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7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lloyd.HF\Documents\GitHub\R-risk-mgmt\"/>
    </mc:Choice>
  </mc:AlternateContent>
  <bookViews>
    <workbookView xWindow="0" yWindow="0" windowWidth="29010" windowHeight="13710" firstSheet="3" activeTab="6"/>
  </bookViews>
  <sheets>
    <sheet name="BOXPLOTS" sheetId="7" r:id="rId1"/>
    <sheet name="EWMA" sheetId="9" r:id="rId2"/>
    <sheet name="COMPONENT_RISK" sheetId="6" r:id="rId3"/>
    <sheet name="RISKSTATS_LSE" sheetId="1" r:id="rId4"/>
    <sheet name="Sheet1" sheetId="10" r:id="rId5"/>
    <sheet name="MANDATES" sheetId="11" r:id="rId6"/>
    <sheet name="DASHBOARD" sheetId="4" r:id="rId7"/>
    <sheet name="EWMA CORRELATIONS" sheetId="8" r:id="rId8"/>
    <sheet name="Sheet3" sheetId="12" r:id="rId9"/>
    <sheet name="CAPM" sheetId="2" r:id="rId10"/>
    <sheet name="DASHBOARD2" sheetId="3" r:id="rId11"/>
  </sheets>
  <externalReferences>
    <externalReference r:id="rId12"/>
  </externalReferences>
  <definedNames>
    <definedName name="DATE_LATEST">INDEX(OFFSET(RISKSTATS_LSE!$B$2,0,0,ROW_LATEST),ROW_LATEST)</definedName>
    <definedName name="DATE_LATEST_M21">INDEX(OFFSET(RISKSTATS_LSE!$B$2,0,0,ROW_LATEST),ROW_LATEST-21)</definedName>
    <definedName name="DATE_LATEST_M252">INDEX(OFFSET(RISKSTATS_LSE!$B$2,0,0,ROW_LATEST),ROW_LATEST-252)</definedName>
    <definedName name="DATE_LATEST_M63">INDEX(OFFSET(RISKSTATS_LSE!$B$2,0,0,ROW_LATEST),ROW_LATEST-63)</definedName>
    <definedName name="_xlnm.Print_Area" localSheetId="9">CAPM!$A$1:$V$74</definedName>
    <definedName name="_xlnm.Print_Area" localSheetId="6">DASHBOARD!$A$1:$N$327</definedName>
    <definedName name="_xlnm.Print_Area" localSheetId="7">'EWMA CORRELATIONS'!$A$1:$W$96</definedName>
    <definedName name="_xlnm.Print_Area" localSheetId="5">MANDATES!$A$1:$O$72</definedName>
    <definedName name="ROW_LATEST">COUNTA(TBL_DATA[Date])</definedName>
  </definedNames>
  <calcPr calcId="162913"/>
</workbook>
</file>

<file path=xl/calcChain.xml><?xml version="1.0" encoding="utf-8"?>
<calcChain xmlns="http://schemas.openxmlformats.org/spreadsheetml/2006/main">
  <c r="BO1186" i="1" l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O404" i="1"/>
  <c r="BO403" i="1"/>
  <c r="BO402" i="1"/>
  <c r="BO401" i="1"/>
  <c r="BO400" i="1"/>
  <c r="BO399" i="1"/>
  <c r="BO398" i="1"/>
  <c r="BO397" i="1"/>
  <c r="BO396" i="1"/>
  <c r="BO395" i="1"/>
  <c r="BO394" i="1"/>
  <c r="BO393" i="1"/>
  <c r="BO392" i="1"/>
  <c r="BO391" i="1"/>
  <c r="BO390" i="1"/>
  <c r="BO389" i="1"/>
  <c r="BO388" i="1"/>
  <c r="BO387" i="1"/>
  <c r="BO386" i="1"/>
  <c r="BO385" i="1"/>
  <c r="BO384" i="1"/>
  <c r="BO383" i="1"/>
  <c r="BO382" i="1"/>
  <c r="BO381" i="1"/>
  <c r="BO380" i="1"/>
  <c r="BO379" i="1"/>
  <c r="BO378" i="1"/>
  <c r="BO377" i="1"/>
  <c r="BO376" i="1"/>
  <c r="BO375" i="1"/>
  <c r="BO374" i="1"/>
  <c r="BO373" i="1"/>
  <c r="BO372" i="1"/>
  <c r="BO371" i="1"/>
  <c r="BO370" i="1"/>
  <c r="BO369" i="1"/>
  <c r="BO368" i="1"/>
  <c r="BO367" i="1"/>
  <c r="BO366" i="1"/>
  <c r="BO365" i="1"/>
  <c r="BO364" i="1"/>
  <c r="BO363" i="1"/>
  <c r="BO362" i="1"/>
  <c r="BO361" i="1"/>
  <c r="BO360" i="1"/>
  <c r="BO359" i="1"/>
  <c r="BO358" i="1"/>
  <c r="BO357" i="1"/>
  <c r="BO356" i="1"/>
  <c r="BO355" i="1"/>
  <c r="BO354" i="1"/>
  <c r="BO353" i="1"/>
  <c r="BO352" i="1"/>
  <c r="BO351" i="1"/>
  <c r="BO350" i="1"/>
  <c r="BO349" i="1"/>
  <c r="BO348" i="1"/>
  <c r="BO347" i="1"/>
  <c r="BO346" i="1"/>
  <c r="BO345" i="1"/>
  <c r="BO344" i="1"/>
  <c r="BO343" i="1"/>
  <c r="BO342" i="1"/>
  <c r="BO341" i="1"/>
  <c r="BO340" i="1"/>
  <c r="BO339" i="1"/>
  <c r="BO338" i="1"/>
  <c r="BO337" i="1"/>
  <c r="BO336" i="1"/>
  <c r="BO335" i="1"/>
  <c r="BO334" i="1"/>
  <c r="BO333" i="1"/>
  <c r="BO332" i="1"/>
  <c r="BO331" i="1"/>
  <c r="BO330" i="1"/>
  <c r="BO329" i="1"/>
  <c r="BO328" i="1"/>
  <c r="BO327" i="1"/>
  <c r="BO326" i="1"/>
  <c r="BO325" i="1"/>
  <c r="BO324" i="1"/>
  <c r="BO323" i="1"/>
  <c r="BO322" i="1"/>
  <c r="BO321" i="1"/>
  <c r="BO320" i="1"/>
  <c r="BO319" i="1"/>
  <c r="BO318" i="1"/>
  <c r="BO317" i="1"/>
  <c r="BO316" i="1"/>
  <c r="BO315" i="1"/>
  <c r="BO314" i="1"/>
  <c r="BO313" i="1"/>
  <c r="BO312" i="1"/>
  <c r="BO311" i="1"/>
  <c r="BO310" i="1"/>
  <c r="BO309" i="1"/>
  <c r="BO308" i="1"/>
  <c r="BO307" i="1"/>
  <c r="BO306" i="1"/>
  <c r="BO305" i="1"/>
  <c r="BO304" i="1"/>
  <c r="BO303" i="1"/>
  <c r="BO302" i="1"/>
  <c r="BO301" i="1"/>
  <c r="BO300" i="1"/>
  <c r="BO299" i="1"/>
  <c r="BO298" i="1"/>
  <c r="BO297" i="1"/>
  <c r="BO296" i="1"/>
  <c r="BO295" i="1"/>
  <c r="BO294" i="1"/>
  <c r="BO293" i="1"/>
  <c r="BO292" i="1"/>
  <c r="BO291" i="1"/>
  <c r="BO290" i="1"/>
  <c r="BO289" i="1"/>
  <c r="BO288" i="1"/>
  <c r="BO287" i="1"/>
  <c r="BO286" i="1"/>
  <c r="BO285" i="1"/>
  <c r="BO284" i="1"/>
  <c r="BO283" i="1"/>
  <c r="BO282" i="1"/>
  <c r="BO281" i="1"/>
  <c r="BO280" i="1"/>
  <c r="BO279" i="1"/>
  <c r="BO278" i="1"/>
  <c r="BO277" i="1"/>
  <c r="BO276" i="1"/>
  <c r="BO275" i="1"/>
  <c r="BO274" i="1"/>
  <c r="BO273" i="1"/>
  <c r="BO272" i="1"/>
  <c r="BO271" i="1"/>
  <c r="BO270" i="1"/>
  <c r="BO269" i="1"/>
  <c r="BO268" i="1"/>
  <c r="BO267" i="1"/>
  <c r="BO266" i="1"/>
  <c r="BO265" i="1"/>
  <c r="BO264" i="1"/>
  <c r="BO263" i="1"/>
  <c r="BO262" i="1"/>
  <c r="BO261" i="1"/>
  <c r="BO260" i="1"/>
  <c r="BO259" i="1"/>
  <c r="BO258" i="1"/>
  <c r="BO257" i="1"/>
  <c r="BO256" i="1"/>
  <c r="BO255" i="1"/>
  <c r="BO254" i="1"/>
  <c r="BO253" i="1"/>
  <c r="BO252" i="1"/>
  <c r="BO251" i="1"/>
  <c r="BO250" i="1"/>
  <c r="BO249" i="1"/>
  <c r="BO248" i="1"/>
  <c r="BO247" i="1"/>
  <c r="BO246" i="1"/>
  <c r="BO245" i="1"/>
  <c r="BO244" i="1"/>
  <c r="BO243" i="1"/>
  <c r="BO242" i="1"/>
  <c r="BO241" i="1"/>
  <c r="BO240" i="1"/>
  <c r="BO239" i="1"/>
  <c r="BO238" i="1"/>
  <c r="BO237" i="1"/>
  <c r="BO236" i="1"/>
  <c r="BO235" i="1"/>
  <c r="BO234" i="1"/>
  <c r="BO233" i="1"/>
  <c r="BO232" i="1"/>
  <c r="BO231" i="1"/>
  <c r="BO230" i="1"/>
  <c r="BO229" i="1"/>
  <c r="BO228" i="1"/>
  <c r="BO227" i="1"/>
  <c r="BO226" i="1"/>
  <c r="BO225" i="1"/>
  <c r="BO224" i="1"/>
  <c r="BO223" i="1"/>
  <c r="BO222" i="1"/>
  <c r="BO221" i="1"/>
  <c r="BO220" i="1"/>
  <c r="BO219" i="1"/>
  <c r="BO218" i="1"/>
  <c r="BO217" i="1"/>
  <c r="BO216" i="1"/>
  <c r="BO215" i="1"/>
  <c r="BO214" i="1"/>
  <c r="BO213" i="1"/>
  <c r="BO212" i="1"/>
  <c r="BO211" i="1"/>
  <c r="BO210" i="1"/>
  <c r="BO209" i="1"/>
  <c r="BO208" i="1"/>
  <c r="BO207" i="1"/>
  <c r="BO206" i="1"/>
  <c r="BO205" i="1"/>
  <c r="BO204" i="1"/>
  <c r="BO203" i="1"/>
  <c r="BO202" i="1"/>
  <c r="BO201" i="1"/>
  <c r="BO200" i="1"/>
  <c r="BO199" i="1"/>
  <c r="BO198" i="1"/>
  <c r="BO197" i="1"/>
  <c r="BO196" i="1"/>
  <c r="BO195" i="1"/>
  <c r="BO194" i="1"/>
  <c r="BO193" i="1"/>
  <c r="BO192" i="1"/>
  <c r="BO191" i="1"/>
  <c r="BO190" i="1"/>
  <c r="BO189" i="1"/>
  <c r="BO188" i="1"/>
  <c r="BO187" i="1"/>
  <c r="BO186" i="1"/>
  <c r="BO185" i="1"/>
  <c r="BO184" i="1"/>
  <c r="BO183" i="1"/>
  <c r="BO182" i="1"/>
  <c r="BO181" i="1"/>
  <c r="BO180" i="1"/>
  <c r="BO179" i="1"/>
  <c r="BO178" i="1"/>
  <c r="BO177" i="1"/>
  <c r="BO176" i="1"/>
  <c r="BO175" i="1"/>
  <c r="BO174" i="1"/>
  <c r="BO173" i="1"/>
  <c r="BO172" i="1"/>
  <c r="BO171" i="1"/>
  <c r="BO170" i="1"/>
  <c r="BO169" i="1"/>
  <c r="BO168" i="1"/>
  <c r="BO167" i="1"/>
  <c r="BO166" i="1"/>
  <c r="BO165" i="1"/>
  <c r="BO164" i="1"/>
  <c r="BO163" i="1"/>
  <c r="BO162" i="1"/>
  <c r="BO161" i="1"/>
  <c r="BO160" i="1"/>
  <c r="BO159" i="1"/>
  <c r="BO158" i="1"/>
  <c r="BO157" i="1"/>
  <c r="BO156" i="1"/>
  <c r="BO155" i="1"/>
  <c r="BO154" i="1"/>
  <c r="BO153" i="1"/>
  <c r="BO152" i="1"/>
  <c r="BO151" i="1"/>
  <c r="BO150" i="1"/>
  <c r="BO149" i="1"/>
  <c r="BO148" i="1"/>
  <c r="BO147" i="1"/>
  <c r="BO146" i="1"/>
  <c r="BO145" i="1"/>
  <c r="BO144" i="1"/>
  <c r="BO143" i="1"/>
  <c r="BO142" i="1"/>
  <c r="BO141" i="1"/>
  <c r="BO140" i="1"/>
  <c r="BO139" i="1"/>
  <c r="BO138" i="1"/>
  <c r="BO137" i="1"/>
  <c r="BO136" i="1"/>
  <c r="BO135" i="1"/>
  <c r="BO134" i="1"/>
  <c r="BO133" i="1"/>
  <c r="BO132" i="1"/>
  <c r="BO131" i="1"/>
  <c r="BO130" i="1"/>
  <c r="BO129" i="1"/>
  <c r="BO128" i="1"/>
  <c r="BO127" i="1"/>
  <c r="BO126" i="1"/>
  <c r="BO125" i="1"/>
  <c r="BO124" i="1"/>
  <c r="BO123" i="1"/>
  <c r="BO122" i="1"/>
  <c r="BO121" i="1"/>
  <c r="BO120" i="1"/>
  <c r="BO119" i="1"/>
  <c r="BO118" i="1"/>
  <c r="BO117" i="1"/>
  <c r="BO116" i="1"/>
  <c r="BO115" i="1"/>
  <c r="BO114" i="1"/>
  <c r="BO113" i="1"/>
  <c r="BO112" i="1"/>
  <c r="BO111" i="1"/>
  <c r="BO110" i="1"/>
  <c r="BO109" i="1"/>
  <c r="BO108" i="1"/>
  <c r="BO107" i="1"/>
  <c r="BO106" i="1"/>
  <c r="BO105" i="1"/>
  <c r="BO104" i="1"/>
  <c r="BO103" i="1"/>
  <c r="BO102" i="1"/>
  <c r="BO101" i="1"/>
  <c r="BO100" i="1"/>
  <c r="BO99" i="1"/>
  <c r="BO98" i="1"/>
  <c r="BO97" i="1"/>
  <c r="BO96" i="1"/>
  <c r="BO95" i="1"/>
  <c r="BO94" i="1"/>
  <c r="BO93" i="1"/>
  <c r="BO92" i="1"/>
  <c r="BO91" i="1"/>
  <c r="BO90" i="1"/>
  <c r="BO89" i="1"/>
  <c r="BO88" i="1"/>
  <c r="BO87" i="1"/>
  <c r="BO86" i="1"/>
  <c r="BO85" i="1"/>
  <c r="BO84" i="1"/>
  <c r="BO83" i="1"/>
  <c r="BO82" i="1"/>
  <c r="BO81" i="1"/>
  <c r="BO80" i="1"/>
  <c r="BO79" i="1"/>
  <c r="BO78" i="1"/>
  <c r="BO77" i="1"/>
  <c r="BO76" i="1"/>
  <c r="BO75" i="1"/>
  <c r="BO74" i="1"/>
  <c r="BO73" i="1"/>
  <c r="BO72" i="1"/>
  <c r="BO71" i="1"/>
  <c r="BO70" i="1"/>
  <c r="BO69" i="1"/>
  <c r="BO68" i="1"/>
  <c r="BO67" i="1"/>
  <c r="BO66" i="1"/>
  <c r="BO65" i="1"/>
  <c r="BO64" i="1"/>
  <c r="BO63" i="1"/>
  <c r="BO62" i="1"/>
  <c r="BO61" i="1"/>
  <c r="BO60" i="1"/>
  <c r="BO59" i="1"/>
  <c r="BO58" i="1"/>
  <c r="BO57" i="1"/>
  <c r="BO56" i="1"/>
  <c r="BO55" i="1"/>
  <c r="BO54" i="1"/>
  <c r="BO53" i="1"/>
  <c r="BO52" i="1"/>
  <c r="BO51" i="1"/>
  <c r="BO50" i="1"/>
  <c r="BO49" i="1"/>
  <c r="BO48" i="1"/>
  <c r="BO47" i="1"/>
  <c r="BO46" i="1"/>
  <c r="BO45" i="1"/>
  <c r="BO44" i="1"/>
  <c r="BO43" i="1"/>
  <c r="BO42" i="1"/>
  <c r="BO41" i="1"/>
  <c r="BO40" i="1"/>
  <c r="BO39" i="1"/>
  <c r="BO38" i="1"/>
  <c r="BO37" i="1"/>
  <c r="BO36" i="1"/>
  <c r="BO35" i="1"/>
  <c r="BO34" i="1"/>
  <c r="BO33" i="1"/>
  <c r="BO32" i="1"/>
  <c r="BO31" i="1"/>
  <c r="BO30" i="1"/>
  <c r="BO29" i="1"/>
  <c r="BO28" i="1"/>
  <c r="BO27" i="1"/>
  <c r="BO26" i="1"/>
  <c r="BO25" i="1"/>
  <c r="BO24" i="1"/>
  <c r="BO23" i="1"/>
  <c r="BO22" i="1"/>
  <c r="BO21" i="1"/>
  <c r="BO20" i="1"/>
  <c r="BO19" i="1"/>
  <c r="BO18" i="1"/>
  <c r="BO17" i="1"/>
  <c r="BO16" i="1"/>
  <c r="BO15" i="1"/>
  <c r="BO14" i="1"/>
  <c r="BO13" i="1"/>
  <c r="BO12" i="1"/>
  <c r="BO11" i="1"/>
  <c r="BO10" i="1"/>
  <c r="BO9" i="1"/>
  <c r="BO8" i="1"/>
  <c r="BO7" i="1"/>
  <c r="BO6" i="1"/>
  <c r="BO5" i="1"/>
  <c r="BO4" i="1"/>
  <c r="BO3" i="1"/>
  <c r="BO2" i="1"/>
  <c r="E152" i="4" l="1"/>
  <c r="F150" i="4" s="1"/>
  <c r="H108" i="4"/>
  <c r="H103" i="4"/>
  <c r="H112" i="4"/>
  <c r="H104" i="4"/>
  <c r="H111" i="4"/>
  <c r="H107" i="4"/>
  <c r="H106" i="4"/>
  <c r="H102" i="4"/>
  <c r="H105" i="4"/>
  <c r="H110" i="4"/>
  <c r="H109" i="4"/>
  <c r="F151" i="4" l="1"/>
  <c r="F146" i="4"/>
  <c r="F147" i="4"/>
  <c r="F148" i="4"/>
  <c r="F149" i="4"/>
  <c r="K103" i="4"/>
  <c r="K112" i="4"/>
  <c r="I103" i="4"/>
  <c r="I111" i="4"/>
  <c r="K108" i="4"/>
  <c r="K111" i="4"/>
  <c r="K106" i="4"/>
  <c r="I102" i="4"/>
  <c r="J106" i="4"/>
  <c r="I108" i="4"/>
  <c r="J107" i="4"/>
  <c r="J109" i="4"/>
  <c r="K105" i="4"/>
  <c r="I110" i="4"/>
  <c r="I105" i="4"/>
  <c r="J103" i="4"/>
  <c r="I107" i="4"/>
  <c r="K109" i="4"/>
  <c r="J110" i="4"/>
  <c r="I112" i="4"/>
  <c r="J104" i="4"/>
  <c r="K102" i="4"/>
  <c r="J112" i="4"/>
  <c r="J102" i="4"/>
  <c r="I106" i="4"/>
  <c r="J108" i="4"/>
  <c r="I104" i="4"/>
  <c r="J105" i="4"/>
  <c r="J111" i="4"/>
  <c r="K110" i="4"/>
  <c r="K107" i="4"/>
  <c r="K104" i="4"/>
  <c r="I109" i="4"/>
  <c r="F152" i="4" l="1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2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  <c r="AB1186" i="1"/>
  <c r="C7" i="11"/>
  <c r="H149" i="4"/>
  <c r="H151" i="4"/>
  <c r="C6" i="11"/>
  <c r="D41" i="4"/>
  <c r="C5" i="11"/>
  <c r="H147" i="4"/>
  <c r="C4" i="11"/>
  <c r="H146" i="4"/>
  <c r="C3" i="11"/>
  <c r="H150" i="4"/>
  <c r="D40" i="4"/>
  <c r="D42" i="4"/>
  <c r="H148" i="4"/>
  <c r="E113" i="4" l="1"/>
  <c r="H152" i="4"/>
  <c r="G146" i="4" s="1"/>
  <c r="H113" i="4"/>
  <c r="G102" i="4" s="1"/>
  <c r="P1191" i="1"/>
  <c r="Q1189" i="1"/>
  <c r="O1191" i="1"/>
  <c r="P1189" i="1"/>
  <c r="O1189" i="1"/>
  <c r="D1189" i="1"/>
  <c r="C1189" i="1"/>
  <c r="G42" i="4"/>
  <c r="F3" i="11"/>
  <c r="E6" i="11"/>
  <c r="I147" i="4"/>
  <c r="J147" i="4"/>
  <c r="J146" i="4"/>
  <c r="F42" i="4"/>
  <c r="E5" i="11"/>
  <c r="F6" i="11"/>
  <c r="J149" i="4"/>
  <c r="K150" i="4"/>
  <c r="E3" i="11"/>
  <c r="K151" i="4"/>
  <c r="I148" i="4"/>
  <c r="E42" i="4"/>
  <c r="F5" i="11"/>
  <c r="D7" i="11"/>
  <c r="K148" i="4"/>
  <c r="J148" i="4"/>
  <c r="G41" i="4"/>
  <c r="D3" i="11"/>
  <c r="K147" i="4"/>
  <c r="G40" i="4"/>
  <c r="D5" i="11"/>
  <c r="E7" i="11"/>
  <c r="K146" i="4"/>
  <c r="K149" i="4"/>
  <c r="F40" i="4"/>
  <c r="I150" i="4"/>
  <c r="E40" i="4"/>
  <c r="E41" i="4"/>
  <c r="F7" i="11"/>
  <c r="I149" i="4"/>
  <c r="I151" i="4"/>
  <c r="I146" i="4"/>
  <c r="F41" i="4"/>
  <c r="J151" i="4"/>
  <c r="D6" i="11"/>
  <c r="J150" i="4"/>
  <c r="F103" i="4" l="1"/>
  <c r="F111" i="4"/>
  <c r="F102" i="4"/>
  <c r="F107" i="4"/>
  <c r="F109" i="4"/>
  <c r="F110" i="4"/>
  <c r="F104" i="4"/>
  <c r="F112" i="4"/>
  <c r="F105" i="4"/>
  <c r="F108" i="4"/>
  <c r="F106" i="4"/>
  <c r="G150" i="4"/>
  <c r="G147" i="4"/>
  <c r="G148" i="4"/>
  <c r="G149" i="4"/>
  <c r="G151" i="4"/>
  <c r="G112" i="4"/>
  <c r="G109" i="4"/>
  <c r="G106" i="4"/>
  <c r="G110" i="4"/>
  <c r="G104" i="4"/>
  <c r="G105" i="4"/>
  <c r="G108" i="4"/>
  <c r="G111" i="4"/>
  <c r="G103" i="4"/>
  <c r="G107" i="4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2" i="12"/>
  <c r="N26" i="7" a="1"/>
  <c r="N26" i="7" s="1"/>
  <c r="M26" i="7" a="1"/>
  <c r="M26" i="7" s="1"/>
  <c r="L26" i="7" a="1"/>
  <c r="L26" i="7" s="1"/>
  <c r="I26" i="7" a="1"/>
  <c r="I26" i="7" s="1"/>
  <c r="H26" i="7" a="1"/>
  <c r="H26" i="7" s="1"/>
  <c r="G26" i="7" a="1"/>
  <c r="G26" i="7" s="1"/>
  <c r="D26" i="7" a="1"/>
  <c r="D26" i="7" s="1"/>
  <c r="C26" i="7" a="1"/>
  <c r="C26" i="7" s="1"/>
  <c r="B26" i="7" a="1"/>
  <c r="B26" i="7" s="1"/>
  <c r="B17" i="7" s="1"/>
  <c r="F113" i="4" l="1"/>
  <c r="G152" i="4"/>
  <c r="G113" i="4"/>
  <c r="L18" i="7"/>
  <c r="L17" i="7"/>
  <c r="L16" i="7"/>
  <c r="L15" i="7"/>
  <c r="L27" i="7" s="1"/>
  <c r="L14" i="7"/>
  <c r="H15" i="7"/>
  <c r="H14" i="7"/>
  <c r="H21" i="7" s="1"/>
  <c r="H16" i="7"/>
  <c r="H23" i="7" s="1"/>
  <c r="H18" i="7"/>
  <c r="H17" i="7"/>
  <c r="G15" i="7"/>
  <c r="G16" i="7"/>
  <c r="G14" i="7"/>
  <c r="G21" i="7" s="1"/>
  <c r="G17" i="7"/>
  <c r="G18" i="7"/>
  <c r="G25" i="7" s="1"/>
  <c r="I17" i="7"/>
  <c r="I14" i="7"/>
  <c r="I21" i="7" s="1"/>
  <c r="I15" i="7"/>
  <c r="I27" i="7" s="1"/>
  <c r="I18" i="7"/>
  <c r="I16" i="7"/>
  <c r="C18" i="7"/>
  <c r="C17" i="7"/>
  <c r="C16" i="7"/>
  <c r="C15" i="7"/>
  <c r="C14" i="7"/>
  <c r="C21" i="7" s="1"/>
  <c r="D16" i="7"/>
  <c r="D15" i="7"/>
  <c r="D18" i="7"/>
  <c r="D17" i="7"/>
  <c r="D14" i="7"/>
  <c r="D21" i="7" s="1"/>
  <c r="B18" i="7"/>
  <c r="B14" i="7"/>
  <c r="B21" i="7" s="1"/>
  <c r="B15" i="7"/>
  <c r="B16" i="7"/>
  <c r="B24" i="7" s="1"/>
  <c r="I24" i="7" l="1"/>
  <c r="G24" i="7"/>
  <c r="D23" i="7"/>
  <c r="C24" i="7"/>
  <c r="D27" i="7"/>
  <c r="I28" i="7"/>
  <c r="G28" i="7"/>
  <c r="H24" i="7"/>
  <c r="H25" i="7"/>
  <c r="L28" i="7"/>
  <c r="I23" i="7"/>
  <c r="G23" i="7"/>
  <c r="I25" i="7"/>
  <c r="G27" i="7"/>
  <c r="G22" i="7"/>
  <c r="H28" i="7"/>
  <c r="I22" i="7"/>
  <c r="H27" i="7"/>
  <c r="H22" i="7"/>
  <c r="D28" i="7"/>
  <c r="D25" i="7"/>
  <c r="D22" i="7"/>
  <c r="C27" i="7"/>
  <c r="C22" i="7"/>
  <c r="C23" i="7"/>
  <c r="C28" i="7"/>
  <c r="D24" i="7"/>
  <c r="C25" i="7"/>
  <c r="B23" i="7"/>
  <c r="B27" i="7"/>
  <c r="B22" i="7"/>
  <c r="B25" i="7"/>
  <c r="B28" i="7"/>
  <c r="N14" i="7" l="1"/>
  <c r="N21" i="7" s="1"/>
  <c r="N15" i="7"/>
  <c r="N27" i="7" s="1"/>
  <c r="N16" i="7"/>
  <c r="N17" i="7"/>
  <c r="N18" i="7"/>
  <c r="M15" i="7"/>
  <c r="M16" i="7"/>
  <c r="M23" i="7" s="1"/>
  <c r="M17" i="7"/>
  <c r="M24" i="7" s="1"/>
  <c r="M18" i="7"/>
  <c r="M14" i="7"/>
  <c r="M21" i="7" s="1"/>
  <c r="L21" i="7"/>
  <c r="L24" i="7"/>
  <c r="L25" i="7"/>
  <c r="W2" i="7"/>
  <c r="M28" i="7" l="1"/>
  <c r="M27" i="7"/>
  <c r="N28" i="7"/>
  <c r="N25" i="7"/>
  <c r="L23" i="7"/>
  <c r="M25" i="7"/>
  <c r="N22" i="7"/>
  <c r="M22" i="7"/>
  <c r="N24" i="7"/>
  <c r="N23" i="7"/>
  <c r="L22" i="7"/>
  <c r="V6" i="7"/>
  <c r="V5" i="7"/>
  <c r="V4" i="7"/>
  <c r="V3" i="7"/>
  <c r="V2" i="7"/>
  <c r="L8" i="7"/>
  <c r="L7" i="7"/>
  <c r="L11" i="7"/>
  <c r="L10" i="7"/>
  <c r="L9" i="7"/>
  <c r="M11" i="7"/>
  <c r="N10" i="7"/>
  <c r="M10" i="7"/>
  <c r="W4" i="7" l="1"/>
  <c r="W3" i="7"/>
  <c r="W6" i="7"/>
  <c r="W5" i="7"/>
  <c r="C3" i="10" l="1"/>
  <c r="C2" i="10"/>
  <c r="C1" i="10"/>
  <c r="A1" i="10"/>
  <c r="D1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3" i="10" a="1"/>
  <c r="A3" i="10" s="1"/>
  <c r="D3" i="10" s="1"/>
  <c r="A2" i="10" a="1"/>
  <c r="A2" i="10" s="1"/>
  <c r="D2" i="10" s="1"/>
  <c r="D37" i="4"/>
  <c r="D38" i="4"/>
  <c r="D39" i="4"/>
  <c r="B1" i="10" l="1" a="1"/>
  <c r="B1" i="10" s="1"/>
  <c r="B3" i="10" a="1"/>
  <c r="B3" i="10" s="1"/>
  <c r="B2" i="10" a="1"/>
  <c r="B2" i="10" s="1"/>
  <c r="D8" i="7"/>
  <c r="C8" i="7"/>
  <c r="B8" i="7"/>
  <c r="B7" i="7"/>
  <c r="C7" i="7"/>
  <c r="N11" i="7"/>
  <c r="N9" i="7"/>
  <c r="M9" i="7"/>
  <c r="N8" i="7"/>
  <c r="M8" i="7"/>
  <c r="N7" i="7"/>
  <c r="M7" i="7"/>
  <c r="I11" i="7"/>
  <c r="H11" i="7"/>
  <c r="G11" i="7"/>
  <c r="I10" i="7"/>
  <c r="H10" i="7"/>
  <c r="G10" i="7"/>
  <c r="I9" i="7"/>
  <c r="H9" i="7"/>
  <c r="G9" i="7"/>
  <c r="I8" i="7"/>
  <c r="H8" i="7"/>
  <c r="G8" i="7"/>
  <c r="I7" i="7"/>
  <c r="H7" i="7"/>
  <c r="G7" i="7"/>
  <c r="D11" i="7"/>
  <c r="C11" i="7"/>
  <c r="D10" i="7"/>
  <c r="C10" i="7"/>
  <c r="D9" i="7"/>
  <c r="C9" i="7"/>
  <c r="D7" i="7"/>
  <c r="B11" i="7"/>
  <c r="B10" i="7"/>
  <c r="B9" i="7"/>
  <c r="E37" i="4"/>
  <c r="G39" i="4"/>
  <c r="F38" i="4"/>
  <c r="F39" i="4"/>
  <c r="F37" i="4"/>
  <c r="E39" i="4"/>
  <c r="G38" i="4"/>
  <c r="E38" i="4"/>
  <c r="G37" i="4"/>
</calcChain>
</file>

<file path=xl/sharedStrings.xml><?xml version="1.0" encoding="utf-8"?>
<sst xmlns="http://schemas.openxmlformats.org/spreadsheetml/2006/main" count="3264" uniqueCount="1355">
  <si>
    <t>Date</t>
  </si>
  <si>
    <t>ROLLING CAPM VS S&amp;P 500 - 63 DAY WINDOW</t>
  </si>
  <si>
    <t>LONG/SHORT EQUITY</t>
  </si>
  <si>
    <t>Risk Dashboard</t>
  </si>
  <si>
    <t>LSE</t>
  </si>
  <si>
    <t>Consumer.Discretionary</t>
  </si>
  <si>
    <t>Consumer.Staples</t>
  </si>
  <si>
    <t>Energy</t>
  </si>
  <si>
    <t>Financials</t>
  </si>
  <si>
    <t>Health.Care</t>
  </si>
  <si>
    <t>Information.Technology</t>
  </si>
  <si>
    <t>Materials</t>
  </si>
  <si>
    <t>Industrials</t>
  </si>
  <si>
    <t>Utilities</t>
  </si>
  <si>
    <t>Telecommunication.Services</t>
  </si>
  <si>
    <t>No.GIC</t>
  </si>
  <si>
    <t>VaR</t>
  </si>
  <si>
    <t>ActualWeights</t>
  </si>
  <si>
    <t>TotalLSE</t>
  </si>
  <si>
    <t>Apis</t>
  </si>
  <si>
    <t>ISF</t>
  </si>
  <si>
    <t>BoardmanBay</t>
  </si>
  <si>
    <t>Coe</t>
  </si>
  <si>
    <t>ETL Contribution - Current Portfolio</t>
  </si>
  <si>
    <t>StdDev Contribution - Current Portfolio</t>
  </si>
  <si>
    <t>min</t>
  </si>
  <si>
    <t>q1</t>
  </si>
  <si>
    <t>q2</t>
  </si>
  <si>
    <t>q3</t>
  </si>
  <si>
    <t>max</t>
  </si>
  <si>
    <t>HFRXEH</t>
  </si>
  <si>
    <t>box lo</t>
  </si>
  <si>
    <t>box mid</t>
  </si>
  <si>
    <t>box hi</t>
  </si>
  <si>
    <t>err down</t>
  </si>
  <si>
    <t>err up</t>
  </si>
  <si>
    <t>SPTR</t>
  </si>
  <si>
    <t>Min</t>
  </si>
  <si>
    <t>Q1</t>
  </si>
  <si>
    <t>Q2</t>
  </si>
  <si>
    <t>Q3</t>
  </si>
  <si>
    <t>Max</t>
  </si>
  <si>
    <t>Actual</t>
  </si>
  <si>
    <t>Current allocation</t>
  </si>
  <si>
    <t>EWMA VOLATILITY</t>
  </si>
  <si>
    <t>L</t>
  </si>
  <si>
    <t>S</t>
  </si>
  <si>
    <t>Net</t>
  </si>
  <si>
    <t>Gross</t>
  </si>
  <si>
    <t>Cumulative.Return</t>
  </si>
  <si>
    <t>SUBADVISOR RISK DASHBOARD</t>
  </si>
  <si>
    <t>RISK TRENDS</t>
  </si>
  <si>
    <t>ETL</t>
  </si>
  <si>
    <t>Latest</t>
  </si>
  <si>
    <t>Volatility</t>
  </si>
  <si>
    <r>
      <t xml:space="preserve">21d </t>
    </r>
    <r>
      <rPr>
        <sz val="44"/>
        <rFont val="Calibri"/>
        <family val="2"/>
      </rPr>
      <t>∆</t>
    </r>
  </si>
  <si>
    <r>
      <t xml:space="preserve">63d </t>
    </r>
    <r>
      <rPr>
        <sz val="44"/>
        <rFont val="Calibri"/>
        <family val="2"/>
      </rPr>
      <t>∆</t>
    </r>
  </si>
  <si>
    <r>
      <t xml:space="preserve">252d </t>
    </r>
    <r>
      <rPr>
        <sz val="44"/>
        <rFont val="Calibri"/>
        <family val="2"/>
      </rPr>
      <t>∆</t>
    </r>
  </si>
  <si>
    <t>Daily.Return</t>
  </si>
  <si>
    <t>EWMA.Volatility</t>
  </si>
  <si>
    <t>Downside.Volatility</t>
  </si>
  <si>
    <t>Drawdown</t>
  </si>
  <si>
    <t>Changepoints..vol.</t>
  </si>
  <si>
    <t>Changepoints..meanvar.</t>
  </si>
  <si>
    <t>Last 252</t>
  </si>
  <si>
    <t>Last 63</t>
  </si>
  <si>
    <t>FrontFour</t>
  </si>
  <si>
    <t>Dummy</t>
  </si>
  <si>
    <t>Diff</t>
  </si>
  <si>
    <t>CHARTS</t>
  </si>
  <si>
    <t>DUMMY</t>
  </si>
  <si>
    <t>errlow</t>
  </si>
  <si>
    <t>errhigh</t>
  </si>
  <si>
    <t>MANDATES</t>
  </si>
  <si>
    <t xml:space="preserve"> </t>
  </si>
  <si>
    <t>DateReported</t>
  </si>
  <si>
    <t>DailyReturn</t>
  </si>
  <si>
    <t>NULL</t>
  </si>
  <si>
    <t>DailyReturn_DTR</t>
  </si>
  <si>
    <t>alpha_SPTR</t>
  </si>
  <si>
    <t>beta_SPTR</t>
  </si>
  <si>
    <t>r2_SPTR</t>
  </si>
  <si>
    <t>resid.sd_SPTR</t>
  </si>
  <si>
    <t>alpha_HFRXEH</t>
  </si>
  <si>
    <t>beta_HFRXEH</t>
  </si>
  <si>
    <t>r2_HFRXEH</t>
  </si>
  <si>
    <t>resid.sd_HFRXEH</t>
  </si>
  <si>
    <t>GeomActivePremium</t>
  </si>
  <si>
    <t>GeomTrackingError</t>
  </si>
  <si>
    <t>GeomInformationRatio</t>
  </si>
  <si>
    <t>GeomActivePremium.1</t>
  </si>
  <si>
    <t>GeomTrackingError.1</t>
  </si>
  <si>
    <t>GeomInformationRatio.1</t>
  </si>
  <si>
    <t>Coe.to.SPTR</t>
  </si>
  <si>
    <t>Coe.to.HFRXEH</t>
  </si>
  <si>
    <t>Consumer.Discretionary.1</t>
  </si>
  <si>
    <t>Consumer.Staples.1</t>
  </si>
  <si>
    <t>Energy.1</t>
  </si>
  <si>
    <t>Financials.1</t>
  </si>
  <si>
    <t>Health.Care.1</t>
  </si>
  <si>
    <t>Industrials.1</t>
  </si>
  <si>
    <t>Information.Technology.1</t>
  </si>
  <si>
    <t>Materials.1</t>
  </si>
  <si>
    <t>No.GIC.1</t>
  </si>
  <si>
    <t>Telecommunication.Services.1</t>
  </si>
  <si>
    <t>Utilities.1</t>
  </si>
  <si>
    <t>LARGE.CAP</t>
  </si>
  <si>
    <t>MEGA.CAP</t>
  </si>
  <si>
    <t>MICRO.CAP</t>
  </si>
  <si>
    <t>MID.CAP</t>
  </si>
  <si>
    <t>N.A</t>
  </si>
  <si>
    <t>SMALL.CAP</t>
  </si>
  <si>
    <t>Top_Long</t>
  </si>
  <si>
    <t>Type_long</t>
  </si>
  <si>
    <t>Long</t>
  </si>
  <si>
    <t>Top_Short</t>
  </si>
  <si>
    <t>Type_Short</t>
  </si>
  <si>
    <t>Short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</si>
  <si>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</si>
  <si>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</si>
  <si>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</si>
  <si>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</si>
  <si>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</si>
  <si>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</si>
  <si>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</si>
  <si>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</si>
  <si>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</si>
  <si>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</si>
  <si>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</si>
  <si>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</si>
  <si>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</si>
  <si>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</si>
  <si>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</si>
  <si>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</si>
  <si>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</si>
  <si>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</si>
  <si>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</si>
  <si>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</si>
  <si>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</si>
  <si>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</si>
  <si>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</si>
  <si>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</si>
  <si>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</si>
  <si>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</si>
  <si>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</si>
  <si>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</si>
  <si>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</si>
  <si>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</si>
  <si>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</si>
  <si>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</si>
  <si>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</si>
  <si>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</si>
  <si>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</si>
  <si>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</si>
  <si>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</si>
  <si>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</si>
  <si>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</si>
  <si>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</si>
  <si>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</si>
  <si>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</si>
  <si>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</si>
  <si>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</si>
  <si>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</si>
  <si>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</si>
  <si>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</si>
  <si>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</si>
  <si>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</si>
  <si>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</si>
  <si>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</si>
  <si>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</si>
  <si>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</si>
  <si>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</si>
  <si>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</si>
  <si>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</si>
  <si>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</si>
  <si>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</si>
  <si>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</si>
  <si>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</si>
  <si>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</si>
  <si>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</si>
  <si>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</si>
  <si>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</si>
  <si>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</si>
  <si>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</si>
  <si>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</si>
  <si>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</si>
  <si>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</si>
  <si>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</si>
  <si>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</si>
  <si>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</si>
  <si>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</si>
  <si>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</si>
  <si>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</si>
  <si>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</si>
  <si>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</si>
  <si>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</si>
  <si>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</si>
  <si>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</si>
  <si>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</si>
  <si>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</si>
  <si>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</si>
  <si>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</si>
  <si>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</si>
  <si>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</si>
  <si>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</si>
  <si>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</si>
  <si>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</si>
  <si>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</si>
  <si>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</si>
  <si>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</si>
  <si>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</si>
  <si>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</si>
  <si>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</si>
  <si>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</si>
  <si>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</si>
  <si>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</si>
  <si>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</si>
  <si>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</si>
  <si>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</si>
  <si>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</si>
  <si>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</si>
  <si>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</si>
  <si>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</si>
  <si>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</si>
  <si>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</si>
  <si>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</si>
  <si>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</si>
  <si>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</si>
  <si>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</si>
  <si>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</si>
  <si>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</si>
  <si>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</si>
  <si>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</si>
  <si>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</si>
  <si>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</si>
  <si>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</si>
  <si>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</si>
  <si>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</si>
  <si>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</si>
  <si>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</si>
  <si>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</si>
  <si>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</si>
  <si>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</si>
  <si>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</si>
  <si>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</si>
  <si>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</si>
  <si>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</si>
  <si>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</si>
  <si>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</si>
  <si>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</si>
  <si>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</si>
  <si>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</si>
  <si>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</si>
  <si>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</si>
  <si>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</si>
  <si>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</si>
  <si>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</si>
  <si>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</si>
  <si>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</si>
  <si>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</si>
  <si>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</si>
  <si>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</si>
  <si>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</si>
  <si>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</si>
  <si>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</si>
  <si>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</si>
  <si>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</si>
  <si>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</si>
  <si>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</si>
  <si>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</si>
  <si>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</si>
  <si>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</si>
  <si>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</si>
  <si>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</si>
  <si>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</si>
  <si>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</si>
  <si>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</si>
  <si>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</si>
  <si>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</si>
  <si>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</si>
  <si>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</si>
  <si>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</si>
  <si>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</si>
  <si>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</si>
  <si>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</si>
  <si>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</si>
  <si>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</si>
  <si>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</si>
  <si>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</si>
  <si>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</si>
  <si>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</si>
  <si>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</si>
  <si>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</si>
  <si>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</si>
  <si>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</si>
  <si>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</si>
  <si>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</si>
  <si>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</si>
  <si>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</si>
  <si>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</si>
  <si>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</si>
  <si>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</si>
  <si>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</si>
  <si>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</si>
  <si>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</si>
  <si>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</si>
  <si>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</si>
  <si>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</si>
  <si>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</si>
  <si>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</si>
  <si>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</si>
  <si>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</si>
  <si>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</si>
  <si>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</si>
  <si>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</si>
  <si>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</si>
  <si>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</si>
  <si>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</si>
  <si>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</si>
  <si>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</si>
  <si>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</si>
  <si>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</si>
  <si>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</si>
  <si>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</si>
  <si>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</si>
  <si>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</si>
  <si>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</si>
  <si>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</si>
  <si>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</si>
  <si>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</si>
  <si>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</si>
  <si>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</si>
  <si>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</si>
  <si>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</si>
  <si>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</si>
  <si>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</si>
  <si>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</si>
  <si>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</si>
  <si>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</si>
  <si>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</si>
  <si>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</si>
  <si>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</si>
  <si>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</si>
  <si>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</si>
  <si>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</si>
  <si>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</si>
  <si>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</si>
  <si>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</si>
  <si>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</si>
  <si>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</si>
  <si>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</si>
  <si>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</si>
  <si>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</si>
  <si>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</si>
  <si>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</si>
  <si>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</si>
  <si>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</si>
  <si>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</si>
  <si>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</si>
  <si>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</si>
  <si>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</si>
  <si>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</si>
  <si>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</si>
  <si>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</si>
  <si>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</si>
  <si>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</si>
  <si>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</si>
  <si>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</si>
  <si>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</si>
  <si>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</si>
  <si>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</si>
  <si>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</si>
  <si>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</si>
  <si>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</si>
  <si>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</si>
  <si>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</si>
  <si>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</si>
  <si>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</si>
  <si>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</si>
  <si>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</si>
  <si>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</si>
  <si>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</si>
  <si>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</si>
  <si>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</si>
  <si>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</si>
  <si>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</si>
  <si>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</si>
  <si>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</si>
  <si>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</si>
  <si>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</si>
  <si>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</si>
  <si>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</si>
  <si>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</si>
  <si>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</si>
  <si>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</si>
  <si>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</si>
  <si>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</si>
  <si>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</si>
  <si>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</si>
  <si>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</si>
  <si>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</si>
  <si>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</si>
  <si>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</si>
  <si>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</si>
  <si>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</si>
  <si>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</si>
  <si>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</si>
  <si>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</si>
  <si>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</si>
  <si>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</si>
  <si>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</si>
  <si>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</si>
  <si>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</si>
  <si>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</si>
  <si>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</si>
  <si>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</si>
  <si>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</si>
  <si>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</si>
  <si>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</si>
  <si>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</si>
  <si>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</si>
  <si>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</si>
  <si>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</si>
  <si>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</si>
  <si>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</si>
  <si>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</si>
  <si>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</si>
  <si>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</si>
  <si>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</si>
  <si>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</si>
  <si>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</si>
  <si>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</si>
  <si>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</si>
  <si>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</si>
  <si>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</si>
  <si>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</si>
  <si>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</si>
  <si>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</si>
  <si>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</si>
  <si>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</si>
  <si>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</si>
  <si>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</si>
  <si>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</si>
  <si>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</si>
  <si>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</si>
  <si>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</si>
  <si>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</si>
  <si>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</si>
  <si>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</si>
  <si>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</si>
  <si>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</si>
  <si>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</si>
  <si>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</si>
  <si>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</si>
  <si>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</si>
  <si>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</si>
  <si>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</si>
  <si>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</si>
  <si>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</si>
  <si>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</si>
  <si>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</si>
  <si>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</si>
  <si>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</si>
  <si>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</si>
  <si>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</si>
  <si>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</si>
  <si>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</si>
  <si>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</si>
  <si>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</si>
  <si>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</si>
  <si>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</si>
  <si>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</si>
  <si>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</si>
  <si>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</si>
  <si>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</si>
  <si>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</si>
  <si>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</si>
  <si>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</si>
  <si>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</si>
  <si>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</si>
  <si>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</si>
  <si>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</si>
  <si>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</si>
  <si>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</si>
  <si>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</si>
  <si>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</si>
  <si>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</si>
  <si>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</si>
  <si>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</si>
  <si>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</si>
  <si>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</si>
  <si>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</si>
  <si>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</si>
  <si>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</si>
  <si>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</si>
  <si>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</si>
  <si>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</si>
  <si>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</si>
  <si>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</si>
  <si>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</si>
  <si>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</si>
  <si>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</si>
  <si>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</si>
  <si>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</si>
  <si>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</si>
  <si>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</si>
  <si>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</si>
  <si>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</si>
  <si>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</si>
  <si>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</si>
  <si>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</si>
  <si>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</si>
  <si>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</si>
  <si>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</si>
  <si>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</si>
  <si>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</si>
  <si>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</si>
  <si>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</si>
  <si>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</si>
  <si>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</si>
  <si>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</si>
  <si>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</si>
  <si>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</si>
  <si>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</si>
  <si>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</si>
  <si>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</si>
  <si>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</si>
  <si>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</si>
  <si>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</si>
  <si>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</si>
  <si>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</si>
  <si>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</si>
  <si>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</si>
  <si>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</si>
  <si>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</si>
  <si>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</si>
  <si>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</si>
  <si>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</si>
  <si>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</si>
  <si>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</si>
  <si>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</si>
  <si>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</si>
  <si>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</si>
  <si>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</si>
  <si>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</si>
  <si>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</si>
  <si>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</si>
  <si>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</si>
  <si>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</si>
  <si>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</si>
  <si>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</si>
  <si>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</si>
  <si>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</si>
  <si>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</si>
  <si>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</si>
  <si>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</si>
  <si>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</si>
  <si>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</si>
  <si>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</si>
  <si>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</si>
  <si>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</si>
  <si>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</si>
  <si>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</si>
  <si>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</si>
  <si>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</si>
  <si>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</si>
  <si>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</si>
  <si>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</si>
  <si>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</si>
  <si>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</si>
  <si>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</si>
  <si>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</si>
  <si>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</si>
  <si>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</si>
  <si>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</si>
  <si>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</si>
  <si>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</si>
  <si>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</si>
  <si>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</si>
  <si>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</si>
  <si>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</si>
  <si>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</si>
  <si>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</si>
  <si>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</si>
  <si>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</si>
  <si>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</si>
  <si>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</si>
  <si>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</si>
  <si>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</si>
  <si>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</si>
  <si>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</si>
  <si>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</si>
  <si>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</si>
  <si>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</si>
  <si>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</si>
  <si>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</si>
  <si>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</si>
  <si>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</si>
  <si>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</si>
  <si>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</si>
  <si>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</si>
  <si>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</si>
  <si>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</si>
  <si>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</si>
  <si>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</si>
  <si>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</si>
  <si>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</si>
  <si>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</si>
  <si>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</si>
  <si>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</si>
  <si>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</si>
  <si>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</si>
  <si>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</si>
  <si>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</si>
  <si>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</si>
  <si>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</si>
  <si>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</si>
  <si>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</si>
  <si>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</si>
  <si>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</si>
  <si>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</si>
  <si>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</si>
  <si>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</si>
  <si>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</si>
  <si>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</si>
  <si>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</si>
  <si>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</si>
  <si>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</si>
  <si>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</si>
  <si>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</si>
  <si>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</si>
  <si>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</si>
  <si>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</si>
  <si>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</si>
  <si>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</si>
  <si>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</si>
  <si>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</si>
  <si>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</si>
  <si>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</si>
  <si>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</si>
  <si>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</si>
  <si>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</si>
  <si>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</si>
  <si>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</si>
  <si>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</si>
  <si>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</si>
  <si>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</si>
  <si>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</si>
  <si>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</si>
  <si>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</si>
  <si>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</si>
  <si>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</si>
  <si>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</si>
  <si>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</si>
  <si>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</si>
  <si>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</si>
  <si>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</si>
  <si>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</si>
  <si>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</si>
  <si>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</si>
  <si>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</si>
  <si>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</si>
  <si>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</si>
  <si>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</si>
  <si>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</si>
  <si>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</si>
  <si>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</si>
  <si>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</si>
  <si>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</si>
  <si>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</si>
  <si>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</si>
  <si>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</si>
  <si>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</si>
  <si>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</si>
  <si>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</si>
  <si>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</si>
  <si>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</si>
  <si>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</si>
  <si>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</si>
  <si>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</si>
  <si>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</si>
  <si>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</si>
  <si>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</si>
  <si>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</si>
  <si>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</si>
  <si>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</si>
  <si>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</si>
  <si>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</si>
  <si>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</si>
  <si>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</si>
  <si>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</si>
  <si>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</si>
  <si>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</si>
  <si>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</si>
  <si>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</si>
  <si>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</si>
  <si>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</si>
  <si>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</si>
  <si>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</si>
  <si>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</si>
  <si>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</si>
  <si>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</si>
  <si>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</si>
  <si>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</si>
  <si>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</si>
  <si>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</si>
  <si>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</si>
  <si>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</si>
  <si>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</si>
  <si>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</si>
  <si>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</si>
  <si>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</si>
  <si>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</si>
  <si>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</si>
  <si>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</si>
  <si>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</si>
  <si>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</si>
  <si>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</si>
  <si>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</si>
  <si>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</si>
  <si>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</si>
  <si>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</si>
  <si>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</si>
  <si>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</si>
  <si>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</si>
  <si>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</si>
  <si>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</si>
  <si>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</si>
  <si>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</si>
  <si>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</si>
  <si>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</si>
  <si>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</si>
  <si>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</si>
  <si>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</si>
  <si>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</si>
  <si>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</si>
  <si>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</si>
  <si>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</si>
  <si>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</si>
  <si>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</si>
  <si>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</si>
  <si>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</si>
  <si>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</si>
  <si>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</si>
  <si>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</si>
  <si>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</si>
  <si>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</si>
  <si>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</si>
  <si>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</si>
  <si>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</si>
  <si>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</si>
  <si>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</si>
  <si>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</si>
  <si>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</si>
  <si>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</si>
  <si>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</si>
  <si>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</si>
  <si>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</si>
  <si>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</si>
  <si>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</si>
  <si>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</si>
  <si>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</si>
  <si>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</si>
  <si>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</si>
  <si>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</si>
  <si>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</si>
  <si>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</si>
  <si>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</si>
  <si>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</si>
  <si>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</si>
  <si>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</si>
  <si>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</si>
  <si>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</si>
  <si>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</si>
  <si>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</si>
  <si>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</si>
  <si>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</si>
  <si>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</si>
  <si>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</si>
  <si>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</si>
  <si>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</si>
  <si>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</si>
  <si>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</si>
  <si>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</si>
  <si>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</si>
  <si>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</si>
  <si>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</si>
  <si>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</si>
  <si>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</si>
  <si>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</si>
  <si>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</si>
  <si>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</si>
  <si>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</si>
  <si>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</si>
  <si>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</si>
  <si>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</si>
  <si>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</si>
  <si>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</si>
  <si>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</si>
  <si>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</si>
  <si>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</si>
  <si>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</si>
  <si>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</si>
  <si>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</si>
  <si>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</si>
  <si>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</si>
  <si>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</si>
  <si>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</si>
  <si>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</si>
  <si>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</si>
  <si>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</si>
  <si>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</si>
  <si>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</si>
  <si>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</si>
  <si>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</si>
  <si>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</si>
  <si>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</si>
  <si>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</si>
  <si>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</si>
  <si>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</si>
  <si>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</si>
  <si>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</si>
  <si>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</si>
  <si>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</si>
  <si>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</si>
  <si>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</si>
  <si>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</si>
  <si>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</si>
  <si>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</si>
  <si>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</si>
  <si>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</si>
  <si>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</si>
  <si>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</si>
  <si>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</si>
  <si>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</si>
  <si>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</si>
  <si>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</si>
  <si>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</si>
  <si>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</si>
  <si>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</si>
  <si>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</si>
  <si>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</si>
  <si>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</si>
  <si>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</si>
  <si>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</si>
  <si>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</si>
  <si>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</si>
  <si>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</si>
  <si>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</si>
  <si>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</si>
  <si>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</si>
  <si>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</si>
  <si>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</si>
  <si>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</si>
  <si>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</si>
  <si>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</si>
  <si>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</si>
  <si>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GRAPHIC PACKAGING HLDG CO</t>
  </si>
  <si>
    <t>EQ</t>
  </si>
  <si>
    <t>EVEREST RE GROUP LTD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</si>
  <si>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</si>
  <si>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</si>
  <si>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</si>
  <si>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</si>
  <si>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</si>
  <si>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</si>
  <si>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</si>
  <si>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</si>
  <si>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</si>
  <si>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</si>
  <si>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</si>
  <si>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</si>
  <si>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</si>
  <si>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</si>
  <si>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</si>
  <si>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</si>
  <si>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</si>
  <si>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</si>
  <si>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</si>
  <si>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DEERE &amp; CO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</si>
  <si>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</si>
  <si>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</si>
  <si>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</si>
  <si>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</si>
  <si>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</si>
  <si>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</si>
  <si>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</si>
  <si>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INNOPHOS HOLDINGS INC</t>
  </si>
  <si>
    <t>2014-07-31</t>
  </si>
  <si>
    <t>DIAMOND RESORTS INTL INC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</si>
  <si>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</si>
  <si>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</si>
  <si>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</si>
  <si>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</si>
  <si>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</si>
  <si>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</si>
  <si>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</si>
  <si>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</si>
  <si>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VERITIV CORP</t>
  </si>
  <si>
    <t>2014-08-13</t>
  </si>
  <si>
    <t>2014-08-14</t>
  </si>
  <si>
    <t>2014-08-15</t>
  </si>
  <si>
    <t>MONSTER BEVERAGE CORP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</si>
  <si>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</si>
  <si>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</si>
  <si>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</si>
  <si>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</si>
  <si>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</si>
  <si>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</si>
  <si>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</si>
  <si>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</si>
  <si>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</si>
  <si>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</si>
  <si>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</si>
  <si>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</si>
  <si>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</si>
  <si>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</si>
  <si>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</si>
  <si>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</si>
  <si>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</si>
  <si>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</si>
  <si>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</si>
  <si>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</si>
  <si>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</si>
  <si>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</si>
  <si>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</si>
  <si>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</si>
  <si>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</si>
  <si>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</si>
  <si>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CLUBCORP HLDGS INC</t>
  </si>
  <si>
    <t>MCDONALDS CORP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</si>
  <si>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</si>
  <si>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</si>
  <si>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</si>
  <si>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</si>
  <si>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</si>
  <si>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</si>
  <si>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</si>
  <si>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</si>
  <si>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</si>
  <si>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</si>
  <si>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</si>
  <si>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</si>
  <si>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</si>
  <si>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</si>
  <si>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EXXON MOBIL CORP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</si>
  <si>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</si>
  <si>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</si>
  <si>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</si>
  <si>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</si>
  <si>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</si>
  <si>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</si>
  <si>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</si>
  <si>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</si>
  <si>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</si>
  <si>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</si>
  <si>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</si>
  <si>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</si>
  <si>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</si>
  <si>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UNITED STATES OIL FUND LP UNITS</t>
  </si>
  <si>
    <t>2014-10-31</t>
  </si>
  <si>
    <t>2014-11-03</t>
  </si>
  <si>
    <t>2014-11-04</t>
  </si>
  <si>
    <t>2014-11-05</t>
  </si>
  <si>
    <t>2014-11-06</t>
  </si>
  <si>
    <t>TRANSOCEAN LTD</t>
  </si>
  <si>
    <t>2014-11-07</t>
  </si>
  <si>
    <t>2014-11-10</t>
  </si>
  <si>
    <t>2014-11-11</t>
  </si>
  <si>
    <t>2014-11-12</t>
  </si>
  <si>
    <t>2014-11-13</t>
  </si>
  <si>
    <t>TARGA RES CORP</t>
  </si>
  <si>
    <t>2014-11-14</t>
  </si>
  <si>
    <t>2014-11-17</t>
  </si>
  <si>
    <t>2014-11-18</t>
  </si>
  <si>
    <t>2014-11-19</t>
  </si>
  <si>
    <t>2014-11-20</t>
  </si>
  <si>
    <t>2014-11-21</t>
  </si>
  <si>
    <t>FERRO CORP</t>
  </si>
  <si>
    <t>2014-11-24</t>
  </si>
  <si>
    <t>2014-11-25</t>
  </si>
  <si>
    <t>2014-11-26</t>
  </si>
  <si>
    <t>2014-11-28</t>
  </si>
  <si>
    <t>2014-12-01</t>
  </si>
  <si>
    <t>OCCIDENTAL PETE CORP DEL</t>
  </si>
  <si>
    <t>2014-12-02</t>
  </si>
  <si>
    <t>2014-12-03</t>
  </si>
  <si>
    <t>2014-12-04</t>
  </si>
  <si>
    <t>2014-12-05</t>
  </si>
  <si>
    <t>2014-12-08</t>
  </si>
  <si>
    <t>GENERAL ELECTRIC CO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</si>
  <si>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</si>
  <si>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</si>
  <si>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</si>
  <si>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</si>
  <si>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</si>
  <si>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</si>
  <si>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</si>
  <si>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</si>
  <si>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</si>
  <si>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</si>
  <si>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</si>
  <si>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OM GROUP INC</t>
  </si>
  <si>
    <t>2014-12-24</t>
  </si>
  <si>
    <t>2014-12-26</t>
  </si>
  <si>
    <t>2014-12-29</t>
  </si>
  <si>
    <t>3M CO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</si>
  <si>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</si>
  <si>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</si>
  <si>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</si>
  <si>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</si>
  <si>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</si>
  <si>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</si>
  <si>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</si>
  <si>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</si>
  <si>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</si>
  <si>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</si>
  <si>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</si>
  <si>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</si>
  <si>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</si>
  <si>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</si>
  <si>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</si>
  <si>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</si>
  <si>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</si>
  <si>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</si>
  <si>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</si>
  <si>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</si>
  <si>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</si>
  <si>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</si>
  <si>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</si>
  <si>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</si>
  <si>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</si>
  <si>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</si>
  <si>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</si>
  <si>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</si>
  <si>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</si>
  <si>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DU PONT E I DE NEMOURS &amp; CO</t>
  </si>
  <si>
    <t>2015-02-11</t>
  </si>
  <si>
    <t>2015-02-12</t>
  </si>
  <si>
    <t>2015-02-13</t>
  </si>
  <si>
    <t>WHITECAP RESOURCES INC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</si>
  <si>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</si>
  <si>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</si>
  <si>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</si>
  <si>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</si>
  <si>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</si>
  <si>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</si>
  <si>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</si>
  <si>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</si>
  <si>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</si>
  <si>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</si>
  <si>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</si>
  <si>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</si>
  <si>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</si>
  <si>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</si>
  <si>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</si>
  <si>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</si>
  <si>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</si>
  <si>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</si>
  <si>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</si>
  <si>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</si>
  <si>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</si>
  <si>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</si>
  <si>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</si>
  <si>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</si>
  <si>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</si>
  <si>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</si>
  <si>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</si>
  <si>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</si>
  <si>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</si>
  <si>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AIR PRODS &amp; CHEMS INC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</si>
  <si>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</si>
  <si>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</si>
  <si>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</si>
  <si>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</si>
  <si>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</si>
  <si>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</si>
  <si>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</si>
  <si>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</si>
  <si>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</si>
  <si>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</si>
  <si>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</si>
  <si>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</si>
  <si>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</si>
  <si>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</si>
  <si>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</si>
  <si>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</si>
  <si>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</si>
  <si>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</si>
  <si>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</si>
  <si>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</si>
  <si>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</si>
  <si>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</si>
  <si>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CALIFORNIA RES CORP</t>
  </si>
  <si>
    <t>2015-04-30</t>
  </si>
  <si>
    <t>2015-05-01</t>
  </si>
  <si>
    <t>2015-05-04</t>
  </si>
  <si>
    <t>2015-05-05</t>
  </si>
  <si>
    <t>2015-05-06</t>
  </si>
  <si>
    <t>PACIFIC RUBIALES ENERGY CORP   COM NEW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</si>
  <si>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</si>
  <si>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</si>
  <si>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</si>
  <si>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</si>
  <si>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</si>
  <si>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</si>
  <si>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</si>
  <si>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</si>
  <si>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</si>
  <si>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</si>
  <si>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</si>
  <si>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</si>
  <si>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</si>
  <si>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</si>
  <si>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</si>
  <si>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</si>
  <si>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</si>
  <si>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</si>
  <si>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</si>
  <si>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</si>
  <si>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</si>
  <si>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</si>
  <si>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</si>
  <si>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</si>
  <si>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</si>
  <si>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</si>
  <si>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</si>
  <si>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</si>
  <si>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</si>
  <si>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</si>
  <si>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</si>
  <si>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</si>
  <si>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CRESCENT POINT ENERGY CORP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</si>
  <si>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</si>
  <si>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</si>
  <si>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</si>
  <si>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</si>
  <si>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</si>
  <si>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</si>
  <si>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</si>
  <si>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</si>
  <si>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</si>
  <si>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</si>
  <si>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</si>
  <si>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PLATFORM SPECIALTY PRODS CORP COM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</si>
  <si>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</si>
  <si>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</si>
  <si>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</si>
  <si>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</si>
  <si>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</si>
  <si>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</si>
  <si>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</si>
  <si>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</si>
  <si>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</si>
  <si>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</si>
  <si>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</si>
  <si>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</si>
  <si>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</si>
  <si>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</si>
  <si>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</si>
  <si>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</si>
  <si>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</si>
  <si>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</si>
  <si>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FORD MTR CO DEL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</si>
  <si>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</si>
  <si>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</si>
  <si>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</si>
  <si>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</si>
  <si>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</si>
  <si>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</si>
  <si>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</si>
  <si>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</si>
  <si>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</si>
  <si>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</si>
  <si>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</si>
  <si>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</si>
  <si>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</si>
  <si>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</si>
  <si>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</si>
  <si>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</si>
  <si>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SPDR S&amp;P PUT OPT  9/15  204</t>
  </si>
  <si>
    <t>OP</t>
  </si>
  <si>
    <t>2015-08-26</t>
  </si>
  <si>
    <t>PEUGEOT SA</t>
  </si>
  <si>
    <t>2015-08-27</t>
  </si>
  <si>
    <t>2015-08-28</t>
  </si>
  <si>
    <t>ENERPLUS CORP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</si>
  <si>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</si>
  <si>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</si>
  <si>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</si>
  <si>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</si>
  <si>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</si>
  <si>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</si>
  <si>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</si>
  <si>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</si>
  <si>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</si>
  <si>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</si>
  <si>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</si>
  <si>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FIAT CHRYSLER AUTOMOBILES N V SHS</t>
  </si>
  <si>
    <t>2015-09-16</t>
  </si>
  <si>
    <t>2015-09-17</t>
  </si>
  <si>
    <t>2015-09-18</t>
  </si>
  <si>
    <t>SYSCO CORP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</si>
  <si>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</si>
  <si>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</si>
  <si>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</si>
  <si>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</si>
  <si>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</si>
  <si>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</si>
  <si>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</si>
  <si>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</si>
  <si>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COTY INC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</si>
  <si>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</si>
  <si>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</si>
  <si>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</si>
  <si>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</si>
  <si>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</si>
  <si>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</si>
  <si>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</si>
  <si>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</si>
  <si>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</si>
  <si>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</si>
  <si>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</si>
  <si>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APPLE INC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</si>
  <si>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</si>
  <si>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</si>
  <si>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</si>
  <si>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</si>
  <si>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</si>
  <si>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</si>
  <si>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</si>
  <si>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</si>
  <si>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</si>
  <si>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</si>
  <si>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</si>
  <si>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</si>
  <si>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</si>
  <si>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</si>
  <si>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</si>
  <si>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</si>
  <si>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</si>
  <si>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</si>
  <si>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</si>
  <si>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</si>
  <si>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</si>
  <si>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INTERTAPE POLYMER GROUP INC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</si>
  <si>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</si>
  <si>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</si>
  <si>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</si>
  <si>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</si>
  <si>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</si>
  <si>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</si>
  <si>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</si>
  <si>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</si>
  <si>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</si>
  <si>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</si>
  <si>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</si>
  <si>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</si>
  <si>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</si>
  <si>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</si>
  <si>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</si>
  <si>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</si>
  <si>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</si>
  <si>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</si>
  <si>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CATERPILLAR INC DEL</t>
  </si>
  <si>
    <t>2015-12-11</t>
  </si>
  <si>
    <t>2015-12-14</t>
  </si>
  <si>
    <t>2015-12-15</t>
  </si>
  <si>
    <t>2015-12-16</t>
  </si>
  <si>
    <t>TARGET CORP</t>
  </si>
  <si>
    <t>2015-12-17</t>
  </si>
  <si>
    <t>2015-12-18</t>
  </si>
  <si>
    <t>CONOCOPHILLIPS</t>
  </si>
  <si>
    <t>2015-12-21</t>
  </si>
  <si>
    <t>2015-12-22</t>
  </si>
  <si>
    <t>DISNEY WALT CO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</si>
  <si>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</si>
  <si>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</si>
  <si>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</si>
  <si>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</si>
  <si>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</si>
  <si>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</si>
  <si>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</si>
  <si>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</si>
  <si>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</si>
  <si>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</si>
  <si>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</si>
  <si>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</si>
  <si>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</si>
  <si>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</si>
  <si>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</si>
  <si>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</si>
  <si>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</si>
  <si>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</si>
  <si>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</si>
  <si>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HELMERICH &amp; PAYNE INC</t>
  </si>
  <si>
    <t>2016-01-22</t>
  </si>
  <si>
    <t>2016-01-25</t>
  </si>
  <si>
    <t>LEVEL 3 COMMUNICATIONS INC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</si>
  <si>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</si>
  <si>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</si>
  <si>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</si>
  <si>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</si>
  <si>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</si>
  <si>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</si>
  <si>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</si>
  <si>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</si>
  <si>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</si>
  <si>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</si>
  <si>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</si>
  <si>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</si>
  <si>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</si>
  <si>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</si>
  <si>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</si>
  <si>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</si>
  <si>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</si>
  <si>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</si>
  <si>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ALIBABA GROUP HLDG LTD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</si>
  <si>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</si>
  <si>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</si>
  <si>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</si>
  <si>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</si>
  <si>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</si>
  <si>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</si>
  <si>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</si>
  <si>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</si>
  <si>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</si>
  <si>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</si>
  <si>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</si>
  <si>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</si>
  <si>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</si>
  <si>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</si>
  <si>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</si>
  <si>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</si>
  <si>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</si>
  <si>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</si>
  <si>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</si>
  <si>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</si>
  <si>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</si>
  <si>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</si>
  <si>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</si>
  <si>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</si>
  <si>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</si>
  <si>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</si>
  <si>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</si>
  <si>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</si>
  <si>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252d ∆</t>
  </si>
  <si>
    <t>RISK CONTRIBUTION</t>
  </si>
  <si>
    <t>Total</t>
  </si>
  <si>
    <t>Risk Weight</t>
  </si>
  <si>
    <t>Vol Contrib</t>
  </si>
  <si>
    <t>Net Exp</t>
  </si>
  <si>
    <t>% Total Net</t>
  </si>
  <si>
    <t>VOLATILITY CONTRIBUTION</t>
  </si>
  <si>
    <t>EWMA.Vol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</si>
</sst>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yy\ hh:mm:ss"/>
    <numFmt numFmtId="165" formatCode="0.0%"/>
    <numFmt numFmtId="166" formatCode="0.000%"/>
    <numFmt numFmtId="167" formatCode="m/d/yy;@"/>
  </numFmts>
  <fonts count="21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24"/>
      <color indexed="8"/>
      <name val="Calibri"/>
      <family val="2"/>
      <scheme val="minor"/>
    </font>
    <font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6"/>
      <color indexed="8"/>
      <name val="Calibri"/>
      <family val="2"/>
      <scheme val="minor"/>
    </font>
    <font>
      <sz val="48"/>
      <color indexed="8"/>
      <name val="Calibri"/>
      <family val="2"/>
      <scheme val="minor"/>
    </font>
    <font>
      <sz val="40"/>
      <color indexed="8"/>
      <name val="Calibri"/>
      <family val="2"/>
      <scheme val="minor"/>
    </font>
    <font>
      <sz val="42"/>
      <color indexed="8"/>
      <name val="Calibri"/>
      <family val="2"/>
      <scheme val="minor"/>
    </font>
    <font>
      <sz val="38"/>
      <color indexed="8"/>
      <name val="Calibri"/>
      <family val="2"/>
      <scheme val="minor"/>
    </font>
    <font>
      <sz val="44"/>
      <name val="Calibri"/>
      <family val="2"/>
      <scheme val="minor"/>
    </font>
    <font>
      <sz val="44"/>
      <color indexed="8"/>
      <name val="Calibri"/>
      <family val="2"/>
      <scheme val="minor"/>
    </font>
    <font>
      <sz val="44"/>
      <name val="Calibri"/>
      <family val="2"/>
    </font>
    <font>
      <b/>
      <sz val="11"/>
      <color theme="1"/>
      <name val="Calibri"/>
      <family val="2"/>
      <scheme val="minor"/>
    </font>
    <font>
      <sz val="42"/>
      <color indexed="8"/>
      <name val="Calibri"/>
      <scheme val="minor"/>
    </font>
    <font>
      <sz val="44"/>
      <name val="Calibri"/>
      <scheme val="minor"/>
    </font>
    <font>
      <sz val="10"/>
      <color indexed="8"/>
      <name val="Lucida Console"/>
      <family val="3"/>
    </font>
    <font>
      <sz val="4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3" fillId="2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164" fontId="3" fillId="0" borderId="0">
      <alignment wrapText="1"/>
    </xf>
    <xf numFmtId="9" fontId="3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3" fillId="0" borderId="0"/>
  </cellStyleXfs>
  <cellXfs count="123">
    <xf numFmtId="0" fontId="0" fillId="0" borderId="0" xfId="0"/>
    <xf numFmtId="0" fontId="3" fillId="2" borderId="0" xfId="1" applyAlignment="1"/>
    <xf numFmtId="0" fontId="3" fillId="0" borderId="0" xfId="3" applyAlignment="1"/>
    <xf numFmtId="14" fontId="3" fillId="0" borderId="0" xfId="5" applyNumberFormat="1" applyAlignment="1">
      <alignment horizontal="left"/>
    </xf>
    <xf numFmtId="165" fontId="3" fillId="2" borderId="0" xfId="6" applyNumberFormat="1" applyFill="1" applyAlignment="1"/>
    <xf numFmtId="165" fontId="0" fillId="0" borderId="0" xfId="6" applyNumberFormat="1" applyFont="1"/>
    <xf numFmtId="165" fontId="3" fillId="0" borderId="0" xfId="6" applyNumberFormat="1" applyAlignment="1"/>
    <xf numFmtId="0" fontId="4" fillId="0" borderId="0" xfId="0" applyFont="1"/>
    <xf numFmtId="0" fontId="5" fillId="0" borderId="0" xfId="7" applyFont="1" applyAlignment="1">
      <alignment vertical="top"/>
    </xf>
    <xf numFmtId="0" fontId="2" fillId="0" borderId="0" xfId="7"/>
    <xf numFmtId="14" fontId="6" fillId="0" borderId="0" xfId="7" applyNumberFormat="1" applyFont="1" applyAlignment="1">
      <alignment horizontal="left" vertical="center"/>
    </xf>
    <xf numFmtId="165" fontId="3" fillId="0" borderId="0" xfId="6" applyNumberFormat="1" applyAlignment="1">
      <alignment horizontal="left"/>
    </xf>
    <xf numFmtId="165" fontId="0" fillId="0" borderId="0" xfId="6" applyNumberFormat="1" applyFont="1" applyAlignment="1">
      <alignment horizontal="left"/>
    </xf>
    <xf numFmtId="9" fontId="0" fillId="0" borderId="0" xfId="6" applyFont="1"/>
    <xf numFmtId="0" fontId="0" fillId="2" borderId="0" xfId="1" applyFont="1" applyAlignment="1"/>
    <xf numFmtId="165" fontId="0" fillId="2" borderId="0" xfId="6" applyNumberFormat="1" applyFont="1" applyFill="1" applyAlignment="1"/>
    <xf numFmtId="14" fontId="0" fillId="0" borderId="0" xfId="0" applyNumberFormat="1"/>
    <xf numFmtId="0" fontId="7" fillId="0" borderId="0" xfId="0" applyFont="1" applyAlignment="1">
      <alignment vertical="center"/>
    </xf>
    <xf numFmtId="10" fontId="3" fillId="0" borderId="0" xfId="6" applyNumberFormat="1" applyAlignment="1"/>
    <xf numFmtId="10" fontId="0" fillId="0" borderId="0" xfId="0" applyNumberFormat="1"/>
    <xf numFmtId="11" fontId="0" fillId="0" borderId="0" xfId="0" applyNumberFormat="1"/>
    <xf numFmtId="14" fontId="3" fillId="2" borderId="0" xfId="1" applyNumberFormat="1" applyAlignment="1"/>
    <xf numFmtId="165" fontId="3" fillId="2" borderId="0" xfId="8" applyNumberFormat="1" applyFont="1" applyFill="1" applyAlignment="1"/>
    <xf numFmtId="165" fontId="3" fillId="0" borderId="0" xfId="8" applyNumberFormat="1" applyFont="1"/>
    <xf numFmtId="0" fontId="3" fillId="0" borderId="0" xfId="9"/>
    <xf numFmtId="14" fontId="3" fillId="0" borderId="0" xfId="5" applyNumberFormat="1" applyAlignment="1"/>
    <xf numFmtId="165" fontId="3" fillId="0" borderId="0" xfId="8" applyNumberFormat="1" applyFont="1" applyAlignment="1"/>
    <xf numFmtId="14" fontId="3" fillId="0" borderId="0" xfId="9" applyNumberFormat="1"/>
    <xf numFmtId="2" fontId="3" fillId="2" borderId="0" xfId="6" applyNumberFormat="1" applyFill="1" applyAlignment="1"/>
    <xf numFmtId="2" fontId="0" fillId="0" borderId="0" xfId="6" applyNumberFormat="1" applyFont="1"/>
    <xf numFmtId="165" fontId="0" fillId="2" borderId="0" xfId="6" applyNumberFormat="1" applyFont="1" applyFill="1" applyAlignment="1">
      <alignment horizontal="left"/>
    </xf>
    <xf numFmtId="0" fontId="8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5" fontId="4" fillId="0" borderId="0" xfId="6" applyNumberFormat="1" applyFont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right"/>
    </xf>
    <xf numFmtId="165" fontId="12" fillId="0" borderId="0" xfId="6" applyNumberFormat="1" applyFont="1" applyAlignment="1">
      <alignment horizontal="center"/>
    </xf>
    <xf numFmtId="0" fontId="14" fillId="0" borderId="0" xfId="0" applyFont="1"/>
    <xf numFmtId="165" fontId="11" fillId="0" borderId="0" xfId="6" applyNumberFormat="1" applyFont="1" applyAlignment="1">
      <alignment horizontal="center"/>
    </xf>
    <xf numFmtId="166" fontId="0" fillId="0" borderId="0" xfId="6" applyNumberFormat="1" applyFont="1"/>
    <xf numFmtId="2" fontId="11" fillId="0" borderId="0" xfId="6" applyNumberFormat="1" applyFont="1" applyAlignment="1">
      <alignment horizontal="center"/>
    </xf>
    <xf numFmtId="165" fontId="11" fillId="0" borderId="1" xfId="6" applyNumberFormat="1" applyFont="1" applyBorder="1" applyAlignment="1">
      <alignment horizontal="center"/>
    </xf>
    <xf numFmtId="9" fontId="11" fillId="0" borderId="1" xfId="6" applyFont="1" applyBorder="1" applyAlignment="1">
      <alignment horizontal="center"/>
    </xf>
    <xf numFmtId="2" fontId="11" fillId="0" borderId="1" xfId="6" applyNumberFormat="1" applyFont="1" applyBorder="1" applyAlignment="1">
      <alignment horizontal="center"/>
    </xf>
    <xf numFmtId="14" fontId="13" fillId="0" borderId="3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4" fillId="0" borderId="2" xfId="0" applyFont="1" applyBorder="1"/>
    <xf numFmtId="0" fontId="13" fillId="0" borderId="4" xfId="0" applyFont="1" applyBorder="1" applyAlignment="1">
      <alignment horizontal="right"/>
    </xf>
    <xf numFmtId="0" fontId="10" fillId="0" borderId="5" xfId="0" applyFont="1" applyBorder="1"/>
    <xf numFmtId="0" fontId="0" fillId="0" borderId="0" xfId="0" applyAlignment="1">
      <alignment horizontal="center"/>
    </xf>
    <xf numFmtId="165" fontId="0" fillId="0" borderId="0" xfId="6" applyNumberFormat="1" applyFont="1" applyAlignment="1"/>
    <xf numFmtId="0" fontId="3" fillId="0" borderId="0" xfId="3" applyFill="1" applyAlignment="1"/>
    <xf numFmtId="10" fontId="0" fillId="0" borderId="0" xfId="6" applyNumberFormat="1" applyFont="1"/>
    <xf numFmtId="165" fontId="0" fillId="3" borderId="0" xfId="6" applyNumberFormat="1" applyFont="1" applyFill="1"/>
    <xf numFmtId="10" fontId="0" fillId="3" borderId="0" xfId="6" applyNumberFormat="1" applyFont="1" applyFill="1"/>
    <xf numFmtId="14" fontId="0" fillId="3" borderId="0" xfId="0" applyNumberFormat="1" applyFill="1"/>
    <xf numFmtId="0" fontId="0" fillId="3" borderId="0" xfId="0" applyFill="1"/>
    <xf numFmtId="0" fontId="0" fillId="0" borderId="0" xfId="6" applyNumberFormat="1" applyFont="1"/>
    <xf numFmtId="165" fontId="16" fillId="2" borderId="6" xfId="6" applyNumberFormat="1" applyFont="1" applyFill="1" applyBorder="1" applyAlignment="1"/>
    <xf numFmtId="0" fontId="0" fillId="0" borderId="0" xfId="6" applyNumberFormat="1" applyFont="1" applyAlignment="1">
      <alignment horizontal="left"/>
    </xf>
    <xf numFmtId="0" fontId="16" fillId="2" borderId="6" xfId="1" applyNumberFormat="1" applyFont="1" applyFill="1" applyBorder="1" applyAlignment="1"/>
    <xf numFmtId="9" fontId="17" fillId="0" borderId="0" xfId="6" applyFont="1" applyAlignment="1">
      <alignment horizontal="center"/>
    </xf>
    <xf numFmtId="0" fontId="18" fillId="0" borderId="2" xfId="0" applyFont="1" applyBorder="1" applyAlignment="1">
      <alignment horizontal="center"/>
    </xf>
    <xf numFmtId="165" fontId="17" fillId="0" borderId="0" xfId="6" applyNumberFormat="1" applyFont="1" applyAlignment="1">
      <alignment horizontal="center"/>
    </xf>
    <xf numFmtId="10" fontId="3" fillId="2" borderId="0" xfId="1" applyNumberFormat="1" applyAlignment="1"/>
    <xf numFmtId="10" fontId="0" fillId="2" borderId="0" xfId="1" applyNumberFormat="1" applyFont="1" applyAlignment="1"/>
    <xf numFmtId="0" fontId="10" fillId="0" borderId="0" xfId="0" applyFont="1" applyBorder="1"/>
    <xf numFmtId="167" fontId="0" fillId="2" borderId="0" xfId="1" applyNumberFormat="1" applyFont="1" applyAlignment="1">
      <alignment horizontal="left"/>
    </xf>
    <xf numFmtId="167" fontId="3" fillId="0" borderId="0" xfId="5" applyNumberFormat="1" applyAlignment="1">
      <alignment horizontal="left"/>
    </xf>
    <xf numFmtId="167" fontId="3" fillId="0" borderId="0" xfId="5" applyNumberFormat="1" applyFill="1" applyAlignment="1">
      <alignment horizontal="left"/>
    </xf>
    <xf numFmtId="167" fontId="0" fillId="0" borderId="0" xfId="0" applyNumberFormat="1" applyAlignment="1">
      <alignment horizontal="left"/>
    </xf>
    <xf numFmtId="9" fontId="3" fillId="2" borderId="0" xfId="6" applyFill="1" applyAlignment="1"/>
    <xf numFmtId="0" fontId="11" fillId="0" borderId="0" xfId="0" applyNumberFormat="1" applyFont="1" applyFill="1" applyBorder="1" applyAlignment="1" applyProtection="1">
      <alignment horizontal="right"/>
    </xf>
    <xf numFmtId="0" fontId="11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center"/>
    </xf>
    <xf numFmtId="0" fontId="0" fillId="4" borderId="0" xfId="0" applyFill="1"/>
    <xf numFmtId="0" fontId="7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 vertical="top" wrapText="1"/>
    </xf>
    <xf numFmtId="0" fontId="19" fillId="4" borderId="0" xfId="0" applyFont="1" applyFill="1" applyAlignment="1">
      <alignment horizontal="left" vertical="top" wrapText="1"/>
    </xf>
    <xf numFmtId="165" fontId="3" fillId="0" borderId="0" xfId="6" applyNumberFormat="1" applyFill="1" applyAlignment="1"/>
    <xf numFmtId="2" fontId="3" fillId="2" borderId="0" xfId="1" applyNumberFormat="1" applyAlignment="1"/>
    <xf numFmtId="2" fontId="0" fillId="0" borderId="0" xfId="0" applyNumberFormat="1"/>
    <xf numFmtId="2" fontId="3" fillId="0" borderId="0" xfId="3" applyNumberFormat="1" applyAlignment="1"/>
    <xf numFmtId="2" fontId="3" fillId="0" borderId="0" xfId="3" applyNumberFormat="1" applyFill="1" applyAlignment="1"/>
    <xf numFmtId="10" fontId="11" fillId="0" borderId="0" xfId="0" applyNumberFormat="1" applyFont="1" applyFill="1" applyBorder="1" applyAlignment="1" applyProtection="1">
      <alignment horizontal="right"/>
    </xf>
    <xf numFmtId="165" fontId="11" fillId="0" borderId="0" xfId="0" applyNumberFormat="1" applyFont="1" applyFill="1" applyBorder="1" applyAlignment="1" applyProtection="1">
      <alignment horizontal="right"/>
    </xf>
    <xf numFmtId="165" fontId="11" fillId="0" borderId="0" xfId="0" applyNumberFormat="1" applyFont="1" applyFill="1" applyAlignment="1" applyProtection="1">
      <alignment horizontal="right"/>
    </xf>
    <xf numFmtId="165" fontId="11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right"/>
    </xf>
    <xf numFmtId="165" fontId="11" fillId="0" borderId="0" xfId="6" applyNumberFormat="1" applyFont="1" applyBorder="1" applyAlignment="1">
      <alignment horizontal="center"/>
    </xf>
    <xf numFmtId="0" fontId="11" fillId="0" borderId="0" xfId="0" applyNumberFormat="1" applyFont="1" applyBorder="1" applyAlignment="1">
      <alignment horizontal="center"/>
    </xf>
    <xf numFmtId="0" fontId="11" fillId="0" borderId="7" xfId="0" applyFont="1" applyBorder="1" applyAlignment="1">
      <alignment horizontal="right"/>
    </xf>
    <xf numFmtId="0" fontId="11" fillId="0" borderId="7" xfId="0" applyNumberFormat="1" applyFont="1" applyFill="1" applyBorder="1" applyAlignment="1" applyProtection="1">
      <alignment horizontal="right"/>
    </xf>
    <xf numFmtId="165" fontId="11" fillId="0" borderId="7" xfId="6" applyNumberFormat="1" applyFont="1" applyBorder="1" applyAlignment="1">
      <alignment horizontal="center"/>
    </xf>
    <xf numFmtId="165" fontId="17" fillId="0" borderId="7" xfId="6" applyNumberFormat="1" applyFont="1" applyBorder="1" applyAlignment="1">
      <alignment horizontal="center"/>
    </xf>
    <xf numFmtId="165" fontId="11" fillId="0" borderId="7" xfId="0" applyNumberFormat="1" applyFont="1" applyBorder="1" applyAlignment="1">
      <alignment horizontal="center"/>
    </xf>
    <xf numFmtId="0" fontId="10" fillId="0" borderId="2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3" fillId="0" borderId="8" xfId="0" applyFont="1" applyBorder="1" applyAlignment="1">
      <alignment horizontal="right" vertical="center"/>
    </xf>
    <xf numFmtId="0" fontId="20" fillId="0" borderId="2" xfId="0" applyFont="1" applyBorder="1" applyAlignment="1">
      <alignment horizontal="center" wrapText="1"/>
    </xf>
    <xf numFmtId="0" fontId="13" fillId="0" borderId="2" xfId="0" applyFont="1" applyBorder="1" applyAlignment="1">
      <alignment horizontal="center" wrapText="1"/>
    </xf>
    <xf numFmtId="14" fontId="13" fillId="0" borderId="8" xfId="0" applyNumberFormat="1" applyFont="1" applyBorder="1" applyAlignment="1">
      <alignment horizontal="center" wrapText="1"/>
    </xf>
    <xf numFmtId="0" fontId="10" fillId="0" borderId="9" xfId="0" applyFont="1" applyBorder="1"/>
    <xf numFmtId="0" fontId="11" fillId="0" borderId="9" xfId="0" applyFont="1" applyBorder="1" applyAlignment="1">
      <alignment horizontal="right"/>
    </xf>
    <xf numFmtId="0" fontId="11" fillId="0" borderId="10" xfId="0" applyFont="1" applyBorder="1" applyAlignment="1">
      <alignment horizontal="right"/>
    </xf>
    <xf numFmtId="165" fontId="11" fillId="0" borderId="9" xfId="6" applyNumberFormat="1" applyFont="1" applyBorder="1" applyAlignment="1">
      <alignment horizontal="center"/>
    </xf>
    <xf numFmtId="165" fontId="17" fillId="0" borderId="10" xfId="6" applyNumberFormat="1" applyFont="1" applyBorder="1" applyAlignment="1">
      <alignment horizontal="center"/>
    </xf>
    <xf numFmtId="10" fontId="11" fillId="0" borderId="0" xfId="6" applyNumberFormat="1" applyFont="1" applyBorder="1" applyAlignment="1">
      <alignment horizontal="center"/>
    </xf>
    <xf numFmtId="10" fontId="11" fillId="0" borderId="0" xfId="6" applyNumberFormat="1" applyFont="1" applyBorder="1" applyAlignment="1">
      <alignment horizontal="right"/>
    </xf>
    <xf numFmtId="10" fontId="11" fillId="0" borderId="9" xfId="6" applyNumberFormat="1" applyFont="1" applyBorder="1" applyAlignment="1">
      <alignment horizontal="center"/>
    </xf>
    <xf numFmtId="10" fontId="11" fillId="0" borderId="9" xfId="6" applyNumberFormat="1" applyFont="1" applyBorder="1" applyAlignment="1">
      <alignment horizontal="right"/>
    </xf>
    <xf numFmtId="0" fontId="10" fillId="0" borderId="2" xfId="0" applyFont="1" applyBorder="1"/>
    <xf numFmtId="0" fontId="13" fillId="0" borderId="8" xfId="0" applyFont="1" applyBorder="1" applyAlignment="1">
      <alignment horizontal="right"/>
    </xf>
    <xf numFmtId="10" fontId="11" fillId="0" borderId="7" xfId="6" applyNumberFormat="1" applyFont="1" applyBorder="1" applyAlignment="1">
      <alignment horizontal="center"/>
    </xf>
    <xf numFmtId="10" fontId="11" fillId="0" borderId="10" xfId="6" applyNumberFormat="1" applyFont="1" applyBorder="1" applyAlignment="1">
      <alignment horizontal="center"/>
    </xf>
    <xf numFmtId="10" fontId="3" fillId="2" borderId="0" xfId="6" applyNumberFormat="1" applyFill="1" applyAlignment="1"/>
    <xf numFmtId="10" fontId="3" fillId="0" borderId="0" xfId="6" applyNumberFormat="1" applyFill="1" applyAlignment="1"/>
    <xf numFmtId="2" fontId="3" fillId="0" borderId="0" xfId="6" applyNumberFormat="1" applyAlignment="1"/>
    <xf numFmtId="2" fontId="0" fillId="0" borderId="0" xfId="6" applyNumberFormat="1" applyFont="1" applyAlignment="1"/>
  </cellXfs>
  <cellStyles count="10">
    <cellStyle name="Normal" xfId="0" builtinId="0"/>
    <cellStyle name="Normal 2" xfId="7"/>
    <cellStyle name="Normal 2 2" xfId="9"/>
    <cellStyle name="Percent" xfId="6" builtinId="5"/>
    <cellStyle name="Percent 2" xfId="8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18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0.0%"/>
    </dxf>
    <dxf>
      <numFmt numFmtId="2" formatCode="0.00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border diagonalUp="0" diagonalDown="0">
        <left/>
        <right style="thin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2" formatCode="0.0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left" vertical="bottom" textRotation="0" wrapText="0" indent="0" justifyLastLine="0" shrinkToFit="0" readingOrder="0"/>
    </dxf>
    <dxf>
      <numFmt numFmtId="167" formatCode="m/d/yy;@"/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6EFCE"/>
      <color rgb="FFFFC7CE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BOXPLOTS!$K$7</c:f>
              <c:strCache>
                <c:ptCount val="1"/>
                <c:pt idx="0">
                  <c:v>box lo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1.8091829999999996E-2</c:v>
                  </c:pt>
                  <c:pt idx="1">
                    <c:v>9.9838359999999994E-3</c:v>
                  </c:pt>
                  <c:pt idx="2">
                    <c:v>1.6132677200000001E-2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BOXPLOTS!$L$7:$N$7</c:f>
              <c:numCache>
                <c:formatCode>0.00%</c:formatCode>
                <c:ptCount val="3"/>
                <c:pt idx="0">
                  <c:v>-4.5671770000000004E-3</c:v>
                </c:pt>
                <c:pt idx="1">
                  <c:v>-4.220054E-3</c:v>
                </c:pt>
                <c:pt idx="2">
                  <c:v>-8.7194442000000007E-3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8-43AE-A26A-7D14AC120580}"/>
            </c:ext>
          </c:extLst>
        </c:ser>
        <c:ser>
          <c:idx val="1"/>
          <c:order val="1"/>
          <c:tx>
            <c:strRef>
              <c:f>BOXPLOTS!$K$8</c:f>
              <c:strCache>
                <c:ptCount val="1"/>
                <c:pt idx="0">
                  <c:v>box mid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BOXPLOTS!$L$8:$N$8</c:f>
              <c:numCache>
                <c:formatCode>0.00%</c:formatCode>
                <c:ptCount val="3"/>
                <c:pt idx="0">
                  <c:v>5.6788900000000007E-3</c:v>
                </c:pt>
                <c:pt idx="1">
                  <c:v>4.0812050000000001E-3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8-43AE-A26A-7D14AC120580}"/>
            </c:ext>
          </c:extLst>
        </c:ser>
        <c:ser>
          <c:idx val="2"/>
          <c:order val="2"/>
          <c:tx>
            <c:strRef>
              <c:f>BOXPLOTS!$K$9</c:f>
              <c:strCache>
                <c:ptCount val="1"/>
                <c:pt idx="0">
                  <c:v>box 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7.7202629999999998E-3</c:v>
                  </c:pt>
                  <c:pt idx="2">
                    <c:v>2.4244716699999998E-2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BOXPLOTS!$L$9:$N$9</c:f>
              <c:numCache>
                <c:formatCode>0.00%</c:formatCode>
                <c:ptCount val="3"/>
                <c:pt idx="0">
                  <c:v>3.4508379999999995E-3</c:v>
                </c:pt>
                <c:pt idx="1">
                  <c:v>2.6916800000000001E-3</c:v>
                </c:pt>
                <c:pt idx="2">
                  <c:v>4.9399448000000002E-3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8-43AE-A26A-7D14AC120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940096"/>
        <c:axId val="930912288"/>
      </c:barChart>
      <c:catAx>
        <c:axId val="8769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12288"/>
        <c:crosses val="autoZero"/>
        <c:auto val="1"/>
        <c:lblAlgn val="ctr"/>
        <c:lblOffset val="100"/>
        <c:noMultiLvlLbl val="0"/>
      </c:catAx>
      <c:valAx>
        <c:axId val="9309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40096"/>
        <c:crosses val="autoZero"/>
        <c:crossBetween val="between"/>
        <c:majorUnit val="2.0000000000000005E-3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val>
            <c:numRef>
              <c:f>BOXPLOTS!$W$7</c:f>
              <c:numCache>
                <c:formatCode>0.0%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137632"/>
        <c:axId val="1178137216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BOXPLOTS!$W$2</c:f>
              <c:numCache>
                <c:formatCode>0.00%</c:formatCode>
                <c:ptCount val="1"/>
                <c:pt idx="0">
                  <c:v>2.7225999999999986E-4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5-4671-96B5-0D8E6B8CBA3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C5-4671-96B5-0D8E6B8CBA30}"/>
              </c:ext>
            </c:extLst>
          </c:dPt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BOXPLOTS!$W$3</c:f>
                <c:numCache>
                  <c:formatCode>General</c:formatCode>
                  <c:ptCount val="1"/>
                  <c:pt idx="0">
                    <c:v>2.5140570999999997E-2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BOXPLOTS!$W$3</c:f>
              <c:numCache>
                <c:formatCode>0.00%</c:formatCode>
                <c:ptCount val="1"/>
                <c:pt idx="0">
                  <c:v>2.5140570999999997E-2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5-4671-96B5-0D8E6B8CBA3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BOXPLOTS!$W$4</c:f>
              <c:numCache>
                <c:formatCode>0.00%</c:formatCode>
                <c:ptCount val="1"/>
                <c:pt idx="0">
                  <c:v>4.5669789600000024E-3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5-4671-96B5-0D8E6B8CBA3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BOXPLOTS!$W$6</c:f>
                <c:numCache>
                  <c:formatCode>General</c:formatCode>
                  <c:ptCount val="1"/>
                  <c:pt idx="0">
                    <c:v>1.2564364000000001E-2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BOXPLOTS!$W$5</c:f>
              <c:numCache>
                <c:formatCode>0.00%</c:formatCode>
                <c:ptCount val="1"/>
                <c:pt idx="0">
                  <c:v>6.159006039999998E-3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5-4671-96B5-0D8E6B8CBA3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val>
            <c:numRef>
              <c:f>BOXPLOTS!$W$6</c:f>
              <c:numCache>
                <c:formatCode>0.00%</c:formatCode>
                <c:ptCount val="1"/>
                <c:pt idx="0">
                  <c:v>1.2564364000000001E-2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324784"/>
        <c:axId val="1776272768"/>
      </c:barChart>
      <c:catAx>
        <c:axId val="1178137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216"/>
        <c:crosses val="autoZero"/>
        <c:auto val="1"/>
        <c:lblAlgn val="ctr"/>
        <c:lblOffset val="100"/>
        <c:noMultiLvlLbl val="0"/>
      </c:catAx>
      <c:valAx>
        <c:axId val="1178137216"/>
        <c:scaling>
          <c:orientation val="minMax"/>
          <c:max val="2.0000000000000004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632"/>
        <c:crosses val="autoZero"/>
        <c:crossBetween val="between"/>
        <c:majorUnit val="5.000000000000001E-3"/>
      </c:valAx>
      <c:valAx>
        <c:axId val="1776272768"/>
        <c:scaling>
          <c:orientation val="minMax"/>
          <c:max val="5.000000000000001E-2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24784"/>
        <c:crosses val="max"/>
        <c:crossBetween val="between"/>
      </c:valAx>
      <c:catAx>
        <c:axId val="8453247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7627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BOXPLOTS!$L$26:$N$26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BOXPLOTS!$L$21:$N$21</c:f>
              <c:numCache>
                <c:formatCode>0.00%</c:formatCode>
                <c:ptCount val="3"/>
                <c:pt idx="0">
                  <c:v>4.7340993000000012E-2</c:v>
                </c:pt>
                <c:pt idx="1">
                  <c:v>5.579611000000001E-2</c:v>
                </c:pt>
                <c:pt idx="2">
                  <c:v>4.514787860000001E-2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8-4318-8BE5-8E1973ABDD8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1.8091829999999989E-2</c:v>
                  </c:pt>
                  <c:pt idx="1">
                    <c:v>9.9838359999999959E-3</c:v>
                  </c:pt>
                  <c:pt idx="2">
                    <c:v>1.6132677199999994E-2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BOXPLOTS!$L$22:$N$22</c:f>
              <c:numCache>
                <c:formatCode>0.00%</c:formatCode>
                <c:ptCount val="3"/>
                <c:pt idx="0">
                  <c:v>1.8091829999999989E-2</c:v>
                </c:pt>
                <c:pt idx="1">
                  <c:v>9.9838359999999959E-3</c:v>
                </c:pt>
                <c:pt idx="2">
                  <c:v>1.6132677199999994E-2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8-4318-8BE5-8E1973ABDD8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BOXPLOTS!$L$23:$N$23</c:f>
              <c:numCache>
                <c:formatCode>0.00%</c:formatCode>
                <c:ptCount val="3"/>
                <c:pt idx="0">
                  <c:v>5.6788900000000059E-3</c:v>
                </c:pt>
                <c:pt idx="1">
                  <c:v>4.0812050000000044E-3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8-4318-8BE5-8E1973ABDD8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7.7202629999999911E-3</c:v>
                  </c:pt>
                  <c:pt idx="2">
                    <c:v>1.9304771900000003E-2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BOXPLOTS!$L$24:$N$24</c:f>
              <c:numCache>
                <c:formatCode>0.00%</c:formatCode>
                <c:ptCount val="3"/>
                <c:pt idx="0">
                  <c:v>3.4508379999999977E-3</c:v>
                </c:pt>
                <c:pt idx="1">
                  <c:v>2.6916800000000018E-3</c:v>
                </c:pt>
                <c:pt idx="2">
                  <c:v>4.9399447999999985E-3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B8-4318-8BE5-8E1973ABDD8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BOXPLOTS!$L$25:$N$25</c:f>
              <c:numCache>
                <c:formatCode>0.00%</c:formatCode>
                <c:ptCount val="3"/>
                <c:pt idx="0">
                  <c:v>1.7111873999999999E-2</c:v>
                </c:pt>
                <c:pt idx="1">
                  <c:v>7.7202629999999911E-3</c:v>
                </c:pt>
                <c:pt idx="2">
                  <c:v>1.9304771900000003E-2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3.0000000000000006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</c:valAx>
      <c:valAx>
        <c:axId val="699880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2-42FB-AB5E-F7390D04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</c:dateAx>
      <c:valAx>
        <c:axId val="8607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DRAWDOWN</a:t>
            </a:r>
          </a:p>
        </c:rich>
      </c:tx>
      <c:layout>
        <c:manualLayout>
          <c:xMode val="edge"/>
          <c:yMode val="edge"/>
          <c:x val="0.45139926849768514"/>
          <c:y val="1.6290332129536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areaChart>
        <c:grouping val="standard"/>
        <c:varyColors val="0"/>
        <c:ser>
          <c:idx val="0"/>
          <c:order val="0"/>
          <c:tx>
            <c:strRef>
              <c:f>RISKSTATS_LSE!$O$1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RISKSTATS_LSE!$O$2:$O$1186</c:f>
              <c:numCache>
                <c:formatCode>0.0%</c:formatCode>
                <c:ptCount val="1185"/>
                <c:pt idx="0">
                  <c:v>-5.2005866261750633E-5</c:v>
                </c:pt>
                <c:pt idx="1">
                  <c:v>-2.1099522883338828E-4</c:v>
                </c:pt>
                <c:pt idx="2">
                  <c:v>-2.6448697698822077E-4</c:v>
                </c:pt>
                <c:pt idx="3">
                  <c:v>-3.1797872514305325E-4</c:v>
                </c:pt>
                <c:pt idx="4">
                  <c:v>-3.7147047329810778E-4</c:v>
                </c:pt>
                <c:pt idx="5">
                  <c:v>-4.2496222145294027E-4</c:v>
                </c:pt>
                <c:pt idx="6">
                  <c:v>-5.8543746591765977E-4</c:v>
                </c:pt>
                <c:pt idx="7">
                  <c:v>-9.5363899905053229E-3</c:v>
                </c:pt>
                <c:pt idx="8">
                  <c:v>-1.1619596404760291E-2</c:v>
                </c:pt>
                <c:pt idx="9">
                  <c:v>-7.347685961833772E-3</c:v>
                </c:pt>
                <c:pt idx="10">
                  <c:v>-4.5453127112738967E-3</c:v>
                </c:pt>
                <c:pt idx="11">
                  <c:v>-8.1931527590597408E-3</c:v>
                </c:pt>
                <c:pt idx="12">
                  <c:v>-1.7314981701364474E-2</c:v>
                </c:pt>
                <c:pt idx="13">
                  <c:v>-1.7196111149909155E-2</c:v>
                </c:pt>
                <c:pt idx="14">
                  <c:v>-3.6514061643296181E-2</c:v>
                </c:pt>
                <c:pt idx="15">
                  <c:v>-4.1974677600776222E-2</c:v>
                </c:pt>
                <c:pt idx="16">
                  <c:v>-7.4678938069928535E-2</c:v>
                </c:pt>
                <c:pt idx="17">
                  <c:v>-5.1423400559583166E-2</c:v>
                </c:pt>
                <c:pt idx="18">
                  <c:v>-6.3674496768949984E-2</c:v>
                </c:pt>
                <c:pt idx="19">
                  <c:v>-4.7934549874368737E-2</c:v>
                </c:pt>
                <c:pt idx="20">
                  <c:v>-4.5525935325504752E-2</c:v>
                </c:pt>
                <c:pt idx="21">
                  <c:v>-3.6515547525189374E-2</c:v>
                </c:pt>
                <c:pt idx="22">
                  <c:v>-4.5921179909093723E-2</c:v>
                </c:pt>
                <c:pt idx="23">
                  <c:v>-4.8349110922569105E-2</c:v>
                </c:pt>
                <c:pt idx="24">
                  <c:v>-7.3988002989594293E-2</c:v>
                </c:pt>
                <c:pt idx="25">
                  <c:v>-7.8763627394312863E-2</c:v>
                </c:pt>
                <c:pt idx="26">
                  <c:v>-7.8438219259703956E-2</c:v>
                </c:pt>
                <c:pt idx="27">
                  <c:v>-5.8487283079817098E-2</c:v>
                </c:pt>
                <c:pt idx="28">
                  <c:v>-5.1949402749772777E-2</c:v>
                </c:pt>
                <c:pt idx="29">
                  <c:v>-6.0317889572229388E-2</c:v>
                </c:pt>
                <c:pt idx="30">
                  <c:v>-4.5215386009827552E-2</c:v>
                </c:pt>
                <c:pt idx="31">
                  <c:v>-2.3271882211170491E-2</c:v>
                </c:pt>
                <c:pt idx="32">
                  <c:v>-2.0164903172506299E-2</c:v>
                </c:pt>
                <c:pt idx="33">
                  <c:v>-2.7142604542935156E-2</c:v>
                </c:pt>
                <c:pt idx="34">
                  <c:v>-3.0487324684509987E-2</c:v>
                </c:pt>
                <c:pt idx="35">
                  <c:v>-4.1882552923398042E-2</c:v>
                </c:pt>
                <c:pt idx="36">
                  <c:v>-4.1328318977237433E-2</c:v>
                </c:pt>
                <c:pt idx="37">
                  <c:v>-2.9701293163011289E-2</c:v>
                </c:pt>
                <c:pt idx="38">
                  <c:v>-3.6832040368439012E-2</c:v>
                </c:pt>
                <c:pt idx="39">
                  <c:v>-4.5656692932105281E-2</c:v>
                </c:pt>
                <c:pt idx="40">
                  <c:v>-4.389295112488667E-2</c:v>
                </c:pt>
                <c:pt idx="41">
                  <c:v>-3.6555666336305248E-2</c:v>
                </c:pt>
                <c:pt idx="42">
                  <c:v>-2.8769645215980133E-2</c:v>
                </c:pt>
                <c:pt idx="43">
                  <c:v>-2.5209472199892557E-2</c:v>
                </c:pt>
                <c:pt idx="44">
                  <c:v>-2.3803827928933097E-2</c:v>
                </c:pt>
                <c:pt idx="45">
                  <c:v>-2.1451676892010441E-2</c:v>
                </c:pt>
                <c:pt idx="46">
                  <c:v>-2.742492210264158E-2</c:v>
                </c:pt>
                <c:pt idx="47">
                  <c:v>-3.8259972867796477E-2</c:v>
                </c:pt>
                <c:pt idx="48">
                  <c:v>-4.807719453611492E-2</c:v>
                </c:pt>
                <c:pt idx="49">
                  <c:v>-4.798358397684388E-2</c:v>
                </c:pt>
                <c:pt idx="50">
                  <c:v>-4.4396665086678833E-2</c:v>
                </c:pt>
                <c:pt idx="51">
                  <c:v>-3.9323864303321798E-2</c:v>
                </c:pt>
                <c:pt idx="52">
                  <c:v>-5.1793385150987858E-2</c:v>
                </c:pt>
                <c:pt idx="53">
                  <c:v>-5.0148513895224567E-2</c:v>
                </c:pt>
                <c:pt idx="54">
                  <c:v>-5.5959797979497794E-2</c:v>
                </c:pt>
                <c:pt idx="55">
                  <c:v>-7.0937487462871429E-2</c:v>
                </c:pt>
                <c:pt idx="56">
                  <c:v>-5.8352067827536769E-2</c:v>
                </c:pt>
                <c:pt idx="57">
                  <c:v>-5.1412999386330815E-2</c:v>
                </c:pt>
                <c:pt idx="58">
                  <c:v>-4.2780025586886317E-2</c:v>
                </c:pt>
                <c:pt idx="59">
                  <c:v>-4.5855801105793348E-2</c:v>
                </c:pt>
                <c:pt idx="60">
                  <c:v>-3.4488804622875957E-2</c:v>
                </c:pt>
                <c:pt idx="61">
                  <c:v>-3.5632933680633694E-2</c:v>
                </c:pt>
                <c:pt idx="62">
                  <c:v>-3.1442746741832672E-2</c:v>
                </c:pt>
                <c:pt idx="63">
                  <c:v>-2.936251209136409E-2</c:v>
                </c:pt>
                <c:pt idx="64">
                  <c:v>-2.6123289564205954E-2</c:v>
                </c:pt>
                <c:pt idx="65">
                  <c:v>-3.3463546116573539E-2</c:v>
                </c:pt>
                <c:pt idx="66">
                  <c:v>-2.6123289564205954E-2</c:v>
                </c:pt>
                <c:pt idx="67">
                  <c:v>-3.046206469232593E-2</c:v>
                </c:pt>
                <c:pt idx="68">
                  <c:v>-2.5439783893337786E-2</c:v>
                </c:pt>
                <c:pt idx="69">
                  <c:v>-1.6182739698752502E-2</c:v>
                </c:pt>
                <c:pt idx="70">
                  <c:v>-7.1485777881461487E-3</c:v>
                </c:pt>
                <c:pt idx="71">
                  <c:v>-1.56478222172034E-2</c:v>
                </c:pt>
                <c:pt idx="72">
                  <c:v>-1.6687939542437746E-2</c:v>
                </c:pt>
                <c:pt idx="73">
                  <c:v>-4.7117314833114987E-3</c:v>
                </c:pt>
                <c:pt idx="74">
                  <c:v>-9.9702675033175314E-4</c:v>
                </c:pt>
                <c:pt idx="75">
                  <c:v>-9.5408476361847905E-3</c:v>
                </c:pt>
                <c:pt idx="76">
                  <c:v>-1.8144103797765543E-2</c:v>
                </c:pt>
                <c:pt idx="77">
                  <c:v>-9.0505066114314747E-3</c:v>
                </c:pt>
                <c:pt idx="78">
                  <c:v>-1.6953912401319604E-3</c:v>
                </c:pt>
                <c:pt idx="79">
                  <c:v>-6.1530369197074775E-3</c:v>
                </c:pt>
                <c:pt idx="80">
                  <c:v>-4.3254021910814622E-3</c:v>
                </c:pt>
                <c:pt idx="81">
                  <c:v>0</c:v>
                </c:pt>
                <c:pt idx="82">
                  <c:v>-1.7152658662094034E-3</c:v>
                </c:pt>
                <c:pt idx="83">
                  <c:v>-3.3565978588752099E-3</c:v>
                </c:pt>
                <c:pt idx="84">
                  <c:v>0</c:v>
                </c:pt>
                <c:pt idx="85">
                  <c:v>-2.2118021764133688E-3</c:v>
                </c:pt>
                <c:pt idx="86">
                  <c:v>0</c:v>
                </c:pt>
                <c:pt idx="87">
                  <c:v>-2.8841343182554047E-3</c:v>
                </c:pt>
                <c:pt idx="88">
                  <c:v>-9.5647311574794669E-3</c:v>
                </c:pt>
                <c:pt idx="89">
                  <c:v>-1.2272285823597073E-2</c:v>
                </c:pt>
                <c:pt idx="90">
                  <c:v>-2.3117219459077742E-2</c:v>
                </c:pt>
                <c:pt idx="91">
                  <c:v>-2.5118455516642713E-2</c:v>
                </c:pt>
                <c:pt idx="92">
                  <c:v>-3.9053533064539847E-2</c:v>
                </c:pt>
                <c:pt idx="93">
                  <c:v>-4.4924806498131242E-2</c:v>
                </c:pt>
                <c:pt idx="94">
                  <c:v>-2.5677624415079925E-2</c:v>
                </c:pt>
                <c:pt idx="95">
                  <c:v>-2.8149739545013097E-2</c:v>
                </c:pt>
                <c:pt idx="96">
                  <c:v>-5.4298243032459004E-3</c:v>
                </c:pt>
                <c:pt idx="97">
                  <c:v>-1.0683068954353891E-2</c:v>
                </c:pt>
                <c:pt idx="98">
                  <c:v>0</c:v>
                </c:pt>
                <c:pt idx="99">
                  <c:v>0</c:v>
                </c:pt>
                <c:pt idx="100">
                  <c:v>-1.0468615961731764E-3</c:v>
                </c:pt>
                <c:pt idx="101">
                  <c:v>0</c:v>
                </c:pt>
                <c:pt idx="102">
                  <c:v>-6.8671147955109424E-3</c:v>
                </c:pt>
                <c:pt idx="103">
                  <c:v>0</c:v>
                </c:pt>
                <c:pt idx="104">
                  <c:v>-4.9819494584835144E-3</c:v>
                </c:pt>
                <c:pt idx="105">
                  <c:v>-2.2671480144404454E-2</c:v>
                </c:pt>
                <c:pt idx="106">
                  <c:v>-2.769675090252699E-2</c:v>
                </c:pt>
                <c:pt idx="107">
                  <c:v>-1.7732851985559628E-2</c:v>
                </c:pt>
                <c:pt idx="108">
                  <c:v>-1.7328519855608349E-4</c:v>
                </c:pt>
                <c:pt idx="109">
                  <c:v>-3.5090252707582481E-3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-6.2949384715945689E-3</c:v>
                </c:pt>
                <c:pt idx="116">
                  <c:v>-1.9609514877652057E-3</c:v>
                </c:pt>
                <c:pt idx="117">
                  <c:v>-4.4760849177252204E-3</c:v>
                </c:pt>
                <c:pt idx="118">
                  <c:v>-2.8419586779206973E-3</c:v>
                </c:pt>
                <c:pt idx="119">
                  <c:v>-3.3819308267255543E-3</c:v>
                </c:pt>
                <c:pt idx="120">
                  <c:v>0</c:v>
                </c:pt>
                <c:pt idx="121">
                  <c:v>-2.2447964765218709E-3</c:v>
                </c:pt>
                <c:pt idx="122">
                  <c:v>-2.9551751083328748E-3</c:v>
                </c:pt>
                <c:pt idx="123">
                  <c:v>0</c:v>
                </c:pt>
                <c:pt idx="124">
                  <c:v>-1.0477876106192996E-3</c:v>
                </c:pt>
                <c:pt idx="125">
                  <c:v>-4.5309734513265809E-4</c:v>
                </c:pt>
                <c:pt idx="126">
                  <c:v>-8.5946902654865376E-3</c:v>
                </c:pt>
                <c:pt idx="127">
                  <c:v>-1.2106194690265526E-2</c:v>
                </c:pt>
                <c:pt idx="128">
                  <c:v>-5.5787610619467687E-3</c:v>
                </c:pt>
                <c:pt idx="129">
                  <c:v>-4.3610619469027778E-3</c:v>
                </c:pt>
                <c:pt idx="130">
                  <c:v>-5.9893805309734205E-3</c:v>
                </c:pt>
                <c:pt idx="131">
                  <c:v>-7.5893805309734663E-3</c:v>
                </c:pt>
                <c:pt idx="132">
                  <c:v>-2.2513274336284361E-3</c:v>
                </c:pt>
                <c:pt idx="133">
                  <c:v>0</c:v>
                </c:pt>
                <c:pt idx="134">
                  <c:v>0</c:v>
                </c:pt>
                <c:pt idx="135">
                  <c:v>-3.1758578344882604E-3</c:v>
                </c:pt>
                <c:pt idx="136">
                  <c:v>-9.0194362499470548E-3</c:v>
                </c:pt>
                <c:pt idx="137">
                  <c:v>-9.6546078168447957E-3</c:v>
                </c:pt>
                <c:pt idx="138">
                  <c:v>-6.1823365844708711E-3</c:v>
                </c:pt>
                <c:pt idx="139">
                  <c:v>-5.2225217722690065E-4</c:v>
                </c:pt>
                <c:pt idx="140">
                  <c:v>0</c:v>
                </c:pt>
                <c:pt idx="141">
                  <c:v>-2.6032139138265631E-3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-7.4277050616888829E-3</c:v>
                </c:pt>
                <c:pt idx="146">
                  <c:v>-2.6706355277982263E-3</c:v>
                </c:pt>
                <c:pt idx="147">
                  <c:v>-1.1684030434117032E-3</c:v>
                </c:pt>
                <c:pt idx="148">
                  <c:v>-7.0243278205109894E-3</c:v>
                </c:pt>
                <c:pt idx="149">
                  <c:v>-4.0337724117784912E-3</c:v>
                </c:pt>
                <c:pt idx="150">
                  <c:v>-5.4108188557994152E-3</c:v>
                </c:pt>
                <c:pt idx="151">
                  <c:v>-6.8991417801452792E-3</c:v>
                </c:pt>
                <c:pt idx="152">
                  <c:v>-1.2796795237366654E-2</c:v>
                </c:pt>
                <c:pt idx="153">
                  <c:v>-8.01190658339479E-3</c:v>
                </c:pt>
                <c:pt idx="154">
                  <c:v>-9.2359478669690187E-3</c:v>
                </c:pt>
                <c:pt idx="155">
                  <c:v>-7.3025190213232838E-3</c:v>
                </c:pt>
                <c:pt idx="156">
                  <c:v>-1.1489296593548692E-2</c:v>
                </c:pt>
                <c:pt idx="157">
                  <c:v>-1.79850611325163E-2</c:v>
                </c:pt>
                <c:pt idx="158">
                  <c:v>-1.3742645320128588E-2</c:v>
                </c:pt>
                <c:pt idx="159">
                  <c:v>-2.3242874827869242E-2</c:v>
                </c:pt>
                <c:pt idx="160">
                  <c:v>-2.5134574993393E-2</c:v>
                </c:pt>
                <c:pt idx="161">
                  <c:v>-3.2951747736219228E-2</c:v>
                </c:pt>
                <c:pt idx="162">
                  <c:v>-2.94187194859028E-2</c:v>
                </c:pt>
                <c:pt idx="163">
                  <c:v>-2.0460962819745965E-2</c:v>
                </c:pt>
                <c:pt idx="164">
                  <c:v>-1.6162908767195727E-2</c:v>
                </c:pt>
                <c:pt idx="165">
                  <c:v>-1.6009903606748921E-2</c:v>
                </c:pt>
                <c:pt idx="166">
                  <c:v>-4.923984254378122E-3</c:v>
                </c:pt>
                <c:pt idx="167">
                  <c:v>-5.4386379758810666E-3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-7.71906484291629E-3</c:v>
                </c:pt>
                <c:pt idx="172">
                  <c:v>-5.9036294848875404E-3</c:v>
                </c:pt>
                <c:pt idx="173">
                  <c:v>-1.2056708102939462E-2</c:v>
                </c:pt>
                <c:pt idx="174">
                  <c:v>-6.3748111808645813E-3</c:v>
                </c:pt>
                <c:pt idx="175">
                  <c:v>0</c:v>
                </c:pt>
                <c:pt idx="176">
                  <c:v>-9.699589845924006E-5</c:v>
                </c:pt>
                <c:pt idx="177">
                  <c:v>-5.9444629198538435E-3</c:v>
                </c:pt>
                <c:pt idx="178">
                  <c:v>-3.2424343199202177E-3</c:v>
                </c:pt>
                <c:pt idx="179">
                  <c:v>-7.7319587628865705E-3</c:v>
                </c:pt>
                <c:pt idx="180">
                  <c:v>-4.4202416583525306E-3</c:v>
                </c:pt>
                <c:pt idx="181">
                  <c:v>-7.9952333444185397E-3</c:v>
                </c:pt>
                <c:pt idx="182">
                  <c:v>-1.2540184015075839E-2</c:v>
                </c:pt>
                <c:pt idx="183">
                  <c:v>-1.3967409378117579E-2</c:v>
                </c:pt>
                <c:pt idx="184">
                  <c:v>-1.9690167387207524E-2</c:v>
                </c:pt>
                <c:pt idx="185">
                  <c:v>-2.6535306507039058E-2</c:v>
                </c:pt>
                <c:pt idx="186">
                  <c:v>-1.948231903336628E-2</c:v>
                </c:pt>
                <c:pt idx="187">
                  <c:v>-1.413368806119053E-2</c:v>
                </c:pt>
                <c:pt idx="188">
                  <c:v>-1.8429220707238514E-2</c:v>
                </c:pt>
                <c:pt idx="189">
                  <c:v>-1.8817204301074919E-2</c:v>
                </c:pt>
                <c:pt idx="190">
                  <c:v>-1.8872630528766088E-2</c:v>
                </c:pt>
                <c:pt idx="191">
                  <c:v>-2.0244429664116659E-2</c:v>
                </c:pt>
                <c:pt idx="192">
                  <c:v>-6.6927169936813469E-3</c:v>
                </c:pt>
                <c:pt idx="193">
                  <c:v>-8.1892251413365758E-3</c:v>
                </c:pt>
                <c:pt idx="194">
                  <c:v>-1.33438643165944E-2</c:v>
                </c:pt>
                <c:pt idx="195">
                  <c:v>-1.3122159405830724E-2</c:v>
                </c:pt>
                <c:pt idx="196">
                  <c:v>-4.9883604921846514E-3</c:v>
                </c:pt>
                <c:pt idx="197">
                  <c:v>0</c:v>
                </c:pt>
                <c:pt idx="198">
                  <c:v>0</c:v>
                </c:pt>
                <c:pt idx="199">
                  <c:v>-4.1140976412507024E-3</c:v>
                </c:pt>
                <c:pt idx="200">
                  <c:v>-6.075150850246791E-3</c:v>
                </c:pt>
                <c:pt idx="201">
                  <c:v>-7.5425123422900864E-4</c:v>
                </c:pt>
                <c:pt idx="202">
                  <c:v>-8.6121777290180113E-3</c:v>
                </c:pt>
                <c:pt idx="203">
                  <c:v>-1.4303346132748196E-2</c:v>
                </c:pt>
                <c:pt idx="204">
                  <c:v>-1.6963795940756921E-2</c:v>
                </c:pt>
                <c:pt idx="205">
                  <c:v>-1.8746571585298688E-2</c:v>
                </c:pt>
                <c:pt idx="206">
                  <c:v>-1.8047174986286274E-2</c:v>
                </c:pt>
                <c:pt idx="207">
                  <c:v>-1.6758091058694302E-2</c:v>
                </c:pt>
                <c:pt idx="208">
                  <c:v>-1.6840373011519527E-2</c:v>
                </c:pt>
                <c:pt idx="209">
                  <c:v>-1.9624245748765756E-2</c:v>
                </c:pt>
                <c:pt idx="210">
                  <c:v>-2.0968184311574212E-2</c:v>
                </c:pt>
                <c:pt idx="211">
                  <c:v>-2.1859572133845151E-2</c:v>
                </c:pt>
                <c:pt idx="212">
                  <c:v>-2.8880965441579698E-2</c:v>
                </c:pt>
                <c:pt idx="213">
                  <c:v>-3.0211190345584171E-2</c:v>
                </c:pt>
                <c:pt idx="214">
                  <c:v>-2.2833241908941426E-2</c:v>
                </c:pt>
                <c:pt idx="215">
                  <c:v>-2.4465167306637503E-2</c:v>
                </c:pt>
                <c:pt idx="216">
                  <c:v>-2.2312122874382889E-2</c:v>
                </c:pt>
                <c:pt idx="217">
                  <c:v>-1.9583104772353033E-2</c:v>
                </c:pt>
                <c:pt idx="218">
                  <c:v>-2.1311025781678428E-2</c:v>
                </c:pt>
                <c:pt idx="219">
                  <c:v>-1.6744377399890098E-2</c:v>
                </c:pt>
                <c:pt idx="220">
                  <c:v>-2.3162369720241105E-2</c:v>
                </c:pt>
                <c:pt idx="221">
                  <c:v>-2.1461876028524229E-2</c:v>
                </c:pt>
                <c:pt idx="222">
                  <c:v>-3.0896873285792492E-2</c:v>
                </c:pt>
                <c:pt idx="223">
                  <c:v>-3.3625891387822127E-2</c:v>
                </c:pt>
                <c:pt idx="224">
                  <c:v>-3.0883159626988288E-2</c:v>
                </c:pt>
                <c:pt idx="225">
                  <c:v>-3.1623697202413537E-2</c:v>
                </c:pt>
                <c:pt idx="226">
                  <c:v>-3.134942402633023E-2</c:v>
                </c:pt>
                <c:pt idx="227">
                  <c:v>-2.4122325836532843E-2</c:v>
                </c:pt>
                <c:pt idx="228">
                  <c:v>-3.0087767416346334E-2</c:v>
                </c:pt>
                <c:pt idx="229">
                  <c:v>-2.3957761930882837E-2</c:v>
                </c:pt>
                <c:pt idx="230">
                  <c:v>-3.1884256719692528E-2</c:v>
                </c:pt>
                <c:pt idx="231">
                  <c:v>-2.9484366428962905E-2</c:v>
                </c:pt>
                <c:pt idx="232">
                  <c:v>-2.4067471201316137E-2</c:v>
                </c:pt>
                <c:pt idx="233">
                  <c:v>-2.2600109709270066E-2</c:v>
                </c:pt>
                <c:pt idx="234">
                  <c:v>-1.8554580362040274E-2</c:v>
                </c:pt>
                <c:pt idx="235">
                  <c:v>-1.9157981349423703E-2</c:v>
                </c:pt>
                <c:pt idx="236">
                  <c:v>-3.1993965990125939E-2</c:v>
                </c:pt>
                <c:pt idx="237">
                  <c:v>-3.0458036204058958E-2</c:v>
                </c:pt>
                <c:pt idx="238">
                  <c:v>-3.9426769061985389E-2</c:v>
                </c:pt>
                <c:pt idx="239">
                  <c:v>-3.8096544157981138E-2</c:v>
                </c:pt>
                <c:pt idx="240">
                  <c:v>-3.2761930883159374E-2</c:v>
                </c:pt>
                <c:pt idx="241">
                  <c:v>-2.918266593527119E-2</c:v>
                </c:pt>
                <c:pt idx="242">
                  <c:v>-2.0981897970378194E-2</c:v>
                </c:pt>
                <c:pt idx="243">
                  <c:v>-2.1050466264399104E-2</c:v>
                </c:pt>
                <c:pt idx="244">
                  <c:v>-1.4810751508502196E-2</c:v>
                </c:pt>
                <c:pt idx="245">
                  <c:v>-1.1876028524409943E-2</c:v>
                </c:pt>
                <c:pt idx="246">
                  <c:v>-1.3782227098189548E-2</c:v>
                </c:pt>
                <c:pt idx="247">
                  <c:v>-1.5756993965989619E-2</c:v>
                </c:pt>
                <c:pt idx="248">
                  <c:v>-2.0940756993965692E-2</c:v>
                </c:pt>
                <c:pt idx="249">
                  <c:v>-2.8949533735600386E-2</c:v>
                </c:pt>
                <c:pt idx="250">
                  <c:v>-2.7221612726275102E-2</c:v>
                </c:pt>
                <c:pt idx="251">
                  <c:v>-1.9226549643444613E-2</c:v>
                </c:pt>
                <c:pt idx="252">
                  <c:v>-2.3326933625891111E-2</c:v>
                </c:pt>
                <c:pt idx="253">
                  <c:v>-2.7770159078441825E-2</c:v>
                </c:pt>
                <c:pt idx="254">
                  <c:v>-2.7276467361491807E-2</c:v>
                </c:pt>
                <c:pt idx="255">
                  <c:v>-1.5098738343389706E-2</c:v>
                </c:pt>
                <c:pt idx="256">
                  <c:v>-1.9048272078990403E-2</c:v>
                </c:pt>
                <c:pt idx="257">
                  <c:v>-2.1599012616565827E-2</c:v>
                </c:pt>
                <c:pt idx="258">
                  <c:v>-2.7701590784421137E-2</c:v>
                </c:pt>
                <c:pt idx="259">
                  <c:v>-3.2295666483817653E-2</c:v>
                </c:pt>
                <c:pt idx="260">
                  <c:v>-2.5932528798683352E-2</c:v>
                </c:pt>
                <c:pt idx="261">
                  <c:v>-1.586670323642303E-2</c:v>
                </c:pt>
                <c:pt idx="262">
                  <c:v>-1.8019747668677644E-2</c:v>
                </c:pt>
                <c:pt idx="263">
                  <c:v>-1.5688425671969153E-2</c:v>
                </c:pt>
                <c:pt idx="264">
                  <c:v>-1.9212835984640408E-2</c:v>
                </c:pt>
                <c:pt idx="265">
                  <c:v>-2.0049369171694864E-2</c:v>
                </c:pt>
                <c:pt idx="266">
                  <c:v>-1.0010970927043172E-2</c:v>
                </c:pt>
                <c:pt idx="267">
                  <c:v>-6.2671420735050942E-3</c:v>
                </c:pt>
                <c:pt idx="268">
                  <c:v>-2.0707624794292778E-3</c:v>
                </c:pt>
                <c:pt idx="269">
                  <c:v>0</c:v>
                </c:pt>
                <c:pt idx="270">
                  <c:v>-2.6933909381748888E-3</c:v>
                </c:pt>
                <c:pt idx="271">
                  <c:v>-3.4726969456673196E-3</c:v>
                </c:pt>
                <c:pt idx="272">
                  <c:v>-4.1973148122828041E-3</c:v>
                </c:pt>
                <c:pt idx="273">
                  <c:v>-4.8399004675835355E-3</c:v>
                </c:pt>
                <c:pt idx="274">
                  <c:v>-1.1074348527521094E-3</c:v>
                </c:pt>
                <c:pt idx="275">
                  <c:v>0</c:v>
                </c:pt>
                <c:pt idx="276">
                  <c:v>0</c:v>
                </c:pt>
                <c:pt idx="277">
                  <c:v>-5.0720227226619397E-3</c:v>
                </c:pt>
                <c:pt idx="278">
                  <c:v>-6.5192398728614043E-3</c:v>
                </c:pt>
                <c:pt idx="279">
                  <c:v>-5.7753432068711197E-3</c:v>
                </c:pt>
                <c:pt idx="280">
                  <c:v>-5.9646987218503478E-3</c:v>
                </c:pt>
                <c:pt idx="281">
                  <c:v>-6.7221207817678152E-3</c:v>
                </c:pt>
                <c:pt idx="282">
                  <c:v>-1.0590383444917917E-2</c:v>
                </c:pt>
                <c:pt idx="283">
                  <c:v>-8.6021505376345786E-3</c:v>
                </c:pt>
                <c:pt idx="284">
                  <c:v>-1.0225197808886199E-2</c:v>
                </c:pt>
                <c:pt idx="285">
                  <c:v>-1.4052884290255085E-2</c:v>
                </c:pt>
                <c:pt idx="286">
                  <c:v>-7.2766619327789828E-3</c:v>
                </c:pt>
                <c:pt idx="287">
                  <c:v>-6.5733414485698027E-3</c:v>
                </c:pt>
                <c:pt idx="288">
                  <c:v>-5.0043957530265804E-3</c:v>
                </c:pt>
                <c:pt idx="289">
                  <c:v>-5.0043957530276906E-4</c:v>
                </c:pt>
                <c:pt idx="290">
                  <c:v>-5.0720227226619397E-3</c:v>
                </c:pt>
                <c:pt idx="291">
                  <c:v>-8.3181172651655144E-3</c:v>
                </c:pt>
                <c:pt idx="292">
                  <c:v>-9.3054710218437586E-3</c:v>
                </c:pt>
                <c:pt idx="293">
                  <c:v>-1.2186379928315616E-2</c:v>
                </c:pt>
                <c:pt idx="294">
                  <c:v>-1.0035842293906971E-2</c:v>
                </c:pt>
                <c:pt idx="295">
                  <c:v>-3.5842293906810374E-3</c:v>
                </c:pt>
                <c:pt idx="296">
                  <c:v>-5.7077162372355383E-3</c:v>
                </c:pt>
                <c:pt idx="297">
                  <c:v>-9.9141137485632136E-3</c:v>
                </c:pt>
                <c:pt idx="298">
                  <c:v>-1.1821194292283899E-2</c:v>
                </c:pt>
                <c:pt idx="299">
                  <c:v>-2.045039561777251E-2</c:v>
                </c:pt>
                <c:pt idx="300">
                  <c:v>-1.8543315074051714E-2</c:v>
                </c:pt>
                <c:pt idx="301">
                  <c:v>-2.1464800162304898E-2</c:v>
                </c:pt>
                <c:pt idx="302">
                  <c:v>-2.3669439372422052E-2</c:v>
                </c:pt>
                <c:pt idx="303">
                  <c:v>-2.7131940217759221E-2</c:v>
                </c:pt>
                <c:pt idx="304">
                  <c:v>-2.4210455129505926E-2</c:v>
                </c:pt>
                <c:pt idx="305">
                  <c:v>-2.4359234462703938E-2</c:v>
                </c:pt>
                <c:pt idx="306">
                  <c:v>-2.3682964766349124E-2</c:v>
                </c:pt>
                <c:pt idx="307">
                  <c:v>-2.4088726584162168E-2</c:v>
                </c:pt>
                <c:pt idx="308">
                  <c:v>-2.680733076350883E-2</c:v>
                </c:pt>
                <c:pt idx="309">
                  <c:v>-2.9525934942855381E-2</c:v>
                </c:pt>
                <c:pt idx="310">
                  <c:v>-3.2623250152161054E-2</c:v>
                </c:pt>
                <c:pt idx="311">
                  <c:v>-3.5003719483330364E-2</c:v>
                </c:pt>
                <c:pt idx="312">
                  <c:v>-4.172584026509818E-2</c:v>
                </c:pt>
                <c:pt idx="313">
                  <c:v>-4.5134239534726617E-2</c:v>
                </c:pt>
                <c:pt idx="314">
                  <c:v>-4.4552647595861639E-2</c:v>
                </c:pt>
                <c:pt idx="315">
                  <c:v>-4.3375938324204055E-2</c:v>
                </c:pt>
                <c:pt idx="316">
                  <c:v>-4.3930479475215001E-2</c:v>
                </c:pt>
                <c:pt idx="317">
                  <c:v>-4.1482383174410442E-2</c:v>
                </c:pt>
                <c:pt idx="318">
                  <c:v>-4.4457969838371802E-2</c:v>
                </c:pt>
                <c:pt idx="319">
                  <c:v>-5.1951038073984157E-2</c:v>
                </c:pt>
                <c:pt idx="320">
                  <c:v>-6.1134780550483936E-2</c:v>
                </c:pt>
                <c:pt idx="321">
                  <c:v>-6.2581997700683401E-2</c:v>
                </c:pt>
                <c:pt idx="322">
                  <c:v>-6.1513491580442503E-2</c:v>
                </c:pt>
                <c:pt idx="323">
                  <c:v>-6.2636099276391688E-2</c:v>
                </c:pt>
                <c:pt idx="324">
                  <c:v>-5.782105903834478E-2</c:v>
                </c:pt>
                <c:pt idx="325">
                  <c:v>-5.5616419828227737E-2</c:v>
                </c:pt>
                <c:pt idx="326">
                  <c:v>-4.8163927774396709E-2</c:v>
                </c:pt>
                <c:pt idx="327">
                  <c:v>-5.1437073104754427E-2</c:v>
                </c:pt>
                <c:pt idx="328">
                  <c:v>-6.3691080002705402E-2</c:v>
                </c:pt>
                <c:pt idx="329">
                  <c:v>-6.2866030973152465E-2</c:v>
                </c:pt>
                <c:pt idx="330">
                  <c:v>-6.4232095759789387E-2</c:v>
                </c:pt>
                <c:pt idx="331">
                  <c:v>-7.2942449448840541E-2</c:v>
                </c:pt>
                <c:pt idx="332">
                  <c:v>-7.8393183201461047E-2</c:v>
                </c:pt>
                <c:pt idx="333">
                  <c:v>-7.3956853993372818E-2</c:v>
                </c:pt>
                <c:pt idx="334">
                  <c:v>-7.5945086900656378E-2</c:v>
                </c:pt>
                <c:pt idx="335">
                  <c:v>-7.6716034354500917E-2</c:v>
                </c:pt>
                <c:pt idx="336">
                  <c:v>-7.897477514032647E-2</c:v>
                </c:pt>
                <c:pt idx="337">
                  <c:v>-8.3654561439102215E-2</c:v>
                </c:pt>
                <c:pt idx="338">
                  <c:v>-7.9880976533441839E-2</c:v>
                </c:pt>
                <c:pt idx="339">
                  <c:v>-7.3469939811997342E-2</c:v>
                </c:pt>
                <c:pt idx="340">
                  <c:v>-7.5836883749239581E-2</c:v>
                </c:pt>
                <c:pt idx="341">
                  <c:v>-6.998038817880603E-2</c:v>
                </c:pt>
                <c:pt idx="342">
                  <c:v>-6.7180631635896604E-2</c:v>
                </c:pt>
                <c:pt idx="343">
                  <c:v>-6.689659836342754E-2</c:v>
                </c:pt>
                <c:pt idx="344">
                  <c:v>-6.9791032663826358E-2</c:v>
                </c:pt>
                <c:pt idx="345">
                  <c:v>-6.8925407452492204E-2</c:v>
                </c:pt>
                <c:pt idx="346">
                  <c:v>-6.3339419760600646E-2</c:v>
                </c:pt>
                <c:pt idx="347">
                  <c:v>-6.5557584364644872E-2</c:v>
                </c:pt>
                <c:pt idx="348">
                  <c:v>-6.323121660918396E-2</c:v>
                </c:pt>
                <c:pt idx="349">
                  <c:v>-5.930885237032546E-2</c:v>
                </c:pt>
                <c:pt idx="350">
                  <c:v>-6.1648745519713222E-2</c:v>
                </c:pt>
                <c:pt idx="351">
                  <c:v>-6.1418813822952778E-2</c:v>
                </c:pt>
                <c:pt idx="352">
                  <c:v>-6.0431460066274756E-2</c:v>
                </c:pt>
                <c:pt idx="353">
                  <c:v>-5.756407655372997E-2</c:v>
                </c:pt>
                <c:pt idx="354">
                  <c:v>-5.3858118617704953E-2</c:v>
                </c:pt>
                <c:pt idx="355">
                  <c:v>-5.4115101102319763E-2</c:v>
                </c:pt>
                <c:pt idx="356">
                  <c:v>-5.9484682491377838E-2</c:v>
                </c:pt>
                <c:pt idx="357">
                  <c:v>-6.0093325218097293E-2</c:v>
                </c:pt>
                <c:pt idx="358">
                  <c:v>-5.634679110029106E-2</c:v>
                </c:pt>
                <c:pt idx="359">
                  <c:v>-4.9286535470345783E-2</c:v>
                </c:pt>
                <c:pt idx="360">
                  <c:v>-5.0327990802732425E-2</c:v>
                </c:pt>
                <c:pt idx="361">
                  <c:v>-4.8664367349699256E-2</c:v>
                </c:pt>
                <c:pt idx="362">
                  <c:v>-5.1180090620139396E-2</c:v>
                </c:pt>
                <c:pt idx="363">
                  <c:v>-5.0544397105566019E-2</c:v>
                </c:pt>
                <c:pt idx="364">
                  <c:v>-5.4006897950903077E-2</c:v>
                </c:pt>
                <c:pt idx="365">
                  <c:v>-5.5454115101102652E-2</c:v>
                </c:pt>
                <c:pt idx="366">
                  <c:v>-5.518360722256066E-2</c:v>
                </c:pt>
                <c:pt idx="367">
                  <c:v>-4.8042199229052729E-2</c:v>
                </c:pt>
                <c:pt idx="368">
                  <c:v>-4.4593223777642743E-2</c:v>
                </c:pt>
                <c:pt idx="369">
                  <c:v>-4.8096300804761127E-2</c:v>
                </c:pt>
                <c:pt idx="370">
                  <c:v>-4.4349766686955006E-2</c:v>
                </c:pt>
                <c:pt idx="371">
                  <c:v>-4.329478596064118E-2</c:v>
                </c:pt>
                <c:pt idx="372">
                  <c:v>-4.8163927774396709E-2</c:v>
                </c:pt>
                <c:pt idx="373">
                  <c:v>-4.7406505714479019E-2</c:v>
                </c:pt>
                <c:pt idx="374">
                  <c:v>-4.7108947048082883E-2</c:v>
                </c:pt>
                <c:pt idx="375">
                  <c:v>-4.4985460201528382E-2</c:v>
                </c:pt>
                <c:pt idx="376">
                  <c:v>-4.6730236018124094E-2</c:v>
                </c:pt>
                <c:pt idx="377">
                  <c:v>-4.702779468452023E-2</c:v>
                </c:pt>
                <c:pt idx="378">
                  <c:v>-4.7149523229863988E-2</c:v>
                </c:pt>
                <c:pt idx="379">
                  <c:v>-4.3592344627037316E-2</c:v>
                </c:pt>
                <c:pt idx="380">
                  <c:v>-4.6162169473185966E-2</c:v>
                </c:pt>
                <c:pt idx="381">
                  <c:v>-4.5512950564685184E-2</c:v>
                </c:pt>
                <c:pt idx="382">
                  <c:v>-4.5945763170352261E-2</c:v>
                </c:pt>
                <c:pt idx="383">
                  <c:v>-4.9597619530668879E-2</c:v>
                </c:pt>
                <c:pt idx="384">
                  <c:v>-4.8596740380063563E-2</c:v>
                </c:pt>
                <c:pt idx="385">
                  <c:v>-4.7041320078447191E-2</c:v>
                </c:pt>
                <c:pt idx="386">
                  <c:v>-5.1085412862649671E-2</c:v>
                </c:pt>
                <c:pt idx="387">
                  <c:v>-5.8632582673970424E-2</c:v>
                </c:pt>
                <c:pt idx="388">
                  <c:v>-3.4029891120578748E-2</c:v>
                </c:pt>
                <c:pt idx="389">
                  <c:v>-3.0405085548116384E-2</c:v>
                </c:pt>
                <c:pt idx="390">
                  <c:v>-3.8506796510448305E-2</c:v>
                </c:pt>
                <c:pt idx="391">
                  <c:v>-3.2285115303983147E-2</c:v>
                </c:pt>
                <c:pt idx="392">
                  <c:v>-2.8484479610468516E-2</c:v>
                </c:pt>
                <c:pt idx="393">
                  <c:v>-2.8957868397916919E-2</c:v>
                </c:pt>
                <c:pt idx="394">
                  <c:v>-2.7226617975248502E-2</c:v>
                </c:pt>
                <c:pt idx="395">
                  <c:v>-2.8011090823020113E-2</c:v>
                </c:pt>
                <c:pt idx="396">
                  <c:v>-2.3141949009264917E-2</c:v>
                </c:pt>
                <c:pt idx="397">
                  <c:v>-2.1518901738013185E-2</c:v>
                </c:pt>
                <c:pt idx="398">
                  <c:v>-1.3809427199567348E-2</c:v>
                </c:pt>
                <c:pt idx="399">
                  <c:v>-1.0062893081761004E-2</c:v>
                </c:pt>
                <c:pt idx="400">
                  <c:v>-5.2072766619325472E-3</c:v>
                </c:pt>
                <c:pt idx="401">
                  <c:v>-1.3593020896733643E-2</c:v>
                </c:pt>
                <c:pt idx="402">
                  <c:v>-2.1789409616554956E-2</c:v>
                </c:pt>
                <c:pt idx="403">
                  <c:v>-1.9828227497125983E-2</c:v>
                </c:pt>
                <c:pt idx="404">
                  <c:v>-2.849800500439581E-2</c:v>
                </c:pt>
                <c:pt idx="405">
                  <c:v>-3.0486237911679259E-2</c:v>
                </c:pt>
                <c:pt idx="406">
                  <c:v>-2.5333062825454888E-2</c:v>
                </c:pt>
                <c:pt idx="407">
                  <c:v>-1.6406302833570141E-2</c:v>
                </c:pt>
                <c:pt idx="408">
                  <c:v>-2.0139311557449191E-2</c:v>
                </c:pt>
                <c:pt idx="409">
                  <c:v>-2.2533306282545684E-2</c:v>
                </c:pt>
                <c:pt idx="410">
                  <c:v>-1.7380131196321091E-2</c:v>
                </c:pt>
                <c:pt idx="411">
                  <c:v>-1.3931155744911106E-2</c:v>
                </c:pt>
                <c:pt idx="412">
                  <c:v>-9.0484885372285051E-3</c:v>
                </c:pt>
                <c:pt idx="413">
                  <c:v>-6.0864272671941055E-3</c:v>
                </c:pt>
                <c:pt idx="414">
                  <c:v>-6.3704605396631697E-3</c:v>
                </c:pt>
                <c:pt idx="415">
                  <c:v>-7.9664570230606468E-3</c:v>
                </c:pt>
                <c:pt idx="416">
                  <c:v>-4.0170419963481141E-3</c:v>
                </c:pt>
                <c:pt idx="417">
                  <c:v>0</c:v>
                </c:pt>
                <c:pt idx="418">
                  <c:v>-2.7453579108233095E-3</c:v>
                </c:pt>
                <c:pt idx="419">
                  <c:v>-7.7221643698524023E-3</c:v>
                </c:pt>
                <c:pt idx="420">
                  <c:v>-7.3299703825920881E-3</c:v>
                </c:pt>
                <c:pt idx="421">
                  <c:v>-2.9887886615366233E-3</c:v>
                </c:pt>
                <c:pt idx="422">
                  <c:v>-7.9520711899707663E-3</c:v>
                </c:pt>
                <c:pt idx="423">
                  <c:v>-1.0913811990316824E-2</c:v>
                </c:pt>
                <c:pt idx="424">
                  <c:v>-1.4443557875661206E-2</c:v>
                </c:pt>
                <c:pt idx="425">
                  <c:v>-1.1819915340194664E-2</c:v>
                </c:pt>
                <c:pt idx="426">
                  <c:v>-1.0129424015795974E-2</c:v>
                </c:pt>
                <c:pt idx="427">
                  <c:v>-3.4891740935587556E-3</c:v>
                </c:pt>
                <c:pt idx="428">
                  <c:v>-1.2996497301976051E-2</c:v>
                </c:pt>
                <c:pt idx="429">
                  <c:v>-1.575537914339431E-2</c:v>
                </c:pt>
                <c:pt idx="430">
                  <c:v>-2.5168034837645403E-2</c:v>
                </c:pt>
                <c:pt idx="431">
                  <c:v>-2.4924604086931978E-2</c:v>
                </c:pt>
                <c:pt idx="432">
                  <c:v>-3.1037420715957165E-2</c:v>
                </c:pt>
                <c:pt idx="433">
                  <c:v>-2.6506903966568962E-2</c:v>
                </c:pt>
                <c:pt idx="434">
                  <c:v>-2.6452808244188386E-2</c:v>
                </c:pt>
                <c:pt idx="435">
                  <c:v>-2.3071825595391005E-2</c:v>
                </c:pt>
                <c:pt idx="436">
                  <c:v>-1.9609699363023037E-2</c:v>
                </c:pt>
                <c:pt idx="437">
                  <c:v>-2.3720974263960248E-2</c:v>
                </c:pt>
                <c:pt idx="438">
                  <c:v>-3.2822579554521836E-2</c:v>
                </c:pt>
                <c:pt idx="439">
                  <c:v>-2.4356599001934098E-2</c:v>
                </c:pt>
                <c:pt idx="440">
                  <c:v>-3.2159906955357753E-2</c:v>
                </c:pt>
                <c:pt idx="441">
                  <c:v>-3.4864693074395214E-2</c:v>
                </c:pt>
                <c:pt idx="442">
                  <c:v>-3.4107352961064707E-2</c:v>
                </c:pt>
                <c:pt idx="443">
                  <c:v>-3.2700864179165179E-2</c:v>
                </c:pt>
                <c:pt idx="444">
                  <c:v>-3.0334176325007234E-2</c:v>
                </c:pt>
                <c:pt idx="445">
                  <c:v>-2.2733727330511377E-2</c:v>
                </c:pt>
                <c:pt idx="446">
                  <c:v>-2.0651042018852594E-2</c:v>
                </c:pt>
                <c:pt idx="447">
                  <c:v>-2.6398712521807588E-2</c:v>
                </c:pt>
                <c:pt idx="448">
                  <c:v>-2.0083036933854714E-2</c:v>
                </c:pt>
                <c:pt idx="449">
                  <c:v>-1.6972532896961545E-2</c:v>
                </c:pt>
                <c:pt idx="450">
                  <c:v>-3.1916476204644328E-2</c:v>
                </c:pt>
                <c:pt idx="451">
                  <c:v>-2.4613553683242917E-2</c:v>
                </c:pt>
                <c:pt idx="452">
                  <c:v>-2.0394087337544109E-2</c:v>
                </c:pt>
                <c:pt idx="453">
                  <c:v>-1.798682769160076E-2</c:v>
                </c:pt>
                <c:pt idx="454">
                  <c:v>-1.7459394398388395E-2</c:v>
                </c:pt>
                <c:pt idx="455">
                  <c:v>-1.4930419377088278E-2</c:v>
                </c:pt>
                <c:pt idx="456">
                  <c:v>-1.3564502386974153E-2</c:v>
                </c:pt>
                <c:pt idx="457">
                  <c:v>-1.1549436728291118E-2</c:v>
                </c:pt>
                <c:pt idx="458">
                  <c:v>-1.3659169901140467E-2</c:v>
                </c:pt>
                <c:pt idx="459">
                  <c:v>-1.0508094072461671E-2</c:v>
                </c:pt>
                <c:pt idx="460">
                  <c:v>-9.1016052905621425E-3</c:v>
                </c:pt>
                <c:pt idx="461">
                  <c:v>-9.3991317636562544E-3</c:v>
                </c:pt>
                <c:pt idx="462">
                  <c:v>-6.6537738528331669E-3</c:v>
                </c:pt>
                <c:pt idx="463">
                  <c:v>-1.2955925510190869E-2</c:v>
                </c:pt>
                <c:pt idx="464">
                  <c:v>-1.7040152549937626E-2</c:v>
                </c:pt>
                <c:pt idx="465">
                  <c:v>-2.5235654490621817E-2</c:v>
                </c:pt>
                <c:pt idx="466">
                  <c:v>-2.4099644320625946E-2</c:v>
                </c:pt>
                <c:pt idx="467">
                  <c:v>-2.4667649405623937E-2</c:v>
                </c:pt>
                <c:pt idx="468">
                  <c:v>-2.0853900977780837E-2</c:v>
                </c:pt>
                <c:pt idx="469">
                  <c:v>-2.4613553683242917E-2</c:v>
                </c:pt>
                <c:pt idx="470">
                  <c:v>-2.0921520630756585E-2</c:v>
                </c:pt>
                <c:pt idx="471">
                  <c:v>-2.236858120444174E-2</c:v>
                </c:pt>
                <c:pt idx="472">
                  <c:v>-2.6182329632284618E-2</c:v>
                </c:pt>
                <c:pt idx="473">
                  <c:v>-2.1651812882896637E-2</c:v>
                </c:pt>
                <c:pt idx="474">
                  <c:v>-2.4829936572765887E-2</c:v>
                </c:pt>
                <c:pt idx="475">
                  <c:v>-2.0096560864450108E-2</c:v>
                </c:pt>
                <c:pt idx="476">
                  <c:v>-2.5397941657763767E-2</c:v>
                </c:pt>
                <c:pt idx="477">
                  <c:v>-2.4126692181815956E-2</c:v>
                </c:pt>
                <c:pt idx="478">
                  <c:v>-2.8413778180490845E-2</c:v>
                </c:pt>
                <c:pt idx="479">
                  <c:v>-2.9996078060127718E-2</c:v>
                </c:pt>
                <c:pt idx="480">
                  <c:v>-2.117847531206507E-2</c:v>
                </c:pt>
                <c:pt idx="481">
                  <c:v>-2.3207064901343499E-2</c:v>
                </c:pt>
                <c:pt idx="482">
                  <c:v>-2.1435429993373889E-2</c:v>
                </c:pt>
                <c:pt idx="483">
                  <c:v>-1.8149114858743043E-2</c:v>
                </c:pt>
                <c:pt idx="484">
                  <c:v>-2.2896014497654438E-2</c:v>
                </c:pt>
                <c:pt idx="485">
                  <c:v>-3.2538577012023451E-2</c:v>
                </c:pt>
                <c:pt idx="486">
                  <c:v>-3.0685798520482588E-2</c:v>
                </c:pt>
                <c:pt idx="487">
                  <c:v>-3.472945376844383E-2</c:v>
                </c:pt>
                <c:pt idx="488">
                  <c:v>-3.2660292387379997E-2</c:v>
                </c:pt>
                <c:pt idx="489">
                  <c:v>-3.2105811232977288E-2</c:v>
                </c:pt>
                <c:pt idx="490">
                  <c:v>-2.817034742977742E-2</c:v>
                </c:pt>
                <c:pt idx="491">
                  <c:v>-2.6439284313593547E-2</c:v>
                </c:pt>
                <c:pt idx="492">
                  <c:v>-2.3991452875864572E-2</c:v>
                </c:pt>
                <c:pt idx="493">
                  <c:v>-2.4816412642171048E-2</c:v>
                </c:pt>
                <c:pt idx="494">
                  <c:v>-2.3599258888603925E-2</c:v>
                </c:pt>
                <c:pt idx="495">
                  <c:v>-2.1732956466468001E-2</c:v>
                </c:pt>
                <c:pt idx="496">
                  <c:v>-2.5884803159190617E-2</c:v>
                </c:pt>
                <c:pt idx="497">
                  <c:v>-2.696671760680569E-2</c:v>
                </c:pt>
                <c:pt idx="498">
                  <c:v>-2.668271506430675E-2</c:v>
                </c:pt>
                <c:pt idx="499">
                  <c:v>-2.2841918775273418E-2</c:v>
                </c:pt>
                <c:pt idx="500">
                  <c:v>-1.7648729426721022E-2</c:v>
                </c:pt>
                <c:pt idx="501">
                  <c:v>-1.9636747224213602E-2</c:v>
                </c:pt>
                <c:pt idx="502">
                  <c:v>-1.948798398766638E-2</c:v>
                </c:pt>
                <c:pt idx="503">
                  <c:v>-1.6526243187320211E-2</c:v>
                </c:pt>
                <c:pt idx="504">
                  <c:v>-1.4943943307683227E-2</c:v>
                </c:pt>
                <c:pt idx="505">
                  <c:v>-1.121133846341138E-2</c:v>
                </c:pt>
                <c:pt idx="506">
                  <c:v>-1.0954383782102783E-2</c:v>
                </c:pt>
                <c:pt idx="507">
                  <c:v>-9.8318975427021948E-3</c:v>
                </c:pt>
                <c:pt idx="508">
                  <c:v>-5.1796654179576684E-3</c:v>
                </c:pt>
                <c:pt idx="509">
                  <c:v>0</c:v>
                </c:pt>
                <c:pt idx="510">
                  <c:v>-4.8370534507918839E-3</c:v>
                </c:pt>
                <c:pt idx="511">
                  <c:v>-4.1074420364265452E-3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-2.5135422127235962E-3</c:v>
                </c:pt>
                <c:pt idx="516">
                  <c:v>-1.4919956449854777E-3</c:v>
                </c:pt>
                <c:pt idx="517">
                  <c:v>-7.3793298116858752E-3</c:v>
                </c:pt>
                <c:pt idx="518">
                  <c:v>-7.3255642028575707E-3</c:v>
                </c:pt>
                <c:pt idx="519">
                  <c:v>-4.7716977835127183E-3</c:v>
                </c:pt>
                <c:pt idx="520">
                  <c:v>-5.8604513622861898E-3</c:v>
                </c:pt>
                <c:pt idx="521">
                  <c:v>-6.0217481887709923E-3</c:v>
                </c:pt>
                <c:pt idx="522">
                  <c:v>-6.7207011035389508E-3</c:v>
                </c:pt>
                <c:pt idx="523">
                  <c:v>-5.3227952740029227E-3</c:v>
                </c:pt>
                <c:pt idx="524">
                  <c:v>-1.2231676008441106E-2</c:v>
                </c:pt>
                <c:pt idx="525">
                  <c:v>-9.341774533919267E-3</c:v>
                </c:pt>
                <c:pt idx="526">
                  <c:v>-1.1707461322365109E-2</c:v>
                </c:pt>
                <c:pt idx="527">
                  <c:v>-8.8578840544643045E-3</c:v>
                </c:pt>
                <c:pt idx="528">
                  <c:v>-8.7906770434290626E-3</c:v>
                </c:pt>
                <c:pt idx="529">
                  <c:v>-5.0539672298612892E-3</c:v>
                </c:pt>
                <c:pt idx="530">
                  <c:v>-2.6748390392083987E-3</c:v>
                </c:pt>
                <c:pt idx="531">
                  <c:v>-1.2500504052581629E-3</c:v>
                </c:pt>
                <c:pt idx="532">
                  <c:v>-9.8928720244094714E-3</c:v>
                </c:pt>
                <c:pt idx="533">
                  <c:v>-6.1696036130487464E-3</c:v>
                </c:pt>
                <c:pt idx="534">
                  <c:v>-1.6801752758847099E-3</c:v>
                </c:pt>
                <c:pt idx="535">
                  <c:v>-5.7663615468365181E-3</c:v>
                </c:pt>
                <c:pt idx="536">
                  <c:v>-3.2528193341128109E-3</c:v>
                </c:pt>
                <c:pt idx="537">
                  <c:v>-6.5862870814670238E-4</c:v>
                </c:pt>
                <c:pt idx="538">
                  <c:v>-1.8011478957483673E-3</c:v>
                </c:pt>
                <c:pt idx="539">
                  <c:v>-1.8145892979554157E-3</c:v>
                </c:pt>
                <c:pt idx="540">
                  <c:v>0</c:v>
                </c:pt>
                <c:pt idx="541">
                  <c:v>0</c:v>
                </c:pt>
                <c:pt idx="542">
                  <c:v>-1.34949160242126E-3</c:v>
                </c:pt>
                <c:pt idx="543">
                  <c:v>-5.8923346204723392E-3</c:v>
                </c:pt>
                <c:pt idx="544">
                  <c:v>-6.07939286239223E-3</c:v>
                </c:pt>
                <c:pt idx="545">
                  <c:v>-6.4134254372487653E-3</c:v>
                </c:pt>
                <c:pt idx="546">
                  <c:v>-1.2960463904443387E-3</c:v>
                </c:pt>
                <c:pt idx="547">
                  <c:v>0</c:v>
                </c:pt>
                <c:pt idx="548">
                  <c:v>-1.723055551845265E-3</c:v>
                </c:pt>
                <c:pt idx="549">
                  <c:v>-4.6348858642659696E-3</c:v>
                </c:pt>
                <c:pt idx="550">
                  <c:v>-7.6802863745041305E-3</c:v>
                </c:pt>
                <c:pt idx="551">
                  <c:v>-6.4514405545833542E-3</c:v>
                </c:pt>
                <c:pt idx="552">
                  <c:v>-5.0489534775000067E-3</c:v>
                </c:pt>
                <c:pt idx="553">
                  <c:v>-3.3258979256547416E-3</c:v>
                </c:pt>
                <c:pt idx="554">
                  <c:v>-3.900249776270015E-3</c:v>
                </c:pt>
                <c:pt idx="555">
                  <c:v>-2.1371231650790801E-4</c:v>
                </c:pt>
                <c:pt idx="556">
                  <c:v>0</c:v>
                </c:pt>
                <c:pt idx="557">
                  <c:v>0</c:v>
                </c:pt>
                <c:pt idx="558">
                  <c:v>-2.5302969769602779E-4</c:v>
                </c:pt>
                <c:pt idx="559">
                  <c:v>-3.9952057531045249E-5</c:v>
                </c:pt>
                <c:pt idx="560">
                  <c:v>-4.6743907311227462E-3</c:v>
                </c:pt>
                <c:pt idx="561">
                  <c:v>-1.4023172193368016E-2</c:v>
                </c:pt>
                <c:pt idx="562">
                  <c:v>-1.3810094553202923E-2</c:v>
                </c:pt>
                <c:pt idx="563">
                  <c:v>-9.6683979224931882E-3</c:v>
                </c:pt>
                <c:pt idx="564">
                  <c:v>-6.032760687175398E-3</c:v>
                </c:pt>
                <c:pt idx="565">
                  <c:v>-3.8753495805037286E-3</c:v>
                </c:pt>
                <c:pt idx="566">
                  <c:v>-2.7966440271675053E-3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-4.4434511680493394E-3</c:v>
                </c:pt>
                <c:pt idx="573">
                  <c:v>-5.5214481969845242E-4</c:v>
                </c:pt>
                <c:pt idx="574">
                  <c:v>-9.6756806499533887E-3</c:v>
                </c:pt>
                <c:pt idx="575">
                  <c:v>-9.5179249871825133E-3</c:v>
                </c:pt>
                <c:pt idx="576">
                  <c:v>-1.36721574401516E-2</c:v>
                </c:pt>
                <c:pt idx="577">
                  <c:v>-1.6971880053111121E-2</c:v>
                </c:pt>
                <c:pt idx="578">
                  <c:v>-1.6196248044487049E-2</c:v>
                </c:pt>
                <c:pt idx="579">
                  <c:v>-1.4644984027239127E-2</c:v>
                </c:pt>
                <c:pt idx="580">
                  <c:v>-8.1901481588599889E-3</c:v>
                </c:pt>
                <c:pt idx="581">
                  <c:v>-1.2055161896749045E-2</c:v>
                </c:pt>
                <c:pt idx="582">
                  <c:v>-1.4316326396466406E-2</c:v>
                </c:pt>
                <c:pt idx="583">
                  <c:v>-1.715592832634405E-2</c:v>
                </c:pt>
                <c:pt idx="584">
                  <c:v>-9.6888269551844708E-3</c:v>
                </c:pt>
                <c:pt idx="585">
                  <c:v>-1.2488989969369424E-2</c:v>
                </c:pt>
                <c:pt idx="586">
                  <c:v>-1.1056042699199797E-2</c:v>
                </c:pt>
                <c:pt idx="587">
                  <c:v>-6.7834934991525264E-3</c:v>
                </c:pt>
                <c:pt idx="588">
                  <c:v>-6.3496654265321473E-3</c:v>
                </c:pt>
                <c:pt idx="589">
                  <c:v>-3.7335506855802336E-3</c:v>
                </c:pt>
                <c:pt idx="590">
                  <c:v>-7.401369845005501E-3</c:v>
                </c:pt>
                <c:pt idx="591">
                  <c:v>-1.1529309687512757E-2</c:v>
                </c:pt>
                <c:pt idx="592">
                  <c:v>-1.3961376155232075E-2</c:v>
                </c:pt>
                <c:pt idx="593">
                  <c:v>-7.388223539774641E-3</c:v>
                </c:pt>
                <c:pt idx="594">
                  <c:v>-9.6888269551846928E-3</c:v>
                </c:pt>
                <c:pt idx="595">
                  <c:v>-9.6625343447228618E-3</c:v>
                </c:pt>
                <c:pt idx="596">
                  <c:v>-7.2699067926964567E-3</c:v>
                </c:pt>
                <c:pt idx="597">
                  <c:v>-6.205056068992354E-3</c:v>
                </c:pt>
                <c:pt idx="598">
                  <c:v>-6.0998856271452517E-3</c:v>
                </c:pt>
                <c:pt idx="599">
                  <c:v>-1.1424139245665654E-2</c:v>
                </c:pt>
                <c:pt idx="600">
                  <c:v>-1.330406089368652E-2</c:v>
                </c:pt>
                <c:pt idx="601">
                  <c:v>-1.0977164867814526E-2</c:v>
                </c:pt>
                <c:pt idx="602">
                  <c:v>-3.076235424034679E-3</c:v>
                </c:pt>
                <c:pt idx="603">
                  <c:v>-2.0245310055613253E-3</c:v>
                </c:pt>
                <c:pt idx="604">
                  <c:v>0</c:v>
                </c:pt>
                <c:pt idx="605">
                  <c:v>-2.2685846916429275E-3</c:v>
                </c:pt>
                <c:pt idx="606">
                  <c:v>-6.1763201720452798E-3</c:v>
                </c:pt>
                <c:pt idx="607">
                  <c:v>-4.7994335094874163E-3</c:v>
                </c:pt>
                <c:pt idx="608">
                  <c:v>-2.7537733251158381E-3</c:v>
                </c:pt>
                <c:pt idx="609">
                  <c:v>-1.5473583445890782E-3</c:v>
                </c:pt>
                <c:pt idx="610">
                  <c:v>-1.206414980527093E-3</c:v>
                </c:pt>
                <c:pt idx="611">
                  <c:v>0</c:v>
                </c:pt>
                <c:pt idx="612">
                  <c:v>-2.0693629505449396E-3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-3.6959228135698963E-3</c:v>
                </c:pt>
                <c:pt idx="617">
                  <c:v>-2.9437701006329586E-3</c:v>
                </c:pt>
                <c:pt idx="618">
                  <c:v>-2.5287892934954259E-3</c:v>
                </c:pt>
                <c:pt idx="619">
                  <c:v>-1.8544454818966161E-3</c:v>
                </c:pt>
                <c:pt idx="620">
                  <c:v>-7.4537923933289951E-3</c:v>
                </c:pt>
                <c:pt idx="621">
                  <c:v>-7.4566863782551396E-3</c:v>
                </c:pt>
                <c:pt idx="622">
                  <c:v>-1.2838468720821949E-2</c:v>
                </c:pt>
                <c:pt idx="623">
                  <c:v>-1.2099284158107793E-2</c:v>
                </c:pt>
                <c:pt idx="624">
                  <c:v>-1.4070442992011767E-2</c:v>
                </c:pt>
                <c:pt idx="625">
                  <c:v>-1.3992634090673417E-2</c:v>
                </c:pt>
                <c:pt idx="626">
                  <c:v>-1.2553169415914778E-2</c:v>
                </c:pt>
                <c:pt idx="627">
                  <c:v>-1.3668430335097237E-2</c:v>
                </c:pt>
                <c:pt idx="628">
                  <c:v>-1.0841373586471859E-2</c:v>
                </c:pt>
                <c:pt idx="629">
                  <c:v>-8.8313103018988759E-3</c:v>
                </c:pt>
                <c:pt idx="630">
                  <c:v>-7.6771449320471863E-3</c:v>
                </c:pt>
                <c:pt idx="631">
                  <c:v>-8.7405332503376343E-3</c:v>
                </c:pt>
                <c:pt idx="632">
                  <c:v>-4.9538333852062744E-3</c:v>
                </c:pt>
                <c:pt idx="633">
                  <c:v>-5.4206867932361513E-3</c:v>
                </c:pt>
                <c:pt idx="634">
                  <c:v>-5.4595912439052707E-3</c:v>
                </c:pt>
                <c:pt idx="635">
                  <c:v>-1.1684303350970482E-2</c:v>
                </c:pt>
                <c:pt idx="636">
                  <c:v>-1.3590621433759109E-2</c:v>
                </c:pt>
                <c:pt idx="637">
                  <c:v>-1.3655462184874234E-2</c:v>
                </c:pt>
                <c:pt idx="638">
                  <c:v>-1.0959902329137461E-2</c:v>
                </c:pt>
                <c:pt idx="639">
                  <c:v>-1.1891793754539193E-2</c:v>
                </c:pt>
                <c:pt idx="640">
                  <c:v>-1.0789500985579736E-2</c:v>
                </c:pt>
                <c:pt idx="641">
                  <c:v>-1.4822595704948927E-2</c:v>
                </c:pt>
                <c:pt idx="642">
                  <c:v>-1.0348583877995865E-2</c:v>
                </c:pt>
                <c:pt idx="643">
                  <c:v>-1.1100736590932914E-2</c:v>
                </c:pt>
                <c:pt idx="644">
                  <c:v>-4.4091710758381586E-3</c:v>
                </c:pt>
                <c:pt idx="645">
                  <c:v>-3.851540616246818E-3</c:v>
                </c:pt>
                <c:pt idx="646">
                  <c:v>-3.9941902687002928E-3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-3.0914213058761408E-3</c:v>
                </c:pt>
                <c:pt idx="657">
                  <c:v>-1.7451571888005279E-4</c:v>
                </c:pt>
                <c:pt idx="658">
                  <c:v>0</c:v>
                </c:pt>
                <c:pt idx="659">
                  <c:v>0</c:v>
                </c:pt>
                <c:pt idx="660">
                  <c:v>-3.182071441837242E-3</c:v>
                </c:pt>
                <c:pt idx="661">
                  <c:v>0</c:v>
                </c:pt>
                <c:pt idx="662">
                  <c:v>-5.0184664842514159E-3</c:v>
                </c:pt>
                <c:pt idx="663">
                  <c:v>-6.6749285267304614E-3</c:v>
                </c:pt>
                <c:pt idx="664">
                  <c:v>-3.1043325684979584E-3</c:v>
                </c:pt>
                <c:pt idx="665">
                  <c:v>-7.5829151277929663E-3</c:v>
                </c:pt>
                <c:pt idx="666">
                  <c:v>-1.382839053239926E-2</c:v>
                </c:pt>
                <c:pt idx="667">
                  <c:v>-1.2110578043902365E-2</c:v>
                </c:pt>
                <c:pt idx="668">
                  <c:v>-1.8159732021251984E-2</c:v>
                </c:pt>
                <c:pt idx="669">
                  <c:v>-1.6035054936247906E-2</c:v>
                </c:pt>
                <c:pt idx="670">
                  <c:v>-1.3079915090982719E-2</c:v>
                </c:pt>
                <c:pt idx="671">
                  <c:v>-5.3988392495614157E-3</c:v>
                </c:pt>
                <c:pt idx="672">
                  <c:v>-6.625848169916293E-3</c:v>
                </c:pt>
                <c:pt idx="673">
                  <c:v>-2.8712008736303529E-3</c:v>
                </c:pt>
                <c:pt idx="674">
                  <c:v>-3.668756671860951E-3</c:v>
                </c:pt>
                <c:pt idx="675">
                  <c:v>-8.1227990527491523E-3</c:v>
                </c:pt>
                <c:pt idx="676">
                  <c:v>-1.0049203057706291E-2</c:v>
                </c:pt>
                <c:pt idx="677">
                  <c:v>-1.9129069068332116E-2</c:v>
                </c:pt>
                <c:pt idx="678">
                  <c:v>-2.0908232002846638E-2</c:v>
                </c:pt>
                <c:pt idx="679">
                  <c:v>-1.9889814598952116E-2</c:v>
                </c:pt>
                <c:pt idx="680">
                  <c:v>-9.5215892219535636E-3</c:v>
                </c:pt>
                <c:pt idx="681">
                  <c:v>-2.957091498055231E-3</c:v>
                </c:pt>
                <c:pt idx="682">
                  <c:v>-2.3681272162848765E-3</c:v>
                </c:pt>
                <c:pt idx="683">
                  <c:v>-7.6197253954034538E-3</c:v>
                </c:pt>
                <c:pt idx="684">
                  <c:v>-1.8135191842844511E-2</c:v>
                </c:pt>
                <c:pt idx="685">
                  <c:v>-2.8564767665860913E-2</c:v>
                </c:pt>
                <c:pt idx="686">
                  <c:v>-2.6945115890992466E-2</c:v>
                </c:pt>
                <c:pt idx="687">
                  <c:v>-1.7497147204259877E-2</c:v>
                </c:pt>
                <c:pt idx="688">
                  <c:v>-2.600031902231914E-2</c:v>
                </c:pt>
                <c:pt idx="689">
                  <c:v>-3.0123068994711399E-2</c:v>
                </c:pt>
                <c:pt idx="690">
                  <c:v>-2.8147584632939981E-2</c:v>
                </c:pt>
                <c:pt idx="691">
                  <c:v>-2.3178198505502845E-2</c:v>
                </c:pt>
                <c:pt idx="692">
                  <c:v>-1.7362176223020942E-2</c:v>
                </c:pt>
                <c:pt idx="693">
                  <c:v>-1.1300752156467975E-2</c:v>
                </c:pt>
                <c:pt idx="694">
                  <c:v>-6.7608191511552285E-3</c:v>
                </c:pt>
                <c:pt idx="695">
                  <c:v>-9.9387722548738289E-4</c:v>
                </c:pt>
                <c:pt idx="696">
                  <c:v>-8.4663615504454448E-4</c:v>
                </c:pt>
                <c:pt idx="697">
                  <c:v>0</c:v>
                </c:pt>
                <c:pt idx="698">
                  <c:v>-1.6653391336315493E-2</c:v>
                </c:pt>
                <c:pt idx="699">
                  <c:v>-2.4937197475645045E-2</c:v>
                </c:pt>
                <c:pt idx="700">
                  <c:v>-2.380981557502615E-2</c:v>
                </c:pt>
                <c:pt idx="701">
                  <c:v>-1.1616935236811732E-2</c:v>
                </c:pt>
                <c:pt idx="702">
                  <c:v>-1.5011335089761713E-2</c:v>
                </c:pt>
                <c:pt idx="703">
                  <c:v>-1.2940383554929435E-2</c:v>
                </c:pt>
                <c:pt idx="704">
                  <c:v>-1.6726916242877587E-2</c:v>
                </c:pt>
                <c:pt idx="705">
                  <c:v>-2.2547638012376914E-2</c:v>
                </c:pt>
                <c:pt idx="706">
                  <c:v>-3.1297101893266621E-2</c:v>
                </c:pt>
                <c:pt idx="707">
                  <c:v>-3.4189081551375788E-2</c:v>
                </c:pt>
                <c:pt idx="708">
                  <c:v>-3.2363213038417049E-2</c:v>
                </c:pt>
                <c:pt idx="709">
                  <c:v>-2.4263219165492456E-2</c:v>
                </c:pt>
                <c:pt idx="710">
                  <c:v>-2.5292567857361781E-2</c:v>
                </c:pt>
                <c:pt idx="711">
                  <c:v>-3.2363213038417049E-2</c:v>
                </c:pt>
                <c:pt idx="712">
                  <c:v>-3.2669566815758944E-2</c:v>
                </c:pt>
                <c:pt idx="713">
                  <c:v>-3.2608296060290476E-2</c:v>
                </c:pt>
                <c:pt idx="714">
                  <c:v>-2.6910115801727974E-2</c:v>
                </c:pt>
                <c:pt idx="715">
                  <c:v>-3.3319036823724058E-2</c:v>
                </c:pt>
                <c:pt idx="716">
                  <c:v>-3.0083940934991893E-2</c:v>
                </c:pt>
                <c:pt idx="717">
                  <c:v>-2.7608602414067818E-2</c:v>
                </c:pt>
                <c:pt idx="718">
                  <c:v>-2.2430489074690696E-2</c:v>
                </c:pt>
                <c:pt idx="719">
                  <c:v>-1.7217082286624663E-2</c:v>
                </c:pt>
                <c:pt idx="720">
                  <c:v>-1.8650817964585564E-2</c:v>
                </c:pt>
                <c:pt idx="721">
                  <c:v>-1.8074872863182545E-2</c:v>
                </c:pt>
                <c:pt idx="722">
                  <c:v>-1.9631150052080271E-2</c:v>
                </c:pt>
                <c:pt idx="723">
                  <c:v>-2.1702101586912659E-2</c:v>
                </c:pt>
                <c:pt idx="724">
                  <c:v>-2.1040377427853696E-2</c:v>
                </c:pt>
                <c:pt idx="725">
                  <c:v>-1.507260584523018E-2</c:v>
                </c:pt>
                <c:pt idx="726">
                  <c:v>-6.6907664971508352E-3</c:v>
                </c:pt>
                <c:pt idx="727">
                  <c:v>-2.9777587157648888E-3</c:v>
                </c:pt>
                <c:pt idx="728">
                  <c:v>0</c:v>
                </c:pt>
                <c:pt idx="729">
                  <c:v>-1.4171227521502239E-3</c:v>
                </c:pt>
                <c:pt idx="730">
                  <c:v>-3.029710711493272E-3</c:v>
                </c:pt>
                <c:pt idx="731">
                  <c:v>-6.2060203283814674E-3</c:v>
                </c:pt>
                <c:pt idx="732">
                  <c:v>-5.5829749804533479E-3</c:v>
                </c:pt>
                <c:pt idx="733">
                  <c:v>-4.6667318217359366E-3</c:v>
                </c:pt>
                <c:pt idx="734">
                  <c:v>-1.5881548084450969E-4</c:v>
                </c:pt>
                <c:pt idx="735">
                  <c:v>-3.6894057857703721E-3</c:v>
                </c:pt>
                <c:pt idx="736">
                  <c:v>-5.0087959343239064E-3</c:v>
                </c:pt>
                <c:pt idx="737">
                  <c:v>-4.691164972634998E-3</c:v>
                </c:pt>
                <c:pt idx="738">
                  <c:v>-7.085319084965791E-3</c:v>
                </c:pt>
                <c:pt idx="739">
                  <c:v>-1.0552229309990446E-2</c:v>
                </c:pt>
                <c:pt idx="740">
                  <c:v>-8.2259349212502331E-3</c:v>
                </c:pt>
                <c:pt idx="741">
                  <c:v>-7.9751716424668606E-3</c:v>
                </c:pt>
                <c:pt idx="742">
                  <c:v>-5.7329675342596698E-3</c:v>
                </c:pt>
                <c:pt idx="743">
                  <c:v>-3.8180507997050972E-3</c:v>
                </c:pt>
                <c:pt idx="744">
                  <c:v>0</c:v>
                </c:pt>
                <c:pt idx="745">
                  <c:v>-2.1858291634767602E-3</c:v>
                </c:pt>
                <c:pt idx="746">
                  <c:v>-4.2585035779296732E-4</c:v>
                </c:pt>
                <c:pt idx="747">
                  <c:v>-5.8665469010497073E-3</c:v>
                </c:pt>
                <c:pt idx="748">
                  <c:v>-1.0883756493358709E-2</c:v>
                </c:pt>
                <c:pt idx="749">
                  <c:v>-1.0661228026684344E-2</c:v>
                </c:pt>
                <c:pt idx="750">
                  <c:v>-1.4325932493054472E-2</c:v>
                </c:pt>
                <c:pt idx="751">
                  <c:v>-1.5484360372666872E-2</c:v>
                </c:pt>
                <c:pt idx="752">
                  <c:v>-1.3504499067530595E-2</c:v>
                </c:pt>
                <c:pt idx="753">
                  <c:v>-1.6777306674506276E-2</c:v>
                </c:pt>
                <c:pt idx="754">
                  <c:v>-1.6079651045224685E-2</c:v>
                </c:pt>
                <c:pt idx="755">
                  <c:v>-1.8676832731837623E-2</c:v>
                </c:pt>
                <c:pt idx="756">
                  <c:v>-1.1281082497880068E-2</c:v>
                </c:pt>
                <c:pt idx="757">
                  <c:v>-1.1073198667633455E-2</c:v>
                </c:pt>
                <c:pt idx="758">
                  <c:v>-9.1921050074466049E-3</c:v>
                </c:pt>
                <c:pt idx="759">
                  <c:v>-7.169060015265516E-3</c:v>
                </c:pt>
                <c:pt idx="760">
                  <c:v>-1.1433843125498222E-2</c:v>
                </c:pt>
                <c:pt idx="761">
                  <c:v>-1.4684619351822525E-2</c:v>
                </c:pt>
                <c:pt idx="762">
                  <c:v>-1.4949760930281331E-2</c:v>
                </c:pt>
                <c:pt idx="763">
                  <c:v>-1.4780179970307339E-2</c:v>
                </c:pt>
                <c:pt idx="764">
                  <c:v>-1.5104066496186452E-2</c:v>
                </c:pt>
                <c:pt idx="765">
                  <c:v>-2.8958438698968303E-2</c:v>
                </c:pt>
                <c:pt idx="766">
                  <c:v>-2.6128159465199752E-2</c:v>
                </c:pt>
                <c:pt idx="767">
                  <c:v>-2.4422383953417892E-2</c:v>
                </c:pt>
                <c:pt idx="768">
                  <c:v>-2.2475526591471118E-2</c:v>
                </c:pt>
                <c:pt idx="769">
                  <c:v>-1.7642053369731237E-2</c:v>
                </c:pt>
                <c:pt idx="770">
                  <c:v>-2.3383548913263774E-2</c:v>
                </c:pt>
                <c:pt idx="771">
                  <c:v>-1.1860860840309795E-2</c:v>
                </c:pt>
                <c:pt idx="772">
                  <c:v>-8.6091519947556483E-3</c:v>
                </c:pt>
                <c:pt idx="773">
                  <c:v>-1.3692041202578609E-2</c:v>
                </c:pt>
                <c:pt idx="774">
                  <c:v>-1.0514062629753518E-2</c:v>
                </c:pt>
                <c:pt idx="775">
                  <c:v>-1.1405206437733795E-2</c:v>
                </c:pt>
                <c:pt idx="776">
                  <c:v>-1.2827726503490289E-2</c:v>
                </c:pt>
                <c:pt idx="777">
                  <c:v>-8.5436225898226636E-3</c:v>
                </c:pt>
                <c:pt idx="778">
                  <c:v>-3.1298369738429477E-3</c:v>
                </c:pt>
                <c:pt idx="779">
                  <c:v>-2.7969361458909381E-3</c:v>
                </c:pt>
                <c:pt idx="780">
                  <c:v>-2.0723658618253538E-3</c:v>
                </c:pt>
                <c:pt idx="781">
                  <c:v>-4.3089825550153282E-3</c:v>
                </c:pt>
                <c:pt idx="782">
                  <c:v>-3.7021598026423241E-3</c:v>
                </c:pt>
                <c:pt idx="783">
                  <c:v>-2.2403781930325772E-3</c:v>
                </c:pt>
                <c:pt idx="784">
                  <c:v>-4.9207302810849729E-4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-5.037815213228658E-3</c:v>
                </c:pt>
                <c:pt idx="790">
                  <c:v>-2.2716148842583106E-3</c:v>
                </c:pt>
                <c:pt idx="791">
                  <c:v>-4.9999929625562656E-3</c:v>
                </c:pt>
                <c:pt idx="792">
                  <c:v>-4.8431490211761075E-3</c:v>
                </c:pt>
                <c:pt idx="793">
                  <c:v>-3.6130385496444539E-3</c:v>
                </c:pt>
                <c:pt idx="794">
                  <c:v>0</c:v>
                </c:pt>
                <c:pt idx="795">
                  <c:v>-5.3062517852973112E-3</c:v>
                </c:pt>
                <c:pt idx="796">
                  <c:v>-1.0791284685986446E-2</c:v>
                </c:pt>
                <c:pt idx="797">
                  <c:v>-7.5012243181664662E-3</c:v>
                </c:pt>
                <c:pt idx="798">
                  <c:v>-5.849467720464574E-3</c:v>
                </c:pt>
                <c:pt idx="799">
                  <c:v>-5.1208275575228557E-3</c:v>
                </c:pt>
                <c:pt idx="800">
                  <c:v>-8.5914669256949017E-3</c:v>
                </c:pt>
                <c:pt idx="801">
                  <c:v>-1.3976543099028627E-2</c:v>
                </c:pt>
                <c:pt idx="802">
                  <c:v>-1.4521992581072007E-2</c:v>
                </c:pt>
                <c:pt idx="803">
                  <c:v>-7.9441872300566319E-3</c:v>
                </c:pt>
                <c:pt idx="804">
                  <c:v>-1.1158463170358734E-2</c:v>
                </c:pt>
                <c:pt idx="805">
                  <c:v>-1.3336111682880736E-2</c:v>
                </c:pt>
                <c:pt idx="806">
                  <c:v>-1.0204420085132004E-2</c:v>
                </c:pt>
                <c:pt idx="807">
                  <c:v>-1.1713587325161701E-2</c:v>
                </c:pt>
                <c:pt idx="808">
                  <c:v>-2.0787148461103633E-2</c:v>
                </c:pt>
                <c:pt idx="809">
                  <c:v>-2.1341042201745708E-2</c:v>
                </c:pt>
                <c:pt idx="810">
                  <c:v>-2.2300426467546597E-2</c:v>
                </c:pt>
                <c:pt idx="811">
                  <c:v>-2.730692483832764E-2</c:v>
                </c:pt>
                <c:pt idx="812">
                  <c:v>-3.2775915070277994E-2</c:v>
                </c:pt>
                <c:pt idx="813">
                  <c:v>-2.861718509229727E-2</c:v>
                </c:pt>
                <c:pt idx="814">
                  <c:v>-3.4669833117688009E-2</c:v>
                </c:pt>
                <c:pt idx="815">
                  <c:v>-3.9150179384548345E-2</c:v>
                </c:pt>
                <c:pt idx="816">
                  <c:v>-4.0833368690643468E-2</c:v>
                </c:pt>
                <c:pt idx="817">
                  <c:v>-3.6060818055732913E-2</c:v>
                </c:pt>
                <c:pt idx="818">
                  <c:v>-3.5557422309782427E-2</c:v>
                </c:pt>
                <c:pt idx="819">
                  <c:v>-3.1929006894365508E-2</c:v>
                </c:pt>
                <c:pt idx="820">
                  <c:v>-3.0010032520613739E-2</c:v>
                </c:pt>
                <c:pt idx="821">
                  <c:v>-2.986952784538377E-2</c:v>
                </c:pt>
                <c:pt idx="822">
                  <c:v>-3.1663981059814605E-2</c:v>
                </c:pt>
                <c:pt idx="823">
                  <c:v>-3.453672262286156E-2</c:v>
                </c:pt>
                <c:pt idx="824">
                  <c:v>-2.6001250417103217E-2</c:v>
                </c:pt>
                <c:pt idx="825">
                  <c:v>-2.7422698468638318E-2</c:v>
                </c:pt>
                <c:pt idx="826">
                  <c:v>-2.6386385146363711E-2</c:v>
                </c:pt>
                <c:pt idx="827">
                  <c:v>-2.5381659064433681E-2</c:v>
                </c:pt>
                <c:pt idx="828">
                  <c:v>-1.7557119649043385E-2</c:v>
                </c:pt>
                <c:pt idx="829">
                  <c:v>-1.6774953622747057E-2</c:v>
                </c:pt>
                <c:pt idx="830">
                  <c:v>-6.8513187125707198E-3</c:v>
                </c:pt>
                <c:pt idx="831">
                  <c:v>-8.2758150068119596E-3</c:v>
                </c:pt>
                <c:pt idx="832">
                  <c:v>-7.3182520372371274E-3</c:v>
                </c:pt>
                <c:pt idx="833">
                  <c:v>-2.8533624427622417E-3</c:v>
                </c:pt>
                <c:pt idx="834">
                  <c:v>-5.637047707750531E-4</c:v>
                </c:pt>
                <c:pt idx="835">
                  <c:v>0</c:v>
                </c:pt>
                <c:pt idx="836">
                  <c:v>-7.7410804701549818E-4</c:v>
                </c:pt>
                <c:pt idx="837">
                  <c:v>-2.7394468005661476E-3</c:v>
                </c:pt>
                <c:pt idx="838">
                  <c:v>-2.4003768536157155E-3</c:v>
                </c:pt>
                <c:pt idx="839">
                  <c:v>-4.5353134891836788E-3</c:v>
                </c:pt>
                <c:pt idx="840">
                  <c:v>-2.8803645958438429E-3</c:v>
                </c:pt>
                <c:pt idx="841">
                  <c:v>-7.5198893477844697E-3</c:v>
                </c:pt>
                <c:pt idx="842">
                  <c:v>-5.2553679573328349E-3</c:v>
                </c:pt>
                <c:pt idx="843">
                  <c:v>-1.0178953222288123E-2</c:v>
                </c:pt>
                <c:pt idx="844">
                  <c:v>-7.231677504506151E-3</c:v>
                </c:pt>
                <c:pt idx="845">
                  <c:v>-9.0748014954659117E-3</c:v>
                </c:pt>
                <c:pt idx="846">
                  <c:v>-3.7131595950026242E-3</c:v>
                </c:pt>
                <c:pt idx="847">
                  <c:v>-3.2909868717811985E-3</c:v>
                </c:pt>
                <c:pt idx="848">
                  <c:v>-1.8278734704981758E-3</c:v>
                </c:pt>
                <c:pt idx="849">
                  <c:v>-4.8134544786044842E-3</c:v>
                </c:pt>
                <c:pt idx="850">
                  <c:v>-1.168039885081773E-2</c:v>
                </c:pt>
                <c:pt idx="851">
                  <c:v>-5.5591886926562584E-3</c:v>
                </c:pt>
                <c:pt idx="852">
                  <c:v>-5.4531298051750943E-3</c:v>
                </c:pt>
                <c:pt idx="853">
                  <c:v>-3.6683970001858413E-3</c:v>
                </c:pt>
                <c:pt idx="854">
                  <c:v>-6.325365853188103E-4</c:v>
                </c:pt>
                <c:pt idx="855">
                  <c:v>-6.7128298490982674E-3</c:v>
                </c:pt>
                <c:pt idx="856">
                  <c:v>-4.7981716209092307E-3</c:v>
                </c:pt>
                <c:pt idx="857">
                  <c:v>-1.0236637988871533E-2</c:v>
                </c:pt>
                <c:pt idx="858">
                  <c:v>-8.4240267104817024E-3</c:v>
                </c:pt>
                <c:pt idx="859">
                  <c:v>-1.4265546878459157E-2</c:v>
                </c:pt>
                <c:pt idx="860">
                  <c:v>-1.7843522843846604E-2</c:v>
                </c:pt>
                <c:pt idx="861">
                  <c:v>-1.8541081515151991E-2</c:v>
                </c:pt>
                <c:pt idx="862">
                  <c:v>-8.9148018322617872E-3</c:v>
                </c:pt>
                <c:pt idx="863">
                  <c:v>-2.790452706017077E-3</c:v>
                </c:pt>
                <c:pt idx="864">
                  <c:v>-8.829575168844972E-5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-1.0011606219018088E-3</c:v>
                </c:pt>
                <c:pt idx="871">
                  <c:v>-1.6748135152053756E-3</c:v>
                </c:pt>
                <c:pt idx="872">
                  <c:v>-1.5238718154328978E-3</c:v>
                </c:pt>
                <c:pt idx="873">
                  <c:v>-5.1794893035050915E-3</c:v>
                </c:pt>
                <c:pt idx="874">
                  <c:v>-1.0723317414026212E-2</c:v>
                </c:pt>
                <c:pt idx="875">
                  <c:v>-8.1630273171910961E-3</c:v>
                </c:pt>
                <c:pt idx="876">
                  <c:v>-5.9508365727664048E-3</c:v>
                </c:pt>
                <c:pt idx="877">
                  <c:v>-8.8579445935641488E-3</c:v>
                </c:pt>
                <c:pt idx="878">
                  <c:v>-1.2815873536333955E-2</c:v>
                </c:pt>
                <c:pt idx="879">
                  <c:v>-1.2597101692391366E-2</c:v>
                </c:pt>
                <c:pt idx="880">
                  <c:v>-1.4567478781417398E-2</c:v>
                </c:pt>
                <c:pt idx="881">
                  <c:v>-1.8643888857470814E-2</c:v>
                </c:pt>
                <c:pt idx="882">
                  <c:v>-1.2949102765775322E-2</c:v>
                </c:pt>
                <c:pt idx="883">
                  <c:v>-1.047015922100003E-2</c:v>
                </c:pt>
                <c:pt idx="884">
                  <c:v>-1.2946167593854141E-2</c:v>
                </c:pt>
                <c:pt idx="885">
                  <c:v>-9.8884748376499854E-3</c:v>
                </c:pt>
                <c:pt idx="886">
                  <c:v>-7.3457736937228013E-3</c:v>
                </c:pt>
                <c:pt idx="887">
                  <c:v>-6.4352400518241648E-3</c:v>
                </c:pt>
                <c:pt idx="888">
                  <c:v>-6.195729723321608E-3</c:v>
                </c:pt>
                <c:pt idx="889">
                  <c:v>-4.8555384668833579E-3</c:v>
                </c:pt>
                <c:pt idx="890">
                  <c:v>0</c:v>
                </c:pt>
                <c:pt idx="891">
                  <c:v>-6.123204932533044E-3</c:v>
                </c:pt>
                <c:pt idx="892">
                  <c:v>-9.2403326453139867E-3</c:v>
                </c:pt>
                <c:pt idx="893">
                  <c:v>-1.0119883354438919E-2</c:v>
                </c:pt>
                <c:pt idx="894">
                  <c:v>-9.9310941137599196E-3</c:v>
                </c:pt>
                <c:pt idx="895">
                  <c:v>-1.1054196032998953E-2</c:v>
                </c:pt>
                <c:pt idx="896">
                  <c:v>-9.9256666662952409E-3</c:v>
                </c:pt>
                <c:pt idx="897">
                  <c:v>-1.1767161366265211E-2</c:v>
                </c:pt>
                <c:pt idx="898">
                  <c:v>-9.8696955535042541E-3</c:v>
                </c:pt>
                <c:pt idx="899">
                  <c:v>-9.701123898595343E-3</c:v>
                </c:pt>
                <c:pt idx="900">
                  <c:v>-9.3471459603833296E-3</c:v>
                </c:pt>
                <c:pt idx="901">
                  <c:v>-4.7372682627214724E-3</c:v>
                </c:pt>
                <c:pt idx="902">
                  <c:v>-7.1931589288507514E-3</c:v>
                </c:pt>
                <c:pt idx="903">
                  <c:v>-4.0235358904919805E-3</c:v>
                </c:pt>
                <c:pt idx="904">
                  <c:v>-4.3417623953750928E-3</c:v>
                </c:pt>
                <c:pt idx="905">
                  <c:v>-6.7979759386966876E-3</c:v>
                </c:pt>
                <c:pt idx="906">
                  <c:v>-6.520762912951783E-3</c:v>
                </c:pt>
                <c:pt idx="907">
                  <c:v>-5.0367417192813679E-3</c:v>
                </c:pt>
                <c:pt idx="908">
                  <c:v>-5.1934449828574536E-3</c:v>
                </c:pt>
                <c:pt idx="909">
                  <c:v>-1.8164432625599192E-3</c:v>
                </c:pt>
                <c:pt idx="910">
                  <c:v>-1.0495700002682851E-3</c:v>
                </c:pt>
                <c:pt idx="911">
                  <c:v>0</c:v>
                </c:pt>
                <c:pt idx="912">
                  <c:v>-2.4409421916933294E-3</c:v>
                </c:pt>
                <c:pt idx="913">
                  <c:v>-8.0073571360754769E-3</c:v>
                </c:pt>
                <c:pt idx="914">
                  <c:v>-6.7325294735430807E-3</c:v>
                </c:pt>
                <c:pt idx="915">
                  <c:v>-7.6562121183727516E-3</c:v>
                </c:pt>
                <c:pt idx="916">
                  <c:v>-8.4395728165668205E-3</c:v>
                </c:pt>
                <c:pt idx="917">
                  <c:v>-1.5705239560226958E-2</c:v>
                </c:pt>
                <c:pt idx="918">
                  <c:v>-1.2205674644403253E-2</c:v>
                </c:pt>
                <c:pt idx="919">
                  <c:v>-9.7033732770300807E-3</c:v>
                </c:pt>
                <c:pt idx="920">
                  <c:v>-1.1533604731150171E-2</c:v>
                </c:pt>
                <c:pt idx="921">
                  <c:v>-9.7015923297645301E-3</c:v>
                </c:pt>
                <c:pt idx="922">
                  <c:v>-7.2757217677161812E-3</c:v>
                </c:pt>
                <c:pt idx="923">
                  <c:v>-5.6137020777969893E-3</c:v>
                </c:pt>
                <c:pt idx="924">
                  <c:v>-4.2551325728771294E-3</c:v>
                </c:pt>
                <c:pt idx="925">
                  <c:v>-2.1564555318908107E-3</c:v>
                </c:pt>
                <c:pt idx="926">
                  <c:v>-4.6598319666084631E-3</c:v>
                </c:pt>
                <c:pt idx="927">
                  <c:v>-4.8301513968802556E-3</c:v>
                </c:pt>
                <c:pt idx="928">
                  <c:v>-9.0943488326304944E-3</c:v>
                </c:pt>
                <c:pt idx="929">
                  <c:v>-9.4605087591830284E-3</c:v>
                </c:pt>
                <c:pt idx="930">
                  <c:v>-3.6949423030171458E-3</c:v>
                </c:pt>
                <c:pt idx="931">
                  <c:v>-3.7355010184508819E-3</c:v>
                </c:pt>
                <c:pt idx="932">
                  <c:v>-5.681417661495991E-3</c:v>
                </c:pt>
                <c:pt idx="933">
                  <c:v>-7.0076728963404111E-3</c:v>
                </c:pt>
                <c:pt idx="934">
                  <c:v>-6.8495424227420498E-3</c:v>
                </c:pt>
                <c:pt idx="935">
                  <c:v>-7.2807747764839226E-3</c:v>
                </c:pt>
                <c:pt idx="936">
                  <c:v>-8.4051003574504568E-3</c:v>
                </c:pt>
                <c:pt idx="937">
                  <c:v>-4.7360420637599931E-3</c:v>
                </c:pt>
                <c:pt idx="938">
                  <c:v>-4.8569208050780466E-3</c:v>
                </c:pt>
                <c:pt idx="939">
                  <c:v>-5.6496712116108627E-3</c:v>
                </c:pt>
                <c:pt idx="940">
                  <c:v>-4.74544909544794E-3</c:v>
                </c:pt>
                <c:pt idx="941">
                  <c:v>-6.9603247533801538E-3</c:v>
                </c:pt>
                <c:pt idx="942">
                  <c:v>-5.3527083702961109E-3</c:v>
                </c:pt>
                <c:pt idx="943">
                  <c:v>-6.0082501157419088E-3</c:v>
                </c:pt>
                <c:pt idx="944">
                  <c:v>-6.2345200006087564E-3</c:v>
                </c:pt>
                <c:pt idx="945">
                  <c:v>-8.2591675327462477E-3</c:v>
                </c:pt>
                <c:pt idx="946">
                  <c:v>-6.5878321016004104E-3</c:v>
                </c:pt>
                <c:pt idx="947">
                  <c:v>-7.6803351970294864E-3</c:v>
                </c:pt>
                <c:pt idx="948">
                  <c:v>-1.3525770145337512E-2</c:v>
                </c:pt>
                <c:pt idx="949">
                  <c:v>-1.77938169003512E-2</c:v>
                </c:pt>
                <c:pt idx="950">
                  <c:v>-2.1359227336403941E-2</c:v>
                </c:pt>
                <c:pt idx="951">
                  <c:v>-2.121329639145042E-2</c:v>
                </c:pt>
                <c:pt idx="952">
                  <c:v>-1.6657526823884439E-2</c:v>
                </c:pt>
                <c:pt idx="953">
                  <c:v>-1.4715665928121568E-2</c:v>
                </c:pt>
                <c:pt idx="954">
                  <c:v>-1.4963935502342873E-2</c:v>
                </c:pt>
                <c:pt idx="955">
                  <c:v>-1.5855707684981568E-2</c:v>
                </c:pt>
                <c:pt idx="956">
                  <c:v>-1.8825792939023533E-2</c:v>
                </c:pt>
                <c:pt idx="957">
                  <c:v>-1.9426660114776118E-2</c:v>
                </c:pt>
                <c:pt idx="958">
                  <c:v>-1.8071972278503545E-2</c:v>
                </c:pt>
                <c:pt idx="959">
                  <c:v>-1.454372316879593E-2</c:v>
                </c:pt>
                <c:pt idx="960">
                  <c:v>-1.3291014200144224E-2</c:v>
                </c:pt>
                <c:pt idx="961">
                  <c:v>-1.3070627324101136E-2</c:v>
                </c:pt>
                <c:pt idx="962">
                  <c:v>-1.4270614644938728E-2</c:v>
                </c:pt>
                <c:pt idx="963">
                  <c:v>-8.5115590278257436E-3</c:v>
                </c:pt>
                <c:pt idx="964">
                  <c:v>-1.2470632965549622E-2</c:v>
                </c:pt>
                <c:pt idx="965">
                  <c:v>-7.7055183671410621E-3</c:v>
                </c:pt>
                <c:pt idx="966">
                  <c:v>-9.2817672364499115E-3</c:v>
                </c:pt>
                <c:pt idx="967">
                  <c:v>-8.1458814466134344E-3</c:v>
                </c:pt>
                <c:pt idx="968">
                  <c:v>-5.3388867951310592E-3</c:v>
                </c:pt>
                <c:pt idx="969">
                  <c:v>-7.2534473017847878E-3</c:v>
                </c:pt>
                <c:pt idx="970">
                  <c:v>-9.3862252442284966E-3</c:v>
                </c:pt>
                <c:pt idx="971">
                  <c:v>-4.7993476957763903E-3</c:v>
                </c:pt>
                <c:pt idx="972">
                  <c:v>-5.8540323856606236E-3</c:v>
                </c:pt>
                <c:pt idx="973">
                  <c:v>-9.2611028161736497E-3</c:v>
                </c:pt>
                <c:pt idx="974">
                  <c:v>-7.4615133555848701E-3</c:v>
                </c:pt>
                <c:pt idx="975">
                  <c:v>-8.3800198559841332E-3</c:v>
                </c:pt>
                <c:pt idx="976">
                  <c:v>-4.8909160470140822E-3</c:v>
                </c:pt>
                <c:pt idx="977">
                  <c:v>-9.2406673589864319E-3</c:v>
                </c:pt>
                <c:pt idx="978">
                  <c:v>-7.1786320429659822E-3</c:v>
                </c:pt>
                <c:pt idx="979">
                  <c:v>-1.1766104411814138E-2</c:v>
                </c:pt>
                <c:pt idx="980">
                  <c:v>-1.3047186974580183E-2</c:v>
                </c:pt>
                <c:pt idx="981">
                  <c:v>-1.1339066490136496E-2</c:v>
                </c:pt>
                <c:pt idx="982">
                  <c:v>-1.2926256464648955E-2</c:v>
                </c:pt>
                <c:pt idx="983">
                  <c:v>-1.5937774217445022E-2</c:v>
                </c:pt>
                <c:pt idx="984">
                  <c:v>-1.3923805415633983E-2</c:v>
                </c:pt>
                <c:pt idx="985">
                  <c:v>-1.2022794366762679E-2</c:v>
                </c:pt>
                <c:pt idx="986">
                  <c:v>-1.2676834788845182E-2</c:v>
                </c:pt>
                <c:pt idx="987">
                  <c:v>-7.1516864587282125E-3</c:v>
                </c:pt>
                <c:pt idx="988">
                  <c:v>-7.2818533018925713E-3</c:v>
                </c:pt>
                <c:pt idx="989">
                  <c:v>-4.9515321129360856E-3</c:v>
                </c:pt>
                <c:pt idx="990">
                  <c:v>-6.0707248345585052E-3</c:v>
                </c:pt>
                <c:pt idx="991">
                  <c:v>-1.1227923784613569E-2</c:v>
                </c:pt>
                <c:pt idx="992">
                  <c:v>-9.8210246680608959E-3</c:v>
                </c:pt>
                <c:pt idx="993">
                  <c:v>-1.7516130714658518E-2</c:v>
                </c:pt>
                <c:pt idx="994">
                  <c:v>-2.3718564693379629E-2</c:v>
                </c:pt>
                <c:pt idx="995">
                  <c:v>-2.0390616894463309E-2</c:v>
                </c:pt>
                <c:pt idx="996">
                  <c:v>-2.2004785042247454E-2</c:v>
                </c:pt>
                <c:pt idx="997">
                  <c:v>-2.2586494218422848E-2</c:v>
                </c:pt>
                <c:pt idx="998">
                  <c:v>-2.4178025779319379E-2</c:v>
                </c:pt>
                <c:pt idx="999">
                  <c:v>-2.7035724364198321E-2</c:v>
                </c:pt>
                <c:pt idx="1000">
                  <c:v>-3.0902514599611686E-2</c:v>
                </c:pt>
                <c:pt idx="1001">
                  <c:v>-3.5162749805868532E-2</c:v>
                </c:pt>
                <c:pt idx="1002">
                  <c:v>-2.9594373076228808E-2</c:v>
                </c:pt>
                <c:pt idx="1003">
                  <c:v>-2.8097826571622408E-2</c:v>
                </c:pt>
                <c:pt idx="1004">
                  <c:v>-2.6366641034443417E-2</c:v>
                </c:pt>
                <c:pt idx="1005">
                  <c:v>-2.8487435069878386E-2</c:v>
                </c:pt>
                <c:pt idx="1006">
                  <c:v>-2.499286599562045E-2</c:v>
                </c:pt>
                <c:pt idx="1007">
                  <c:v>-2.7466386771320517E-2</c:v>
                </c:pt>
                <c:pt idx="1008">
                  <c:v>-2.3569174392095937E-2</c:v>
                </c:pt>
                <c:pt idx="1009">
                  <c:v>-2.5916020511444926E-2</c:v>
                </c:pt>
                <c:pt idx="1010">
                  <c:v>-2.7956898163514099E-2</c:v>
                </c:pt>
                <c:pt idx="1011">
                  <c:v>-2.8598584752493328E-2</c:v>
                </c:pt>
                <c:pt idx="1012">
                  <c:v>-3.5968379548443341E-2</c:v>
                </c:pt>
                <c:pt idx="1013">
                  <c:v>-3.6107987772763472E-2</c:v>
                </c:pt>
                <c:pt idx="1014">
                  <c:v>-3.5888955588274984E-2</c:v>
                </c:pt>
                <c:pt idx="1015">
                  <c:v>-3.3628002253154321E-2</c:v>
                </c:pt>
                <c:pt idx="1016">
                  <c:v>-3.5376437647814285E-2</c:v>
                </c:pt>
                <c:pt idx="1017">
                  <c:v>-2.9847935338122911E-2</c:v>
                </c:pt>
                <c:pt idx="1018">
                  <c:v>-2.9273447812532272E-2</c:v>
                </c:pt>
                <c:pt idx="1019">
                  <c:v>-2.7141141631657817E-2</c:v>
                </c:pt>
                <c:pt idx="1020">
                  <c:v>-2.3183239757697538E-2</c:v>
                </c:pt>
                <c:pt idx="1021">
                  <c:v>-2.1256630218564609E-2</c:v>
                </c:pt>
                <c:pt idx="1022">
                  <c:v>-2.6388123123359031E-2</c:v>
                </c:pt>
                <c:pt idx="1023">
                  <c:v>-2.4199739004401866E-2</c:v>
                </c:pt>
                <c:pt idx="1024">
                  <c:v>-2.3364989534098379E-2</c:v>
                </c:pt>
                <c:pt idx="1025">
                  <c:v>-2.2410441884916921E-2</c:v>
                </c:pt>
                <c:pt idx="1026">
                  <c:v>-2.2433007967916363E-2</c:v>
                </c:pt>
                <c:pt idx="1027">
                  <c:v>-1.964303595654715E-2</c:v>
                </c:pt>
                <c:pt idx="1028">
                  <c:v>-1.9730851382878778E-2</c:v>
                </c:pt>
                <c:pt idx="1029">
                  <c:v>-1.9072078685226312E-2</c:v>
                </c:pt>
                <c:pt idx="1030">
                  <c:v>-1.7711333747718383E-2</c:v>
                </c:pt>
                <c:pt idx="1031">
                  <c:v>-1.8459802904427058E-2</c:v>
                </c:pt>
                <c:pt idx="1032">
                  <c:v>-1.6057498450177454E-2</c:v>
                </c:pt>
                <c:pt idx="1033">
                  <c:v>-1.6320993350972701E-2</c:v>
                </c:pt>
                <c:pt idx="1034">
                  <c:v>-1.4531107202495175E-2</c:v>
                </c:pt>
                <c:pt idx="1035">
                  <c:v>-1.1472599211705958E-2</c:v>
                </c:pt>
                <c:pt idx="1036">
                  <c:v>-9.4764478778869288E-3</c:v>
                </c:pt>
                <c:pt idx="1037">
                  <c:v>-1.0234286195818121E-2</c:v>
                </c:pt>
                <c:pt idx="1038">
                  <c:v>-1.1024269833843858E-2</c:v>
                </c:pt>
                <c:pt idx="1039">
                  <c:v>-1.6508258546925947E-2</c:v>
                </c:pt>
                <c:pt idx="1040">
                  <c:v>-1.1845598549659719E-2</c:v>
                </c:pt>
                <c:pt idx="1041">
                  <c:v>-1.3747606323325501E-2</c:v>
                </c:pt>
                <c:pt idx="1042">
                  <c:v>-1.3229028998146819E-2</c:v>
                </c:pt>
                <c:pt idx="1043">
                  <c:v>-7.2121646365567171E-3</c:v>
                </c:pt>
                <c:pt idx="1044">
                  <c:v>-7.1489123124715004E-3</c:v>
                </c:pt>
                <c:pt idx="1045">
                  <c:v>-4.8976507746658626E-3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-1.6394002794701823E-3</c:v>
                </c:pt>
                <c:pt idx="1054">
                  <c:v>-1.0468689160147981E-4</c:v>
                </c:pt>
                <c:pt idx="1055">
                  <c:v>0</c:v>
                </c:pt>
                <c:pt idx="1056">
                  <c:v>0</c:v>
                </c:pt>
                <c:pt idx="1057">
                  <c:v>-4.1252510662668218E-3</c:v>
                </c:pt>
                <c:pt idx="1058">
                  <c:v>-8.336343592348805E-3</c:v>
                </c:pt>
                <c:pt idx="1059">
                  <c:v>-1.3113529886945252E-2</c:v>
                </c:pt>
                <c:pt idx="1060">
                  <c:v>-1.32416364279212E-2</c:v>
                </c:pt>
                <c:pt idx="1061">
                  <c:v>-1.2743205099290611E-2</c:v>
                </c:pt>
                <c:pt idx="1062">
                  <c:v>-1.3041190262211511E-2</c:v>
                </c:pt>
                <c:pt idx="1063">
                  <c:v>-1.589686619041053E-2</c:v>
                </c:pt>
                <c:pt idx="1064">
                  <c:v>-1.443317387931764E-2</c:v>
                </c:pt>
                <c:pt idx="1065">
                  <c:v>-1.0179847925850138E-2</c:v>
                </c:pt>
                <c:pt idx="1066">
                  <c:v>-1.181671391720085E-2</c:v>
                </c:pt>
                <c:pt idx="1067">
                  <c:v>-1.1203494613917675E-2</c:v>
                </c:pt>
                <c:pt idx="1068">
                  <c:v>-2.0073631159898464E-2</c:v>
                </c:pt>
                <c:pt idx="1069">
                  <c:v>-3.1040780935995271E-2</c:v>
                </c:pt>
                <c:pt idx="1070">
                  <c:v>-2.3746507978758102E-2</c:v>
                </c:pt>
                <c:pt idx="1071">
                  <c:v>-2.0343752654428671E-2</c:v>
                </c:pt>
                <c:pt idx="1072">
                  <c:v>-1.600621118489598E-2</c:v>
                </c:pt>
                <c:pt idx="1073">
                  <c:v>-1.827045557902085E-2</c:v>
                </c:pt>
                <c:pt idx="1074">
                  <c:v>-2.6099356841889354E-2</c:v>
                </c:pt>
                <c:pt idx="1075">
                  <c:v>-2.5376709857398039E-2</c:v>
                </c:pt>
                <c:pt idx="1076">
                  <c:v>-1.6446948535171035E-2</c:v>
                </c:pt>
                <c:pt idx="1077">
                  <c:v>-1.76329147230887E-2</c:v>
                </c:pt>
                <c:pt idx="1078">
                  <c:v>-1.9848125890861268E-2</c:v>
                </c:pt>
                <c:pt idx="1079">
                  <c:v>-1.470775353593945E-2</c:v>
                </c:pt>
                <c:pt idx="1080">
                  <c:v>-2.1370516668354322E-2</c:v>
                </c:pt>
                <c:pt idx="1081">
                  <c:v>-1.9573920692171676E-2</c:v>
                </c:pt>
                <c:pt idx="1082">
                  <c:v>-1.9484169536813423E-2</c:v>
                </c:pt>
                <c:pt idx="1083">
                  <c:v>-2.1308985157906468E-2</c:v>
                </c:pt>
                <c:pt idx="1084">
                  <c:v>-2.04118298804572E-2</c:v>
                </c:pt>
                <c:pt idx="1085">
                  <c:v>-2.3991622918643207E-2</c:v>
                </c:pt>
                <c:pt idx="1086">
                  <c:v>-2.0540460014774609E-2</c:v>
                </c:pt>
                <c:pt idx="1087">
                  <c:v>-2.717456582861133E-2</c:v>
                </c:pt>
                <c:pt idx="1088">
                  <c:v>-2.7781003111481239E-2</c:v>
                </c:pt>
                <c:pt idx="1089">
                  <c:v>-2.8480478239955032E-2</c:v>
                </c:pt>
                <c:pt idx="1090">
                  <c:v>-2.9945958854758148E-2</c:v>
                </c:pt>
                <c:pt idx="1091">
                  <c:v>-2.8988696544284598E-2</c:v>
                </c:pt>
                <c:pt idx="1092">
                  <c:v>-2.4877223920549252E-2</c:v>
                </c:pt>
                <c:pt idx="1093">
                  <c:v>-2.2026520796517679E-2</c:v>
                </c:pt>
                <c:pt idx="1094">
                  <c:v>-1.9665992921364839E-2</c:v>
                </c:pt>
                <c:pt idx="1095">
                  <c:v>-2.0306683209357801E-2</c:v>
                </c:pt>
                <c:pt idx="1096">
                  <c:v>-1.2851980920911443E-2</c:v>
                </c:pt>
                <c:pt idx="1097">
                  <c:v>-1.257388710359808E-2</c:v>
                </c:pt>
                <c:pt idx="1098">
                  <c:v>-1.2260531756444815E-2</c:v>
                </c:pt>
                <c:pt idx="1099">
                  <c:v>-9.5837846210347077E-3</c:v>
                </c:pt>
                <c:pt idx="1100">
                  <c:v>-7.2334050693829699E-3</c:v>
                </c:pt>
                <c:pt idx="1101">
                  <c:v>-7.7545711019330055E-3</c:v>
                </c:pt>
                <c:pt idx="1102">
                  <c:v>-4.8849661211304296E-3</c:v>
                </c:pt>
                <c:pt idx="1103">
                  <c:v>-6.2500160009114625E-3</c:v>
                </c:pt>
                <c:pt idx="1104">
                  <c:v>-9.6460024802862421E-3</c:v>
                </c:pt>
                <c:pt idx="1105">
                  <c:v>-6.4158861705507775E-3</c:v>
                </c:pt>
                <c:pt idx="1106">
                  <c:v>-1.3133584824752798E-2</c:v>
                </c:pt>
                <c:pt idx="1107">
                  <c:v>-1.058326158717493E-2</c:v>
                </c:pt>
                <c:pt idx="1108">
                  <c:v>-1.5494942286533475E-2</c:v>
                </c:pt>
                <c:pt idx="1109">
                  <c:v>-1.547112433901332E-2</c:v>
                </c:pt>
                <c:pt idx="1110">
                  <c:v>-2.0470429294202952E-2</c:v>
                </c:pt>
                <c:pt idx="1111">
                  <c:v>-2.6193845559662865E-2</c:v>
                </c:pt>
                <c:pt idx="1112">
                  <c:v>-2.2669747920974204E-2</c:v>
                </c:pt>
                <c:pt idx="1113">
                  <c:v>-1.9839543630112422E-2</c:v>
                </c:pt>
                <c:pt idx="1114">
                  <c:v>-1.7885146469653446E-2</c:v>
                </c:pt>
                <c:pt idx="1115">
                  <c:v>-1.9816441873766411E-2</c:v>
                </c:pt>
                <c:pt idx="1116">
                  <c:v>-2.1109369354424978E-2</c:v>
                </c:pt>
                <c:pt idx="1117">
                  <c:v>-1.9087655936770864E-2</c:v>
                </c:pt>
                <c:pt idx="1118">
                  <c:v>-1.6357473558652358E-2</c:v>
                </c:pt>
                <c:pt idx="1119">
                  <c:v>-1.6251540110095219E-2</c:v>
                </c:pt>
                <c:pt idx="1120">
                  <c:v>-1.6504340495498759E-2</c:v>
                </c:pt>
                <c:pt idx="1121">
                  <c:v>-1.211401718087235E-2</c:v>
                </c:pt>
                <c:pt idx="1122">
                  <c:v>-1.4082541705488838E-2</c:v>
                </c:pt>
                <c:pt idx="1123">
                  <c:v>-1.8571439142563428E-2</c:v>
                </c:pt>
                <c:pt idx="1124">
                  <c:v>-2.5137797353638303E-2</c:v>
                </c:pt>
                <c:pt idx="1125">
                  <c:v>-2.8542126491645226E-2</c:v>
                </c:pt>
                <c:pt idx="1126">
                  <c:v>-3.144323553196704E-2</c:v>
                </c:pt>
                <c:pt idx="1127">
                  <c:v>-4.0917408276849088E-2</c:v>
                </c:pt>
                <c:pt idx="1128">
                  <c:v>-4.6093759573871407E-2</c:v>
                </c:pt>
                <c:pt idx="1129">
                  <c:v>-4.7286364307535078E-2</c:v>
                </c:pt>
                <c:pt idx="1130">
                  <c:v>-4.7557000223617751E-2</c:v>
                </c:pt>
                <c:pt idx="1131">
                  <c:v>-5.6168895662888074E-2</c:v>
                </c:pt>
                <c:pt idx="1132">
                  <c:v>-4.8534600565586117E-2</c:v>
                </c:pt>
                <c:pt idx="1133">
                  <c:v>-5.4625137291114512E-2</c:v>
                </c:pt>
                <c:pt idx="1134">
                  <c:v>-6.0689284640919383E-2</c:v>
                </c:pt>
                <c:pt idx="1135">
                  <c:v>-5.7580231084271571E-2</c:v>
                </c:pt>
                <c:pt idx="1136">
                  <c:v>-3.7153824415782855E-2</c:v>
                </c:pt>
                <c:pt idx="1137">
                  <c:v>-3.3939110925027549E-2</c:v>
                </c:pt>
                <c:pt idx="1138">
                  <c:v>-3.8027613802872451E-2</c:v>
                </c:pt>
                <c:pt idx="1139">
                  <c:v>-3.2403576541480406E-2</c:v>
                </c:pt>
                <c:pt idx="1140">
                  <c:v>-4.2568475309731513E-2</c:v>
                </c:pt>
                <c:pt idx="1141">
                  <c:v>-4.015496327994339E-2</c:v>
                </c:pt>
                <c:pt idx="1142">
                  <c:v>-2.8926122652736863E-2</c:v>
                </c:pt>
                <c:pt idx="1143">
                  <c:v>-2.7742650532359803E-2</c:v>
                </c:pt>
                <c:pt idx="1144">
                  <c:v>-3.6325855773259863E-2</c:v>
                </c:pt>
                <c:pt idx="1145">
                  <c:v>-3.2899528974643988E-2</c:v>
                </c:pt>
                <c:pt idx="1146">
                  <c:v>-2.1950492738277427E-2</c:v>
                </c:pt>
                <c:pt idx="1147">
                  <c:v>-4.4112123756527732E-2</c:v>
                </c:pt>
                <c:pt idx="1148">
                  <c:v>-5.2441828185040729E-2</c:v>
                </c:pt>
                <c:pt idx="1149">
                  <c:v>-5.6197460736204796E-2</c:v>
                </c:pt>
                <c:pt idx="1150">
                  <c:v>-6.0807192234487273E-2</c:v>
                </c:pt>
                <c:pt idx="1151">
                  <c:v>-6.0015921313921861E-2</c:v>
                </c:pt>
                <c:pt idx="1152">
                  <c:v>-5.4228403008081294E-2</c:v>
                </c:pt>
                <c:pt idx="1153">
                  <c:v>-4.7645767124854466E-2</c:v>
                </c:pt>
                <c:pt idx="1154">
                  <c:v>-4.142004997029114E-2</c:v>
                </c:pt>
                <c:pt idx="1155">
                  <c:v>-4.5916058882807698E-2</c:v>
                </c:pt>
                <c:pt idx="1156">
                  <c:v>-4.2265461544157001E-2</c:v>
                </c:pt>
                <c:pt idx="1157">
                  <c:v>-3.09568124517412E-2</c:v>
                </c:pt>
                <c:pt idx="1158">
                  <c:v>-3.5396326804301714E-2</c:v>
                </c:pt>
                <c:pt idx="1159">
                  <c:v>-2.7293588964441229E-2</c:v>
                </c:pt>
                <c:pt idx="1160">
                  <c:v>-2.5111736728252732E-2</c:v>
                </c:pt>
                <c:pt idx="1161">
                  <c:v>-1.5017553911139792E-2</c:v>
                </c:pt>
                <c:pt idx="1162">
                  <c:v>-9.2194340849692802E-3</c:v>
                </c:pt>
                <c:pt idx="1163">
                  <c:v>-2.7416108097938485E-3</c:v>
                </c:pt>
                <c:pt idx="1164">
                  <c:v>-6.1469176681023807E-3</c:v>
                </c:pt>
                <c:pt idx="1165">
                  <c:v>-3.9391777889922208E-3</c:v>
                </c:pt>
                <c:pt idx="1166">
                  <c:v>-2.2770848280873057E-3</c:v>
                </c:pt>
                <c:pt idx="1167">
                  <c:v>-1.1679030384622591E-3</c:v>
                </c:pt>
                <c:pt idx="1168">
                  <c:v>-1.4267884639930783E-2</c:v>
                </c:pt>
                <c:pt idx="1169">
                  <c:v>-1.4588535898075072E-2</c:v>
                </c:pt>
                <c:pt idx="1170">
                  <c:v>-2.0420823984697245E-2</c:v>
                </c:pt>
                <c:pt idx="1171">
                  <c:v>-1.2534972411013867E-2</c:v>
                </c:pt>
                <c:pt idx="1172">
                  <c:v>-1.3683994201082794E-2</c:v>
                </c:pt>
                <c:pt idx="1173">
                  <c:v>-2.0095416584642978E-2</c:v>
                </c:pt>
                <c:pt idx="1174">
                  <c:v>-1.8955295124467364E-2</c:v>
                </c:pt>
                <c:pt idx="1175">
                  <c:v>-1.4854160799157801E-2</c:v>
                </c:pt>
                <c:pt idx="1176">
                  <c:v>-8.6272542916441264E-3</c:v>
                </c:pt>
                <c:pt idx="1177">
                  <c:v>-7.1567785039701182E-3</c:v>
                </c:pt>
                <c:pt idx="1178">
                  <c:v>-1.1331157414402493E-2</c:v>
                </c:pt>
                <c:pt idx="1179">
                  <c:v>-1.4326578288749059E-2</c:v>
                </c:pt>
                <c:pt idx="1180">
                  <c:v>-1.541323837396058E-2</c:v>
                </c:pt>
                <c:pt idx="1181">
                  <c:v>-1.147407925379762E-2</c:v>
                </c:pt>
                <c:pt idx="1182">
                  <c:v>-6.5860882029217249E-3</c:v>
                </c:pt>
                <c:pt idx="1183">
                  <c:v>-5.0475254099288103E-3</c:v>
                </c:pt>
                <c:pt idx="1184">
                  <c:v>-2.4138682983383397E-3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3-437B-A4F5-432D8E4A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74112"/>
        <c:axId val="692022464"/>
      </c:area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VOLATILITY - ROLLING 63 Day (Annualized)</a:t>
            </a:r>
          </a:p>
        </c:rich>
      </c:tx>
      <c:layout>
        <c:manualLayout>
          <c:xMode val="edge"/>
          <c:yMode val="edge"/>
          <c:x val="0.33246921138230162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RISKSTATS_LSE!$M$1</c:f>
              <c:strCache>
                <c:ptCount val="1"/>
                <c:pt idx="0">
                  <c:v>Volatility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RISKSTATS_LSE!$M$2:$M$1186</c:f>
              <c:numCache>
                <c:formatCode>0.0%</c:formatCode>
                <c:ptCount val="1185"/>
                <c:pt idx="62">
                  <c:v>0.16987079759533133</c:v>
                </c:pt>
                <c:pt idx="63">
                  <c:v>0.16994872666771182</c:v>
                </c:pt>
                <c:pt idx="64">
                  <c:v>0.17011394971513011</c:v>
                </c:pt>
                <c:pt idx="65">
                  <c:v>0.17071650486495688</c:v>
                </c:pt>
                <c:pt idx="66">
                  <c:v>0.17147749549122479</c:v>
                </c:pt>
                <c:pt idx="67">
                  <c:v>0.17167164350751576</c:v>
                </c:pt>
                <c:pt idx="68">
                  <c:v>0.17203668022802779</c:v>
                </c:pt>
                <c:pt idx="69">
                  <c:v>0.17315960510720335</c:v>
                </c:pt>
                <c:pt idx="70">
                  <c:v>0.17322783203148723</c:v>
                </c:pt>
                <c:pt idx="71">
                  <c:v>0.17404066697626916</c:v>
                </c:pt>
                <c:pt idx="72">
                  <c:v>0.1738293852562284</c:v>
                </c:pt>
                <c:pt idx="73">
                  <c:v>0.17546639060550526</c:v>
                </c:pt>
                <c:pt idx="74">
                  <c:v>0.17545226864341434</c:v>
                </c:pt>
                <c:pt idx="75">
                  <c:v>0.17531695244848255</c:v>
                </c:pt>
                <c:pt idx="76">
                  <c:v>0.17621264468287015</c:v>
                </c:pt>
                <c:pt idx="77">
                  <c:v>0.17252406516152893</c:v>
                </c:pt>
                <c:pt idx="78">
                  <c:v>0.17260700335943191</c:v>
                </c:pt>
                <c:pt idx="79">
                  <c:v>0.15782602213056773</c:v>
                </c:pt>
                <c:pt idx="80">
                  <c:v>0.15014839411825726</c:v>
                </c:pt>
                <c:pt idx="81">
                  <c:v>0.1484427346673684</c:v>
                </c:pt>
                <c:pt idx="82">
                  <c:v>0.14509287629435286</c:v>
                </c:pt>
                <c:pt idx="83">
                  <c:v>0.14513906397616669</c:v>
                </c:pt>
                <c:pt idx="84">
                  <c:v>0.14449675209854271</c:v>
                </c:pt>
                <c:pt idx="85">
                  <c:v>0.14304526405758994</c:v>
                </c:pt>
                <c:pt idx="86">
                  <c:v>0.14303423851029282</c:v>
                </c:pt>
                <c:pt idx="87">
                  <c:v>0.13157935737049195</c:v>
                </c:pt>
                <c:pt idx="88">
                  <c:v>0.13192581217664104</c:v>
                </c:pt>
                <c:pt idx="89">
                  <c:v>0.13216379402908962</c:v>
                </c:pt>
                <c:pt idx="90">
                  <c:v>0.12777214264127396</c:v>
                </c:pt>
                <c:pt idx="91">
                  <c:v>0.12727135980460616</c:v>
                </c:pt>
                <c:pt idx="92">
                  <c:v>0.1293746797679019</c:v>
                </c:pt>
                <c:pt idx="93">
                  <c:v>0.12611781044365122</c:v>
                </c:pt>
                <c:pt idx="94">
                  <c:v>0.12415060107401103</c:v>
                </c:pt>
                <c:pt idx="95">
                  <c:v>0.12410905415276662</c:v>
                </c:pt>
                <c:pt idx="96">
                  <c:v>0.13169953714134253</c:v>
                </c:pt>
                <c:pt idx="97">
                  <c:v>0.13197717728215724</c:v>
                </c:pt>
                <c:pt idx="98">
                  <c:v>0.1322820922907412</c:v>
                </c:pt>
                <c:pt idx="99">
                  <c:v>0.13323993605910173</c:v>
                </c:pt>
                <c:pt idx="100">
                  <c:v>0.13137991383146377</c:v>
                </c:pt>
                <c:pt idx="101">
                  <c:v>0.13035881202826749</c:v>
                </c:pt>
                <c:pt idx="102">
                  <c:v>0.12971103316908908</c:v>
                </c:pt>
                <c:pt idx="103">
                  <c:v>0.1316607507576146</c:v>
                </c:pt>
                <c:pt idx="104">
                  <c:v>0.13156450119113916</c:v>
                </c:pt>
                <c:pt idx="105">
                  <c:v>0.13599757680891739</c:v>
                </c:pt>
                <c:pt idx="106">
                  <c:v>0.13632808271463978</c:v>
                </c:pt>
                <c:pt idx="107">
                  <c:v>0.13771921515403518</c:v>
                </c:pt>
                <c:pt idx="108">
                  <c:v>0.14195919374510077</c:v>
                </c:pt>
                <c:pt idx="109">
                  <c:v>0.14151656465324405</c:v>
                </c:pt>
                <c:pt idx="110">
                  <c:v>0.14024292840298774</c:v>
                </c:pt>
                <c:pt idx="111">
                  <c:v>0.13847308717337611</c:v>
                </c:pt>
                <c:pt idx="112">
                  <c:v>0.13844698776571621</c:v>
                </c:pt>
                <c:pt idx="113">
                  <c:v>0.13836806966891596</c:v>
                </c:pt>
                <c:pt idx="114">
                  <c:v>0.13820358928392698</c:v>
                </c:pt>
                <c:pt idx="115">
                  <c:v>0.1360089109344664</c:v>
                </c:pt>
                <c:pt idx="116">
                  <c:v>0.13612953041046774</c:v>
                </c:pt>
                <c:pt idx="117">
                  <c:v>0.13549645428535106</c:v>
                </c:pt>
                <c:pt idx="118">
                  <c:v>0.13077180381629444</c:v>
                </c:pt>
                <c:pt idx="119">
                  <c:v>0.12867620864348334</c:v>
                </c:pt>
                <c:pt idx="120">
                  <c:v>0.12821132883673941</c:v>
                </c:pt>
                <c:pt idx="121">
                  <c:v>0.1275132102176374</c:v>
                </c:pt>
                <c:pt idx="122">
                  <c:v>0.12724306127487753</c:v>
                </c:pt>
                <c:pt idx="123">
                  <c:v>0.12586668679752352</c:v>
                </c:pt>
                <c:pt idx="124">
                  <c:v>0.12585573446252268</c:v>
                </c:pt>
                <c:pt idx="125">
                  <c:v>0.12571718526355205</c:v>
                </c:pt>
                <c:pt idx="126">
                  <c:v>0.1271117819208438</c:v>
                </c:pt>
                <c:pt idx="127">
                  <c:v>0.12737136480317027</c:v>
                </c:pt>
                <c:pt idx="128">
                  <c:v>0.12664646033915355</c:v>
                </c:pt>
                <c:pt idx="129">
                  <c:v>0.12598829085862709</c:v>
                </c:pt>
                <c:pt idx="130">
                  <c:v>0.12560424151872221</c:v>
                </c:pt>
                <c:pt idx="131">
                  <c:v>0.12546209426828703</c:v>
                </c:pt>
                <c:pt idx="132">
                  <c:v>0.12460675852524401</c:v>
                </c:pt>
                <c:pt idx="133">
                  <c:v>0.12359212731472764</c:v>
                </c:pt>
                <c:pt idx="134">
                  <c:v>0.12209606284966969</c:v>
                </c:pt>
                <c:pt idx="135">
                  <c:v>0.12232122615103065</c:v>
                </c:pt>
                <c:pt idx="136">
                  <c:v>0.12097073794951428</c:v>
                </c:pt>
                <c:pt idx="137">
                  <c:v>0.12085236327786893</c:v>
                </c:pt>
                <c:pt idx="138">
                  <c:v>0.11949647866243254</c:v>
                </c:pt>
                <c:pt idx="139">
                  <c:v>0.1182639308941717</c:v>
                </c:pt>
                <c:pt idx="140">
                  <c:v>0.11721960382624831</c:v>
                </c:pt>
                <c:pt idx="141">
                  <c:v>0.11671329968387877</c:v>
                </c:pt>
                <c:pt idx="142">
                  <c:v>0.11647701739303641</c:v>
                </c:pt>
                <c:pt idx="143">
                  <c:v>0.11673199784102264</c:v>
                </c:pt>
                <c:pt idx="144">
                  <c:v>0.1157457760438758</c:v>
                </c:pt>
                <c:pt idx="145">
                  <c:v>0.11684850841432208</c:v>
                </c:pt>
                <c:pt idx="146">
                  <c:v>0.11698647703356396</c:v>
                </c:pt>
                <c:pt idx="147">
                  <c:v>0.11651801858247884</c:v>
                </c:pt>
                <c:pt idx="148">
                  <c:v>0.11714582900469418</c:v>
                </c:pt>
                <c:pt idx="149">
                  <c:v>0.11702278847549787</c:v>
                </c:pt>
                <c:pt idx="150">
                  <c:v>0.1168661453976125</c:v>
                </c:pt>
                <c:pt idx="151">
                  <c:v>0.11595416892657089</c:v>
                </c:pt>
                <c:pt idx="152">
                  <c:v>0.11654509210534725</c:v>
                </c:pt>
                <c:pt idx="153">
                  <c:v>0.11425750383339045</c:v>
                </c:pt>
                <c:pt idx="154">
                  <c:v>0.11417601649425418</c:v>
                </c:pt>
                <c:pt idx="155">
                  <c:v>0.10976720269257569</c:v>
                </c:pt>
                <c:pt idx="156">
                  <c:v>0.10930287759358599</c:v>
                </c:pt>
                <c:pt idx="157">
                  <c:v>0.1036526685763921</c:v>
                </c:pt>
                <c:pt idx="158">
                  <c:v>0.10359814082017428</c:v>
                </c:pt>
                <c:pt idx="159">
                  <c:v>9.5531338915842243E-2</c:v>
                </c:pt>
                <c:pt idx="160">
                  <c:v>9.4923023882778651E-2</c:v>
                </c:pt>
                <c:pt idx="161">
                  <c:v>9.2576807788562226E-2</c:v>
                </c:pt>
                <c:pt idx="162">
                  <c:v>9.1185107286781489E-2</c:v>
                </c:pt>
                <c:pt idx="163">
                  <c:v>9.2893230602149005E-2</c:v>
                </c:pt>
                <c:pt idx="164">
                  <c:v>9.3139417377285719E-2</c:v>
                </c:pt>
                <c:pt idx="165">
                  <c:v>9.1952062820257766E-2</c:v>
                </c:pt>
                <c:pt idx="166">
                  <c:v>9.141699527108918E-2</c:v>
                </c:pt>
                <c:pt idx="167">
                  <c:v>9.0756025532458234E-2</c:v>
                </c:pt>
                <c:pt idx="168">
                  <c:v>8.3478443706825431E-2</c:v>
                </c:pt>
                <c:pt idx="169">
                  <c:v>8.2571191375224617E-2</c:v>
                </c:pt>
                <c:pt idx="170">
                  <c:v>8.0508622213631267E-2</c:v>
                </c:pt>
                <c:pt idx="171">
                  <c:v>7.4701795882285565E-2</c:v>
                </c:pt>
                <c:pt idx="172">
                  <c:v>7.4324674499858745E-2</c:v>
                </c:pt>
                <c:pt idx="173">
                  <c:v>7.3675933167128879E-2</c:v>
                </c:pt>
                <c:pt idx="174">
                  <c:v>7.3959451884215793E-2</c:v>
                </c:pt>
                <c:pt idx="175">
                  <c:v>7.4936706525556868E-2</c:v>
                </c:pt>
                <c:pt idx="176">
                  <c:v>7.4932347656653117E-2</c:v>
                </c:pt>
                <c:pt idx="177">
                  <c:v>7.5733975651724378E-2</c:v>
                </c:pt>
                <c:pt idx="178">
                  <c:v>7.4673941227871327E-2</c:v>
                </c:pt>
                <c:pt idx="179">
                  <c:v>7.489569633776294E-2</c:v>
                </c:pt>
                <c:pt idx="180">
                  <c:v>7.4909590980141147E-2</c:v>
                </c:pt>
                <c:pt idx="181">
                  <c:v>7.5290375960335082E-2</c:v>
                </c:pt>
                <c:pt idx="182">
                  <c:v>7.5911134898995106E-2</c:v>
                </c:pt>
                <c:pt idx="183">
                  <c:v>7.5689397590810198E-2</c:v>
                </c:pt>
                <c:pt idx="184">
                  <c:v>7.64843103609852E-2</c:v>
                </c:pt>
                <c:pt idx="185">
                  <c:v>7.7781606411394089E-2</c:v>
                </c:pt>
                <c:pt idx="186">
                  <c:v>7.8086134292903855E-2</c:v>
                </c:pt>
                <c:pt idx="187">
                  <c:v>7.8796841524264125E-2</c:v>
                </c:pt>
                <c:pt idx="188">
                  <c:v>7.9302932938891429E-2</c:v>
                </c:pt>
                <c:pt idx="189">
                  <c:v>7.7535887354749991E-2</c:v>
                </c:pt>
                <c:pt idx="190">
                  <c:v>7.7166446612574352E-2</c:v>
                </c:pt>
                <c:pt idx="191">
                  <c:v>7.6138077521529943E-2</c:v>
                </c:pt>
                <c:pt idx="192">
                  <c:v>8.0908088891474245E-2</c:v>
                </c:pt>
                <c:pt idx="193">
                  <c:v>8.0895848664774048E-2</c:v>
                </c:pt>
                <c:pt idx="194">
                  <c:v>8.1559279313073371E-2</c:v>
                </c:pt>
                <c:pt idx="195">
                  <c:v>8.089414450855241E-2</c:v>
                </c:pt>
                <c:pt idx="196">
                  <c:v>8.2259676312205807E-2</c:v>
                </c:pt>
                <c:pt idx="197">
                  <c:v>8.2759467862745295E-2</c:v>
                </c:pt>
                <c:pt idx="198">
                  <c:v>8.4813611991991347E-2</c:v>
                </c:pt>
                <c:pt idx="199">
                  <c:v>8.4349536865277172E-2</c:v>
                </c:pt>
                <c:pt idx="200">
                  <c:v>8.446751751750696E-2</c:v>
                </c:pt>
                <c:pt idx="201">
                  <c:v>8.4812244799403885E-2</c:v>
                </c:pt>
                <c:pt idx="202">
                  <c:v>8.5803955396789311E-2</c:v>
                </c:pt>
                <c:pt idx="203">
                  <c:v>8.6392085288373041E-2</c:v>
                </c:pt>
                <c:pt idx="204">
                  <c:v>8.64049129598395E-2</c:v>
                </c:pt>
                <c:pt idx="205">
                  <c:v>8.5955166401824615E-2</c:v>
                </c:pt>
                <c:pt idx="206">
                  <c:v>8.5395226551947867E-2</c:v>
                </c:pt>
                <c:pt idx="207">
                  <c:v>8.4988218716769537E-2</c:v>
                </c:pt>
                <c:pt idx="208">
                  <c:v>8.3648289271031989E-2</c:v>
                </c:pt>
                <c:pt idx="209">
                  <c:v>8.3294294789775306E-2</c:v>
                </c:pt>
                <c:pt idx="210">
                  <c:v>8.3276882150132611E-2</c:v>
                </c:pt>
                <c:pt idx="211">
                  <c:v>8.2463968653399708E-2</c:v>
                </c:pt>
                <c:pt idx="212">
                  <c:v>8.3463362493024454E-2</c:v>
                </c:pt>
                <c:pt idx="213">
                  <c:v>8.3462603494969603E-2</c:v>
                </c:pt>
                <c:pt idx="214">
                  <c:v>8.4845742061937776E-2</c:v>
                </c:pt>
                <c:pt idx="215">
                  <c:v>8.4060846048351276E-2</c:v>
                </c:pt>
                <c:pt idx="216">
                  <c:v>8.3613191128815822E-2</c:v>
                </c:pt>
                <c:pt idx="217">
                  <c:v>8.3757559203116172E-2</c:v>
                </c:pt>
                <c:pt idx="218">
                  <c:v>8.374822242343806E-2</c:v>
                </c:pt>
                <c:pt idx="219">
                  <c:v>8.380878545325629E-2</c:v>
                </c:pt>
                <c:pt idx="220">
                  <c:v>8.3794486711476462E-2</c:v>
                </c:pt>
                <c:pt idx="221">
                  <c:v>8.3431379423600016E-2</c:v>
                </c:pt>
                <c:pt idx="222">
                  <c:v>8.3435808735441055E-2</c:v>
                </c:pt>
                <c:pt idx="223">
                  <c:v>8.3542110455788424E-2</c:v>
                </c:pt>
                <c:pt idx="224">
                  <c:v>8.2062513587931193E-2</c:v>
                </c:pt>
                <c:pt idx="225">
                  <c:v>8.1797892318047322E-2</c:v>
                </c:pt>
                <c:pt idx="226">
                  <c:v>7.9715382920584776E-2</c:v>
                </c:pt>
                <c:pt idx="227">
                  <c:v>8.0625270585466369E-2</c:v>
                </c:pt>
                <c:pt idx="228">
                  <c:v>8.1579593861408173E-2</c:v>
                </c:pt>
                <c:pt idx="229">
                  <c:v>7.9375549451279295E-2</c:v>
                </c:pt>
                <c:pt idx="230">
                  <c:v>8.0990424223655363E-2</c:v>
                </c:pt>
                <c:pt idx="231">
                  <c:v>8.0018485341915357E-2</c:v>
                </c:pt>
                <c:pt idx="232">
                  <c:v>8.0864642426082184E-2</c:v>
                </c:pt>
                <c:pt idx="233">
                  <c:v>8.0740137810216731E-2</c:v>
                </c:pt>
                <c:pt idx="234">
                  <c:v>7.9718555224146198E-2</c:v>
                </c:pt>
                <c:pt idx="235">
                  <c:v>7.964098145436474E-2</c:v>
                </c:pt>
                <c:pt idx="236">
                  <c:v>8.2934191303769597E-2</c:v>
                </c:pt>
                <c:pt idx="237">
                  <c:v>8.2145542964905491E-2</c:v>
                </c:pt>
                <c:pt idx="238">
                  <c:v>8.2938356596835017E-2</c:v>
                </c:pt>
                <c:pt idx="239">
                  <c:v>8.3017659168818189E-2</c:v>
                </c:pt>
                <c:pt idx="240">
                  <c:v>8.3126583708153526E-2</c:v>
                </c:pt>
                <c:pt idx="241">
                  <c:v>8.3292488159851713E-2</c:v>
                </c:pt>
                <c:pt idx="242">
                  <c:v>8.4615028852280325E-2</c:v>
                </c:pt>
                <c:pt idx="243">
                  <c:v>8.4337022613773266E-2</c:v>
                </c:pt>
                <c:pt idx="244">
                  <c:v>8.5007353462735538E-2</c:v>
                </c:pt>
                <c:pt idx="245">
                  <c:v>8.4670282858441734E-2</c:v>
                </c:pt>
                <c:pt idx="246">
                  <c:v>8.4713758314278909E-2</c:v>
                </c:pt>
                <c:pt idx="247">
                  <c:v>8.3959896173463153E-2</c:v>
                </c:pt>
                <c:pt idx="248">
                  <c:v>8.342823555219947E-2</c:v>
                </c:pt>
                <c:pt idx="249">
                  <c:v>8.3888477263440953E-2</c:v>
                </c:pt>
                <c:pt idx="250">
                  <c:v>8.3240955258890553E-2</c:v>
                </c:pt>
                <c:pt idx="251">
                  <c:v>8.4378461458642529E-2</c:v>
                </c:pt>
                <c:pt idx="252">
                  <c:v>8.4819235248823344E-2</c:v>
                </c:pt>
                <c:pt idx="253">
                  <c:v>8.5328546979576966E-2</c:v>
                </c:pt>
                <c:pt idx="254">
                  <c:v>8.5283642072111671E-2</c:v>
                </c:pt>
                <c:pt idx="255">
                  <c:v>8.445886482005166E-2</c:v>
                </c:pt>
                <c:pt idx="256">
                  <c:v>8.4793378420636722E-2</c:v>
                </c:pt>
                <c:pt idx="257">
                  <c:v>8.4303597799227206E-2</c:v>
                </c:pt>
                <c:pt idx="258">
                  <c:v>8.5233148827225921E-2</c:v>
                </c:pt>
                <c:pt idx="259">
                  <c:v>8.403820142453243E-2</c:v>
                </c:pt>
                <c:pt idx="260">
                  <c:v>8.4461655807962291E-2</c:v>
                </c:pt>
                <c:pt idx="261">
                  <c:v>8.448180125287065E-2</c:v>
                </c:pt>
                <c:pt idx="262">
                  <c:v>8.4210158314656239E-2</c:v>
                </c:pt>
                <c:pt idx="263">
                  <c:v>8.4289221896398467E-2</c:v>
                </c:pt>
                <c:pt idx="264">
                  <c:v>8.3814986822897522E-2</c:v>
                </c:pt>
                <c:pt idx="265">
                  <c:v>8.2398239016516536E-2</c:v>
                </c:pt>
                <c:pt idx="266">
                  <c:v>8.4188830335916051E-2</c:v>
                </c:pt>
                <c:pt idx="267">
                  <c:v>8.4316098821312288E-2</c:v>
                </c:pt>
                <c:pt idx="268">
                  <c:v>8.4598195245356708E-2</c:v>
                </c:pt>
                <c:pt idx="269">
                  <c:v>8.5148257543378264E-2</c:v>
                </c:pt>
                <c:pt idx="270">
                  <c:v>8.5341194732361111E-2</c:v>
                </c:pt>
                <c:pt idx="271">
                  <c:v>8.5364949940079107E-2</c:v>
                </c:pt>
                <c:pt idx="272">
                  <c:v>8.51569924534651E-2</c:v>
                </c:pt>
                <c:pt idx="273">
                  <c:v>8.5111126139961635E-2</c:v>
                </c:pt>
                <c:pt idx="274">
                  <c:v>8.5347031817236907E-2</c:v>
                </c:pt>
                <c:pt idx="275">
                  <c:v>8.4524484797591601E-2</c:v>
                </c:pt>
                <c:pt idx="276">
                  <c:v>8.5237342114956829E-2</c:v>
                </c:pt>
                <c:pt idx="277">
                  <c:v>8.4844802029976935E-2</c:v>
                </c:pt>
                <c:pt idx="278">
                  <c:v>8.482329312975459E-2</c:v>
                </c:pt>
                <c:pt idx="279">
                  <c:v>8.4755728182528051E-2</c:v>
                </c:pt>
                <c:pt idx="280">
                  <c:v>8.463777945518812E-2</c:v>
                </c:pt>
                <c:pt idx="281">
                  <c:v>8.4554976290192194E-2</c:v>
                </c:pt>
                <c:pt idx="282">
                  <c:v>8.4560977549800062E-2</c:v>
                </c:pt>
                <c:pt idx="283">
                  <c:v>8.3462732934015307E-2</c:v>
                </c:pt>
                <c:pt idx="284">
                  <c:v>8.3526751929163132E-2</c:v>
                </c:pt>
                <c:pt idx="285">
                  <c:v>8.1474152368286673E-2</c:v>
                </c:pt>
                <c:pt idx="286">
                  <c:v>8.2169852449545E-2</c:v>
                </c:pt>
                <c:pt idx="287">
                  <c:v>8.2050682377462394E-2</c:v>
                </c:pt>
                <c:pt idx="288">
                  <c:v>8.2023164471928672E-2</c:v>
                </c:pt>
                <c:pt idx="289">
                  <c:v>8.2381537365777718E-2</c:v>
                </c:pt>
                <c:pt idx="290">
                  <c:v>8.1900051776266192E-2</c:v>
                </c:pt>
                <c:pt idx="291">
                  <c:v>8.1154043833612702E-2</c:v>
                </c:pt>
                <c:pt idx="292">
                  <c:v>8.0367756511268901E-2</c:v>
                </c:pt>
                <c:pt idx="293">
                  <c:v>7.8763396303775088E-2</c:v>
                </c:pt>
                <c:pt idx="294">
                  <c:v>7.8735679411171725E-2</c:v>
                </c:pt>
                <c:pt idx="295">
                  <c:v>7.9000627889682401E-2</c:v>
                </c:pt>
                <c:pt idx="296">
                  <c:v>7.915874558887373E-2</c:v>
                </c:pt>
                <c:pt idx="297">
                  <c:v>7.9366071637694907E-2</c:v>
                </c:pt>
                <c:pt idx="298">
                  <c:v>7.9475530416464116E-2</c:v>
                </c:pt>
                <c:pt idx="299">
                  <c:v>7.6919373233833049E-2</c:v>
                </c:pt>
                <c:pt idx="300">
                  <c:v>7.6944963871430905E-2</c:v>
                </c:pt>
                <c:pt idx="301">
                  <c:v>7.4729677328987359E-2</c:v>
                </c:pt>
                <c:pt idx="302">
                  <c:v>7.4913406140046296E-2</c:v>
                </c:pt>
                <c:pt idx="303">
                  <c:v>7.4614292586432263E-2</c:v>
                </c:pt>
                <c:pt idx="304">
                  <c:v>7.4498887410593906E-2</c:v>
                </c:pt>
                <c:pt idx="305">
                  <c:v>7.2643956898986978E-2</c:v>
                </c:pt>
                <c:pt idx="306">
                  <c:v>7.2649535066809295E-2</c:v>
                </c:pt>
                <c:pt idx="307">
                  <c:v>7.1560295264475757E-2</c:v>
                </c:pt>
                <c:pt idx="308">
                  <c:v>7.1539629559726356E-2</c:v>
                </c:pt>
                <c:pt idx="309">
                  <c:v>7.1654559490850755E-2</c:v>
                </c:pt>
                <c:pt idx="310">
                  <c:v>7.1827138149206549E-2</c:v>
                </c:pt>
                <c:pt idx="311">
                  <c:v>7.1214613652645559E-2</c:v>
                </c:pt>
                <c:pt idx="312">
                  <c:v>7.0687246677482926E-2</c:v>
                </c:pt>
                <c:pt idx="313">
                  <c:v>7.0952241172869371E-2</c:v>
                </c:pt>
                <c:pt idx="314">
                  <c:v>6.8944696864553651E-2</c:v>
                </c:pt>
                <c:pt idx="315">
                  <c:v>6.8518697549944205E-2</c:v>
                </c:pt>
                <c:pt idx="316">
                  <c:v>6.792854868820758E-2</c:v>
                </c:pt>
                <c:pt idx="317">
                  <c:v>6.8119346744008574E-2</c:v>
                </c:pt>
                <c:pt idx="318">
                  <c:v>6.3450691418468735E-2</c:v>
                </c:pt>
                <c:pt idx="319">
                  <c:v>6.4820802778944697E-2</c:v>
                </c:pt>
                <c:pt idx="320">
                  <c:v>6.7337493208078386E-2</c:v>
                </c:pt>
                <c:pt idx="321">
                  <c:v>6.6337944875571625E-2</c:v>
                </c:pt>
                <c:pt idx="322">
                  <c:v>6.580134087287004E-2</c:v>
                </c:pt>
                <c:pt idx="323">
                  <c:v>6.4340123589362641E-2</c:v>
                </c:pt>
                <c:pt idx="324">
                  <c:v>6.160337407402041E-2</c:v>
                </c:pt>
                <c:pt idx="325">
                  <c:v>6.1753972549104419E-2</c:v>
                </c:pt>
                <c:pt idx="326">
                  <c:v>6.3713475443058221E-2</c:v>
                </c:pt>
                <c:pt idx="327">
                  <c:v>6.3684467753919435E-2</c:v>
                </c:pt>
                <c:pt idx="328">
                  <c:v>6.8497967802478049E-2</c:v>
                </c:pt>
                <c:pt idx="329">
                  <c:v>6.5002562840539263E-2</c:v>
                </c:pt>
                <c:pt idx="330">
                  <c:v>6.4394755263133902E-2</c:v>
                </c:pt>
                <c:pt idx="331">
                  <c:v>6.5838277798660846E-2</c:v>
                </c:pt>
                <c:pt idx="332">
                  <c:v>6.5394199894323921E-2</c:v>
                </c:pt>
                <c:pt idx="333">
                  <c:v>6.6374276478434024E-2</c:v>
                </c:pt>
                <c:pt idx="334">
                  <c:v>6.6412472227935199E-2</c:v>
                </c:pt>
                <c:pt idx="335">
                  <c:v>6.6410909305947785E-2</c:v>
                </c:pt>
                <c:pt idx="336">
                  <c:v>6.6467290835035678E-2</c:v>
                </c:pt>
                <c:pt idx="337">
                  <c:v>6.622201053827792E-2</c:v>
                </c:pt>
                <c:pt idx="338">
                  <c:v>6.5732091485710312E-2</c:v>
                </c:pt>
                <c:pt idx="339">
                  <c:v>6.59708430457666E-2</c:v>
                </c:pt>
                <c:pt idx="340">
                  <c:v>6.5561462179528587E-2</c:v>
                </c:pt>
                <c:pt idx="341">
                  <c:v>6.7250401346198169E-2</c:v>
                </c:pt>
                <c:pt idx="342">
                  <c:v>6.7645646254191838E-2</c:v>
                </c:pt>
                <c:pt idx="343">
                  <c:v>6.7677030181262962E-2</c:v>
                </c:pt>
                <c:pt idx="344">
                  <c:v>6.7806024994551267E-2</c:v>
                </c:pt>
                <c:pt idx="345">
                  <c:v>6.7664597986464292E-2</c:v>
                </c:pt>
                <c:pt idx="346">
                  <c:v>6.8835577901491862E-2</c:v>
                </c:pt>
                <c:pt idx="347">
                  <c:v>6.8883259179809378E-2</c:v>
                </c:pt>
                <c:pt idx="348">
                  <c:v>6.8944807459252092E-2</c:v>
                </c:pt>
                <c:pt idx="349">
                  <c:v>6.7931361589764261E-2</c:v>
                </c:pt>
                <c:pt idx="350">
                  <c:v>6.7934983112970998E-2</c:v>
                </c:pt>
                <c:pt idx="351">
                  <c:v>6.7789643607986075E-2</c:v>
                </c:pt>
                <c:pt idx="352">
                  <c:v>6.7007229557769554E-2</c:v>
                </c:pt>
                <c:pt idx="353">
                  <c:v>6.7076889492655459E-2</c:v>
                </c:pt>
                <c:pt idx="354">
                  <c:v>6.756728132278772E-2</c:v>
                </c:pt>
                <c:pt idx="355">
                  <c:v>6.7571532506223414E-2</c:v>
                </c:pt>
                <c:pt idx="356">
                  <c:v>6.8159372445697711E-2</c:v>
                </c:pt>
                <c:pt idx="357">
                  <c:v>6.7896675601075401E-2</c:v>
                </c:pt>
                <c:pt idx="358">
                  <c:v>6.6968249571867977E-2</c:v>
                </c:pt>
                <c:pt idx="359">
                  <c:v>6.8953730326147752E-2</c:v>
                </c:pt>
                <c:pt idx="360">
                  <c:v>6.8585730892625665E-2</c:v>
                </c:pt>
                <c:pt idx="361">
                  <c:v>6.8702395394363375E-2</c:v>
                </c:pt>
                <c:pt idx="362">
                  <c:v>6.6824338642660616E-2</c:v>
                </c:pt>
                <c:pt idx="363">
                  <c:v>6.6683174094804273E-2</c:v>
                </c:pt>
                <c:pt idx="364">
                  <c:v>6.6797003365203417E-2</c:v>
                </c:pt>
                <c:pt idx="365">
                  <c:v>6.6736727603196377E-2</c:v>
                </c:pt>
                <c:pt idx="366">
                  <c:v>6.6469155667071053E-2</c:v>
                </c:pt>
                <c:pt idx="367">
                  <c:v>6.8038529244440316E-2</c:v>
                </c:pt>
                <c:pt idx="368">
                  <c:v>6.8507993872359688E-2</c:v>
                </c:pt>
                <c:pt idx="369">
                  <c:v>6.879932024556934E-2</c:v>
                </c:pt>
                <c:pt idx="370">
                  <c:v>6.9341716628611966E-2</c:v>
                </c:pt>
                <c:pt idx="371">
                  <c:v>6.9216617277588516E-2</c:v>
                </c:pt>
                <c:pt idx="372">
                  <c:v>6.970852472956543E-2</c:v>
                </c:pt>
                <c:pt idx="373">
                  <c:v>6.9491674024119182E-2</c:v>
                </c:pt>
                <c:pt idx="374">
                  <c:v>6.9351844063310034E-2</c:v>
                </c:pt>
                <c:pt idx="375">
                  <c:v>6.8128203967162584E-2</c:v>
                </c:pt>
                <c:pt idx="376">
                  <c:v>6.7853067324716257E-2</c:v>
                </c:pt>
                <c:pt idx="377">
                  <c:v>6.7843501778949197E-2</c:v>
                </c:pt>
                <c:pt idx="378">
                  <c:v>6.7795039142438729E-2</c:v>
                </c:pt>
                <c:pt idx="379">
                  <c:v>6.820653961878656E-2</c:v>
                </c:pt>
                <c:pt idx="380">
                  <c:v>6.8217873790246103E-2</c:v>
                </c:pt>
                <c:pt idx="381">
                  <c:v>6.7952757185995721E-2</c:v>
                </c:pt>
                <c:pt idx="382">
                  <c:v>6.6071674559516055E-2</c:v>
                </c:pt>
                <c:pt idx="383">
                  <c:v>6.35312243479315E-2</c:v>
                </c:pt>
                <c:pt idx="384">
                  <c:v>6.3453736069826433E-2</c:v>
                </c:pt>
                <c:pt idx="385">
                  <c:v>6.3489888976720935E-2</c:v>
                </c:pt>
                <c:pt idx="386">
                  <c:v>6.4062182169217607E-2</c:v>
                </c:pt>
                <c:pt idx="387">
                  <c:v>6.5301711181728325E-2</c:v>
                </c:pt>
                <c:pt idx="388">
                  <c:v>8.3563118783677615E-2</c:v>
                </c:pt>
                <c:pt idx="389">
                  <c:v>8.2452034027593088E-2</c:v>
                </c:pt>
                <c:pt idx="390">
                  <c:v>8.3933020946220793E-2</c:v>
                </c:pt>
                <c:pt idx="391">
                  <c:v>8.0475685298238619E-2</c:v>
                </c:pt>
                <c:pt idx="392">
                  <c:v>8.0758856140188004E-2</c:v>
                </c:pt>
                <c:pt idx="393">
                  <c:v>8.0682387262389299E-2</c:v>
                </c:pt>
                <c:pt idx="394">
                  <c:v>7.8155991895595633E-2</c:v>
                </c:pt>
                <c:pt idx="395">
                  <c:v>7.7050778275443266E-2</c:v>
                </c:pt>
                <c:pt idx="396">
                  <c:v>7.7092626344182069E-2</c:v>
                </c:pt>
                <c:pt idx="397">
                  <c:v>7.68648276581963E-2</c:v>
                </c:pt>
                <c:pt idx="398">
                  <c:v>7.8023146696367798E-2</c:v>
                </c:pt>
                <c:pt idx="399">
                  <c:v>7.7882515181828607E-2</c:v>
                </c:pt>
                <c:pt idx="400">
                  <c:v>7.718889666097728E-2</c:v>
                </c:pt>
                <c:pt idx="401">
                  <c:v>7.9385863075452312E-2</c:v>
                </c:pt>
                <c:pt idx="402">
                  <c:v>8.0678954174945666E-2</c:v>
                </c:pt>
                <c:pt idx="403">
                  <c:v>8.0406150227755518E-2</c:v>
                </c:pt>
                <c:pt idx="404">
                  <c:v>8.1987290324637807E-2</c:v>
                </c:pt>
                <c:pt idx="405">
                  <c:v>8.2033375355222024E-2</c:v>
                </c:pt>
                <c:pt idx="406">
                  <c:v>8.2564044300977704E-2</c:v>
                </c:pt>
                <c:pt idx="407">
                  <c:v>8.3896792016786903E-2</c:v>
                </c:pt>
                <c:pt idx="408">
                  <c:v>8.442052578455711E-2</c:v>
                </c:pt>
                <c:pt idx="409">
                  <c:v>8.4004749344009866E-2</c:v>
                </c:pt>
                <c:pt idx="410">
                  <c:v>8.4263287049573754E-2</c:v>
                </c:pt>
                <c:pt idx="411">
                  <c:v>8.4370498906606986E-2</c:v>
                </c:pt>
                <c:pt idx="412">
                  <c:v>8.4507951859361136E-2</c:v>
                </c:pt>
                <c:pt idx="413">
                  <c:v>8.4341047195528776E-2</c:v>
                </c:pt>
                <c:pt idx="414">
                  <c:v>8.4365178749677555E-2</c:v>
                </c:pt>
                <c:pt idx="415">
                  <c:v>8.4515514971424149E-2</c:v>
                </c:pt>
                <c:pt idx="416">
                  <c:v>8.4633081722573361E-2</c:v>
                </c:pt>
                <c:pt idx="417">
                  <c:v>8.4664717944346518E-2</c:v>
                </c:pt>
                <c:pt idx="418">
                  <c:v>8.4947322636682476E-2</c:v>
                </c:pt>
                <c:pt idx="419">
                  <c:v>8.474366900753072E-2</c:v>
                </c:pt>
                <c:pt idx="420">
                  <c:v>8.4693626866994304E-2</c:v>
                </c:pt>
                <c:pt idx="421">
                  <c:v>8.4754801621484743E-2</c:v>
                </c:pt>
                <c:pt idx="422">
                  <c:v>8.4478523453098558E-2</c:v>
                </c:pt>
                <c:pt idx="423">
                  <c:v>8.4725216272503678E-2</c:v>
                </c:pt>
                <c:pt idx="424">
                  <c:v>8.5114216980759577E-2</c:v>
                </c:pt>
                <c:pt idx="425">
                  <c:v>8.4959459031506437E-2</c:v>
                </c:pt>
                <c:pt idx="426">
                  <c:v>8.4985393906600731E-2</c:v>
                </c:pt>
                <c:pt idx="427">
                  <c:v>8.5366306037892803E-2</c:v>
                </c:pt>
                <c:pt idx="428">
                  <c:v>8.7741380438449187E-2</c:v>
                </c:pt>
                <c:pt idx="429">
                  <c:v>8.8018565197736987E-2</c:v>
                </c:pt>
                <c:pt idx="430">
                  <c:v>8.9221972243698669E-2</c:v>
                </c:pt>
                <c:pt idx="431">
                  <c:v>8.8980535520682996E-2</c:v>
                </c:pt>
                <c:pt idx="432">
                  <c:v>8.9606933344370532E-2</c:v>
                </c:pt>
                <c:pt idx="433">
                  <c:v>8.9741079945527824E-2</c:v>
                </c:pt>
                <c:pt idx="434">
                  <c:v>8.9727924847001081E-2</c:v>
                </c:pt>
                <c:pt idx="435">
                  <c:v>8.9272712409217844E-2</c:v>
                </c:pt>
                <c:pt idx="436">
                  <c:v>8.9487373727430708E-2</c:v>
                </c:pt>
                <c:pt idx="437">
                  <c:v>8.997288280451704E-2</c:v>
                </c:pt>
                <c:pt idx="438">
                  <c:v>9.1963988189166873E-2</c:v>
                </c:pt>
                <c:pt idx="439">
                  <c:v>9.3430022945950569E-2</c:v>
                </c:pt>
                <c:pt idx="440">
                  <c:v>9.4916531365102322E-2</c:v>
                </c:pt>
                <c:pt idx="441">
                  <c:v>9.5111052170213858E-2</c:v>
                </c:pt>
                <c:pt idx="442">
                  <c:v>9.4851172452850713E-2</c:v>
                </c:pt>
                <c:pt idx="443">
                  <c:v>9.4704741244363233E-2</c:v>
                </c:pt>
                <c:pt idx="444">
                  <c:v>9.4803831249563764E-2</c:v>
                </c:pt>
                <c:pt idx="445">
                  <c:v>9.5989755240554794E-2</c:v>
                </c:pt>
                <c:pt idx="446">
                  <c:v>9.5661974359311563E-2</c:v>
                </c:pt>
                <c:pt idx="447">
                  <c:v>9.6496179656846648E-2</c:v>
                </c:pt>
                <c:pt idx="448">
                  <c:v>9.7236522470537254E-2</c:v>
                </c:pt>
                <c:pt idx="449">
                  <c:v>9.6908340611621874E-2</c:v>
                </c:pt>
                <c:pt idx="450">
                  <c:v>0.10051990872927849</c:v>
                </c:pt>
                <c:pt idx="451">
                  <c:v>8.7220420350105618E-2</c:v>
                </c:pt>
                <c:pt idx="452">
                  <c:v>8.732361753353611E-2</c:v>
                </c:pt>
                <c:pt idx="453">
                  <c:v>8.569037097334864E-2</c:v>
                </c:pt>
                <c:pt idx="454">
                  <c:v>8.4785012126526837E-2</c:v>
                </c:pt>
                <c:pt idx="455">
                  <c:v>8.4589851118963763E-2</c:v>
                </c:pt>
                <c:pt idx="456">
                  <c:v>8.4607779763751695E-2</c:v>
                </c:pt>
                <c:pt idx="457">
                  <c:v>8.4628320009695668E-2</c:v>
                </c:pt>
                <c:pt idx="458">
                  <c:v>8.4738547323057856E-2</c:v>
                </c:pt>
                <c:pt idx="459">
                  <c:v>8.4401182032253094E-2</c:v>
                </c:pt>
                <c:pt idx="460">
                  <c:v>8.4385876893261116E-2</c:v>
                </c:pt>
                <c:pt idx="461">
                  <c:v>8.2940077180459412E-2</c:v>
                </c:pt>
                <c:pt idx="462">
                  <c:v>8.2778405601579064E-2</c:v>
                </c:pt>
                <c:pt idx="463">
                  <c:v>8.3164217470766036E-2</c:v>
                </c:pt>
                <c:pt idx="464">
                  <c:v>8.1851502234386225E-2</c:v>
                </c:pt>
                <c:pt idx="465">
                  <c:v>8.1863115195288411E-2</c:v>
                </c:pt>
                <c:pt idx="466">
                  <c:v>8.1795025882163072E-2</c:v>
                </c:pt>
                <c:pt idx="467">
                  <c:v>7.9831476673474372E-2</c:v>
                </c:pt>
                <c:pt idx="468">
                  <c:v>8.007612234236719E-2</c:v>
                </c:pt>
                <c:pt idx="469">
                  <c:v>7.9778539244820756E-2</c:v>
                </c:pt>
                <c:pt idx="470">
                  <c:v>7.7981879589641562E-2</c:v>
                </c:pt>
                <c:pt idx="471">
                  <c:v>7.7667748551616941E-2</c:v>
                </c:pt>
                <c:pt idx="472">
                  <c:v>7.7906772192964838E-2</c:v>
                </c:pt>
                <c:pt idx="473">
                  <c:v>7.7744549341947841E-2</c:v>
                </c:pt>
                <c:pt idx="474">
                  <c:v>7.7659701727500294E-2</c:v>
                </c:pt>
                <c:pt idx="475">
                  <c:v>7.763377712048887E-2</c:v>
                </c:pt>
                <c:pt idx="476">
                  <c:v>7.806327342413924E-2</c:v>
                </c:pt>
                <c:pt idx="477">
                  <c:v>7.8129020526188087E-2</c:v>
                </c:pt>
                <c:pt idx="478">
                  <c:v>7.8520216584294616E-2</c:v>
                </c:pt>
                <c:pt idx="479">
                  <c:v>7.8072465857301918E-2</c:v>
                </c:pt>
                <c:pt idx="480">
                  <c:v>7.9851045118609881E-2</c:v>
                </c:pt>
                <c:pt idx="481">
                  <c:v>7.9779532389385316E-2</c:v>
                </c:pt>
                <c:pt idx="482">
                  <c:v>7.9318597299524216E-2</c:v>
                </c:pt>
                <c:pt idx="483">
                  <c:v>7.963103954669376E-2</c:v>
                </c:pt>
                <c:pt idx="484">
                  <c:v>7.9629204566714296E-2</c:v>
                </c:pt>
                <c:pt idx="485">
                  <c:v>8.1376541935681238E-2</c:v>
                </c:pt>
                <c:pt idx="486">
                  <c:v>8.133032200551156E-2</c:v>
                </c:pt>
                <c:pt idx="487">
                  <c:v>8.1437463539921068E-2</c:v>
                </c:pt>
                <c:pt idx="488">
                  <c:v>8.136694140088338E-2</c:v>
                </c:pt>
                <c:pt idx="489">
                  <c:v>8.1283011362261848E-2</c:v>
                </c:pt>
                <c:pt idx="490">
                  <c:v>8.0519534669400969E-2</c:v>
                </c:pt>
                <c:pt idx="491">
                  <c:v>7.8444369459619551E-2</c:v>
                </c:pt>
                <c:pt idx="492">
                  <c:v>7.8450701646196885E-2</c:v>
                </c:pt>
                <c:pt idx="493">
                  <c:v>7.6087987804231982E-2</c:v>
                </c:pt>
                <c:pt idx="494">
                  <c:v>7.6126588779476964E-2</c:v>
                </c:pt>
                <c:pt idx="495">
                  <c:v>7.5125637077164312E-2</c:v>
                </c:pt>
                <c:pt idx="496">
                  <c:v>7.5065860411141883E-2</c:v>
                </c:pt>
                <c:pt idx="497">
                  <c:v>7.5099917745571509E-2</c:v>
                </c:pt>
                <c:pt idx="498">
                  <c:v>7.4771243785102789E-2</c:v>
                </c:pt>
                <c:pt idx="499">
                  <c:v>7.4854051628999801E-2</c:v>
                </c:pt>
                <c:pt idx="500">
                  <c:v>7.5125397765020821E-2</c:v>
                </c:pt>
                <c:pt idx="501">
                  <c:v>7.2782396458099322E-2</c:v>
                </c:pt>
                <c:pt idx="502">
                  <c:v>7.0688963396198401E-2</c:v>
                </c:pt>
                <c:pt idx="503">
                  <c:v>6.8979863140156139E-2</c:v>
                </c:pt>
                <c:pt idx="504">
                  <c:v>6.8748147375986751E-2</c:v>
                </c:pt>
                <c:pt idx="505">
                  <c:v>6.9090045756504265E-2</c:v>
                </c:pt>
                <c:pt idx="506">
                  <c:v>6.9055818581071515E-2</c:v>
                </c:pt>
                <c:pt idx="507">
                  <c:v>6.8944630881303773E-2</c:v>
                </c:pt>
                <c:pt idx="508">
                  <c:v>6.7834007403104427E-2</c:v>
                </c:pt>
                <c:pt idx="509">
                  <c:v>6.8745189071174009E-2</c:v>
                </c:pt>
                <c:pt idx="510">
                  <c:v>6.8395562980957877E-2</c:v>
                </c:pt>
                <c:pt idx="511">
                  <c:v>6.7263308801115959E-2</c:v>
                </c:pt>
                <c:pt idx="512">
                  <c:v>6.7551314836295659E-2</c:v>
                </c:pt>
                <c:pt idx="513">
                  <c:v>6.0095705576989226E-2</c:v>
                </c:pt>
                <c:pt idx="514">
                  <c:v>5.8427410798650596E-2</c:v>
                </c:pt>
                <c:pt idx="515">
                  <c:v>5.8207682608000695E-2</c:v>
                </c:pt>
                <c:pt idx="516">
                  <c:v>5.8071297151533793E-2</c:v>
                </c:pt>
                <c:pt idx="517">
                  <c:v>5.94053000657985E-2</c:v>
                </c:pt>
                <c:pt idx="518">
                  <c:v>5.9220900782552585E-2</c:v>
                </c:pt>
                <c:pt idx="519">
                  <c:v>5.9362713523020937E-2</c:v>
                </c:pt>
                <c:pt idx="520">
                  <c:v>5.9308059459317379E-2</c:v>
                </c:pt>
                <c:pt idx="521">
                  <c:v>5.9124083037350658E-2</c:v>
                </c:pt>
                <c:pt idx="522">
                  <c:v>5.8841982130413389E-2</c:v>
                </c:pt>
                <c:pt idx="523">
                  <c:v>5.884076811137464E-2</c:v>
                </c:pt>
                <c:pt idx="524">
                  <c:v>6.0530910620597816E-2</c:v>
                </c:pt>
                <c:pt idx="525">
                  <c:v>6.055979102315235E-2</c:v>
                </c:pt>
                <c:pt idx="526">
                  <c:v>5.9363992170594994E-2</c:v>
                </c:pt>
                <c:pt idx="527">
                  <c:v>5.8974727255377515E-2</c:v>
                </c:pt>
                <c:pt idx="528">
                  <c:v>5.6345699944423025E-2</c:v>
                </c:pt>
                <c:pt idx="529">
                  <c:v>5.673474983617062E-2</c:v>
                </c:pt>
                <c:pt idx="530">
                  <c:v>5.683491642331058E-2</c:v>
                </c:pt>
                <c:pt idx="531">
                  <c:v>5.6437488328031894E-2</c:v>
                </c:pt>
                <c:pt idx="532">
                  <c:v>5.8689909055877267E-2</c:v>
                </c:pt>
                <c:pt idx="533">
                  <c:v>5.868403210382285E-2</c:v>
                </c:pt>
                <c:pt idx="534">
                  <c:v>5.9151701173741869E-2</c:v>
                </c:pt>
                <c:pt idx="535">
                  <c:v>5.9210160271607033E-2</c:v>
                </c:pt>
                <c:pt idx="536">
                  <c:v>5.8745565551817099E-2</c:v>
                </c:pt>
                <c:pt idx="537">
                  <c:v>5.8433397678287251E-2</c:v>
                </c:pt>
                <c:pt idx="538">
                  <c:v>5.7842091454125201E-2</c:v>
                </c:pt>
                <c:pt idx="539">
                  <c:v>5.6634178397575258E-2</c:v>
                </c:pt>
                <c:pt idx="540">
                  <c:v>5.7191294945371479E-2</c:v>
                </c:pt>
                <c:pt idx="541">
                  <c:v>5.6557969612834796E-2</c:v>
                </c:pt>
                <c:pt idx="542">
                  <c:v>5.6514886904030899E-2</c:v>
                </c:pt>
                <c:pt idx="543">
                  <c:v>5.4803320456145797E-2</c:v>
                </c:pt>
                <c:pt idx="544">
                  <c:v>5.4580768558620207E-2</c:v>
                </c:pt>
                <c:pt idx="545">
                  <c:v>5.453560365553968E-2</c:v>
                </c:pt>
                <c:pt idx="546">
                  <c:v>5.5040860503436956E-2</c:v>
                </c:pt>
                <c:pt idx="547">
                  <c:v>5.401754644533964E-2</c:v>
                </c:pt>
                <c:pt idx="548">
                  <c:v>4.9920576021710864E-2</c:v>
                </c:pt>
                <c:pt idx="549">
                  <c:v>5.0375833291436752E-2</c:v>
                </c:pt>
                <c:pt idx="550">
                  <c:v>4.9993247020009804E-2</c:v>
                </c:pt>
                <c:pt idx="551">
                  <c:v>4.9915372815853155E-2</c:v>
                </c:pt>
                <c:pt idx="552">
                  <c:v>4.9939890497152542E-2</c:v>
                </c:pt>
                <c:pt idx="553">
                  <c:v>4.9505308472937042E-2</c:v>
                </c:pt>
                <c:pt idx="554">
                  <c:v>4.9501743181893806E-2</c:v>
                </c:pt>
                <c:pt idx="555">
                  <c:v>4.9747921457708844E-2</c:v>
                </c:pt>
                <c:pt idx="556">
                  <c:v>4.967666149038908E-2</c:v>
                </c:pt>
                <c:pt idx="557">
                  <c:v>4.9738419938631255E-2</c:v>
                </c:pt>
                <c:pt idx="558">
                  <c:v>4.9699859743711286E-2</c:v>
                </c:pt>
                <c:pt idx="559">
                  <c:v>4.8726199031133607E-2</c:v>
                </c:pt>
                <c:pt idx="560">
                  <c:v>4.9747133576167869E-2</c:v>
                </c:pt>
                <c:pt idx="561">
                  <c:v>5.3618078841763034E-2</c:v>
                </c:pt>
                <c:pt idx="562">
                  <c:v>5.314791624937748E-2</c:v>
                </c:pt>
                <c:pt idx="563">
                  <c:v>5.2774005368898223E-2</c:v>
                </c:pt>
                <c:pt idx="564">
                  <c:v>5.2949255408123265E-2</c:v>
                </c:pt>
                <c:pt idx="565">
                  <c:v>5.3053975473136998E-2</c:v>
                </c:pt>
                <c:pt idx="566">
                  <c:v>5.2820929535590706E-2</c:v>
                </c:pt>
                <c:pt idx="567">
                  <c:v>5.3040378697157019E-2</c:v>
                </c:pt>
                <c:pt idx="568">
                  <c:v>5.4286395428445926E-2</c:v>
                </c:pt>
                <c:pt idx="569">
                  <c:v>5.4284572618945058E-2</c:v>
                </c:pt>
                <c:pt idx="570">
                  <c:v>5.4505154498409383E-2</c:v>
                </c:pt>
                <c:pt idx="571">
                  <c:v>5.391317208481676E-2</c:v>
                </c:pt>
                <c:pt idx="572">
                  <c:v>5.35954561025224E-2</c:v>
                </c:pt>
                <c:pt idx="573">
                  <c:v>5.2992946672295843E-2</c:v>
                </c:pt>
                <c:pt idx="574">
                  <c:v>5.6384930901810348E-2</c:v>
                </c:pt>
                <c:pt idx="575">
                  <c:v>5.5746297524420695E-2</c:v>
                </c:pt>
                <c:pt idx="576">
                  <c:v>5.6000415497099172E-2</c:v>
                </c:pt>
                <c:pt idx="577">
                  <c:v>5.6403991351167963E-2</c:v>
                </c:pt>
                <c:pt idx="578">
                  <c:v>5.6171391736503151E-2</c:v>
                </c:pt>
                <c:pt idx="579">
                  <c:v>5.6217633774687512E-2</c:v>
                </c:pt>
                <c:pt idx="580">
                  <c:v>5.6289991553809156E-2</c:v>
                </c:pt>
                <c:pt idx="581">
                  <c:v>5.6924245903255816E-2</c:v>
                </c:pt>
                <c:pt idx="582">
                  <c:v>5.6959769517215722E-2</c:v>
                </c:pt>
                <c:pt idx="583">
                  <c:v>5.7236932048860358E-2</c:v>
                </c:pt>
                <c:pt idx="584">
                  <c:v>5.9122693050783451E-2</c:v>
                </c:pt>
                <c:pt idx="585">
                  <c:v>5.9421197052242164E-2</c:v>
                </c:pt>
                <c:pt idx="586">
                  <c:v>5.9424670832163892E-2</c:v>
                </c:pt>
                <c:pt idx="587">
                  <c:v>5.8123770477922887E-2</c:v>
                </c:pt>
                <c:pt idx="588">
                  <c:v>5.7904998506593551E-2</c:v>
                </c:pt>
                <c:pt idx="589">
                  <c:v>5.7790594843509707E-2</c:v>
                </c:pt>
                <c:pt idx="590">
                  <c:v>5.8174201413232381E-2</c:v>
                </c:pt>
                <c:pt idx="591">
                  <c:v>5.8876982476457139E-2</c:v>
                </c:pt>
                <c:pt idx="592">
                  <c:v>5.8709484702770834E-2</c:v>
                </c:pt>
                <c:pt idx="593">
                  <c:v>5.9962368291989476E-2</c:v>
                </c:pt>
                <c:pt idx="594">
                  <c:v>6.0139628118147853E-2</c:v>
                </c:pt>
                <c:pt idx="595">
                  <c:v>5.7373194716070636E-2</c:v>
                </c:pt>
                <c:pt idx="596">
                  <c:v>5.7111966394506823E-2</c:v>
                </c:pt>
                <c:pt idx="597">
                  <c:v>5.6500457296402871E-2</c:v>
                </c:pt>
                <c:pt idx="598">
                  <c:v>5.5797276381110025E-2</c:v>
                </c:pt>
                <c:pt idx="599">
                  <c:v>5.676815333366711E-2</c:v>
                </c:pt>
                <c:pt idx="600">
                  <c:v>5.6717100196083683E-2</c:v>
                </c:pt>
                <c:pt idx="601">
                  <c:v>5.6823191169676546E-2</c:v>
                </c:pt>
                <c:pt idx="602">
                  <c:v>5.8909553718672444E-2</c:v>
                </c:pt>
                <c:pt idx="603">
                  <c:v>5.8309314867109663E-2</c:v>
                </c:pt>
                <c:pt idx="604">
                  <c:v>5.8633204567134521E-2</c:v>
                </c:pt>
                <c:pt idx="605">
                  <c:v>5.8767230448291137E-2</c:v>
                </c:pt>
                <c:pt idx="606">
                  <c:v>5.8568881284490018E-2</c:v>
                </c:pt>
                <c:pt idx="607">
                  <c:v>5.8600152975708343E-2</c:v>
                </c:pt>
                <c:pt idx="608">
                  <c:v>5.8685694368608446E-2</c:v>
                </c:pt>
                <c:pt idx="609">
                  <c:v>5.7902988208465324E-2</c:v>
                </c:pt>
                <c:pt idx="610">
                  <c:v>5.7841071255304084E-2</c:v>
                </c:pt>
                <c:pt idx="611">
                  <c:v>5.7852778239888054E-2</c:v>
                </c:pt>
                <c:pt idx="612">
                  <c:v>5.7683099666150317E-2</c:v>
                </c:pt>
                <c:pt idx="613">
                  <c:v>5.9937166118307253E-2</c:v>
                </c:pt>
                <c:pt idx="614">
                  <c:v>6.0053358587408665E-2</c:v>
                </c:pt>
                <c:pt idx="615">
                  <c:v>6.0033194617313351E-2</c:v>
                </c:pt>
                <c:pt idx="616">
                  <c:v>6.058026868970328E-2</c:v>
                </c:pt>
                <c:pt idx="617">
                  <c:v>6.0545284083465822E-2</c:v>
                </c:pt>
                <c:pt idx="618">
                  <c:v>6.0192945048292076E-2</c:v>
                </c:pt>
                <c:pt idx="619">
                  <c:v>6.0175718095727887E-2</c:v>
                </c:pt>
                <c:pt idx="620">
                  <c:v>6.1283625940990745E-2</c:v>
                </c:pt>
                <c:pt idx="621">
                  <c:v>6.1276320852974159E-2</c:v>
                </c:pt>
                <c:pt idx="622">
                  <c:v>6.2341425349172488E-2</c:v>
                </c:pt>
                <c:pt idx="623">
                  <c:v>6.1560662769693859E-2</c:v>
                </c:pt>
                <c:pt idx="624">
                  <c:v>5.8524535862500129E-2</c:v>
                </c:pt>
                <c:pt idx="625">
                  <c:v>5.8527195745357613E-2</c:v>
                </c:pt>
                <c:pt idx="626">
                  <c:v>5.8063778532136526E-2</c:v>
                </c:pt>
                <c:pt idx="627">
                  <c:v>5.7751482575303638E-2</c:v>
                </c:pt>
                <c:pt idx="628">
                  <c:v>5.7859444028105354E-2</c:v>
                </c:pt>
                <c:pt idx="629">
                  <c:v>5.7941601210199346E-2</c:v>
                </c:pt>
                <c:pt idx="630">
                  <c:v>5.7689613333714258E-2</c:v>
                </c:pt>
                <c:pt idx="631">
                  <c:v>5.6056018611515178E-2</c:v>
                </c:pt>
                <c:pt idx="632">
                  <c:v>5.6519683598051401E-2</c:v>
                </c:pt>
                <c:pt idx="633">
                  <c:v>5.6237925873004281E-2</c:v>
                </c:pt>
                <c:pt idx="634">
                  <c:v>5.6150955978733486E-2</c:v>
                </c:pt>
                <c:pt idx="635">
                  <c:v>5.6865568399480905E-2</c:v>
                </c:pt>
                <c:pt idx="636">
                  <c:v>5.647652984364071E-2</c:v>
                </c:pt>
                <c:pt idx="637">
                  <c:v>5.3334405570095653E-2</c:v>
                </c:pt>
                <c:pt idx="638">
                  <c:v>5.35824097607722E-2</c:v>
                </c:pt>
                <c:pt idx="639">
                  <c:v>5.288893795078721E-2</c:v>
                </c:pt>
                <c:pt idx="640">
                  <c:v>5.2406417103713167E-2</c:v>
                </c:pt>
                <c:pt idx="641">
                  <c:v>5.3128662787111952E-2</c:v>
                </c:pt>
                <c:pt idx="642">
                  <c:v>5.3757985420083011E-2</c:v>
                </c:pt>
                <c:pt idx="643">
                  <c:v>5.2265803893544627E-2</c:v>
                </c:pt>
                <c:pt idx="644">
                  <c:v>5.3231255935430724E-2</c:v>
                </c:pt>
                <c:pt idx="645">
                  <c:v>5.2962700466590878E-2</c:v>
                </c:pt>
                <c:pt idx="646">
                  <c:v>5.2557028214686663E-2</c:v>
                </c:pt>
                <c:pt idx="647">
                  <c:v>5.110317343735972E-2</c:v>
                </c:pt>
                <c:pt idx="648">
                  <c:v>5.1450029972473769E-2</c:v>
                </c:pt>
                <c:pt idx="649">
                  <c:v>5.2665563187380054E-2</c:v>
                </c:pt>
                <c:pt idx="650">
                  <c:v>5.2828075922631307E-2</c:v>
                </c:pt>
                <c:pt idx="651">
                  <c:v>5.3039974807168502E-2</c:v>
                </c:pt>
                <c:pt idx="652">
                  <c:v>5.2932847741950353E-2</c:v>
                </c:pt>
                <c:pt idx="653">
                  <c:v>5.4341827429641651E-2</c:v>
                </c:pt>
                <c:pt idx="654">
                  <c:v>5.3551448884567164E-2</c:v>
                </c:pt>
                <c:pt idx="655">
                  <c:v>5.4804349002873322E-2</c:v>
                </c:pt>
                <c:pt idx="656">
                  <c:v>5.422885851144605E-2</c:v>
                </c:pt>
                <c:pt idx="657">
                  <c:v>5.3970265032908644E-2</c:v>
                </c:pt>
                <c:pt idx="658">
                  <c:v>5.4011823659997571E-2</c:v>
                </c:pt>
                <c:pt idx="659">
                  <c:v>5.4378038085502553E-2</c:v>
                </c:pt>
                <c:pt idx="660">
                  <c:v>5.5040057263059543E-2</c:v>
                </c:pt>
                <c:pt idx="661">
                  <c:v>5.9462789210711492E-2</c:v>
                </c:pt>
                <c:pt idx="662">
                  <c:v>5.9314770999566606E-2</c:v>
                </c:pt>
                <c:pt idx="663">
                  <c:v>5.9266226508573355E-2</c:v>
                </c:pt>
                <c:pt idx="664">
                  <c:v>5.9415088104939874E-2</c:v>
                </c:pt>
                <c:pt idx="665">
                  <c:v>5.8884401923149331E-2</c:v>
                </c:pt>
                <c:pt idx="666">
                  <c:v>6.0678470280352545E-2</c:v>
                </c:pt>
                <c:pt idx="667">
                  <c:v>6.0250928701935616E-2</c:v>
                </c:pt>
                <c:pt idx="668">
                  <c:v>6.1546107685059838E-2</c:v>
                </c:pt>
                <c:pt idx="669">
                  <c:v>6.0846509461902377E-2</c:v>
                </c:pt>
                <c:pt idx="670">
                  <c:v>6.0984394649171977E-2</c:v>
                </c:pt>
                <c:pt idx="671">
                  <c:v>6.2471699332118012E-2</c:v>
                </c:pt>
                <c:pt idx="672">
                  <c:v>6.2632591856964723E-2</c:v>
                </c:pt>
                <c:pt idx="673">
                  <c:v>6.286671523508508E-2</c:v>
                </c:pt>
                <c:pt idx="674">
                  <c:v>6.2907713219246889E-2</c:v>
                </c:pt>
                <c:pt idx="675">
                  <c:v>6.3561501197939546E-2</c:v>
                </c:pt>
                <c:pt idx="676">
                  <c:v>6.1519377348298813E-2</c:v>
                </c:pt>
                <c:pt idx="677">
                  <c:v>6.4535320949548211E-2</c:v>
                </c:pt>
                <c:pt idx="678">
                  <c:v>6.4709853580076721E-2</c:v>
                </c:pt>
                <c:pt idx="679">
                  <c:v>6.4137147530706207E-2</c:v>
                </c:pt>
                <c:pt idx="680">
                  <c:v>6.7155490261542328E-2</c:v>
                </c:pt>
                <c:pt idx="681">
                  <c:v>6.8159372474742505E-2</c:v>
                </c:pt>
                <c:pt idx="682">
                  <c:v>6.8160628703885201E-2</c:v>
                </c:pt>
                <c:pt idx="683">
                  <c:v>6.8030241650632484E-2</c:v>
                </c:pt>
                <c:pt idx="684">
                  <c:v>7.1787530368112584E-2</c:v>
                </c:pt>
                <c:pt idx="685">
                  <c:v>7.4304206896987815E-2</c:v>
                </c:pt>
                <c:pt idx="686">
                  <c:v>7.4332658265459928E-2</c:v>
                </c:pt>
                <c:pt idx="687">
                  <c:v>7.6300493533610944E-2</c:v>
                </c:pt>
                <c:pt idx="688">
                  <c:v>7.8616290699690158E-2</c:v>
                </c:pt>
                <c:pt idx="689">
                  <c:v>7.9213652356291589E-2</c:v>
                </c:pt>
                <c:pt idx="690">
                  <c:v>7.918486457625197E-2</c:v>
                </c:pt>
                <c:pt idx="691">
                  <c:v>7.9566411349876992E-2</c:v>
                </c:pt>
                <c:pt idx="692">
                  <c:v>8.0218919672779693E-2</c:v>
                </c:pt>
                <c:pt idx="693">
                  <c:v>8.0944042417092785E-2</c:v>
                </c:pt>
                <c:pt idx="694">
                  <c:v>8.1194428343739189E-2</c:v>
                </c:pt>
                <c:pt idx="695">
                  <c:v>8.1578696425160774E-2</c:v>
                </c:pt>
                <c:pt idx="696">
                  <c:v>8.1544266589983108E-2</c:v>
                </c:pt>
                <c:pt idx="697">
                  <c:v>8.1552235552523153E-2</c:v>
                </c:pt>
                <c:pt idx="698">
                  <c:v>8.7728249817978041E-2</c:v>
                </c:pt>
                <c:pt idx="699">
                  <c:v>8.9503590138085079E-2</c:v>
                </c:pt>
                <c:pt idx="700">
                  <c:v>8.9492732658416951E-2</c:v>
                </c:pt>
                <c:pt idx="701">
                  <c:v>9.2450027730369311E-2</c:v>
                </c:pt>
                <c:pt idx="702">
                  <c:v>9.2786206927072082E-2</c:v>
                </c:pt>
                <c:pt idx="703">
                  <c:v>9.2817990863089284E-2</c:v>
                </c:pt>
                <c:pt idx="704">
                  <c:v>9.276691598502132E-2</c:v>
                </c:pt>
                <c:pt idx="705">
                  <c:v>9.3448074188797484E-2</c:v>
                </c:pt>
                <c:pt idx="706">
                  <c:v>9.5390972754124559E-2</c:v>
                </c:pt>
                <c:pt idx="707">
                  <c:v>9.4816355348191619E-2</c:v>
                </c:pt>
                <c:pt idx="708">
                  <c:v>9.4860840597185206E-2</c:v>
                </c:pt>
                <c:pt idx="709">
                  <c:v>9.6161797512973921E-2</c:v>
                </c:pt>
                <c:pt idx="710">
                  <c:v>9.5929252366807591E-2</c:v>
                </c:pt>
                <c:pt idx="711">
                  <c:v>9.6753071445287109E-2</c:v>
                </c:pt>
                <c:pt idx="712">
                  <c:v>9.6018668752266209E-2</c:v>
                </c:pt>
                <c:pt idx="713">
                  <c:v>9.5555478825230633E-2</c:v>
                </c:pt>
                <c:pt idx="714">
                  <c:v>9.6085690544314414E-2</c:v>
                </c:pt>
                <c:pt idx="715">
                  <c:v>9.6975592236690791E-2</c:v>
                </c:pt>
                <c:pt idx="716">
                  <c:v>9.579003819124067E-2</c:v>
                </c:pt>
                <c:pt idx="717">
                  <c:v>9.5749645562643051E-2</c:v>
                </c:pt>
                <c:pt idx="718">
                  <c:v>9.507710339993615E-2</c:v>
                </c:pt>
                <c:pt idx="719">
                  <c:v>9.5481423178852165E-2</c:v>
                </c:pt>
                <c:pt idx="720">
                  <c:v>9.5349602640521891E-2</c:v>
                </c:pt>
                <c:pt idx="721">
                  <c:v>9.5225220623199117E-2</c:v>
                </c:pt>
                <c:pt idx="722">
                  <c:v>9.4830656941716329E-2</c:v>
                </c:pt>
                <c:pt idx="723">
                  <c:v>9.471492353152712E-2</c:v>
                </c:pt>
                <c:pt idx="724">
                  <c:v>9.1308437003380871E-2</c:v>
                </c:pt>
                <c:pt idx="725">
                  <c:v>9.1679306785346082E-2</c:v>
                </c:pt>
                <c:pt idx="726">
                  <c:v>9.3229707696844549E-2</c:v>
                </c:pt>
                <c:pt idx="727">
                  <c:v>9.3252389596509624E-2</c:v>
                </c:pt>
                <c:pt idx="728">
                  <c:v>9.3558575099505381E-2</c:v>
                </c:pt>
                <c:pt idx="729">
                  <c:v>9.2685731998292831E-2</c:v>
                </c:pt>
                <c:pt idx="730">
                  <c:v>9.2714370247337113E-2</c:v>
                </c:pt>
                <c:pt idx="731">
                  <c:v>9.2080013101889777E-2</c:v>
                </c:pt>
                <c:pt idx="732">
                  <c:v>9.2003343018363062E-2</c:v>
                </c:pt>
                <c:pt idx="733">
                  <c:v>9.1844532587133668E-2</c:v>
                </c:pt>
                <c:pt idx="734">
                  <c:v>9.0982102525410849E-2</c:v>
                </c:pt>
                <c:pt idx="735">
                  <c:v>9.1241728497683389E-2</c:v>
                </c:pt>
                <c:pt idx="736">
                  <c:v>9.0983143716398776E-2</c:v>
                </c:pt>
                <c:pt idx="737">
                  <c:v>9.0968109960299776E-2</c:v>
                </c:pt>
                <c:pt idx="738">
                  <c:v>9.0642419873254804E-2</c:v>
                </c:pt>
                <c:pt idx="739">
                  <c:v>9.0837217414099405E-2</c:v>
                </c:pt>
                <c:pt idx="740">
                  <c:v>8.897254493613338E-2</c:v>
                </c:pt>
                <c:pt idx="741">
                  <c:v>8.8872669646733959E-2</c:v>
                </c:pt>
                <c:pt idx="742">
                  <c:v>8.8947818543681778E-2</c:v>
                </c:pt>
                <c:pt idx="743">
                  <c:v>8.6539547502857028E-2</c:v>
                </c:pt>
                <c:pt idx="744">
                  <c:v>8.612063231201332E-2</c:v>
                </c:pt>
                <c:pt idx="745">
                  <c:v>8.6241870223349601E-2</c:v>
                </c:pt>
                <c:pt idx="746">
                  <c:v>8.5606188300654001E-2</c:v>
                </c:pt>
                <c:pt idx="747">
                  <c:v>8.3556191206457076E-2</c:v>
                </c:pt>
                <c:pt idx="748">
                  <c:v>8.1307888016932742E-2</c:v>
                </c:pt>
                <c:pt idx="749">
                  <c:v>8.1266818841716548E-2</c:v>
                </c:pt>
                <c:pt idx="750">
                  <c:v>7.9404610230688344E-2</c:v>
                </c:pt>
                <c:pt idx="751">
                  <c:v>7.7417033563865922E-2</c:v>
                </c:pt>
                <c:pt idx="752">
                  <c:v>7.6946355219659091E-2</c:v>
                </c:pt>
                <c:pt idx="753">
                  <c:v>7.7219657231959615E-2</c:v>
                </c:pt>
                <c:pt idx="754">
                  <c:v>7.6600306180834854E-2</c:v>
                </c:pt>
                <c:pt idx="755">
                  <c:v>7.5908554566382347E-2</c:v>
                </c:pt>
                <c:pt idx="756">
                  <c:v>7.6402317649263335E-2</c:v>
                </c:pt>
                <c:pt idx="757">
                  <c:v>7.5856022960223077E-2</c:v>
                </c:pt>
                <c:pt idx="758">
                  <c:v>7.5045451120439519E-2</c:v>
                </c:pt>
                <c:pt idx="759">
                  <c:v>7.5159311294205292E-2</c:v>
                </c:pt>
                <c:pt idx="760">
                  <c:v>7.5514373745829602E-2</c:v>
                </c:pt>
                <c:pt idx="761">
                  <c:v>6.7961952361087166E-2</c:v>
                </c:pt>
                <c:pt idx="762">
                  <c:v>6.5720388701858673E-2</c:v>
                </c:pt>
                <c:pt idx="763">
                  <c:v>6.5693993387658217E-2</c:v>
                </c:pt>
                <c:pt idx="764">
                  <c:v>6.0783700259913379E-2</c:v>
                </c:pt>
                <c:pt idx="765">
                  <c:v>6.6673550794565162E-2</c:v>
                </c:pt>
                <c:pt idx="766">
                  <c:v>6.6804707683589593E-2</c:v>
                </c:pt>
                <c:pt idx="767">
                  <c:v>6.6480933493684558E-2</c:v>
                </c:pt>
                <c:pt idx="768">
                  <c:v>6.5517228833255448E-2</c:v>
                </c:pt>
                <c:pt idx="769">
                  <c:v>6.3600082297705612E-2</c:v>
                </c:pt>
                <c:pt idx="770">
                  <c:v>6.4451470664624366E-2</c:v>
                </c:pt>
                <c:pt idx="771">
                  <c:v>6.8400059471758576E-2</c:v>
                </c:pt>
                <c:pt idx="772">
                  <c:v>6.6731164483014804E-2</c:v>
                </c:pt>
                <c:pt idx="773">
                  <c:v>6.7566304872932498E-2</c:v>
                </c:pt>
                <c:pt idx="774">
                  <c:v>6.6059651114954723E-2</c:v>
                </c:pt>
                <c:pt idx="775">
                  <c:v>6.6096837801796801E-2</c:v>
                </c:pt>
                <c:pt idx="776">
                  <c:v>6.6198175346816379E-2</c:v>
                </c:pt>
                <c:pt idx="777">
                  <c:v>6.5746420249611109E-2</c:v>
                </c:pt>
                <c:pt idx="778">
                  <c:v>6.497335031018675E-2</c:v>
                </c:pt>
                <c:pt idx="779">
                  <c:v>6.4727983202586506E-2</c:v>
                </c:pt>
                <c:pt idx="780">
                  <c:v>6.4597519497750305E-2</c:v>
                </c:pt>
                <c:pt idx="781">
                  <c:v>6.4064926572097391E-2</c:v>
                </c:pt>
                <c:pt idx="782">
                  <c:v>6.3268538809348601E-2</c:v>
                </c:pt>
                <c:pt idx="783">
                  <c:v>6.3209888632297623E-2</c:v>
                </c:pt>
                <c:pt idx="784">
                  <c:v>6.3271382693332046E-2</c:v>
                </c:pt>
                <c:pt idx="785">
                  <c:v>6.3151953105862593E-2</c:v>
                </c:pt>
                <c:pt idx="786">
                  <c:v>6.3481244722433244E-2</c:v>
                </c:pt>
                <c:pt idx="787">
                  <c:v>6.3488877814787001E-2</c:v>
                </c:pt>
                <c:pt idx="788">
                  <c:v>6.2465875870014363E-2</c:v>
                </c:pt>
                <c:pt idx="789">
                  <c:v>6.1190794080872773E-2</c:v>
                </c:pt>
                <c:pt idx="790">
                  <c:v>6.0995178924903859E-2</c:v>
                </c:pt>
                <c:pt idx="791">
                  <c:v>6.0074756890054815E-2</c:v>
                </c:pt>
                <c:pt idx="792">
                  <c:v>6.0001814126062383E-2</c:v>
                </c:pt>
                <c:pt idx="793">
                  <c:v>5.9947912385924243E-2</c:v>
                </c:pt>
                <c:pt idx="794">
                  <c:v>6.0218523020024235E-2</c:v>
                </c:pt>
                <c:pt idx="795">
                  <c:v>6.1222464781047536E-2</c:v>
                </c:pt>
                <c:pt idx="796">
                  <c:v>6.2233749311149299E-2</c:v>
                </c:pt>
                <c:pt idx="797">
                  <c:v>6.192669624652368E-2</c:v>
                </c:pt>
                <c:pt idx="798">
                  <c:v>6.1586636747450324E-2</c:v>
                </c:pt>
                <c:pt idx="799">
                  <c:v>6.1530362772365794E-2</c:v>
                </c:pt>
                <c:pt idx="800">
                  <c:v>6.1953827564045681E-2</c:v>
                </c:pt>
                <c:pt idx="801">
                  <c:v>6.2736909283087186E-2</c:v>
                </c:pt>
                <c:pt idx="802">
                  <c:v>6.2341167485353018E-2</c:v>
                </c:pt>
                <c:pt idx="803">
                  <c:v>6.3570911180574896E-2</c:v>
                </c:pt>
                <c:pt idx="804">
                  <c:v>6.3928917065313298E-2</c:v>
                </c:pt>
                <c:pt idx="805">
                  <c:v>6.3935124436753005E-2</c:v>
                </c:pt>
                <c:pt idx="806">
                  <c:v>6.413512093416783E-2</c:v>
                </c:pt>
                <c:pt idx="807">
                  <c:v>6.3385490514989803E-2</c:v>
                </c:pt>
                <c:pt idx="808">
                  <c:v>6.5831708618934823E-2</c:v>
                </c:pt>
                <c:pt idx="809">
                  <c:v>6.5716853141482928E-2</c:v>
                </c:pt>
                <c:pt idx="810">
                  <c:v>6.4875197334995832E-2</c:v>
                </c:pt>
                <c:pt idx="811">
                  <c:v>6.4898042285427837E-2</c:v>
                </c:pt>
                <c:pt idx="812">
                  <c:v>6.5808950597590204E-2</c:v>
                </c:pt>
                <c:pt idx="813">
                  <c:v>6.6043165614883381E-2</c:v>
                </c:pt>
                <c:pt idx="814">
                  <c:v>6.7138520342337416E-2</c:v>
                </c:pt>
                <c:pt idx="815">
                  <c:v>6.7567538078030426E-2</c:v>
                </c:pt>
                <c:pt idx="816">
                  <c:v>6.7355470150479796E-2</c:v>
                </c:pt>
                <c:pt idx="817">
                  <c:v>6.81445718382577E-2</c:v>
                </c:pt>
                <c:pt idx="818">
                  <c:v>6.7978951075958902E-2</c:v>
                </c:pt>
                <c:pt idx="819">
                  <c:v>6.6648984918572782E-2</c:v>
                </c:pt>
                <c:pt idx="820">
                  <c:v>6.6789166927369512E-2</c:v>
                </c:pt>
                <c:pt idx="821">
                  <c:v>6.6657958534698844E-2</c:v>
                </c:pt>
                <c:pt idx="822">
                  <c:v>6.6576498824628558E-2</c:v>
                </c:pt>
                <c:pt idx="823">
                  <c:v>6.6303036123071799E-2</c:v>
                </c:pt>
                <c:pt idx="824">
                  <c:v>6.8451836689464418E-2</c:v>
                </c:pt>
                <c:pt idx="825">
                  <c:v>6.8507684557151172E-2</c:v>
                </c:pt>
                <c:pt idx="826">
                  <c:v>6.8544509042562249E-2</c:v>
                </c:pt>
                <c:pt idx="827">
                  <c:v>6.857756732778994E-2</c:v>
                </c:pt>
                <c:pt idx="828">
                  <c:v>6.4324217321009736E-2</c:v>
                </c:pt>
                <c:pt idx="829">
                  <c:v>6.4113847912785252E-2</c:v>
                </c:pt>
                <c:pt idx="830">
                  <c:v>6.7002856855857815E-2</c:v>
                </c:pt>
                <c:pt idx="831">
                  <c:v>6.7022459140933549E-2</c:v>
                </c:pt>
                <c:pt idx="832">
                  <c:v>6.6382593500834433E-2</c:v>
                </c:pt>
                <c:pt idx="833">
                  <c:v>6.5720735173745978E-2</c:v>
                </c:pt>
                <c:pt idx="834">
                  <c:v>6.1673889204463643E-2</c:v>
                </c:pt>
                <c:pt idx="835">
                  <c:v>6.1444796975707421E-2</c:v>
                </c:pt>
                <c:pt idx="836">
                  <c:v>6.0499355596232533E-2</c:v>
                </c:pt>
                <c:pt idx="837">
                  <c:v>6.0385380893211035E-2</c:v>
                </c:pt>
                <c:pt idx="838">
                  <c:v>6.0339439437587218E-2</c:v>
                </c:pt>
                <c:pt idx="839">
                  <c:v>6.0436815779891268E-2</c:v>
                </c:pt>
                <c:pt idx="840">
                  <c:v>5.9938894339264387E-2</c:v>
                </c:pt>
                <c:pt idx="841">
                  <c:v>5.9761591869498733E-2</c:v>
                </c:pt>
                <c:pt idx="842">
                  <c:v>5.9923913780721462E-2</c:v>
                </c:pt>
                <c:pt idx="843">
                  <c:v>6.0750859188754558E-2</c:v>
                </c:pt>
                <c:pt idx="844">
                  <c:v>6.0862693706104053E-2</c:v>
                </c:pt>
                <c:pt idx="845">
                  <c:v>6.0976708427763426E-2</c:v>
                </c:pt>
                <c:pt idx="846">
                  <c:v>6.1853060963497686E-2</c:v>
                </c:pt>
                <c:pt idx="847">
                  <c:v>6.176691781597532E-2</c:v>
                </c:pt>
                <c:pt idx="848">
                  <c:v>6.1815190616461423E-2</c:v>
                </c:pt>
                <c:pt idx="849">
                  <c:v>6.1449633722207742E-2</c:v>
                </c:pt>
                <c:pt idx="850">
                  <c:v>6.2930227684512632E-2</c:v>
                </c:pt>
                <c:pt idx="851">
                  <c:v>6.4192057722617268E-2</c:v>
                </c:pt>
                <c:pt idx="852">
                  <c:v>6.3385897790172091E-2</c:v>
                </c:pt>
                <c:pt idx="853">
                  <c:v>6.3242853554633979E-2</c:v>
                </c:pt>
                <c:pt idx="854">
                  <c:v>6.3276807227455378E-2</c:v>
                </c:pt>
                <c:pt idx="855">
                  <c:v>6.4477999228450392E-2</c:v>
                </c:pt>
                <c:pt idx="856">
                  <c:v>6.4546170135653572E-2</c:v>
                </c:pt>
                <c:pt idx="857">
                  <c:v>6.4793646091973064E-2</c:v>
                </c:pt>
                <c:pt idx="858">
                  <c:v>6.404721510503622E-2</c:v>
                </c:pt>
                <c:pt idx="859">
                  <c:v>6.4182826815410654E-2</c:v>
                </c:pt>
                <c:pt idx="860">
                  <c:v>6.4212513117482398E-2</c:v>
                </c:pt>
                <c:pt idx="861">
                  <c:v>6.411692004666053E-2</c:v>
                </c:pt>
                <c:pt idx="862">
                  <c:v>6.7138462260307202E-2</c:v>
                </c:pt>
                <c:pt idx="863">
                  <c:v>6.7896276236568145E-2</c:v>
                </c:pt>
                <c:pt idx="864">
                  <c:v>6.7138685768337009E-2</c:v>
                </c:pt>
                <c:pt idx="865">
                  <c:v>6.7333782142349405E-2</c:v>
                </c:pt>
                <c:pt idx="866">
                  <c:v>6.6089613187899771E-2</c:v>
                </c:pt>
                <c:pt idx="867">
                  <c:v>6.5749493734524572E-2</c:v>
                </c:pt>
                <c:pt idx="868">
                  <c:v>6.5819805044739499E-2</c:v>
                </c:pt>
                <c:pt idx="869">
                  <c:v>6.5600318289736254E-2</c:v>
                </c:pt>
                <c:pt idx="870">
                  <c:v>6.5548124213699793E-2</c:v>
                </c:pt>
                <c:pt idx="871">
                  <c:v>6.2665427530996923E-2</c:v>
                </c:pt>
                <c:pt idx="872">
                  <c:v>6.2632989484367532E-2</c:v>
                </c:pt>
                <c:pt idx="873">
                  <c:v>6.3117446949314981E-2</c:v>
                </c:pt>
                <c:pt idx="874">
                  <c:v>6.3285940773203417E-2</c:v>
                </c:pt>
                <c:pt idx="875">
                  <c:v>6.2207009801785805E-2</c:v>
                </c:pt>
                <c:pt idx="876">
                  <c:v>6.184021906012746E-2</c:v>
                </c:pt>
                <c:pt idx="877">
                  <c:v>6.0711220179188813E-2</c:v>
                </c:pt>
                <c:pt idx="878">
                  <c:v>6.0497476742036545E-2</c:v>
                </c:pt>
                <c:pt idx="879">
                  <c:v>6.0313278090522407E-2</c:v>
                </c:pt>
                <c:pt idx="880">
                  <c:v>5.9885356401585474E-2</c:v>
                </c:pt>
                <c:pt idx="881">
                  <c:v>6.0607451188156226E-2</c:v>
                </c:pt>
                <c:pt idx="882">
                  <c:v>6.1194914139215274E-2</c:v>
                </c:pt>
                <c:pt idx="883">
                  <c:v>6.1256642746757232E-2</c:v>
                </c:pt>
                <c:pt idx="884">
                  <c:v>6.15460516636347E-2</c:v>
                </c:pt>
                <c:pt idx="885">
                  <c:v>6.1589433087054397E-2</c:v>
                </c:pt>
                <c:pt idx="886">
                  <c:v>6.1306175555797329E-2</c:v>
                </c:pt>
                <c:pt idx="887">
                  <c:v>5.8991209316811004E-2</c:v>
                </c:pt>
                <c:pt idx="888">
                  <c:v>5.8860400676672732E-2</c:v>
                </c:pt>
                <c:pt idx="889">
                  <c:v>5.8873790561235602E-2</c:v>
                </c:pt>
                <c:pt idx="890">
                  <c:v>5.9632467899250335E-2</c:v>
                </c:pt>
                <c:pt idx="891">
                  <c:v>5.9174180843999252E-2</c:v>
                </c:pt>
                <c:pt idx="892">
                  <c:v>5.9579532361533065E-2</c:v>
                </c:pt>
                <c:pt idx="893">
                  <c:v>5.6198619816697853E-2</c:v>
                </c:pt>
                <c:pt idx="894">
                  <c:v>5.6108646713456556E-2</c:v>
                </c:pt>
                <c:pt idx="895">
                  <c:v>5.6142674072893986E-2</c:v>
                </c:pt>
                <c:pt idx="896">
                  <c:v>5.5476907022242568E-2</c:v>
                </c:pt>
                <c:pt idx="897">
                  <c:v>5.5421549090801409E-2</c:v>
                </c:pt>
                <c:pt idx="898">
                  <c:v>5.5446667611510445E-2</c:v>
                </c:pt>
                <c:pt idx="899">
                  <c:v>5.5424798697520192E-2</c:v>
                </c:pt>
                <c:pt idx="900">
                  <c:v>5.5280654907116138E-2</c:v>
                </c:pt>
                <c:pt idx="901">
                  <c:v>5.6037923402292654E-2</c:v>
                </c:pt>
                <c:pt idx="902">
                  <c:v>5.6095569744502791E-2</c:v>
                </c:pt>
                <c:pt idx="903">
                  <c:v>5.6349303813696509E-2</c:v>
                </c:pt>
                <c:pt idx="904">
                  <c:v>5.5509582284800373E-2</c:v>
                </c:pt>
                <c:pt idx="905">
                  <c:v>5.5603235891281515E-2</c:v>
                </c:pt>
                <c:pt idx="906">
                  <c:v>5.463312695182003E-2</c:v>
                </c:pt>
                <c:pt idx="907">
                  <c:v>5.4409104728806945E-2</c:v>
                </c:pt>
                <c:pt idx="908">
                  <c:v>5.4254135780122024E-2</c:v>
                </c:pt>
                <c:pt idx="909">
                  <c:v>5.3617085624499648E-2</c:v>
                </c:pt>
                <c:pt idx="910">
                  <c:v>5.3627520843905777E-2</c:v>
                </c:pt>
                <c:pt idx="911">
                  <c:v>5.4177463016775319E-2</c:v>
                </c:pt>
                <c:pt idx="912">
                  <c:v>5.4055020900622988E-2</c:v>
                </c:pt>
                <c:pt idx="913">
                  <c:v>5.3405670221980436E-2</c:v>
                </c:pt>
                <c:pt idx="914">
                  <c:v>5.2079690016139858E-2</c:v>
                </c:pt>
                <c:pt idx="915">
                  <c:v>5.2128071779039775E-2</c:v>
                </c:pt>
                <c:pt idx="916">
                  <c:v>5.2058594485055038E-2</c:v>
                </c:pt>
                <c:pt idx="917">
                  <c:v>5.3807438582794166E-2</c:v>
                </c:pt>
                <c:pt idx="918">
                  <c:v>5.2842256783778262E-2</c:v>
                </c:pt>
                <c:pt idx="919">
                  <c:v>5.2939983684193968E-2</c:v>
                </c:pt>
                <c:pt idx="920">
                  <c:v>5.1868327940407133E-2</c:v>
                </c:pt>
                <c:pt idx="921">
                  <c:v>5.1871175332707867E-2</c:v>
                </c:pt>
                <c:pt idx="922">
                  <c:v>5.0560498750346988E-2</c:v>
                </c:pt>
                <c:pt idx="923">
                  <c:v>4.9983554418240136E-2</c:v>
                </c:pt>
                <c:pt idx="924">
                  <c:v>4.9966971478676681E-2</c:v>
                </c:pt>
                <c:pt idx="925">
                  <c:v>4.6342572456612566E-2</c:v>
                </c:pt>
                <c:pt idx="926">
                  <c:v>4.5119540133023134E-2</c:v>
                </c:pt>
                <c:pt idx="927">
                  <c:v>4.4830650660732101E-2</c:v>
                </c:pt>
                <c:pt idx="928">
                  <c:v>4.5317884580642183E-2</c:v>
                </c:pt>
                <c:pt idx="929">
                  <c:v>4.5294505586172387E-2</c:v>
                </c:pt>
                <c:pt idx="930">
                  <c:v>4.669966717373631E-2</c:v>
                </c:pt>
                <c:pt idx="931">
                  <c:v>4.6245037485602214E-2</c:v>
                </c:pt>
                <c:pt idx="932">
                  <c:v>4.6340167341670527E-2</c:v>
                </c:pt>
                <c:pt idx="933">
                  <c:v>4.6373287828328537E-2</c:v>
                </c:pt>
                <c:pt idx="934">
                  <c:v>4.6356516596440349E-2</c:v>
                </c:pt>
                <c:pt idx="935">
                  <c:v>4.636244170960576E-2</c:v>
                </c:pt>
                <c:pt idx="936">
                  <c:v>4.5830405595625366E-2</c:v>
                </c:pt>
                <c:pt idx="937">
                  <c:v>4.498436063651446E-2</c:v>
                </c:pt>
                <c:pt idx="938">
                  <c:v>4.4714702622993041E-2</c:v>
                </c:pt>
                <c:pt idx="939">
                  <c:v>4.4541764154671058E-2</c:v>
                </c:pt>
                <c:pt idx="940">
                  <c:v>4.4153996626551013E-2</c:v>
                </c:pt>
                <c:pt idx="941">
                  <c:v>4.3621923424104786E-2</c:v>
                </c:pt>
                <c:pt idx="942">
                  <c:v>4.3720066567934771E-2</c:v>
                </c:pt>
                <c:pt idx="943">
                  <c:v>4.3531483716364769E-2</c:v>
                </c:pt>
                <c:pt idx="944">
                  <c:v>4.2642408450816856E-2</c:v>
                </c:pt>
                <c:pt idx="945">
                  <c:v>4.1363935459526012E-2</c:v>
                </c:pt>
                <c:pt idx="946">
                  <c:v>4.1203734916621944E-2</c:v>
                </c:pt>
                <c:pt idx="947">
                  <c:v>4.0935237529725686E-2</c:v>
                </c:pt>
                <c:pt idx="948">
                  <c:v>4.2226561479954218E-2</c:v>
                </c:pt>
                <c:pt idx="949">
                  <c:v>4.2771519925992839E-2</c:v>
                </c:pt>
                <c:pt idx="950">
                  <c:v>4.3292414882228458E-2</c:v>
                </c:pt>
                <c:pt idx="951">
                  <c:v>4.3289173362973596E-2</c:v>
                </c:pt>
                <c:pt idx="952">
                  <c:v>4.4258096546190874E-2</c:v>
                </c:pt>
                <c:pt idx="953">
                  <c:v>4.3092217926956826E-2</c:v>
                </c:pt>
                <c:pt idx="954">
                  <c:v>4.1366993419934273E-2</c:v>
                </c:pt>
                <c:pt idx="955">
                  <c:v>4.0937189453749301E-2</c:v>
                </c:pt>
                <c:pt idx="956">
                  <c:v>4.133359511285848E-2</c:v>
                </c:pt>
                <c:pt idx="957">
                  <c:v>4.1342917504522889E-2</c:v>
                </c:pt>
                <c:pt idx="958">
                  <c:v>4.1393040173015747E-2</c:v>
                </c:pt>
                <c:pt idx="959">
                  <c:v>4.1968563501554298E-2</c:v>
                </c:pt>
                <c:pt idx="960">
                  <c:v>4.1877817009277563E-2</c:v>
                </c:pt>
                <c:pt idx="961">
                  <c:v>4.1703594149822124E-2</c:v>
                </c:pt>
                <c:pt idx="962">
                  <c:v>4.17730135102405E-2</c:v>
                </c:pt>
                <c:pt idx="963">
                  <c:v>4.3383561824136239E-2</c:v>
                </c:pt>
                <c:pt idx="964">
                  <c:v>4.3114394391062627E-2</c:v>
                </c:pt>
                <c:pt idx="965">
                  <c:v>4.3925388154736109E-2</c:v>
                </c:pt>
                <c:pt idx="966">
                  <c:v>4.357272659742719E-2</c:v>
                </c:pt>
                <c:pt idx="967">
                  <c:v>4.3631725585680681E-2</c:v>
                </c:pt>
                <c:pt idx="968">
                  <c:v>4.3703755619916573E-2</c:v>
                </c:pt>
                <c:pt idx="969">
                  <c:v>4.3884346240141765E-2</c:v>
                </c:pt>
                <c:pt idx="970">
                  <c:v>4.3999196844702097E-2</c:v>
                </c:pt>
                <c:pt idx="971">
                  <c:v>4.4967633107347728E-2</c:v>
                </c:pt>
                <c:pt idx="972">
                  <c:v>4.45054325250549E-2</c:v>
                </c:pt>
                <c:pt idx="973">
                  <c:v>4.4995518742854818E-2</c:v>
                </c:pt>
                <c:pt idx="974">
                  <c:v>4.4306822365049625E-2</c:v>
                </c:pt>
                <c:pt idx="975">
                  <c:v>4.4086587431967868E-2</c:v>
                </c:pt>
                <c:pt idx="976">
                  <c:v>4.3229391250744736E-2</c:v>
                </c:pt>
                <c:pt idx="977">
                  <c:v>4.4046798503781806E-2</c:v>
                </c:pt>
                <c:pt idx="978">
                  <c:v>4.4209911323058404E-2</c:v>
                </c:pt>
                <c:pt idx="979">
                  <c:v>4.5146117683809897E-2</c:v>
                </c:pt>
                <c:pt idx="980">
                  <c:v>4.2741571937339726E-2</c:v>
                </c:pt>
                <c:pt idx="981">
                  <c:v>4.2286055270878142E-2</c:v>
                </c:pt>
                <c:pt idx="982">
                  <c:v>4.2094937338308172E-2</c:v>
                </c:pt>
                <c:pt idx="983">
                  <c:v>4.2371794409102534E-2</c:v>
                </c:pt>
                <c:pt idx="984">
                  <c:v>4.2409136380052524E-2</c:v>
                </c:pt>
                <c:pt idx="985">
                  <c:v>4.2296108328518787E-2</c:v>
                </c:pt>
                <c:pt idx="986">
                  <c:v>4.2161816046490462E-2</c:v>
                </c:pt>
                <c:pt idx="987">
                  <c:v>4.358823057466054E-2</c:v>
                </c:pt>
                <c:pt idx="988">
                  <c:v>4.3368779784676049E-2</c:v>
                </c:pt>
                <c:pt idx="989">
                  <c:v>4.3350042900878565E-2</c:v>
                </c:pt>
                <c:pt idx="990">
                  <c:v>4.3407175409444845E-2</c:v>
                </c:pt>
                <c:pt idx="991">
                  <c:v>4.3804260230340862E-2</c:v>
                </c:pt>
                <c:pt idx="992">
                  <c:v>4.3894462024978778E-2</c:v>
                </c:pt>
                <c:pt idx="993">
                  <c:v>4.4970590490686607E-2</c:v>
                </c:pt>
                <c:pt idx="994">
                  <c:v>4.6590702668243791E-2</c:v>
                </c:pt>
                <c:pt idx="995">
                  <c:v>4.7057339873949729E-2</c:v>
                </c:pt>
                <c:pt idx="996">
                  <c:v>4.7091387366240217E-2</c:v>
                </c:pt>
                <c:pt idx="997">
                  <c:v>4.7089733896977695E-2</c:v>
                </c:pt>
                <c:pt idx="998">
                  <c:v>4.7169298713129831E-2</c:v>
                </c:pt>
                <c:pt idx="999">
                  <c:v>4.7439061321233995E-2</c:v>
                </c:pt>
                <c:pt idx="1000">
                  <c:v>4.7293856514171118E-2</c:v>
                </c:pt>
                <c:pt idx="1001">
                  <c:v>4.7952881370695706E-2</c:v>
                </c:pt>
                <c:pt idx="1002">
                  <c:v>4.9552609643405326E-2</c:v>
                </c:pt>
                <c:pt idx="1003">
                  <c:v>4.9635736245135724E-2</c:v>
                </c:pt>
                <c:pt idx="1004">
                  <c:v>4.9674467567957216E-2</c:v>
                </c:pt>
                <c:pt idx="1005">
                  <c:v>4.9656176197124015E-2</c:v>
                </c:pt>
                <c:pt idx="1006">
                  <c:v>5.0280676281364872E-2</c:v>
                </c:pt>
                <c:pt idx="1007">
                  <c:v>5.0478692286307004E-2</c:v>
                </c:pt>
                <c:pt idx="1008">
                  <c:v>5.1095363134080356E-2</c:v>
                </c:pt>
                <c:pt idx="1009">
                  <c:v>5.1122952822387491E-2</c:v>
                </c:pt>
                <c:pt idx="1010">
                  <c:v>5.1224377791632802E-2</c:v>
                </c:pt>
                <c:pt idx="1011">
                  <c:v>4.9966162811509396E-2</c:v>
                </c:pt>
                <c:pt idx="1012">
                  <c:v>5.1453372851188853E-2</c:v>
                </c:pt>
                <c:pt idx="1013">
                  <c:v>5.1004360189630976E-2</c:v>
                </c:pt>
                <c:pt idx="1014">
                  <c:v>5.1006996496441429E-2</c:v>
                </c:pt>
                <c:pt idx="1015">
                  <c:v>5.0311643551691036E-2</c:v>
                </c:pt>
                <c:pt idx="1016">
                  <c:v>5.0194082507580041E-2</c:v>
                </c:pt>
                <c:pt idx="1017">
                  <c:v>5.1638216890827274E-2</c:v>
                </c:pt>
                <c:pt idx="1018">
                  <c:v>5.1646228085340966E-2</c:v>
                </c:pt>
                <c:pt idx="1019">
                  <c:v>5.1547896189285673E-2</c:v>
                </c:pt>
                <c:pt idx="1020">
                  <c:v>5.2215544024398243E-2</c:v>
                </c:pt>
                <c:pt idx="1021">
                  <c:v>5.2294945594074507E-2</c:v>
                </c:pt>
                <c:pt idx="1022">
                  <c:v>5.2779298766390717E-2</c:v>
                </c:pt>
                <c:pt idx="1023">
                  <c:v>5.2924848531942209E-2</c:v>
                </c:pt>
                <c:pt idx="1024">
                  <c:v>5.2959078331090433E-2</c:v>
                </c:pt>
                <c:pt idx="1025">
                  <c:v>5.2963166646510268E-2</c:v>
                </c:pt>
                <c:pt idx="1026">
                  <c:v>5.155703063573748E-2</c:v>
                </c:pt>
                <c:pt idx="1027">
                  <c:v>5.1338144474340805E-2</c:v>
                </c:pt>
                <c:pt idx="1028">
                  <c:v>5.0349048110907541E-2</c:v>
                </c:pt>
                <c:pt idx="1029">
                  <c:v>5.0296537092956638E-2</c:v>
                </c:pt>
                <c:pt idx="1030">
                  <c:v>5.032410133762627E-2</c:v>
                </c:pt>
                <c:pt idx="1031">
                  <c:v>4.9971416522471515E-2</c:v>
                </c:pt>
                <c:pt idx="1032">
                  <c:v>5.0124990984834084E-2</c:v>
                </c:pt>
                <c:pt idx="1033">
                  <c:v>4.9959031012934314E-2</c:v>
                </c:pt>
                <c:pt idx="1034">
                  <c:v>4.9186101532199246E-2</c:v>
                </c:pt>
                <c:pt idx="1035">
                  <c:v>4.9576798313663073E-2</c:v>
                </c:pt>
                <c:pt idx="1036">
                  <c:v>4.9280323350760921E-2</c:v>
                </c:pt>
                <c:pt idx="1037">
                  <c:v>4.9164178761211458E-2</c:v>
                </c:pt>
                <c:pt idx="1038">
                  <c:v>4.9155518184545416E-2</c:v>
                </c:pt>
                <c:pt idx="1039">
                  <c:v>4.9828171798797755E-2</c:v>
                </c:pt>
                <c:pt idx="1040">
                  <c:v>5.0046297460625569E-2</c:v>
                </c:pt>
                <c:pt idx="1041">
                  <c:v>4.9998474784822555E-2</c:v>
                </c:pt>
                <c:pt idx="1042">
                  <c:v>4.9159814291644247E-2</c:v>
                </c:pt>
                <c:pt idx="1043">
                  <c:v>5.0582383431089097E-2</c:v>
                </c:pt>
                <c:pt idx="1044">
                  <c:v>5.0473517034007154E-2</c:v>
                </c:pt>
                <c:pt idx="1045">
                  <c:v>5.0544633353908491E-2</c:v>
                </c:pt>
                <c:pt idx="1046">
                  <c:v>5.1659618723376127E-2</c:v>
                </c:pt>
                <c:pt idx="1047">
                  <c:v>5.1758253180875034E-2</c:v>
                </c:pt>
                <c:pt idx="1048">
                  <c:v>5.1730978891947235E-2</c:v>
                </c:pt>
                <c:pt idx="1049">
                  <c:v>5.1712716303003205E-2</c:v>
                </c:pt>
                <c:pt idx="1050">
                  <c:v>5.163471987619956E-2</c:v>
                </c:pt>
                <c:pt idx="1051">
                  <c:v>5.1627145986750902E-2</c:v>
                </c:pt>
                <c:pt idx="1052">
                  <c:v>5.1568060222723901E-2</c:v>
                </c:pt>
                <c:pt idx="1053">
                  <c:v>5.163658200956564E-2</c:v>
                </c:pt>
                <c:pt idx="1054">
                  <c:v>5.046743444666868E-2</c:v>
                </c:pt>
                <c:pt idx="1055">
                  <c:v>5.0425725349979994E-2</c:v>
                </c:pt>
                <c:pt idx="1056">
                  <c:v>4.7618747633877412E-2</c:v>
                </c:pt>
                <c:pt idx="1057">
                  <c:v>4.6529839654525659E-2</c:v>
                </c:pt>
                <c:pt idx="1058">
                  <c:v>4.7134375833138002E-2</c:v>
                </c:pt>
                <c:pt idx="1059">
                  <c:v>4.8121378652282339E-2</c:v>
                </c:pt>
                <c:pt idx="1060">
                  <c:v>4.8091628916016121E-2</c:v>
                </c:pt>
                <c:pt idx="1061">
                  <c:v>4.7915114606922347E-2</c:v>
                </c:pt>
                <c:pt idx="1062">
                  <c:v>4.7451983822968447E-2</c:v>
                </c:pt>
                <c:pt idx="1063">
                  <c:v>4.7087995381349571E-2</c:v>
                </c:pt>
                <c:pt idx="1064">
                  <c:v>4.6065053528690163E-2</c:v>
                </c:pt>
                <c:pt idx="1065">
                  <c:v>4.5487255593242945E-2</c:v>
                </c:pt>
                <c:pt idx="1066">
                  <c:v>4.5656004363801163E-2</c:v>
                </c:pt>
                <c:pt idx="1067">
                  <c:v>4.5583698291926017E-2</c:v>
                </c:pt>
                <c:pt idx="1068">
                  <c:v>4.909058660969743E-2</c:v>
                </c:pt>
                <c:pt idx="1069">
                  <c:v>5.3838057994729495E-2</c:v>
                </c:pt>
                <c:pt idx="1070">
                  <c:v>5.5532982498040902E-2</c:v>
                </c:pt>
                <c:pt idx="1071">
                  <c:v>5.540142791574449E-2</c:v>
                </c:pt>
                <c:pt idx="1072">
                  <c:v>5.5729447327590623E-2</c:v>
                </c:pt>
                <c:pt idx="1073">
                  <c:v>5.5768572293575555E-2</c:v>
                </c:pt>
                <c:pt idx="1074">
                  <c:v>5.820278393098223E-2</c:v>
                </c:pt>
                <c:pt idx="1075">
                  <c:v>5.5961701303978643E-2</c:v>
                </c:pt>
                <c:pt idx="1076">
                  <c:v>5.8611141840945881E-2</c:v>
                </c:pt>
                <c:pt idx="1077">
                  <c:v>5.8715225514861198E-2</c:v>
                </c:pt>
                <c:pt idx="1078">
                  <c:v>5.8863448947397846E-2</c:v>
                </c:pt>
                <c:pt idx="1079">
                  <c:v>5.9438773057636528E-2</c:v>
                </c:pt>
                <c:pt idx="1080">
                  <c:v>6.0289498311844103E-2</c:v>
                </c:pt>
                <c:pt idx="1081">
                  <c:v>6.035786338115337E-2</c:v>
                </c:pt>
                <c:pt idx="1082">
                  <c:v>6.0251060132029292E-2</c:v>
                </c:pt>
                <c:pt idx="1083">
                  <c:v>5.993982936175378E-2</c:v>
                </c:pt>
                <c:pt idx="1084">
                  <c:v>5.9855846049082062E-2</c:v>
                </c:pt>
                <c:pt idx="1085">
                  <c:v>5.9343967138898987E-2</c:v>
                </c:pt>
                <c:pt idx="1086">
                  <c:v>5.9572297267226994E-2</c:v>
                </c:pt>
                <c:pt idx="1087">
                  <c:v>6.1219136889966962E-2</c:v>
                </c:pt>
                <c:pt idx="1088">
                  <c:v>6.1218987712435856E-2</c:v>
                </c:pt>
                <c:pt idx="1089">
                  <c:v>6.124342443984624E-2</c:v>
                </c:pt>
                <c:pt idx="1090">
                  <c:v>6.1082367572153989E-2</c:v>
                </c:pt>
                <c:pt idx="1091">
                  <c:v>6.1107966538470178E-2</c:v>
                </c:pt>
                <c:pt idx="1092">
                  <c:v>6.1656417521091363E-2</c:v>
                </c:pt>
                <c:pt idx="1093">
                  <c:v>6.1857306029043574E-2</c:v>
                </c:pt>
                <c:pt idx="1094">
                  <c:v>6.1986554564473627E-2</c:v>
                </c:pt>
                <c:pt idx="1095">
                  <c:v>6.1845977468291367E-2</c:v>
                </c:pt>
                <c:pt idx="1096">
                  <c:v>6.3595016281361702E-2</c:v>
                </c:pt>
                <c:pt idx="1097">
                  <c:v>6.3520663511542716E-2</c:v>
                </c:pt>
                <c:pt idx="1098">
                  <c:v>6.326159040698312E-2</c:v>
                </c:pt>
                <c:pt idx="1099">
                  <c:v>6.3355636893913825E-2</c:v>
                </c:pt>
                <c:pt idx="1100">
                  <c:v>6.3462243186942713E-2</c:v>
                </c:pt>
                <c:pt idx="1101">
                  <c:v>6.3445397032871456E-2</c:v>
                </c:pt>
                <c:pt idx="1102">
                  <c:v>6.2521527829781529E-2</c:v>
                </c:pt>
                <c:pt idx="1103">
                  <c:v>6.2004428776461951E-2</c:v>
                </c:pt>
                <c:pt idx="1104">
                  <c:v>6.2297198093397933E-2</c:v>
                </c:pt>
                <c:pt idx="1105">
                  <c:v>6.2574222517553638E-2</c:v>
                </c:pt>
                <c:pt idx="1106">
                  <c:v>6.3064796726292255E-2</c:v>
                </c:pt>
                <c:pt idx="1107">
                  <c:v>6.3251038883655436E-2</c:v>
                </c:pt>
                <c:pt idx="1108">
                  <c:v>6.3938241580409699E-2</c:v>
                </c:pt>
                <c:pt idx="1109">
                  <c:v>6.2624254022927067E-2</c:v>
                </c:pt>
                <c:pt idx="1110">
                  <c:v>6.3188558872563527E-2</c:v>
                </c:pt>
                <c:pt idx="1111">
                  <c:v>6.4088683988483261E-2</c:v>
                </c:pt>
                <c:pt idx="1112">
                  <c:v>6.4512154850559444E-2</c:v>
                </c:pt>
                <c:pt idx="1113">
                  <c:v>6.3814172349580076E-2</c:v>
                </c:pt>
                <c:pt idx="1114">
                  <c:v>6.3966705068163238E-2</c:v>
                </c:pt>
                <c:pt idx="1115">
                  <c:v>6.3904871589584841E-2</c:v>
                </c:pt>
                <c:pt idx="1116">
                  <c:v>6.3880688337258698E-2</c:v>
                </c:pt>
                <c:pt idx="1117">
                  <c:v>6.3950773806634498E-2</c:v>
                </c:pt>
                <c:pt idx="1118">
                  <c:v>6.4233998763109576E-2</c:v>
                </c:pt>
                <c:pt idx="1119">
                  <c:v>6.4209318922764297E-2</c:v>
                </c:pt>
                <c:pt idx="1120">
                  <c:v>6.372515015764238E-2</c:v>
                </c:pt>
                <c:pt idx="1121">
                  <c:v>6.3857702489596144E-2</c:v>
                </c:pt>
                <c:pt idx="1122">
                  <c:v>6.324803504605174E-2</c:v>
                </c:pt>
                <c:pt idx="1123">
                  <c:v>6.3898051169984788E-2</c:v>
                </c:pt>
                <c:pt idx="1124">
                  <c:v>6.5237772968172195E-2</c:v>
                </c:pt>
                <c:pt idx="1125">
                  <c:v>6.5570738709645485E-2</c:v>
                </c:pt>
                <c:pt idx="1126">
                  <c:v>6.558626975965727E-2</c:v>
                </c:pt>
                <c:pt idx="1127">
                  <c:v>6.8197481332058621E-2</c:v>
                </c:pt>
                <c:pt idx="1128">
                  <c:v>6.8220929451493301E-2</c:v>
                </c:pt>
                <c:pt idx="1129">
                  <c:v>6.8199825354763863E-2</c:v>
                </c:pt>
                <c:pt idx="1130">
                  <c:v>6.8159574141351265E-2</c:v>
                </c:pt>
                <c:pt idx="1131">
                  <c:v>6.8195347415395791E-2</c:v>
                </c:pt>
                <c:pt idx="1132">
                  <c:v>6.6898085808575564E-2</c:v>
                </c:pt>
                <c:pt idx="1133">
                  <c:v>6.6085516427942206E-2</c:v>
                </c:pt>
                <c:pt idx="1134">
                  <c:v>6.66218636633443E-2</c:v>
                </c:pt>
                <c:pt idx="1135">
                  <c:v>6.6311818939325626E-2</c:v>
                </c:pt>
                <c:pt idx="1136">
                  <c:v>7.987433034015308E-2</c:v>
                </c:pt>
                <c:pt idx="1137">
                  <c:v>7.8649131827661395E-2</c:v>
                </c:pt>
                <c:pt idx="1138">
                  <c:v>7.9056630015744089E-2</c:v>
                </c:pt>
                <c:pt idx="1139">
                  <c:v>7.7728371908583532E-2</c:v>
                </c:pt>
                <c:pt idx="1140">
                  <c:v>8.0374382167188868E-2</c:v>
                </c:pt>
                <c:pt idx="1141">
                  <c:v>8.049274877570943E-2</c:v>
                </c:pt>
                <c:pt idx="1142">
                  <c:v>8.3292446078075705E-2</c:v>
                </c:pt>
                <c:pt idx="1143">
                  <c:v>8.2266576905080727E-2</c:v>
                </c:pt>
                <c:pt idx="1144">
                  <c:v>8.3998088324401213E-2</c:v>
                </c:pt>
                <c:pt idx="1145">
                  <c:v>8.4341965802431682E-2</c:v>
                </c:pt>
                <c:pt idx="1146">
                  <c:v>8.7356740721903817E-2</c:v>
                </c:pt>
                <c:pt idx="1147">
                  <c:v>9.8385084669333947E-2</c:v>
                </c:pt>
                <c:pt idx="1148">
                  <c:v>9.9584767716772563E-2</c:v>
                </c:pt>
                <c:pt idx="1149">
                  <c:v>9.9494167173986417E-2</c:v>
                </c:pt>
                <c:pt idx="1150">
                  <c:v>9.9086291822097869E-2</c:v>
                </c:pt>
                <c:pt idx="1151">
                  <c:v>9.9124591427322828E-2</c:v>
                </c:pt>
                <c:pt idx="1152">
                  <c:v>0.10001724390305575</c:v>
                </c:pt>
                <c:pt idx="1153">
                  <c:v>0.10106665328723824</c:v>
                </c:pt>
                <c:pt idx="1154">
                  <c:v>0.10195344566795426</c:v>
                </c:pt>
                <c:pt idx="1155">
                  <c:v>0.10194384042943053</c:v>
                </c:pt>
                <c:pt idx="1156">
                  <c:v>0.10207671043982304</c:v>
                </c:pt>
                <c:pt idx="1157">
                  <c:v>0.10478909349070827</c:v>
                </c:pt>
                <c:pt idx="1158">
                  <c:v>0.10515771836824854</c:v>
                </c:pt>
                <c:pt idx="1159">
                  <c:v>0.10540877997646272</c:v>
                </c:pt>
                <c:pt idx="1160">
                  <c:v>0.10551906787019488</c:v>
                </c:pt>
                <c:pt idx="1161">
                  <c:v>0.10760061841575561</c:v>
                </c:pt>
                <c:pt idx="1162">
                  <c:v>0.10811472807818301</c:v>
                </c:pt>
                <c:pt idx="1163">
                  <c:v>0.10880054951030943</c:v>
                </c:pt>
                <c:pt idx="1164">
                  <c:v>0.10902072770194</c:v>
                </c:pt>
                <c:pt idx="1165">
                  <c:v>0.10895787447591319</c:v>
                </c:pt>
                <c:pt idx="1166">
                  <c:v>0.10896763575103535</c:v>
                </c:pt>
                <c:pt idx="1167">
                  <c:v>0.10875198304863158</c:v>
                </c:pt>
                <c:pt idx="1168">
                  <c:v>0.11174382812711513</c:v>
                </c:pt>
                <c:pt idx="1169">
                  <c:v>0.11092319622965499</c:v>
                </c:pt>
                <c:pt idx="1170">
                  <c:v>0.1114206882321178</c:v>
                </c:pt>
                <c:pt idx="1171">
                  <c:v>0.11216549862465842</c:v>
                </c:pt>
                <c:pt idx="1172">
                  <c:v>0.1121927197251851</c:v>
                </c:pt>
                <c:pt idx="1173">
                  <c:v>0.1124928270522205</c:v>
                </c:pt>
                <c:pt idx="1174">
                  <c:v>0.11187694554891582</c:v>
                </c:pt>
                <c:pt idx="1175">
                  <c:v>0.11195347971593871</c:v>
                </c:pt>
                <c:pt idx="1176">
                  <c:v>0.11250300247902721</c:v>
                </c:pt>
                <c:pt idx="1177">
                  <c:v>0.11247463414861976</c:v>
                </c:pt>
                <c:pt idx="1178">
                  <c:v>0.11273837287298259</c:v>
                </c:pt>
                <c:pt idx="1179">
                  <c:v>0.11288152067972866</c:v>
                </c:pt>
                <c:pt idx="1180">
                  <c:v>0.11283907403583282</c:v>
                </c:pt>
                <c:pt idx="1181">
                  <c:v>0.11298362494557063</c:v>
                </c:pt>
                <c:pt idx="1182">
                  <c:v>0.11339775231022768</c:v>
                </c:pt>
                <c:pt idx="1183">
                  <c:v>0.11342695416452525</c:v>
                </c:pt>
                <c:pt idx="1184">
                  <c:v>0.11320791406064271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B1-4340-80F6-8E210273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2.5000000000000005E-2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Exposure</a:t>
            </a:r>
          </a:p>
        </c:rich>
      </c:tx>
      <c:layout>
        <c:manualLayout>
          <c:xMode val="edge"/>
          <c:yMode val="edge"/>
          <c:x val="0.42588485226936434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RISKSTATS_LSE!$AN$1</c:f>
              <c:strCache>
                <c:ptCount val="1"/>
                <c:pt idx="0">
                  <c:v>L</c:v>
                </c:pt>
              </c:strCache>
            </c:strRef>
          </c:tx>
          <c:spPr>
            <a:ln w="444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RISKSTATS_LSE!$AN$2:$AN$1186</c:f>
              <c:numCache>
                <c:formatCode>0%</c:formatCode>
                <c:ptCount val="1185"/>
                <c:pt idx="738">
                  <c:v>1.2285475671357944</c:v>
                </c:pt>
                <c:pt idx="739">
                  <c:v>1.220237864622483</c:v>
                </c:pt>
                <c:pt idx="740">
                  <c:v>1.2220817467565261</c:v>
                </c:pt>
                <c:pt idx="741">
                  <c:v>1.2459170401267403</c:v>
                </c:pt>
                <c:pt idx="742">
                  <c:v>1.2523322744468002</c:v>
                </c:pt>
                <c:pt idx="743">
                  <c:v>1.252627322171955</c:v>
                </c:pt>
                <c:pt idx="744">
                  <c:v>1.24927421743554</c:v>
                </c:pt>
                <c:pt idx="745">
                  <c:v>1.2477737493140977</c:v>
                </c:pt>
                <c:pt idx="746">
                  <c:v>1.2544200131251602</c:v>
                </c:pt>
                <c:pt idx="747">
                  <c:v>1.2448725764220019</c:v>
                </c:pt>
                <c:pt idx="748">
                  <c:v>1.2419978406588201</c:v>
                </c:pt>
                <c:pt idx="749">
                  <c:v>1.2388085875573798</c:v>
                </c:pt>
                <c:pt idx="750">
                  <c:v>1.2129269406049989</c:v>
                </c:pt>
                <c:pt idx="751">
                  <c:v>1.2438188759725195</c:v>
                </c:pt>
                <c:pt idx="752">
                  <c:v>1.2580242053229873</c:v>
                </c:pt>
                <c:pt idx="753">
                  <c:v>1.2622426095608679</c:v>
                </c:pt>
                <c:pt idx="754">
                  <c:v>1.2681212355428944</c:v>
                </c:pt>
                <c:pt idx="755">
                  <c:v>1.2597986945055477</c:v>
                </c:pt>
                <c:pt idx="756">
                  <c:v>1.2629161958885329</c:v>
                </c:pt>
                <c:pt idx="757">
                  <c:v>1.2778877744192483</c:v>
                </c:pt>
                <c:pt idx="758">
                  <c:v>1.2610868846832117</c:v>
                </c:pt>
                <c:pt idx="759">
                  <c:v>1.2594394010971157</c:v>
                </c:pt>
                <c:pt idx="760">
                  <c:v>1.2649293000403541</c:v>
                </c:pt>
                <c:pt idx="761">
                  <c:v>1.2509499546808671</c:v>
                </c:pt>
                <c:pt idx="762">
                  <c:v>1.2592413910106834</c:v>
                </c:pt>
                <c:pt idx="763">
                  <c:v>1.2486276745660823</c:v>
                </c:pt>
                <c:pt idx="764">
                  <c:v>1.2620338209114748</c:v>
                </c:pt>
                <c:pt idx="765">
                  <c:v>1.240068998687792</c:v>
                </c:pt>
                <c:pt idx="766">
                  <c:v>1.2337461045613078</c:v>
                </c:pt>
                <c:pt idx="767">
                  <c:v>1.2266856628405121</c:v>
                </c:pt>
                <c:pt idx="768">
                  <c:v>1.218983088228877</c:v>
                </c:pt>
                <c:pt idx="769">
                  <c:v>1.2578493668504012</c:v>
                </c:pt>
                <c:pt idx="770">
                  <c:v>1.2426539897627158</c:v>
                </c:pt>
                <c:pt idx="771">
                  <c:v>1.2524780820231527</c:v>
                </c:pt>
                <c:pt idx="772">
                  <c:v>1.265022510752837</c:v>
                </c:pt>
                <c:pt idx="773">
                  <c:v>1.2586466484707581</c:v>
                </c:pt>
                <c:pt idx="774">
                  <c:v>1.2643020127827316</c:v>
                </c:pt>
                <c:pt idx="775">
                  <c:v>1.2361660558032315</c:v>
                </c:pt>
                <c:pt idx="776">
                  <c:v>1.2084571589103958</c:v>
                </c:pt>
                <c:pt idx="777">
                  <c:v>1.2182983387383506</c:v>
                </c:pt>
                <c:pt idx="778">
                  <c:v>1.2290830493694129</c:v>
                </c:pt>
                <c:pt idx="779">
                  <c:v>1.221265633215721</c:v>
                </c:pt>
                <c:pt idx="780">
                  <c:v>1.2159804723124117</c:v>
                </c:pt>
                <c:pt idx="781">
                  <c:v>1.2096890979877148</c:v>
                </c:pt>
                <c:pt idx="782">
                  <c:v>1.2007710223493853</c:v>
                </c:pt>
                <c:pt idx="783">
                  <c:v>1.2107649514565129</c:v>
                </c:pt>
                <c:pt idx="784">
                  <c:v>1.2080263844440029</c:v>
                </c:pt>
                <c:pt idx="785">
                  <c:v>1.2075217811925092</c:v>
                </c:pt>
                <c:pt idx="786">
                  <c:v>1.2103379310829909</c:v>
                </c:pt>
                <c:pt idx="787">
                  <c:v>1.199563373040657</c:v>
                </c:pt>
                <c:pt idx="788">
                  <c:v>1.1700858261553126</c:v>
                </c:pt>
                <c:pt idx="789">
                  <c:v>1.1704880441373384</c:v>
                </c:pt>
                <c:pt idx="790">
                  <c:v>1.1754932725782294</c:v>
                </c:pt>
                <c:pt idx="791">
                  <c:v>1.1741206836631137</c:v>
                </c:pt>
                <c:pt idx="792">
                  <c:v>1.1763308285457137</c:v>
                </c:pt>
                <c:pt idx="793">
                  <c:v>1.1896547702497542</c:v>
                </c:pt>
                <c:pt idx="794">
                  <c:v>1.1998669504558268</c:v>
                </c:pt>
                <c:pt idx="795">
                  <c:v>1.2030376676430274</c:v>
                </c:pt>
                <c:pt idx="796">
                  <c:v>1.23271436422588</c:v>
                </c:pt>
                <c:pt idx="797">
                  <c:v>1.2537718925641972</c:v>
                </c:pt>
                <c:pt idx="798">
                  <c:v>1.2833033715601541</c:v>
                </c:pt>
                <c:pt idx="799">
                  <c:v>1.2710279572309795</c:v>
                </c:pt>
                <c:pt idx="800">
                  <c:v>1.2701178635080577</c:v>
                </c:pt>
                <c:pt idx="801">
                  <c:v>1.285681598112792</c:v>
                </c:pt>
                <c:pt idx="802">
                  <c:v>1.2449282857632122</c:v>
                </c:pt>
                <c:pt idx="803">
                  <c:v>1.2680650191864822</c:v>
                </c:pt>
                <c:pt idx="804">
                  <c:v>1.2563386383020858</c:v>
                </c:pt>
                <c:pt idx="805">
                  <c:v>1.2674814304603561</c:v>
                </c:pt>
                <c:pt idx="806">
                  <c:v>1.2873136540044583</c:v>
                </c:pt>
                <c:pt idx="807">
                  <c:v>1.275553055493015</c:v>
                </c:pt>
                <c:pt idx="808">
                  <c:v>1.2668064605189637</c:v>
                </c:pt>
                <c:pt idx="809">
                  <c:v>1.2585779587540467</c:v>
                </c:pt>
                <c:pt idx="810">
                  <c:v>1.2372657759856034</c:v>
                </c:pt>
                <c:pt idx="811">
                  <c:v>1.2770263689164767</c:v>
                </c:pt>
                <c:pt idx="812">
                  <c:v>1.2177763397356409</c:v>
                </c:pt>
                <c:pt idx="813">
                  <c:v>1.2154328946507851</c:v>
                </c:pt>
                <c:pt idx="814">
                  <c:v>1.18181133101425</c:v>
                </c:pt>
                <c:pt idx="815">
                  <c:v>1.135746665394753</c:v>
                </c:pt>
                <c:pt idx="816">
                  <c:v>1.1754920028907869</c:v>
                </c:pt>
                <c:pt idx="817">
                  <c:v>1.1214036206818911</c:v>
                </c:pt>
                <c:pt idx="818">
                  <c:v>1.1379895519174388</c:v>
                </c:pt>
                <c:pt idx="819">
                  <c:v>1.1328014346318456</c:v>
                </c:pt>
                <c:pt idx="820">
                  <c:v>1.1575539792936542</c:v>
                </c:pt>
                <c:pt idx="821">
                  <c:v>1.1596137008667304</c:v>
                </c:pt>
                <c:pt idx="822">
                  <c:v>1.177442405971781</c:v>
                </c:pt>
                <c:pt idx="823">
                  <c:v>1.1837010779822958</c:v>
                </c:pt>
                <c:pt idx="824">
                  <c:v>1.1919185172372513</c:v>
                </c:pt>
                <c:pt idx="825">
                  <c:v>1.1971535774050948</c:v>
                </c:pt>
                <c:pt idx="826">
                  <c:v>1.1970998733884528</c:v>
                </c:pt>
                <c:pt idx="827">
                  <c:v>1.2047888375201738</c:v>
                </c:pt>
                <c:pt idx="828">
                  <c:v>1.2090301421524736</c:v>
                </c:pt>
                <c:pt idx="829">
                  <c:v>1.2218511462207822</c:v>
                </c:pt>
                <c:pt idx="830">
                  <c:v>1.2267022470866067</c:v>
                </c:pt>
                <c:pt idx="831">
                  <c:v>1.209745421781971</c:v>
                </c:pt>
                <c:pt idx="832">
                  <c:v>1.198146531470178</c:v>
                </c:pt>
                <c:pt idx="833">
                  <c:v>1.201514265717017</c:v>
                </c:pt>
                <c:pt idx="834">
                  <c:v>1.2003854086874708</c:v>
                </c:pt>
                <c:pt idx="835">
                  <c:v>1.2276586809235117</c:v>
                </c:pt>
                <c:pt idx="836">
                  <c:v>1.168614479061187</c:v>
                </c:pt>
                <c:pt idx="837">
                  <c:v>1.158478966185563</c:v>
                </c:pt>
                <c:pt idx="838">
                  <c:v>1.1502693900922651</c:v>
                </c:pt>
                <c:pt idx="839">
                  <c:v>1.1520994807916198</c:v>
                </c:pt>
                <c:pt idx="840">
                  <c:v>1.1757167060770675</c:v>
                </c:pt>
                <c:pt idx="841">
                  <c:v>1.1660873820307678</c:v>
                </c:pt>
                <c:pt idx="842">
                  <c:v>1.173828234308556</c:v>
                </c:pt>
                <c:pt idx="843">
                  <c:v>1.1796661013595306</c:v>
                </c:pt>
                <c:pt idx="844">
                  <c:v>1.1884130845634822</c:v>
                </c:pt>
                <c:pt idx="845">
                  <c:v>1.1831253452652328</c:v>
                </c:pt>
                <c:pt idx="846">
                  <c:v>1.177293174343333</c:v>
                </c:pt>
                <c:pt idx="847">
                  <c:v>1.1590201596027563</c:v>
                </c:pt>
                <c:pt idx="848">
                  <c:v>1.1748387201815869</c:v>
                </c:pt>
                <c:pt idx="849">
                  <c:v>1.171269436554526</c:v>
                </c:pt>
                <c:pt idx="850">
                  <c:v>1.1818496628439519</c:v>
                </c:pt>
                <c:pt idx="851">
                  <c:v>1.1564791355675081</c:v>
                </c:pt>
                <c:pt idx="852">
                  <c:v>1.1590368585959663</c:v>
                </c:pt>
                <c:pt idx="853">
                  <c:v>1.153667222907429</c:v>
                </c:pt>
                <c:pt idx="854">
                  <c:v>1.1516930416160829</c:v>
                </c:pt>
                <c:pt idx="855">
                  <c:v>1.1518184472835529</c:v>
                </c:pt>
                <c:pt idx="856">
                  <c:v>1.1557814104574058</c:v>
                </c:pt>
                <c:pt idx="857">
                  <c:v>1.082717931136042</c:v>
                </c:pt>
                <c:pt idx="858">
                  <c:v>1.0316226242639221</c:v>
                </c:pt>
                <c:pt idx="859">
                  <c:v>0.99529066835864211</c:v>
                </c:pt>
                <c:pt idx="860">
                  <c:v>1.070881359206763</c:v>
                </c:pt>
                <c:pt idx="861">
                  <c:v>1.0487362799464914</c:v>
                </c:pt>
                <c:pt idx="862">
                  <c:v>1.0795546063152999</c:v>
                </c:pt>
                <c:pt idx="863">
                  <c:v>1.0774897498790472</c:v>
                </c:pt>
                <c:pt idx="864">
                  <c:v>1.0918112203708319</c:v>
                </c:pt>
                <c:pt idx="865">
                  <c:v>1.112914961561716</c:v>
                </c:pt>
                <c:pt idx="866">
                  <c:v>1.1031397998608774</c:v>
                </c:pt>
                <c:pt idx="867">
                  <c:v>1.094879054908833</c:v>
                </c:pt>
                <c:pt idx="868">
                  <c:v>1.0874984765179661</c:v>
                </c:pt>
                <c:pt idx="869">
                  <c:v>1.0595820592417162</c:v>
                </c:pt>
                <c:pt idx="870">
                  <c:v>1.053371734746644</c:v>
                </c:pt>
                <c:pt idx="871">
                  <c:v>1.0492307695109151</c:v>
                </c:pt>
                <c:pt idx="872">
                  <c:v>1.049281768996118</c:v>
                </c:pt>
                <c:pt idx="873">
                  <c:v>1.0563712767810252</c:v>
                </c:pt>
                <c:pt idx="874">
                  <c:v>1.0517165502729033</c:v>
                </c:pt>
                <c:pt idx="875">
                  <c:v>1.1134885153767151</c:v>
                </c:pt>
                <c:pt idx="876">
                  <c:v>1.1019879913879329</c:v>
                </c:pt>
                <c:pt idx="877">
                  <c:v>1.1011327470347669</c:v>
                </c:pt>
                <c:pt idx="878">
                  <c:v>1.092617809590235</c:v>
                </c:pt>
                <c:pt idx="879">
                  <c:v>1.074274175210181</c:v>
                </c:pt>
                <c:pt idx="880">
                  <c:v>1.0803832955881476</c:v>
                </c:pt>
                <c:pt idx="881">
                  <c:v>1.0690243664786359</c:v>
                </c:pt>
                <c:pt idx="882">
                  <c:v>1.0757768693923446</c:v>
                </c:pt>
                <c:pt idx="883">
                  <c:v>1.0674389661593973</c:v>
                </c:pt>
                <c:pt idx="884">
                  <c:v>1.0580894868790367</c:v>
                </c:pt>
                <c:pt idx="885">
                  <c:v>1.0535695570004091</c:v>
                </c:pt>
                <c:pt idx="886">
                  <c:v>1.04815134464159</c:v>
                </c:pt>
                <c:pt idx="887">
                  <c:v>1.0514732165800598</c:v>
                </c:pt>
                <c:pt idx="888">
                  <c:v>1.0378139808575539</c:v>
                </c:pt>
                <c:pt idx="889">
                  <c:v>1.026587700558419</c:v>
                </c:pt>
                <c:pt idx="890">
                  <c:v>1.0304497938328359</c:v>
                </c:pt>
                <c:pt idx="891">
                  <c:v>1.020019263573295</c:v>
                </c:pt>
                <c:pt idx="892">
                  <c:v>1.0329807841566818</c:v>
                </c:pt>
                <c:pt idx="893">
                  <c:v>1.0446784450142068</c:v>
                </c:pt>
                <c:pt idx="894">
                  <c:v>1.0510894726025111</c:v>
                </c:pt>
                <c:pt idx="895">
                  <c:v>1.0533100659618102</c:v>
                </c:pt>
                <c:pt idx="896">
                  <c:v>1.0471817408063231</c:v>
                </c:pt>
                <c:pt idx="897">
                  <c:v>1.0486865595462409</c:v>
                </c:pt>
                <c:pt idx="898">
                  <c:v>1.0475676943331451</c:v>
                </c:pt>
                <c:pt idx="899">
                  <c:v>1.042428869798508</c:v>
                </c:pt>
                <c:pt idx="900">
                  <c:v>1.056106505191281</c:v>
                </c:pt>
                <c:pt idx="901">
                  <c:v>1.0580583165767909</c:v>
                </c:pt>
                <c:pt idx="902">
                  <c:v>1.053459255914668</c:v>
                </c:pt>
                <c:pt idx="903">
                  <c:v>1.0576303976030033</c:v>
                </c:pt>
                <c:pt idx="904">
                  <c:v>1.0509851432330291</c:v>
                </c:pt>
                <c:pt idx="905">
                  <c:v>1.0687019064312566</c:v>
                </c:pt>
                <c:pt idx="906">
                  <c:v>1.0608586422766511</c:v>
                </c:pt>
                <c:pt idx="907">
                  <c:v>1.0638277826708169</c:v>
                </c:pt>
                <c:pt idx="908">
                  <c:v>1.0613637390689792</c:v>
                </c:pt>
                <c:pt idx="909">
                  <c:v>1.0567934034593069</c:v>
                </c:pt>
                <c:pt idx="910">
                  <c:v>1.1144586142208259</c:v>
                </c:pt>
                <c:pt idx="911">
                  <c:v>1.0983237375566461</c:v>
                </c:pt>
                <c:pt idx="912">
                  <c:v>1.1020813513348355</c:v>
                </c:pt>
                <c:pt idx="913">
                  <c:v>1.0939241008755252</c:v>
                </c:pt>
                <c:pt idx="914">
                  <c:v>1.0881152200447577</c:v>
                </c:pt>
                <c:pt idx="915">
                  <c:v>1.0751978719795439</c:v>
                </c:pt>
                <c:pt idx="916">
                  <c:v>1.0932134269745952</c:v>
                </c:pt>
                <c:pt idx="917">
                  <c:v>1.0525754037284951</c:v>
                </c:pt>
                <c:pt idx="918">
                  <c:v>1.055950629989151</c:v>
                </c:pt>
                <c:pt idx="919">
                  <c:v>1.0696512121249098</c:v>
                </c:pt>
                <c:pt idx="920">
                  <c:v>1.088642282258542</c:v>
                </c:pt>
                <c:pt idx="921">
                  <c:v>1.1033425171758209</c:v>
                </c:pt>
                <c:pt idx="922">
                  <c:v>1.0929818898830881</c:v>
                </c:pt>
                <c:pt idx="923">
                  <c:v>1.1064040099720889</c:v>
                </c:pt>
                <c:pt idx="924">
                  <c:v>1.0956065821732599</c:v>
                </c:pt>
                <c:pt idx="925">
                  <c:v>1.0683887320497403</c:v>
                </c:pt>
                <c:pt idx="926">
                  <c:v>1.0483753178695019</c:v>
                </c:pt>
                <c:pt idx="927">
                  <c:v>1.0187881593970018</c:v>
                </c:pt>
                <c:pt idx="928">
                  <c:v>1.012610933313824</c:v>
                </c:pt>
                <c:pt idx="929">
                  <c:v>1.0102956786681871</c:v>
                </c:pt>
                <c:pt idx="930">
                  <c:v>1.0754594142703218</c:v>
                </c:pt>
                <c:pt idx="931">
                  <c:v>1.0855588902025763</c:v>
                </c:pt>
                <c:pt idx="932">
                  <c:v>1.1045134230375335</c:v>
                </c:pt>
                <c:pt idx="933">
                  <c:v>1.1093348719481231</c:v>
                </c:pt>
                <c:pt idx="934">
                  <c:v>1.1293456679779554</c:v>
                </c:pt>
                <c:pt idx="935">
                  <c:v>1.1297015880806229</c:v>
                </c:pt>
                <c:pt idx="936">
                  <c:v>1.0878865936193958</c:v>
                </c:pt>
                <c:pt idx="937">
                  <c:v>1.080710030064348</c:v>
                </c:pt>
                <c:pt idx="938">
                  <c:v>1.0756311704313051</c:v>
                </c:pt>
                <c:pt idx="939">
                  <c:v>1.0884072171952093</c:v>
                </c:pt>
                <c:pt idx="940">
                  <c:v>1.2240196076791652</c:v>
                </c:pt>
                <c:pt idx="941">
                  <c:v>1.2253352861091802</c:v>
                </c:pt>
                <c:pt idx="942">
                  <c:v>1.2261935790732088</c:v>
                </c:pt>
                <c:pt idx="943">
                  <c:v>1.2212079147098525</c:v>
                </c:pt>
                <c:pt idx="944">
                  <c:v>1.1935890179744315</c:v>
                </c:pt>
                <c:pt idx="945">
                  <c:v>1.2062664274479209</c:v>
                </c:pt>
                <c:pt idx="946">
                  <c:v>1.208233201466379</c:v>
                </c:pt>
                <c:pt idx="947">
                  <c:v>1.2665854878647642</c:v>
                </c:pt>
                <c:pt idx="948">
                  <c:v>1.2673595514876832</c:v>
                </c:pt>
                <c:pt idx="949">
                  <c:v>1.2460096525354076</c:v>
                </c:pt>
                <c:pt idx="950">
                  <c:v>1.2541783777177418</c:v>
                </c:pt>
                <c:pt idx="951">
                  <c:v>1.2472809091368777</c:v>
                </c:pt>
                <c:pt idx="952">
                  <c:v>1.2640513754971667</c:v>
                </c:pt>
                <c:pt idx="953">
                  <c:v>1.2989999930407641</c:v>
                </c:pt>
                <c:pt idx="954">
                  <c:v>1.2688574020714511</c:v>
                </c:pt>
                <c:pt idx="955">
                  <c:v>1.2676405212060398</c:v>
                </c:pt>
                <c:pt idx="956">
                  <c:v>1.2843827103637255</c:v>
                </c:pt>
                <c:pt idx="957">
                  <c:v>1.3010629048604196</c:v>
                </c:pt>
                <c:pt idx="958">
                  <c:v>1.2944223639704542</c:v>
                </c:pt>
                <c:pt idx="959">
                  <c:v>1.2661487995398133</c:v>
                </c:pt>
                <c:pt idx="960">
                  <c:v>1.2605612302457527</c:v>
                </c:pt>
                <c:pt idx="961">
                  <c:v>1.1533831046657568</c:v>
                </c:pt>
                <c:pt idx="962">
                  <c:v>1.2290814230201272</c:v>
                </c:pt>
                <c:pt idx="963">
                  <c:v>1.1989558720902609</c:v>
                </c:pt>
                <c:pt idx="964">
                  <c:v>1.1783174662691336</c:v>
                </c:pt>
                <c:pt idx="965">
                  <c:v>1.1773317313427503</c:v>
                </c:pt>
                <c:pt idx="966">
                  <c:v>1.1781655241333198</c:v>
                </c:pt>
                <c:pt idx="967">
                  <c:v>1.1946338674270647</c:v>
                </c:pt>
                <c:pt idx="968">
                  <c:v>1.2276152507240086</c:v>
                </c:pt>
                <c:pt idx="969">
                  <c:v>1.2229433745926181</c:v>
                </c:pt>
                <c:pt idx="970">
                  <c:v>1.2194646544642749</c:v>
                </c:pt>
                <c:pt idx="971">
                  <c:v>1.2129258499994424</c:v>
                </c:pt>
                <c:pt idx="972">
                  <c:v>1.2270126782129049</c:v>
                </c:pt>
                <c:pt idx="973">
                  <c:v>1.216250785249368</c:v>
                </c:pt>
                <c:pt idx="974">
                  <c:v>1.1999224251558405</c:v>
                </c:pt>
                <c:pt idx="975">
                  <c:v>1.2145672477363059</c:v>
                </c:pt>
                <c:pt idx="976">
                  <c:v>1.2145450241580877</c:v>
                </c:pt>
                <c:pt idx="977">
                  <c:v>1.2164813175919056</c:v>
                </c:pt>
                <c:pt idx="978">
                  <c:v>1.2222302915404546</c:v>
                </c:pt>
                <c:pt idx="979">
                  <c:v>1.2157519994037733</c:v>
                </c:pt>
                <c:pt idx="980">
                  <c:v>1.225859283080367</c:v>
                </c:pt>
                <c:pt idx="981">
                  <c:v>1.2258788926847342</c:v>
                </c:pt>
                <c:pt idx="982">
                  <c:v>1.2859075253221517</c:v>
                </c:pt>
                <c:pt idx="983">
                  <c:v>1.2913578316972094</c:v>
                </c:pt>
                <c:pt idx="984">
                  <c:v>1.2951840487431339</c:v>
                </c:pt>
                <c:pt idx="985">
                  <c:v>1.2901194217467564</c:v>
                </c:pt>
                <c:pt idx="986">
                  <c:v>1.2903574289038175</c:v>
                </c:pt>
                <c:pt idx="987">
                  <c:v>1.2973490314619216</c:v>
                </c:pt>
                <c:pt idx="988">
                  <c:v>1.290154682687533</c:v>
                </c:pt>
                <c:pt idx="989">
                  <c:v>1.262871118626993</c:v>
                </c:pt>
                <c:pt idx="990">
                  <c:v>1.2475491289925895</c:v>
                </c:pt>
                <c:pt idx="991">
                  <c:v>1.2671858545197048</c:v>
                </c:pt>
                <c:pt idx="992">
                  <c:v>1.2818439980609335</c:v>
                </c:pt>
                <c:pt idx="993">
                  <c:v>1.2737353444287223</c:v>
                </c:pt>
                <c:pt idx="994">
                  <c:v>1.4194535215867354</c:v>
                </c:pt>
                <c:pt idx="995">
                  <c:v>1.3863116967823523</c:v>
                </c:pt>
                <c:pt idx="996">
                  <c:v>1.3330717081233081</c:v>
                </c:pt>
                <c:pt idx="997">
                  <c:v>1.3427120627355009</c:v>
                </c:pt>
                <c:pt idx="998">
                  <c:v>1.3772685565671543</c:v>
                </c:pt>
                <c:pt idx="999">
                  <c:v>1.3460965441921999</c:v>
                </c:pt>
                <c:pt idx="1000">
                  <c:v>1.3694354744767621</c:v>
                </c:pt>
                <c:pt idx="1001">
                  <c:v>1.3708576664641794</c:v>
                </c:pt>
                <c:pt idx="1002">
                  <c:v>1.3259353980633446</c:v>
                </c:pt>
                <c:pt idx="1003">
                  <c:v>1.2880219692089001</c:v>
                </c:pt>
                <c:pt idx="1004">
                  <c:v>1.2784256660859223</c:v>
                </c:pt>
                <c:pt idx="1005">
                  <c:v>1.296519677266144</c:v>
                </c:pt>
                <c:pt idx="1006">
                  <c:v>1.2577168364307527</c:v>
                </c:pt>
                <c:pt idx="1007">
                  <c:v>1.2457416894961595</c:v>
                </c:pt>
                <c:pt idx="1008">
                  <c:v>1.2313110592733336</c:v>
                </c:pt>
                <c:pt idx="1009">
                  <c:v>1.2321212970210484</c:v>
                </c:pt>
                <c:pt idx="1010">
                  <c:v>1.2298330026695599</c:v>
                </c:pt>
                <c:pt idx="1011">
                  <c:v>1.2634047942556874</c:v>
                </c:pt>
                <c:pt idx="1012">
                  <c:v>1.2932848598034505</c:v>
                </c:pt>
                <c:pt idx="1013">
                  <c:v>1.3224541401043413</c:v>
                </c:pt>
                <c:pt idx="1014">
                  <c:v>1.2635062189354622</c:v>
                </c:pt>
                <c:pt idx="1015">
                  <c:v>1.2180502906218229</c:v>
                </c:pt>
                <c:pt idx="1016">
                  <c:v>1.1779880067721717</c:v>
                </c:pt>
                <c:pt idx="1017">
                  <c:v>1.1636789854836598</c:v>
                </c:pt>
                <c:pt idx="1018">
                  <c:v>1.1921964441032231</c:v>
                </c:pt>
                <c:pt idx="1019">
                  <c:v>1.2071419975841038</c:v>
                </c:pt>
                <c:pt idx="1020">
                  <c:v>1.1988812072568518</c:v>
                </c:pt>
                <c:pt idx="1021">
                  <c:v>1.2463298469217772</c:v>
                </c:pt>
                <c:pt idx="1022">
                  <c:v>1.2620091025409792</c:v>
                </c:pt>
                <c:pt idx="1023">
                  <c:v>1.2689824304312622</c:v>
                </c:pt>
                <c:pt idx="1024">
                  <c:v>1.266128155526677</c:v>
                </c:pt>
                <c:pt idx="1025">
                  <c:v>1.2651719393010281</c:v>
                </c:pt>
                <c:pt idx="1026">
                  <c:v>1.2447482718614411</c:v>
                </c:pt>
                <c:pt idx="1027">
                  <c:v>1.2278428254498694</c:v>
                </c:pt>
                <c:pt idx="1028">
                  <c:v>1.1609775249501069</c:v>
                </c:pt>
                <c:pt idx="1029">
                  <c:v>1.1789175966114218</c:v>
                </c:pt>
                <c:pt idx="1030">
                  <c:v>1.2079872833461984</c:v>
                </c:pt>
                <c:pt idx="1031">
                  <c:v>1.332804092746827</c:v>
                </c:pt>
                <c:pt idx="1032">
                  <c:v>1.3892068842621772</c:v>
                </c:pt>
                <c:pt idx="1033">
                  <c:v>1.5052501301216474</c:v>
                </c:pt>
                <c:pt idx="1034">
                  <c:v>1.5063860323065612</c:v>
                </c:pt>
                <c:pt idx="1035">
                  <c:v>1.502500604291934</c:v>
                </c:pt>
                <c:pt idx="1036">
                  <c:v>1.4569979249738898</c:v>
                </c:pt>
                <c:pt idx="1037">
                  <c:v>1.4463214537988658</c:v>
                </c:pt>
                <c:pt idx="1038">
                  <c:v>1.5030097740935209</c:v>
                </c:pt>
                <c:pt idx="1039">
                  <c:v>1.5685019757702334</c:v>
                </c:pt>
                <c:pt idx="1040">
                  <c:v>1.5285073233869144</c:v>
                </c:pt>
                <c:pt idx="1041">
                  <c:v>1.5271083852271501</c:v>
                </c:pt>
                <c:pt idx="1042">
                  <c:v>1.5396224042475821</c:v>
                </c:pt>
                <c:pt idx="1043">
                  <c:v>1.2569032805867451</c:v>
                </c:pt>
                <c:pt idx="1044">
                  <c:v>1.2408800870456567</c:v>
                </c:pt>
                <c:pt idx="1045">
                  <c:v>1.2737495741772409</c:v>
                </c:pt>
                <c:pt idx="1046">
                  <c:v>1.2479407273119973</c:v>
                </c:pt>
                <c:pt idx="1047">
                  <c:v>1.2698647504850653</c:v>
                </c:pt>
                <c:pt idx="1048">
                  <c:v>1.2494867661782618</c:v>
                </c:pt>
                <c:pt idx="1049">
                  <c:v>1.221545055583807</c:v>
                </c:pt>
                <c:pt idx="1050">
                  <c:v>1.2255256127351739</c:v>
                </c:pt>
                <c:pt idx="1051">
                  <c:v>1.0923010838385618</c:v>
                </c:pt>
                <c:pt idx="1052">
                  <c:v>1.1210399870978542</c:v>
                </c:pt>
                <c:pt idx="1053">
                  <c:v>1.1309448312862751</c:v>
                </c:pt>
                <c:pt idx="1054">
                  <c:v>1.130308534120958</c:v>
                </c:pt>
                <c:pt idx="1055">
                  <c:v>1.133253335052997</c:v>
                </c:pt>
                <c:pt idx="1056">
                  <c:v>1.1675115067716058</c:v>
                </c:pt>
                <c:pt idx="1057">
                  <c:v>1.3075976811382981</c:v>
                </c:pt>
                <c:pt idx="1058">
                  <c:v>1.3233377815887373</c:v>
                </c:pt>
                <c:pt idx="1059">
                  <c:v>1.2744290197496309</c:v>
                </c:pt>
                <c:pt idx="1060">
                  <c:v>1.2432541865302498</c:v>
                </c:pt>
                <c:pt idx="1061">
                  <c:v>1.1355339401916611</c:v>
                </c:pt>
                <c:pt idx="1062">
                  <c:v>1.0696843772276996</c:v>
                </c:pt>
                <c:pt idx="1063">
                  <c:v>1.067594274297202</c:v>
                </c:pt>
                <c:pt idx="1064">
                  <c:v>1.053612293729369</c:v>
                </c:pt>
                <c:pt idx="1065">
                  <c:v>1.0674306513037646</c:v>
                </c:pt>
                <c:pt idx="1066">
                  <c:v>1.073211535964343</c:v>
                </c:pt>
                <c:pt idx="1067">
                  <c:v>1.1217413700358796</c:v>
                </c:pt>
                <c:pt idx="1068">
                  <c:v>1.1345271978928486</c:v>
                </c:pt>
                <c:pt idx="1069">
                  <c:v>1.168177505225972</c:v>
                </c:pt>
                <c:pt idx="1070">
                  <c:v>1.1271128410943254</c:v>
                </c:pt>
                <c:pt idx="1071">
                  <c:v>1.090712738536368</c:v>
                </c:pt>
                <c:pt idx="1072">
                  <c:v>1.0729962163876128</c:v>
                </c:pt>
                <c:pt idx="1073">
                  <c:v>1.0783330302131198</c:v>
                </c:pt>
                <c:pt idx="1074">
                  <c:v>1.0879454291638488</c:v>
                </c:pt>
                <c:pt idx="1075">
                  <c:v>1.0690476141212182</c:v>
                </c:pt>
                <c:pt idx="1076">
                  <c:v>1.0473897409655868</c:v>
                </c:pt>
                <c:pt idx="1077">
                  <c:v>1.0402653664755892</c:v>
                </c:pt>
                <c:pt idx="1078">
                  <c:v>1.0689597116845879</c:v>
                </c:pt>
                <c:pt idx="1079">
                  <c:v>1.0793030445352372</c:v>
                </c:pt>
                <c:pt idx="1080">
                  <c:v>1.0546930364116101</c:v>
                </c:pt>
                <c:pt idx="1081">
                  <c:v>1.0738100555962879</c:v>
                </c:pt>
                <c:pt idx="1082">
                  <c:v>1.1144020057307189</c:v>
                </c:pt>
                <c:pt idx="1083">
                  <c:v>1.1247277924814112</c:v>
                </c:pt>
                <c:pt idx="1084">
                  <c:v>1.1273835138460859</c:v>
                </c:pt>
                <c:pt idx="1085">
                  <c:v>1.1351941900364799</c:v>
                </c:pt>
                <c:pt idx="1086">
                  <c:v>1.128812627573377</c:v>
                </c:pt>
                <c:pt idx="1087">
                  <c:v>1.1480987191804999</c:v>
                </c:pt>
                <c:pt idx="1088">
                  <c:v>1.1448028926783429</c:v>
                </c:pt>
                <c:pt idx="1089">
                  <c:v>1.1443024069640955</c:v>
                </c:pt>
                <c:pt idx="1090">
                  <c:v>1.171358081799492</c:v>
                </c:pt>
                <c:pt idx="1091">
                  <c:v>1.1941360578391023</c:v>
                </c:pt>
                <c:pt idx="1092">
                  <c:v>1.1727419857116668</c:v>
                </c:pt>
                <c:pt idx="1093">
                  <c:v>1.1019560379103817</c:v>
                </c:pt>
                <c:pt idx="1094">
                  <c:v>1.0638219954544728</c:v>
                </c:pt>
                <c:pt idx="1095">
                  <c:v>1.0576906167937821</c:v>
                </c:pt>
                <c:pt idx="1096">
                  <c:v>1.0344440761397879</c:v>
                </c:pt>
                <c:pt idx="1097">
                  <c:v>1.0478042826283349</c:v>
                </c:pt>
                <c:pt idx="1098">
                  <c:v>1.0404839025625281</c:v>
                </c:pt>
                <c:pt idx="1099">
                  <c:v>1.017754286513886</c:v>
                </c:pt>
                <c:pt idx="1100">
                  <c:v>1.0089822203636452</c:v>
                </c:pt>
                <c:pt idx="1101">
                  <c:v>0.99854390183787201</c:v>
                </c:pt>
                <c:pt idx="1102">
                  <c:v>1.0060376047933359</c:v>
                </c:pt>
                <c:pt idx="1103">
                  <c:v>1.0296991804508988</c:v>
                </c:pt>
                <c:pt idx="1104">
                  <c:v>1.0589191057423819</c:v>
                </c:pt>
                <c:pt idx="1105">
                  <c:v>1.0029959623803526</c:v>
                </c:pt>
                <c:pt idx="1106">
                  <c:v>1.0016247689754851</c:v>
                </c:pt>
                <c:pt idx="1107">
                  <c:v>0.98330263658580364</c:v>
                </c:pt>
                <c:pt idx="1108">
                  <c:v>0.99636988641908697</c:v>
                </c:pt>
                <c:pt idx="1109">
                  <c:v>0.98199550563843896</c:v>
                </c:pt>
                <c:pt idx="1110">
                  <c:v>1.0006263208815536</c:v>
                </c:pt>
                <c:pt idx="1111">
                  <c:v>0.98187167517547769</c:v>
                </c:pt>
                <c:pt idx="1112">
                  <c:v>0.97508065111839204</c:v>
                </c:pt>
                <c:pt idx="1113">
                  <c:v>1.0470530749892926</c:v>
                </c:pt>
                <c:pt idx="1114">
                  <c:v>1.0941306729415141</c:v>
                </c:pt>
                <c:pt idx="1115">
                  <c:v>1.0987257484083379</c:v>
                </c:pt>
                <c:pt idx="1116">
                  <c:v>1.1094469672819443</c:v>
                </c:pt>
                <c:pt idx="1117">
                  <c:v>1.0571436741778713</c:v>
                </c:pt>
                <c:pt idx="1118">
                  <c:v>1.0685000390420532</c:v>
                </c:pt>
                <c:pt idx="1119">
                  <c:v>1.0669965632759142</c:v>
                </c:pt>
                <c:pt idx="1120">
                  <c:v>1.0486583966923571</c:v>
                </c:pt>
                <c:pt idx="1121">
                  <c:v>1.0468462069423978</c:v>
                </c:pt>
                <c:pt idx="1122">
                  <c:v>1.0533919656747617</c:v>
                </c:pt>
                <c:pt idx="1123">
                  <c:v>1.076054974960704</c:v>
                </c:pt>
                <c:pt idx="1124">
                  <c:v>1.158940171999751</c:v>
                </c:pt>
                <c:pt idx="1125">
                  <c:v>1.1608119200452858</c:v>
                </c:pt>
                <c:pt idx="1126">
                  <c:v>1.1835774371491528</c:v>
                </c:pt>
                <c:pt idx="1127">
                  <c:v>1.208630210909468</c:v>
                </c:pt>
                <c:pt idx="1128">
                  <c:v>1.1228226318264842</c:v>
                </c:pt>
                <c:pt idx="1129">
                  <c:v>1.1952104300105129</c:v>
                </c:pt>
                <c:pt idx="1130">
                  <c:v>0.98144141804708218</c:v>
                </c:pt>
                <c:pt idx="1131">
                  <c:v>0.97343216836536084</c:v>
                </c:pt>
                <c:pt idx="1132">
                  <c:v>0.96299969855993506</c:v>
                </c:pt>
                <c:pt idx="1133">
                  <c:v>0.86604357470773119</c:v>
                </c:pt>
                <c:pt idx="1134">
                  <c:v>0.90424201061839682</c:v>
                </c:pt>
                <c:pt idx="1135">
                  <c:v>0.91842315554390297</c:v>
                </c:pt>
                <c:pt idx="1136">
                  <c:v>1.0061647609394571</c:v>
                </c:pt>
                <c:pt idx="1137">
                  <c:v>0.981552085578828</c:v>
                </c:pt>
                <c:pt idx="1138">
                  <c:v>0.98363549724724597</c:v>
                </c:pt>
                <c:pt idx="1139">
                  <c:v>0.972182881830987</c:v>
                </c:pt>
                <c:pt idx="1140">
                  <c:v>1.0020762149036608</c:v>
                </c:pt>
                <c:pt idx="1141">
                  <c:v>0.98920918017122095</c:v>
                </c:pt>
                <c:pt idx="1142">
                  <c:v>0.93921717454270282</c:v>
                </c:pt>
                <c:pt idx="1143">
                  <c:v>0.94401258596661619</c:v>
                </c:pt>
                <c:pt idx="1144">
                  <c:v>0.94160839359578896</c:v>
                </c:pt>
                <c:pt idx="1145">
                  <c:v>0.949447637013622</c:v>
                </c:pt>
                <c:pt idx="1146">
                  <c:v>0.97938273727550496</c:v>
                </c:pt>
                <c:pt idx="1147">
                  <c:v>1.0275885971682921</c:v>
                </c:pt>
                <c:pt idx="1148">
                  <c:v>1.0550458564252989</c:v>
                </c:pt>
                <c:pt idx="1149">
                  <c:v>1.0218682739453713</c:v>
                </c:pt>
                <c:pt idx="1150">
                  <c:v>1.0184686832403023</c:v>
                </c:pt>
                <c:pt idx="1151">
                  <c:v>1.038147782469061</c:v>
                </c:pt>
                <c:pt idx="1152">
                  <c:v>0.98240492909364496</c:v>
                </c:pt>
                <c:pt idx="1153">
                  <c:v>0.95060169624551094</c:v>
                </c:pt>
                <c:pt idx="1154">
                  <c:v>0.943259130211476</c:v>
                </c:pt>
                <c:pt idx="1155">
                  <c:v>0.94322313495493393</c:v>
                </c:pt>
                <c:pt idx="1156">
                  <c:v>0.93900881187653629</c:v>
                </c:pt>
                <c:pt idx="1157">
                  <c:v>0.92697284137245817</c:v>
                </c:pt>
                <c:pt idx="1158">
                  <c:v>0.95545765088047796</c:v>
                </c:pt>
                <c:pt idx="1159">
                  <c:v>0.94742669201144492</c:v>
                </c:pt>
                <c:pt idx="1160">
                  <c:v>0.94916494337760093</c:v>
                </c:pt>
                <c:pt idx="1161">
                  <c:v>0.9403902941288439</c:v>
                </c:pt>
                <c:pt idx="1162">
                  <c:v>0.82769452654530462</c:v>
                </c:pt>
                <c:pt idx="1163">
                  <c:v>0.81645826539763122</c:v>
                </c:pt>
                <c:pt idx="1164">
                  <c:v>0.81369924032494201</c:v>
                </c:pt>
                <c:pt idx="1165">
                  <c:v>0.81314590224884098</c:v>
                </c:pt>
                <c:pt idx="1166">
                  <c:v>0.81871869246418594</c:v>
                </c:pt>
                <c:pt idx="1167">
                  <c:v>0.82428867382120308</c:v>
                </c:pt>
                <c:pt idx="1168">
                  <c:v>0.81991893266070115</c:v>
                </c:pt>
                <c:pt idx="1169">
                  <c:v>0.82785684423817707</c:v>
                </c:pt>
                <c:pt idx="1170">
                  <c:v>0.82682720244907415</c:v>
                </c:pt>
                <c:pt idx="1171">
                  <c:v>1.0424651331116519</c:v>
                </c:pt>
                <c:pt idx="1172">
                  <c:v>0.93708546950741611</c:v>
                </c:pt>
                <c:pt idx="1173">
                  <c:v>0.89918786161710496</c:v>
                </c:pt>
                <c:pt idx="1174">
                  <c:v>0.89442818836304216</c:v>
                </c:pt>
                <c:pt idx="1175">
                  <c:v>0.95775561123767006</c:v>
                </c:pt>
                <c:pt idx="1176">
                  <c:v>0.94101832244847194</c:v>
                </c:pt>
                <c:pt idx="1177">
                  <c:v>0.99385355983168588</c:v>
                </c:pt>
                <c:pt idx="1178">
                  <c:v>1.01846322213809</c:v>
                </c:pt>
                <c:pt idx="1179">
                  <c:v>1.0810399651093781</c:v>
                </c:pt>
                <c:pt idx="1180">
                  <c:v>1.0687859469490337</c:v>
                </c:pt>
                <c:pt idx="1181">
                  <c:v>1.0747416993442673</c:v>
                </c:pt>
                <c:pt idx="1182">
                  <c:v>1.0747545834755881</c:v>
                </c:pt>
                <c:pt idx="1183">
                  <c:v>1.071894963490571</c:v>
                </c:pt>
                <c:pt idx="1184">
                  <c:v>1.0601149977730202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A8-43A9-8C49-D13AFE1C7FFA}"/>
            </c:ext>
          </c:extLst>
        </c:ser>
        <c:ser>
          <c:idx val="1"/>
          <c:order val="1"/>
          <c:tx>
            <c:strRef>
              <c:f>RISKSTATS_LSE!$AO$1</c:f>
              <c:strCache>
                <c:ptCount val="1"/>
                <c:pt idx="0">
                  <c:v>S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RISKSTATS_LSE!$AO$2:$AO$1186</c:f>
              <c:numCache>
                <c:formatCode>0%</c:formatCode>
                <c:ptCount val="1185"/>
                <c:pt idx="738">
                  <c:v>-0.57762000489809506</c:v>
                </c:pt>
                <c:pt idx="739">
                  <c:v>-0.5772340569190989</c:v>
                </c:pt>
                <c:pt idx="740">
                  <c:v>-0.57060327250260401</c:v>
                </c:pt>
                <c:pt idx="741">
                  <c:v>-0.55397862799277597</c:v>
                </c:pt>
                <c:pt idx="742">
                  <c:v>-0.56145263180868499</c:v>
                </c:pt>
                <c:pt idx="743">
                  <c:v>-0.56741825439118898</c:v>
                </c:pt>
                <c:pt idx="744">
                  <c:v>-0.57171321851732704</c:v>
                </c:pt>
                <c:pt idx="745">
                  <c:v>-0.55773614218584189</c:v>
                </c:pt>
                <c:pt idx="746">
                  <c:v>-0.56467498203713606</c:v>
                </c:pt>
                <c:pt idx="747">
                  <c:v>-0.562601409584358</c:v>
                </c:pt>
                <c:pt idx="748">
                  <c:v>-0.56867212446072801</c:v>
                </c:pt>
                <c:pt idx="749">
                  <c:v>-0.59665337520801509</c:v>
                </c:pt>
                <c:pt idx="750">
                  <c:v>-0.578536924057927</c:v>
                </c:pt>
                <c:pt idx="751">
                  <c:v>-0.58542285982770104</c:v>
                </c:pt>
                <c:pt idx="752">
                  <c:v>-0.59415368465155105</c:v>
                </c:pt>
                <c:pt idx="753">
                  <c:v>-0.60527269324895583</c:v>
                </c:pt>
                <c:pt idx="754">
                  <c:v>-0.63116674329163402</c:v>
                </c:pt>
                <c:pt idx="755">
                  <c:v>-0.62549630072979689</c:v>
                </c:pt>
                <c:pt idx="756">
                  <c:v>-0.64913671421267005</c:v>
                </c:pt>
                <c:pt idx="757">
                  <c:v>-0.61430633791755207</c:v>
                </c:pt>
                <c:pt idx="758">
                  <c:v>-0.57628187609052095</c:v>
                </c:pt>
                <c:pt idx="759">
                  <c:v>-0.57759961123562198</c:v>
                </c:pt>
                <c:pt idx="760">
                  <c:v>-0.58302943820857289</c:v>
                </c:pt>
                <c:pt idx="761">
                  <c:v>-0.58486506374914393</c:v>
                </c:pt>
                <c:pt idx="762">
                  <c:v>-0.602896051374469</c:v>
                </c:pt>
                <c:pt idx="763">
                  <c:v>-0.60491646923672393</c:v>
                </c:pt>
                <c:pt idx="764">
                  <c:v>-0.61213143466426401</c:v>
                </c:pt>
                <c:pt idx="765">
                  <c:v>-0.58934692692611101</c:v>
                </c:pt>
                <c:pt idx="766">
                  <c:v>-0.598814088449937</c:v>
                </c:pt>
                <c:pt idx="767">
                  <c:v>-0.60282834782405792</c:v>
                </c:pt>
                <c:pt idx="768">
                  <c:v>-0.59627717615382403</c:v>
                </c:pt>
                <c:pt idx="769">
                  <c:v>-0.59660720962967606</c:v>
                </c:pt>
                <c:pt idx="770">
                  <c:v>-0.61961017167241295</c:v>
                </c:pt>
                <c:pt idx="771">
                  <c:v>-0.62703291598323696</c:v>
                </c:pt>
                <c:pt idx="772">
                  <c:v>-0.62658275350783799</c:v>
                </c:pt>
                <c:pt idx="773">
                  <c:v>-0.61072020269858296</c:v>
                </c:pt>
                <c:pt idx="774">
                  <c:v>-0.61939589108732107</c:v>
                </c:pt>
                <c:pt idx="775">
                  <c:v>-0.61453859474008898</c:v>
                </c:pt>
                <c:pt idx="776">
                  <c:v>-0.62825270836881997</c:v>
                </c:pt>
                <c:pt idx="777">
                  <c:v>-0.65517886380018897</c:v>
                </c:pt>
                <c:pt idx="778">
                  <c:v>-0.62961042285616398</c:v>
                </c:pt>
                <c:pt idx="779">
                  <c:v>-0.59642310058971904</c:v>
                </c:pt>
                <c:pt idx="780">
                  <c:v>-0.59235780642697189</c:v>
                </c:pt>
                <c:pt idx="781">
                  <c:v>-0.58901523625419305</c:v>
                </c:pt>
                <c:pt idx="782">
                  <c:v>-0.57851993643927402</c:v>
                </c:pt>
                <c:pt idx="783">
                  <c:v>-0.57944167853337891</c:v>
                </c:pt>
                <c:pt idx="784">
                  <c:v>-0.57753746953507601</c:v>
                </c:pt>
                <c:pt idx="785">
                  <c:v>-0.57789990332072494</c:v>
                </c:pt>
                <c:pt idx="786">
                  <c:v>-0.593153135523527</c:v>
                </c:pt>
                <c:pt idx="787">
                  <c:v>-0.58920538272814205</c:v>
                </c:pt>
                <c:pt idx="788">
                  <c:v>-0.58442205255888202</c:v>
                </c:pt>
                <c:pt idx="789">
                  <c:v>-0.61398394317575589</c:v>
                </c:pt>
                <c:pt idx="790">
                  <c:v>-0.60009170267543099</c:v>
                </c:pt>
                <c:pt idx="791">
                  <c:v>-0.61247651289530891</c:v>
                </c:pt>
                <c:pt idx="792">
                  <c:v>-0.61036677904763603</c:v>
                </c:pt>
                <c:pt idx="793">
                  <c:v>-0.61059401484904796</c:v>
                </c:pt>
                <c:pt idx="794">
                  <c:v>-0.64648713113608614</c:v>
                </c:pt>
                <c:pt idx="795">
                  <c:v>-0.64204656187056885</c:v>
                </c:pt>
                <c:pt idx="796">
                  <c:v>-0.64028720113551396</c:v>
                </c:pt>
                <c:pt idx="797">
                  <c:v>-0.66239300425250203</c:v>
                </c:pt>
                <c:pt idx="798">
                  <c:v>-0.63660042961852503</c:v>
                </c:pt>
                <c:pt idx="799">
                  <c:v>-0.621080519653189</c:v>
                </c:pt>
                <c:pt idx="800">
                  <c:v>-0.62491242525412705</c:v>
                </c:pt>
                <c:pt idx="801">
                  <c:v>-0.64068222529546104</c:v>
                </c:pt>
                <c:pt idx="802">
                  <c:v>-0.61725170512966898</c:v>
                </c:pt>
                <c:pt idx="803">
                  <c:v>-0.63179375355727008</c:v>
                </c:pt>
                <c:pt idx="804">
                  <c:v>-0.62493814930102209</c:v>
                </c:pt>
                <c:pt idx="805">
                  <c:v>-0.652798316476637</c:v>
                </c:pt>
                <c:pt idx="806">
                  <c:v>-0.66405407884023004</c:v>
                </c:pt>
                <c:pt idx="807">
                  <c:v>-0.64492744465724605</c:v>
                </c:pt>
                <c:pt idx="808">
                  <c:v>-0.63238447186561197</c:v>
                </c:pt>
                <c:pt idx="809">
                  <c:v>-0.62790718429294501</c:v>
                </c:pt>
                <c:pt idx="810">
                  <c:v>-0.61664994418316599</c:v>
                </c:pt>
                <c:pt idx="811">
                  <c:v>-0.61257118468048599</c:v>
                </c:pt>
                <c:pt idx="812">
                  <c:v>-0.59588309852532084</c:v>
                </c:pt>
                <c:pt idx="813">
                  <c:v>-0.62238511818695208</c:v>
                </c:pt>
                <c:pt idx="814">
                  <c:v>-0.613679167748161</c:v>
                </c:pt>
                <c:pt idx="815">
                  <c:v>-0.61953368059215208</c:v>
                </c:pt>
                <c:pt idx="816">
                  <c:v>-0.65436843258198096</c:v>
                </c:pt>
                <c:pt idx="817">
                  <c:v>-0.6125398387203711</c:v>
                </c:pt>
                <c:pt idx="818">
                  <c:v>-0.65417402364783095</c:v>
                </c:pt>
                <c:pt idx="819">
                  <c:v>-0.65950664429317496</c:v>
                </c:pt>
                <c:pt idx="820">
                  <c:v>-0.6316284306142671</c:v>
                </c:pt>
                <c:pt idx="821">
                  <c:v>-0.60547474151004899</c:v>
                </c:pt>
                <c:pt idx="822">
                  <c:v>-0.61776068608923096</c:v>
                </c:pt>
                <c:pt idx="823">
                  <c:v>-0.61572237870148794</c:v>
                </c:pt>
                <c:pt idx="824">
                  <c:v>-0.655146261350804</c:v>
                </c:pt>
                <c:pt idx="825">
                  <c:v>-0.64836312713391198</c:v>
                </c:pt>
                <c:pt idx="826">
                  <c:v>-0.64397419626295016</c:v>
                </c:pt>
                <c:pt idx="827">
                  <c:v>-0.69802710412256697</c:v>
                </c:pt>
                <c:pt idx="828">
                  <c:v>-0.64845419654100001</c:v>
                </c:pt>
                <c:pt idx="829">
                  <c:v>-0.63376917001121202</c:v>
                </c:pt>
                <c:pt idx="830">
                  <c:v>-0.60282807785678993</c:v>
                </c:pt>
                <c:pt idx="831">
                  <c:v>-0.66619846759021695</c:v>
                </c:pt>
                <c:pt idx="832">
                  <c:v>-0.66805345907268299</c:v>
                </c:pt>
                <c:pt idx="833">
                  <c:v>-0.66351693724843397</c:v>
                </c:pt>
                <c:pt idx="834">
                  <c:v>-0.66941516038090909</c:v>
                </c:pt>
                <c:pt idx="835">
                  <c:v>-0.6673306821721241</c:v>
                </c:pt>
                <c:pt idx="836">
                  <c:v>-0.65385194480134012</c:v>
                </c:pt>
                <c:pt idx="837">
                  <c:v>-0.64739461769095408</c:v>
                </c:pt>
                <c:pt idx="838">
                  <c:v>-0.63802673475358007</c:v>
                </c:pt>
                <c:pt idx="839">
                  <c:v>-0.63484118478178908</c:v>
                </c:pt>
                <c:pt idx="840">
                  <c:v>-0.70778918557890402</c:v>
                </c:pt>
                <c:pt idx="841">
                  <c:v>-0.66566332599515299</c:v>
                </c:pt>
                <c:pt idx="842">
                  <c:v>-0.6781295991357521</c:v>
                </c:pt>
                <c:pt idx="843">
                  <c:v>-0.6545136767603531</c:v>
                </c:pt>
                <c:pt idx="844">
                  <c:v>-0.65500888987614303</c:v>
                </c:pt>
                <c:pt idx="845">
                  <c:v>-0.65530695717518006</c:v>
                </c:pt>
                <c:pt idx="846">
                  <c:v>-0.69291950657699697</c:v>
                </c:pt>
                <c:pt idx="847">
                  <c:v>-0.66977825200197605</c:v>
                </c:pt>
                <c:pt idx="848">
                  <c:v>-0.67444409360342106</c:v>
                </c:pt>
                <c:pt idx="849">
                  <c:v>-0.67742396723453302</c:v>
                </c:pt>
                <c:pt idx="850">
                  <c:v>-0.69555396665594704</c:v>
                </c:pt>
                <c:pt idx="851">
                  <c:v>-0.68083261021716612</c:v>
                </c:pt>
                <c:pt idx="852">
                  <c:v>-0.68002206493308903</c:v>
                </c:pt>
                <c:pt idx="853">
                  <c:v>-0.6796984002959271</c:v>
                </c:pt>
                <c:pt idx="854">
                  <c:v>-0.69043038723504901</c:v>
                </c:pt>
                <c:pt idx="855">
                  <c:v>-0.700953052761498</c:v>
                </c:pt>
                <c:pt idx="856">
                  <c:v>-0.71121846073322603</c:v>
                </c:pt>
                <c:pt idx="857">
                  <c:v>-0.65795015667386503</c:v>
                </c:pt>
                <c:pt idx="858">
                  <c:v>-0.6512281598112819</c:v>
                </c:pt>
                <c:pt idx="859">
                  <c:v>-0.60715728024433002</c:v>
                </c:pt>
                <c:pt idx="860">
                  <c:v>-0.63911919273410289</c:v>
                </c:pt>
                <c:pt idx="861">
                  <c:v>-0.60216722016864199</c:v>
                </c:pt>
                <c:pt idx="862">
                  <c:v>-0.62014811067293307</c:v>
                </c:pt>
                <c:pt idx="863">
                  <c:v>-0.58088155037704592</c:v>
                </c:pt>
                <c:pt idx="864">
                  <c:v>-0.55122718975377905</c:v>
                </c:pt>
                <c:pt idx="865">
                  <c:v>-0.55869902427545004</c:v>
                </c:pt>
                <c:pt idx="866">
                  <c:v>-0.53884651549023099</c:v>
                </c:pt>
                <c:pt idx="867">
                  <c:v>-0.54240698233353812</c:v>
                </c:pt>
                <c:pt idx="868">
                  <c:v>-0.53727154005305788</c:v>
                </c:pt>
                <c:pt idx="869">
                  <c:v>-0.54043782263403506</c:v>
                </c:pt>
                <c:pt idx="870">
                  <c:v>-0.51461929861132905</c:v>
                </c:pt>
                <c:pt idx="871">
                  <c:v>-0.51324394859684608</c:v>
                </c:pt>
                <c:pt idx="872">
                  <c:v>-0.509316003923585</c:v>
                </c:pt>
                <c:pt idx="873">
                  <c:v>-0.50486704041112496</c:v>
                </c:pt>
                <c:pt idx="874">
                  <c:v>-0.510923161555493</c:v>
                </c:pt>
                <c:pt idx="875">
                  <c:v>-0.55506035967581091</c:v>
                </c:pt>
                <c:pt idx="876">
                  <c:v>-0.55775699661016198</c:v>
                </c:pt>
                <c:pt idx="877">
                  <c:v>-0.51145266431427705</c:v>
                </c:pt>
                <c:pt idx="878">
                  <c:v>-0.50642084254797892</c:v>
                </c:pt>
                <c:pt idx="879">
                  <c:v>-0.52367631191205699</c:v>
                </c:pt>
                <c:pt idx="880">
                  <c:v>-0.52395050527501807</c:v>
                </c:pt>
                <c:pt idx="881">
                  <c:v>-0.53593728399840201</c:v>
                </c:pt>
                <c:pt idx="882">
                  <c:v>-0.53704842177489698</c:v>
                </c:pt>
                <c:pt idx="883">
                  <c:v>-0.521612526018294</c:v>
                </c:pt>
                <c:pt idx="884">
                  <c:v>-0.52000607957774103</c:v>
                </c:pt>
                <c:pt idx="885">
                  <c:v>-0.51268538878971104</c:v>
                </c:pt>
                <c:pt idx="886">
                  <c:v>-0.49044772689832805</c:v>
                </c:pt>
                <c:pt idx="887">
                  <c:v>-0.51511277581239701</c:v>
                </c:pt>
                <c:pt idx="888">
                  <c:v>-0.49824964965450208</c:v>
                </c:pt>
                <c:pt idx="889">
                  <c:v>-0.47991326346451102</c:v>
                </c:pt>
                <c:pt idx="890">
                  <c:v>-0.49595733191465197</c:v>
                </c:pt>
                <c:pt idx="891">
                  <c:v>-0.50404065419855004</c:v>
                </c:pt>
                <c:pt idx="892">
                  <c:v>-0.51666288763256607</c:v>
                </c:pt>
                <c:pt idx="893">
                  <c:v>-0.50558644187034507</c:v>
                </c:pt>
                <c:pt idx="894">
                  <c:v>-0.50286244514363698</c:v>
                </c:pt>
                <c:pt idx="895">
                  <c:v>-0.52030372123313906</c:v>
                </c:pt>
                <c:pt idx="896">
                  <c:v>-0.50644851905273802</c:v>
                </c:pt>
                <c:pt idx="897">
                  <c:v>-0.49406069121057694</c:v>
                </c:pt>
                <c:pt idx="898">
                  <c:v>-0.53873437800286705</c:v>
                </c:pt>
                <c:pt idx="899">
                  <c:v>-0.5260953396061131</c:v>
                </c:pt>
                <c:pt idx="900">
                  <c:v>-0.54598566766890799</c:v>
                </c:pt>
                <c:pt idx="901">
                  <c:v>-0.53945736870760597</c:v>
                </c:pt>
                <c:pt idx="902">
                  <c:v>-0.50665916353277096</c:v>
                </c:pt>
                <c:pt idx="903">
                  <c:v>-0.51861853050892703</c:v>
                </c:pt>
                <c:pt idx="904">
                  <c:v>-0.5152811142514151</c:v>
                </c:pt>
                <c:pt idx="905">
                  <c:v>-0.53201438481089303</c:v>
                </c:pt>
                <c:pt idx="906">
                  <c:v>-0.52173879379542598</c:v>
                </c:pt>
                <c:pt idx="907">
                  <c:v>-0.52392863529228706</c:v>
                </c:pt>
                <c:pt idx="908">
                  <c:v>-0.52460732944491406</c:v>
                </c:pt>
                <c:pt idx="909">
                  <c:v>-0.55439312327146395</c:v>
                </c:pt>
                <c:pt idx="910">
                  <c:v>-0.58546549641740497</c:v>
                </c:pt>
                <c:pt idx="911">
                  <c:v>-0.58541249479352797</c:v>
                </c:pt>
                <c:pt idx="912">
                  <c:v>-0.57228192189191796</c:v>
                </c:pt>
                <c:pt idx="913">
                  <c:v>-0.56647788801629095</c:v>
                </c:pt>
                <c:pt idx="914">
                  <c:v>-0.59295055808676289</c:v>
                </c:pt>
                <c:pt idx="915">
                  <c:v>-0.57847684760243301</c:v>
                </c:pt>
                <c:pt idx="916">
                  <c:v>-0.5929637634172179</c:v>
                </c:pt>
                <c:pt idx="917">
                  <c:v>-0.55369717981998001</c:v>
                </c:pt>
                <c:pt idx="918">
                  <c:v>-0.57997516198848409</c:v>
                </c:pt>
                <c:pt idx="919">
                  <c:v>-0.58356847262425904</c:v>
                </c:pt>
                <c:pt idx="920">
                  <c:v>-0.57204788936803896</c:v>
                </c:pt>
                <c:pt idx="921">
                  <c:v>-0.60314369305935001</c:v>
                </c:pt>
                <c:pt idx="922">
                  <c:v>-0.57558272843484692</c:v>
                </c:pt>
                <c:pt idx="923">
                  <c:v>-0.54589174160281195</c:v>
                </c:pt>
                <c:pt idx="924">
                  <c:v>-0.50153742145660907</c:v>
                </c:pt>
                <c:pt idx="925">
                  <c:v>-0.49623538550819801</c:v>
                </c:pt>
                <c:pt idx="926">
                  <c:v>-0.489657305223692</c:v>
                </c:pt>
                <c:pt idx="927">
                  <c:v>-0.451208797900984</c:v>
                </c:pt>
                <c:pt idx="928">
                  <c:v>-0.44898079849357303</c:v>
                </c:pt>
                <c:pt idx="929">
                  <c:v>-0.459056788793476</c:v>
                </c:pt>
                <c:pt idx="930">
                  <c:v>-0.48775796372491603</c:v>
                </c:pt>
                <c:pt idx="931">
                  <c:v>-0.49539256066157494</c:v>
                </c:pt>
                <c:pt idx="932">
                  <c:v>-0.495190046034718</c:v>
                </c:pt>
                <c:pt idx="933">
                  <c:v>-0.50493563782813</c:v>
                </c:pt>
                <c:pt idx="934">
                  <c:v>-0.546849696010547</c:v>
                </c:pt>
                <c:pt idx="935">
                  <c:v>-0.53364013003409294</c:v>
                </c:pt>
                <c:pt idx="936">
                  <c:v>-0.52123477583979794</c:v>
                </c:pt>
                <c:pt idx="937">
                  <c:v>-0.51852628354347208</c:v>
                </c:pt>
                <c:pt idx="938">
                  <c:v>-0.51039421233347304</c:v>
                </c:pt>
                <c:pt idx="939">
                  <c:v>-0.51013997984050108</c:v>
                </c:pt>
                <c:pt idx="940">
                  <c:v>-0.70608065800487296</c:v>
                </c:pt>
                <c:pt idx="941">
                  <c:v>-0.70503915726291988</c:v>
                </c:pt>
                <c:pt idx="942">
                  <c:v>-0.68343181783893492</c:v>
                </c:pt>
                <c:pt idx="943">
                  <c:v>-0.6771325017964771</c:v>
                </c:pt>
                <c:pt idx="944">
                  <c:v>-0.65348396052299096</c:v>
                </c:pt>
                <c:pt idx="945">
                  <c:v>-0.69172091664910007</c:v>
                </c:pt>
                <c:pt idx="946">
                  <c:v>-0.67570513645795593</c:v>
                </c:pt>
                <c:pt idx="947">
                  <c:v>-0.72855147096758999</c:v>
                </c:pt>
                <c:pt idx="948">
                  <c:v>-0.7002116844428159</c:v>
                </c:pt>
                <c:pt idx="949">
                  <c:v>-0.64871534777742501</c:v>
                </c:pt>
                <c:pt idx="950">
                  <c:v>-0.68710726552508006</c:v>
                </c:pt>
                <c:pt idx="951">
                  <c:v>-0.67242277605640199</c:v>
                </c:pt>
                <c:pt idx="952">
                  <c:v>-0.6932898700645469</c:v>
                </c:pt>
                <c:pt idx="953">
                  <c:v>-0.73168398716712812</c:v>
                </c:pt>
                <c:pt idx="954">
                  <c:v>-0.68570106447130508</c:v>
                </c:pt>
                <c:pt idx="955">
                  <c:v>-0.6633068623139402</c:v>
                </c:pt>
                <c:pt idx="956">
                  <c:v>-0.70018224649007799</c:v>
                </c:pt>
                <c:pt idx="957">
                  <c:v>-0.74408312413870803</c:v>
                </c:pt>
                <c:pt idx="958">
                  <c:v>-0.71040327174948092</c:v>
                </c:pt>
                <c:pt idx="959">
                  <c:v>-0.67267382301202505</c:v>
                </c:pt>
                <c:pt idx="960">
                  <c:v>-0.6778088502787889</c:v>
                </c:pt>
                <c:pt idx="961">
                  <c:v>-0.48885552436874796</c:v>
                </c:pt>
                <c:pt idx="962">
                  <c:v>-0.64842848231542694</c:v>
                </c:pt>
                <c:pt idx="963">
                  <c:v>-0.60509959291825188</c:v>
                </c:pt>
                <c:pt idx="964">
                  <c:v>-0.58587031589591998</c:v>
                </c:pt>
                <c:pt idx="965">
                  <c:v>-0.58709357092955106</c:v>
                </c:pt>
                <c:pt idx="966">
                  <c:v>-0.49904699509528505</c:v>
                </c:pt>
                <c:pt idx="967">
                  <c:v>-0.5212358106586189</c:v>
                </c:pt>
                <c:pt idx="968">
                  <c:v>-0.5484738656404059</c:v>
                </c:pt>
                <c:pt idx="969">
                  <c:v>-0.548746205240489</c:v>
                </c:pt>
                <c:pt idx="970">
                  <c:v>-0.53649048692460799</c:v>
                </c:pt>
                <c:pt idx="971">
                  <c:v>-0.57215504126161287</c:v>
                </c:pt>
                <c:pt idx="972">
                  <c:v>-0.56964093226982382</c:v>
                </c:pt>
                <c:pt idx="973">
                  <c:v>-0.57284676613263197</c:v>
                </c:pt>
                <c:pt idx="974">
                  <c:v>-0.54727630464718602</c:v>
                </c:pt>
                <c:pt idx="975">
                  <c:v>-0.55268701746745408</c:v>
                </c:pt>
                <c:pt idx="976">
                  <c:v>-0.55310995632275406</c:v>
                </c:pt>
                <c:pt idx="977">
                  <c:v>-0.55210446044148598</c:v>
                </c:pt>
                <c:pt idx="978">
                  <c:v>-0.55460487675007097</c:v>
                </c:pt>
                <c:pt idx="979">
                  <c:v>-0.50875471090720292</c:v>
                </c:pt>
                <c:pt idx="980">
                  <c:v>-0.50273554436835999</c:v>
                </c:pt>
                <c:pt idx="981">
                  <c:v>-0.51218601840214029</c:v>
                </c:pt>
                <c:pt idx="982">
                  <c:v>-0.64928782071553592</c:v>
                </c:pt>
                <c:pt idx="983">
                  <c:v>-0.65827535321193609</c:v>
                </c:pt>
                <c:pt idx="984">
                  <c:v>-0.68168393699518604</c:v>
                </c:pt>
                <c:pt idx="985">
                  <c:v>-0.66551296649211589</c:v>
                </c:pt>
                <c:pt idx="986">
                  <c:v>-0.65616550151994102</c:v>
                </c:pt>
                <c:pt idx="987">
                  <c:v>-0.62265331610534091</c:v>
                </c:pt>
                <c:pt idx="988">
                  <c:v>-0.602042635370581</c:v>
                </c:pt>
                <c:pt idx="989">
                  <c:v>-0.58486078933583896</c:v>
                </c:pt>
                <c:pt idx="990">
                  <c:v>-0.56644213951413891</c:v>
                </c:pt>
                <c:pt idx="991">
                  <c:v>-0.59309191102503889</c:v>
                </c:pt>
                <c:pt idx="992">
                  <c:v>-0.62873578555632603</c:v>
                </c:pt>
                <c:pt idx="993">
                  <c:v>-0.61848497206790509</c:v>
                </c:pt>
                <c:pt idx="994">
                  <c:v>-0.80603308262747708</c:v>
                </c:pt>
                <c:pt idx="995">
                  <c:v>-0.74187630973997098</c:v>
                </c:pt>
                <c:pt idx="996">
                  <c:v>-0.71296957123900084</c:v>
                </c:pt>
                <c:pt idx="997">
                  <c:v>-0.702015643172897</c:v>
                </c:pt>
                <c:pt idx="998">
                  <c:v>-0.71844959362991712</c:v>
                </c:pt>
                <c:pt idx="999">
                  <c:v>-0.70446560484088594</c:v>
                </c:pt>
                <c:pt idx="1000">
                  <c:v>-0.72754631422864602</c:v>
                </c:pt>
                <c:pt idx="1001">
                  <c:v>-0.73211181224564903</c:v>
                </c:pt>
                <c:pt idx="1002">
                  <c:v>-0.67584356915577304</c:v>
                </c:pt>
                <c:pt idx="1003">
                  <c:v>-0.627689149432483</c:v>
                </c:pt>
                <c:pt idx="1004">
                  <c:v>-0.61120215488486695</c:v>
                </c:pt>
                <c:pt idx="1005">
                  <c:v>-0.63453216147296998</c:v>
                </c:pt>
                <c:pt idx="1006">
                  <c:v>-0.62288331301493294</c:v>
                </c:pt>
                <c:pt idx="1007">
                  <c:v>-0.57522851219726212</c:v>
                </c:pt>
                <c:pt idx="1008">
                  <c:v>-0.58672496842694899</c:v>
                </c:pt>
                <c:pt idx="1009">
                  <c:v>-0.6013260269433659</c:v>
                </c:pt>
                <c:pt idx="1010">
                  <c:v>-0.60047383331444504</c:v>
                </c:pt>
                <c:pt idx="1011">
                  <c:v>-0.64591558507957103</c:v>
                </c:pt>
                <c:pt idx="1012">
                  <c:v>-0.70202742722135492</c:v>
                </c:pt>
                <c:pt idx="1013">
                  <c:v>-0.7454271246479921</c:v>
                </c:pt>
                <c:pt idx="1014">
                  <c:v>-0.6776977972261029</c:v>
                </c:pt>
                <c:pt idx="1015">
                  <c:v>-0.59857001310138291</c:v>
                </c:pt>
                <c:pt idx="1016">
                  <c:v>-0.54771407841110498</c:v>
                </c:pt>
                <c:pt idx="1017">
                  <c:v>-0.58957666732995695</c:v>
                </c:pt>
                <c:pt idx="1018">
                  <c:v>-0.665796574115332</c:v>
                </c:pt>
                <c:pt idx="1019">
                  <c:v>-0.69280714130841003</c:v>
                </c:pt>
                <c:pt idx="1020">
                  <c:v>-0.67319314450093393</c:v>
                </c:pt>
                <c:pt idx="1021">
                  <c:v>-0.73346066131475107</c:v>
                </c:pt>
                <c:pt idx="1022">
                  <c:v>-0.75923812835341309</c:v>
                </c:pt>
                <c:pt idx="1023">
                  <c:v>-0.74982516621723994</c:v>
                </c:pt>
                <c:pt idx="1024">
                  <c:v>-0.73535667140551197</c:v>
                </c:pt>
                <c:pt idx="1025">
                  <c:v>-0.78585861227206588</c:v>
                </c:pt>
                <c:pt idx="1026">
                  <c:v>-0.77847120565138217</c:v>
                </c:pt>
                <c:pt idx="1027">
                  <c:v>-0.77511795538027495</c:v>
                </c:pt>
                <c:pt idx="1028">
                  <c:v>-0.72118854471312011</c:v>
                </c:pt>
                <c:pt idx="1029">
                  <c:v>-0.73687377309519508</c:v>
                </c:pt>
                <c:pt idx="1030">
                  <c:v>-0.78048053263695805</c:v>
                </c:pt>
                <c:pt idx="1031">
                  <c:v>-0.92221550759391913</c:v>
                </c:pt>
                <c:pt idx="1032">
                  <c:v>-0.99760223647378177</c:v>
                </c:pt>
                <c:pt idx="1033">
                  <c:v>-1.020774965045002</c:v>
                </c:pt>
                <c:pt idx="1034">
                  <c:v>-1.017646919006111</c:v>
                </c:pt>
                <c:pt idx="1035">
                  <c:v>-1.087970007572024</c:v>
                </c:pt>
                <c:pt idx="1036">
                  <c:v>-1.029190599340946</c:v>
                </c:pt>
                <c:pt idx="1037">
                  <c:v>-0.96602568978702497</c:v>
                </c:pt>
                <c:pt idx="1038">
                  <c:v>-0.9854025889806981</c:v>
                </c:pt>
                <c:pt idx="1039">
                  <c:v>-0.98296485813514611</c:v>
                </c:pt>
                <c:pt idx="1040">
                  <c:v>-1.0225470262815928</c:v>
                </c:pt>
                <c:pt idx="1041">
                  <c:v>-1.0186883965462339</c:v>
                </c:pt>
                <c:pt idx="1042">
                  <c:v>-1.027719986994329</c:v>
                </c:pt>
                <c:pt idx="1043">
                  <c:v>-0.81418943335729288</c:v>
                </c:pt>
                <c:pt idx="1044">
                  <c:v>-0.81665611813185091</c:v>
                </c:pt>
                <c:pt idx="1045">
                  <c:v>-0.83672079829565793</c:v>
                </c:pt>
                <c:pt idx="1046">
                  <c:v>-0.77249445633415714</c:v>
                </c:pt>
                <c:pt idx="1047">
                  <c:v>-0.83482788204723302</c:v>
                </c:pt>
                <c:pt idx="1048">
                  <c:v>-0.79701114366502701</c:v>
                </c:pt>
                <c:pt idx="1049">
                  <c:v>-0.76538042388974792</c:v>
                </c:pt>
                <c:pt idx="1050">
                  <c:v>-0.756159067567301</c:v>
                </c:pt>
                <c:pt idx="1051">
                  <c:v>-0.62803312388704713</c:v>
                </c:pt>
                <c:pt idx="1052">
                  <c:v>-0.68653523407686301</c:v>
                </c:pt>
                <c:pt idx="1053">
                  <c:v>-0.72790124810626611</c:v>
                </c:pt>
                <c:pt idx="1054">
                  <c:v>-0.70951570541521192</c:v>
                </c:pt>
                <c:pt idx="1055">
                  <c:v>-0.73481543416846395</c:v>
                </c:pt>
                <c:pt idx="1056">
                  <c:v>-0.78762452795172511</c:v>
                </c:pt>
                <c:pt idx="1057">
                  <c:v>-0.90776667344890616</c:v>
                </c:pt>
                <c:pt idx="1058">
                  <c:v>-0.97313710740962023</c:v>
                </c:pt>
                <c:pt idx="1059">
                  <c:v>-0.92471356150577388</c:v>
                </c:pt>
                <c:pt idx="1060">
                  <c:v>-0.83147678976121386</c:v>
                </c:pt>
                <c:pt idx="1061">
                  <c:v>-0.75237127100084611</c:v>
                </c:pt>
                <c:pt idx="1062">
                  <c:v>-0.60185162884623489</c:v>
                </c:pt>
                <c:pt idx="1063">
                  <c:v>-0.54878890231385002</c:v>
                </c:pt>
                <c:pt idx="1064">
                  <c:v>-0.51391246144830494</c:v>
                </c:pt>
                <c:pt idx="1065">
                  <c:v>-0.56235556215241189</c:v>
                </c:pt>
                <c:pt idx="1066">
                  <c:v>-0.558268165077351</c:v>
                </c:pt>
                <c:pt idx="1067">
                  <c:v>-0.67970029877027804</c:v>
                </c:pt>
                <c:pt idx="1068">
                  <c:v>-0.69905997746144588</c:v>
                </c:pt>
                <c:pt idx="1069">
                  <c:v>-0.74299791740375398</c:v>
                </c:pt>
                <c:pt idx="1070">
                  <c:v>-0.7087047296345419</c:v>
                </c:pt>
                <c:pt idx="1071">
                  <c:v>-0.60913815316391695</c:v>
                </c:pt>
                <c:pt idx="1072">
                  <c:v>-0.59868684195995603</c:v>
                </c:pt>
                <c:pt idx="1073">
                  <c:v>-0.63027356241767096</c:v>
                </c:pt>
                <c:pt idx="1074">
                  <c:v>-0.64305922857177511</c:v>
                </c:pt>
                <c:pt idx="1075">
                  <c:v>-0.61253169386776296</c:v>
                </c:pt>
                <c:pt idx="1076">
                  <c:v>-0.55887861415986895</c:v>
                </c:pt>
                <c:pt idx="1077">
                  <c:v>-0.59811386495351315</c:v>
                </c:pt>
                <c:pt idx="1078">
                  <c:v>-0.66327050619085104</c:v>
                </c:pt>
                <c:pt idx="1079">
                  <c:v>-0.68349246257749496</c:v>
                </c:pt>
                <c:pt idx="1080">
                  <c:v>-0.62345133644096495</c:v>
                </c:pt>
                <c:pt idx="1081">
                  <c:v>-0.66611808717137588</c:v>
                </c:pt>
                <c:pt idx="1082">
                  <c:v>-0.71358180845061192</c:v>
                </c:pt>
                <c:pt idx="1083">
                  <c:v>-0.70657580641228102</c:v>
                </c:pt>
                <c:pt idx="1084">
                  <c:v>-0.67986999418430805</c:v>
                </c:pt>
                <c:pt idx="1085">
                  <c:v>-0.7144981643137861</c:v>
                </c:pt>
                <c:pt idx="1086">
                  <c:v>-0.72852539720688303</c:v>
                </c:pt>
                <c:pt idx="1087">
                  <c:v>-0.75633191979910785</c:v>
                </c:pt>
                <c:pt idx="1088">
                  <c:v>-0.74798857010374808</c:v>
                </c:pt>
                <c:pt idx="1089">
                  <c:v>-0.75898224971981221</c:v>
                </c:pt>
                <c:pt idx="1090">
                  <c:v>-0.80718093867737306</c:v>
                </c:pt>
                <c:pt idx="1091">
                  <c:v>-0.86782321765068704</c:v>
                </c:pt>
                <c:pt idx="1092">
                  <c:v>-0.80112921823323102</c:v>
                </c:pt>
                <c:pt idx="1093">
                  <c:v>-0.697704540958483</c:v>
                </c:pt>
                <c:pt idx="1094">
                  <c:v>-0.66392957009605091</c:v>
                </c:pt>
                <c:pt idx="1095">
                  <c:v>-0.64539381059584389</c:v>
                </c:pt>
                <c:pt idx="1096">
                  <c:v>-0.62441121029325197</c:v>
                </c:pt>
                <c:pt idx="1097">
                  <c:v>-0.63137174485664505</c:v>
                </c:pt>
                <c:pt idx="1098">
                  <c:v>-0.6393307644382481</c:v>
                </c:pt>
                <c:pt idx="1099">
                  <c:v>-0.63622638309472701</c:v>
                </c:pt>
                <c:pt idx="1100">
                  <c:v>-0.60308773058755094</c:v>
                </c:pt>
                <c:pt idx="1101">
                  <c:v>-0.6236504714248079</c:v>
                </c:pt>
                <c:pt idx="1102">
                  <c:v>-0.56509514233908298</c:v>
                </c:pt>
                <c:pt idx="1103">
                  <c:v>-0.59376044916442994</c:v>
                </c:pt>
                <c:pt idx="1104">
                  <c:v>-0.62934278517759901</c:v>
                </c:pt>
                <c:pt idx="1105">
                  <c:v>-0.57316086112761999</c:v>
                </c:pt>
                <c:pt idx="1106">
                  <c:v>-0.59759518438199088</c:v>
                </c:pt>
                <c:pt idx="1107">
                  <c:v>-0.60295087831803995</c:v>
                </c:pt>
                <c:pt idx="1108">
                  <c:v>-0.63472258392075687</c:v>
                </c:pt>
                <c:pt idx="1109">
                  <c:v>-0.62620624665421909</c:v>
                </c:pt>
                <c:pt idx="1110">
                  <c:v>-0.64646292438978081</c:v>
                </c:pt>
                <c:pt idx="1111">
                  <c:v>-0.67507221266478101</c:v>
                </c:pt>
                <c:pt idx="1112">
                  <c:v>-0.689080200635382</c:v>
                </c:pt>
                <c:pt idx="1113">
                  <c:v>-0.67852393769208896</c:v>
                </c:pt>
                <c:pt idx="1114">
                  <c:v>-0.69200657964701895</c:v>
                </c:pt>
                <c:pt idx="1115">
                  <c:v>-0.71113926434776809</c:v>
                </c:pt>
                <c:pt idx="1116">
                  <c:v>-0.70241764472789914</c:v>
                </c:pt>
                <c:pt idx="1117">
                  <c:v>-0.66048777177448703</c:v>
                </c:pt>
                <c:pt idx="1118">
                  <c:v>-0.62841588062426701</c:v>
                </c:pt>
                <c:pt idx="1119">
                  <c:v>-0.58510419507407607</c:v>
                </c:pt>
                <c:pt idx="1120">
                  <c:v>-0.58221909418628504</c:v>
                </c:pt>
                <c:pt idx="1121">
                  <c:v>-0.56022437588910701</c:v>
                </c:pt>
                <c:pt idx="1122">
                  <c:v>-0.57414963497003813</c:v>
                </c:pt>
                <c:pt idx="1123">
                  <c:v>-0.63316265607625899</c:v>
                </c:pt>
                <c:pt idx="1124">
                  <c:v>-0.72879992851617703</c:v>
                </c:pt>
                <c:pt idx="1125">
                  <c:v>-0.71701265180428708</c:v>
                </c:pt>
                <c:pt idx="1126">
                  <c:v>-0.7603495705071921</c:v>
                </c:pt>
                <c:pt idx="1127">
                  <c:v>-0.77021029941884978</c:v>
                </c:pt>
                <c:pt idx="1128">
                  <c:v>-0.78358001623335705</c:v>
                </c:pt>
                <c:pt idx="1129">
                  <c:v>-0.84489826819265579</c:v>
                </c:pt>
                <c:pt idx="1130">
                  <c:v>-0.59061222902049493</c:v>
                </c:pt>
                <c:pt idx="1131">
                  <c:v>-0.55577773880930903</c:v>
                </c:pt>
                <c:pt idx="1132">
                  <c:v>-0.67874215885617595</c:v>
                </c:pt>
                <c:pt idx="1133">
                  <c:v>-0.57871995325898395</c:v>
                </c:pt>
                <c:pt idx="1134">
                  <c:v>-0.61351761408769412</c:v>
                </c:pt>
                <c:pt idx="1135">
                  <c:v>-0.61905802789479814</c:v>
                </c:pt>
                <c:pt idx="1136">
                  <c:v>-0.64164844747057692</c:v>
                </c:pt>
                <c:pt idx="1137">
                  <c:v>-0.54359359939553209</c:v>
                </c:pt>
                <c:pt idx="1138">
                  <c:v>-0.56473799955971504</c:v>
                </c:pt>
                <c:pt idx="1139">
                  <c:v>-0.56523417342522186</c:v>
                </c:pt>
                <c:pt idx="1140">
                  <c:v>-0.57320683259162919</c:v>
                </c:pt>
                <c:pt idx="1141">
                  <c:v>-0.56799353130083596</c:v>
                </c:pt>
                <c:pt idx="1142">
                  <c:v>-0.47980778290145604</c:v>
                </c:pt>
                <c:pt idx="1143">
                  <c:v>-0.553075391015727</c:v>
                </c:pt>
                <c:pt idx="1144">
                  <c:v>-0.54256469542821306</c:v>
                </c:pt>
                <c:pt idx="1145">
                  <c:v>-0.57894561710876302</c:v>
                </c:pt>
                <c:pt idx="1146">
                  <c:v>-0.62539190780426412</c:v>
                </c:pt>
                <c:pt idx="1147">
                  <c:v>-0.70717950012140096</c:v>
                </c:pt>
                <c:pt idx="1148">
                  <c:v>-0.76693917539572398</c:v>
                </c:pt>
                <c:pt idx="1149">
                  <c:v>-0.73277611389613095</c:v>
                </c:pt>
                <c:pt idx="1150">
                  <c:v>-0.73157966683126796</c:v>
                </c:pt>
                <c:pt idx="1151">
                  <c:v>-0.75796273746483311</c:v>
                </c:pt>
                <c:pt idx="1152">
                  <c:v>-0.7250256323904859</c:v>
                </c:pt>
                <c:pt idx="1153">
                  <c:v>-0.65157335060156796</c:v>
                </c:pt>
                <c:pt idx="1154">
                  <c:v>-0.62470191756327798</c:v>
                </c:pt>
                <c:pt idx="1155">
                  <c:v>-0.59353423204981004</c:v>
                </c:pt>
                <c:pt idx="1156">
                  <c:v>-0.5938693479979561</c:v>
                </c:pt>
                <c:pt idx="1157">
                  <c:v>-0.55667683357156117</c:v>
                </c:pt>
                <c:pt idx="1158">
                  <c:v>-0.58162820603632492</c:v>
                </c:pt>
                <c:pt idx="1159">
                  <c:v>-0.56935216455578597</c:v>
                </c:pt>
                <c:pt idx="1160">
                  <c:v>-0.53964451659022106</c:v>
                </c:pt>
                <c:pt idx="1161">
                  <c:v>-0.53812307288520689</c:v>
                </c:pt>
                <c:pt idx="1162">
                  <c:v>-0.55539595555580279</c:v>
                </c:pt>
                <c:pt idx="1163">
                  <c:v>-0.49852775672072297</c:v>
                </c:pt>
                <c:pt idx="1164">
                  <c:v>-0.47582545791318004</c:v>
                </c:pt>
                <c:pt idx="1165">
                  <c:v>-0.488474138584714</c:v>
                </c:pt>
                <c:pt idx="1166">
                  <c:v>-0.47236868089131612</c:v>
                </c:pt>
                <c:pt idx="1167">
                  <c:v>-0.48900202148148092</c:v>
                </c:pt>
                <c:pt idx="1168">
                  <c:v>-0.505198910992952</c:v>
                </c:pt>
                <c:pt idx="1169">
                  <c:v>-0.50542320635992588</c:v>
                </c:pt>
                <c:pt idx="1170">
                  <c:v>-0.50792937818500494</c:v>
                </c:pt>
                <c:pt idx="1171">
                  <c:v>-0.62166863955081508</c:v>
                </c:pt>
                <c:pt idx="1172">
                  <c:v>-0.57773205507256498</c:v>
                </c:pt>
                <c:pt idx="1173">
                  <c:v>-0.56297188603292592</c:v>
                </c:pt>
                <c:pt idx="1174">
                  <c:v>-0.54963142064663784</c:v>
                </c:pt>
                <c:pt idx="1175">
                  <c:v>-0.55672077697300615</c:v>
                </c:pt>
                <c:pt idx="1176">
                  <c:v>-0.50270113876070088</c:v>
                </c:pt>
                <c:pt idx="1177">
                  <c:v>-0.51239279328017295</c:v>
                </c:pt>
                <c:pt idx="1178">
                  <c:v>-0.59328827000818907</c:v>
                </c:pt>
                <c:pt idx="1179">
                  <c:v>-0.64718570928694197</c:v>
                </c:pt>
                <c:pt idx="1180">
                  <c:v>-0.63878770909742111</c:v>
                </c:pt>
                <c:pt idx="1181">
                  <c:v>-0.64173584011663398</c:v>
                </c:pt>
                <c:pt idx="1182">
                  <c:v>-0.61397762945251189</c:v>
                </c:pt>
                <c:pt idx="1183">
                  <c:v>-0.60949173589608496</c:v>
                </c:pt>
                <c:pt idx="1184">
                  <c:v>-0.59703158892503194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A8-43A9-8C49-D13AFE1C7FFA}"/>
            </c:ext>
          </c:extLst>
        </c:ser>
        <c:ser>
          <c:idx val="2"/>
          <c:order val="2"/>
          <c:tx>
            <c:strRef>
              <c:f>RISKSTATS_LSE!$AP$1</c:f>
              <c:strCache>
                <c:ptCount val="1"/>
                <c:pt idx="0">
                  <c:v>Net</c:v>
                </c:pt>
              </c:strCache>
            </c:strRef>
          </c:tx>
          <c:spPr>
            <a:ln w="444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RISKSTATS_LSE!$AP$2:$AP$1186</c:f>
              <c:numCache>
                <c:formatCode>0%</c:formatCode>
                <c:ptCount val="1185"/>
                <c:pt idx="738">
                  <c:v>0.65092756223769932</c:v>
                </c:pt>
                <c:pt idx="739">
                  <c:v>0.64300380770338406</c:v>
                </c:pt>
                <c:pt idx="740">
                  <c:v>0.65147847425392214</c:v>
                </c:pt>
                <c:pt idx="741">
                  <c:v>0.69193841213396434</c:v>
                </c:pt>
                <c:pt idx="742">
                  <c:v>0.69087964263811519</c:v>
                </c:pt>
                <c:pt idx="743">
                  <c:v>0.68520906778076607</c:v>
                </c:pt>
                <c:pt idx="744">
                  <c:v>0.67756099891821298</c:v>
                </c:pt>
                <c:pt idx="745">
                  <c:v>0.69003760712825579</c:v>
                </c:pt>
                <c:pt idx="746">
                  <c:v>0.6897450310880241</c:v>
                </c:pt>
                <c:pt idx="747">
                  <c:v>0.68227116683764388</c:v>
                </c:pt>
                <c:pt idx="748">
                  <c:v>0.67332571619809212</c:v>
                </c:pt>
                <c:pt idx="749">
                  <c:v>0.64215521234936468</c:v>
                </c:pt>
                <c:pt idx="750">
                  <c:v>0.63439001654707194</c:v>
                </c:pt>
                <c:pt idx="751">
                  <c:v>0.65839601614481846</c:v>
                </c:pt>
                <c:pt idx="752">
                  <c:v>0.66387052067143626</c:v>
                </c:pt>
                <c:pt idx="753">
                  <c:v>0.65696991631191204</c:v>
                </c:pt>
                <c:pt idx="754">
                  <c:v>0.63695449225126033</c:v>
                </c:pt>
                <c:pt idx="755">
                  <c:v>0.63430239377575082</c:v>
                </c:pt>
                <c:pt idx="756">
                  <c:v>0.61377948167586283</c:v>
                </c:pt>
                <c:pt idx="757">
                  <c:v>0.66358143650169621</c:v>
                </c:pt>
                <c:pt idx="758">
                  <c:v>0.68480500859269078</c:v>
                </c:pt>
                <c:pt idx="759">
                  <c:v>0.68183978986149374</c:v>
                </c:pt>
                <c:pt idx="760">
                  <c:v>0.6818998618317812</c:v>
                </c:pt>
                <c:pt idx="761">
                  <c:v>0.66608489093172318</c:v>
                </c:pt>
                <c:pt idx="762">
                  <c:v>0.65634533963621444</c:v>
                </c:pt>
                <c:pt idx="763">
                  <c:v>0.64371120532935833</c:v>
                </c:pt>
                <c:pt idx="764">
                  <c:v>0.64990238624721075</c:v>
                </c:pt>
                <c:pt idx="765">
                  <c:v>0.65072207176168095</c:v>
                </c:pt>
                <c:pt idx="766">
                  <c:v>0.63493201611137084</c:v>
                </c:pt>
                <c:pt idx="767">
                  <c:v>0.62385731501645414</c:v>
                </c:pt>
                <c:pt idx="768">
                  <c:v>0.62270591207505299</c:v>
                </c:pt>
                <c:pt idx="769">
                  <c:v>0.6612421572207251</c:v>
                </c:pt>
                <c:pt idx="770">
                  <c:v>0.62304381809030285</c:v>
                </c:pt>
                <c:pt idx="771">
                  <c:v>0.62544516603991573</c:v>
                </c:pt>
                <c:pt idx="772">
                  <c:v>0.63843975724499902</c:v>
                </c:pt>
                <c:pt idx="773">
                  <c:v>0.64792644577217517</c:v>
                </c:pt>
                <c:pt idx="774">
                  <c:v>0.64490612169541051</c:v>
                </c:pt>
                <c:pt idx="775">
                  <c:v>0.62162746106314248</c:v>
                </c:pt>
                <c:pt idx="776">
                  <c:v>0.58020445054157588</c:v>
                </c:pt>
                <c:pt idx="777">
                  <c:v>0.56311947493816161</c:v>
                </c:pt>
                <c:pt idx="778">
                  <c:v>0.59947262651324895</c:v>
                </c:pt>
                <c:pt idx="779">
                  <c:v>0.62484253262600198</c:v>
                </c:pt>
                <c:pt idx="780">
                  <c:v>0.6236226658854398</c:v>
                </c:pt>
                <c:pt idx="781">
                  <c:v>0.62067386173352179</c:v>
                </c:pt>
                <c:pt idx="782">
                  <c:v>0.62225108591011125</c:v>
                </c:pt>
                <c:pt idx="783">
                  <c:v>0.63132327292313395</c:v>
                </c:pt>
                <c:pt idx="784">
                  <c:v>0.63048891490892689</c:v>
                </c:pt>
                <c:pt idx="785">
                  <c:v>0.62962187787178425</c:v>
                </c:pt>
                <c:pt idx="786">
                  <c:v>0.61718479555946393</c:v>
                </c:pt>
                <c:pt idx="787">
                  <c:v>0.61035799031251492</c:v>
                </c:pt>
                <c:pt idx="788">
                  <c:v>0.58566377359643063</c:v>
                </c:pt>
                <c:pt idx="789">
                  <c:v>0.55650410096158254</c:v>
                </c:pt>
                <c:pt idx="790">
                  <c:v>0.57540156990279845</c:v>
                </c:pt>
                <c:pt idx="791">
                  <c:v>0.56164417076780482</c:v>
                </c:pt>
                <c:pt idx="792">
                  <c:v>0.56596404949807766</c:v>
                </c:pt>
                <c:pt idx="793">
                  <c:v>0.57906075540070623</c:v>
                </c:pt>
                <c:pt idx="794">
                  <c:v>0.55337981931974067</c:v>
                </c:pt>
                <c:pt idx="795">
                  <c:v>0.56099110577245859</c:v>
                </c:pt>
                <c:pt idx="796">
                  <c:v>0.59242716309036603</c:v>
                </c:pt>
                <c:pt idx="797">
                  <c:v>0.59137888831169516</c:v>
                </c:pt>
                <c:pt idx="798">
                  <c:v>0.64670294194162903</c:v>
                </c:pt>
                <c:pt idx="799">
                  <c:v>0.6499474375777905</c:v>
                </c:pt>
                <c:pt idx="800">
                  <c:v>0.64520543825393062</c:v>
                </c:pt>
                <c:pt idx="801">
                  <c:v>0.644999372817331</c:v>
                </c:pt>
                <c:pt idx="802">
                  <c:v>0.62767658063354326</c:v>
                </c:pt>
                <c:pt idx="803">
                  <c:v>0.6362712656292121</c:v>
                </c:pt>
                <c:pt idx="804">
                  <c:v>0.63140048900106371</c:v>
                </c:pt>
                <c:pt idx="805">
                  <c:v>0.61468311398371911</c:v>
                </c:pt>
                <c:pt idx="806">
                  <c:v>0.62325957516422825</c:v>
                </c:pt>
                <c:pt idx="807">
                  <c:v>0.63062561083576896</c:v>
                </c:pt>
                <c:pt idx="808">
                  <c:v>0.63442198865335175</c:v>
                </c:pt>
                <c:pt idx="809">
                  <c:v>0.63067077446110165</c:v>
                </c:pt>
                <c:pt idx="810">
                  <c:v>0.6206158318024374</c:v>
                </c:pt>
                <c:pt idx="811">
                  <c:v>0.6644551842359907</c:v>
                </c:pt>
                <c:pt idx="812">
                  <c:v>0.62189324121032008</c:v>
                </c:pt>
                <c:pt idx="813">
                  <c:v>0.593047776463833</c:v>
                </c:pt>
                <c:pt idx="814">
                  <c:v>0.56813216326608895</c:v>
                </c:pt>
                <c:pt idx="815">
                  <c:v>0.51621298480260092</c:v>
                </c:pt>
                <c:pt idx="816">
                  <c:v>0.52112357030880596</c:v>
                </c:pt>
                <c:pt idx="817">
                  <c:v>0.50886378196152005</c:v>
                </c:pt>
                <c:pt idx="818">
                  <c:v>0.48381552826960783</c:v>
                </c:pt>
                <c:pt idx="819">
                  <c:v>0.47329479033867061</c:v>
                </c:pt>
                <c:pt idx="820">
                  <c:v>0.52592554867938712</c:v>
                </c:pt>
                <c:pt idx="821">
                  <c:v>0.55413895935668145</c:v>
                </c:pt>
                <c:pt idx="822">
                  <c:v>0.55968171988255</c:v>
                </c:pt>
                <c:pt idx="823">
                  <c:v>0.56797869928080791</c:v>
                </c:pt>
                <c:pt idx="824">
                  <c:v>0.53677225588644728</c:v>
                </c:pt>
                <c:pt idx="825">
                  <c:v>0.54879045027118278</c:v>
                </c:pt>
                <c:pt idx="826">
                  <c:v>0.55312567712550265</c:v>
                </c:pt>
                <c:pt idx="827">
                  <c:v>0.50676173339760688</c:v>
                </c:pt>
                <c:pt idx="828">
                  <c:v>0.56057594561147361</c:v>
                </c:pt>
                <c:pt idx="829">
                  <c:v>0.58808197620957015</c:v>
                </c:pt>
                <c:pt idx="830">
                  <c:v>0.62387416922981676</c:v>
                </c:pt>
                <c:pt idx="831">
                  <c:v>0.54354695419175403</c:v>
                </c:pt>
                <c:pt idx="832">
                  <c:v>0.53009307239749504</c:v>
                </c:pt>
                <c:pt idx="833">
                  <c:v>0.53799732846858306</c:v>
                </c:pt>
                <c:pt idx="834">
                  <c:v>0.5309702483065617</c:v>
                </c:pt>
                <c:pt idx="835">
                  <c:v>0.56032799875138761</c:v>
                </c:pt>
                <c:pt idx="836">
                  <c:v>0.51476253425984686</c:v>
                </c:pt>
                <c:pt idx="837">
                  <c:v>0.51108434849460893</c:v>
                </c:pt>
                <c:pt idx="838">
                  <c:v>0.51224265533868507</c:v>
                </c:pt>
                <c:pt idx="839">
                  <c:v>0.51725829600983075</c:v>
                </c:pt>
                <c:pt idx="840">
                  <c:v>0.46792752049816344</c:v>
                </c:pt>
                <c:pt idx="841">
                  <c:v>0.50042405603561479</c:v>
                </c:pt>
                <c:pt idx="842">
                  <c:v>0.49569863517280388</c:v>
                </c:pt>
                <c:pt idx="843">
                  <c:v>0.52515242459917755</c:v>
                </c:pt>
                <c:pt idx="844">
                  <c:v>0.53340419468733913</c:v>
                </c:pt>
                <c:pt idx="845">
                  <c:v>0.52781838809005277</c:v>
                </c:pt>
                <c:pt idx="846">
                  <c:v>0.48437366776633606</c:v>
                </c:pt>
                <c:pt idx="847">
                  <c:v>0.48924190760078023</c:v>
                </c:pt>
                <c:pt idx="848">
                  <c:v>0.5003946265781658</c:v>
                </c:pt>
                <c:pt idx="849">
                  <c:v>0.49384546931999296</c:v>
                </c:pt>
                <c:pt idx="850">
                  <c:v>0.48629569618800483</c:v>
                </c:pt>
                <c:pt idx="851">
                  <c:v>0.47564652535034202</c:v>
                </c:pt>
                <c:pt idx="852">
                  <c:v>0.47901479366287725</c:v>
                </c:pt>
                <c:pt idx="853">
                  <c:v>0.47396882261150186</c:v>
                </c:pt>
                <c:pt idx="854">
                  <c:v>0.46126265438103387</c:v>
                </c:pt>
                <c:pt idx="855">
                  <c:v>0.45086539452205487</c:v>
                </c:pt>
                <c:pt idx="856">
                  <c:v>0.44456294972417976</c:v>
                </c:pt>
                <c:pt idx="857">
                  <c:v>0.42476777446217695</c:v>
                </c:pt>
                <c:pt idx="858">
                  <c:v>0.38039446445264025</c:v>
                </c:pt>
                <c:pt idx="859">
                  <c:v>0.38813338811431208</c:v>
                </c:pt>
                <c:pt idx="860">
                  <c:v>0.43176216647266008</c:v>
                </c:pt>
                <c:pt idx="861">
                  <c:v>0.44656905977784944</c:v>
                </c:pt>
                <c:pt idx="862">
                  <c:v>0.4594064956423668</c:v>
                </c:pt>
                <c:pt idx="863">
                  <c:v>0.4966081995020013</c:v>
                </c:pt>
                <c:pt idx="864">
                  <c:v>0.54058403061705285</c:v>
                </c:pt>
                <c:pt idx="865">
                  <c:v>0.55421593728626595</c:v>
                </c:pt>
                <c:pt idx="866">
                  <c:v>0.56429328437064641</c:v>
                </c:pt>
                <c:pt idx="867">
                  <c:v>0.55247207257529485</c:v>
                </c:pt>
                <c:pt idx="868">
                  <c:v>0.55022693646490817</c:v>
                </c:pt>
                <c:pt idx="869">
                  <c:v>0.51914423660768116</c:v>
                </c:pt>
                <c:pt idx="870">
                  <c:v>0.53875243613531498</c:v>
                </c:pt>
                <c:pt idx="871">
                  <c:v>0.53598682091406902</c:v>
                </c:pt>
                <c:pt idx="872">
                  <c:v>0.53996576507253302</c:v>
                </c:pt>
                <c:pt idx="873">
                  <c:v>0.5515042363699002</c:v>
                </c:pt>
                <c:pt idx="874">
                  <c:v>0.54079338871741034</c:v>
                </c:pt>
                <c:pt idx="875">
                  <c:v>0.55842815570090421</c:v>
                </c:pt>
                <c:pt idx="876">
                  <c:v>0.54423099477777093</c:v>
                </c:pt>
                <c:pt idx="877">
                  <c:v>0.58968008272048988</c:v>
                </c:pt>
                <c:pt idx="878">
                  <c:v>0.5861969670422561</c:v>
                </c:pt>
                <c:pt idx="879">
                  <c:v>0.55059786329812399</c:v>
                </c:pt>
                <c:pt idx="880">
                  <c:v>0.55643279031312953</c:v>
                </c:pt>
                <c:pt idx="881">
                  <c:v>0.53308708248023384</c:v>
                </c:pt>
                <c:pt idx="882">
                  <c:v>0.53872844761744765</c:v>
                </c:pt>
                <c:pt idx="883">
                  <c:v>0.54582644014110326</c:v>
                </c:pt>
                <c:pt idx="884">
                  <c:v>0.53808340730129567</c:v>
                </c:pt>
                <c:pt idx="885">
                  <c:v>0.54088416821069807</c:v>
                </c:pt>
                <c:pt idx="886">
                  <c:v>0.55770361774326194</c:v>
                </c:pt>
                <c:pt idx="887">
                  <c:v>0.53636044076766276</c:v>
                </c:pt>
                <c:pt idx="888">
                  <c:v>0.53956433120305181</c:v>
                </c:pt>
                <c:pt idx="889">
                  <c:v>0.54667443709390795</c:v>
                </c:pt>
                <c:pt idx="890">
                  <c:v>0.53449246191818389</c:v>
                </c:pt>
                <c:pt idx="891">
                  <c:v>0.51597860937474493</c:v>
                </c:pt>
                <c:pt idx="892">
                  <c:v>0.51631789652411575</c:v>
                </c:pt>
                <c:pt idx="893">
                  <c:v>0.53909200314386174</c:v>
                </c:pt>
                <c:pt idx="894">
                  <c:v>0.54822702745887408</c:v>
                </c:pt>
                <c:pt idx="895">
                  <c:v>0.53300634472867114</c:v>
                </c:pt>
                <c:pt idx="896">
                  <c:v>0.54073322175358507</c:v>
                </c:pt>
                <c:pt idx="897">
                  <c:v>0.55462586833566396</c:v>
                </c:pt>
                <c:pt idx="898">
                  <c:v>0.50883331633027806</c:v>
                </c:pt>
                <c:pt idx="899">
                  <c:v>0.51633353019239492</c:v>
                </c:pt>
                <c:pt idx="900">
                  <c:v>0.51012083752237303</c:v>
                </c:pt>
                <c:pt idx="901">
                  <c:v>0.51860094786918498</c:v>
                </c:pt>
                <c:pt idx="902">
                  <c:v>0.54680009238189708</c:v>
                </c:pt>
                <c:pt idx="903">
                  <c:v>0.53901186709407622</c:v>
                </c:pt>
                <c:pt idx="904">
                  <c:v>0.53570402898161396</c:v>
                </c:pt>
                <c:pt idx="905">
                  <c:v>0.53668752162036359</c:v>
                </c:pt>
                <c:pt idx="906">
                  <c:v>0.53911984848122507</c:v>
                </c:pt>
                <c:pt idx="907">
                  <c:v>0.53989914737852984</c:v>
                </c:pt>
                <c:pt idx="908">
                  <c:v>0.53675640962406512</c:v>
                </c:pt>
                <c:pt idx="909">
                  <c:v>0.502400280187843</c:v>
                </c:pt>
                <c:pt idx="910">
                  <c:v>0.52899311780342095</c:v>
                </c:pt>
                <c:pt idx="911">
                  <c:v>0.51291124276311817</c:v>
                </c:pt>
                <c:pt idx="912">
                  <c:v>0.52979942944291758</c:v>
                </c:pt>
                <c:pt idx="913">
                  <c:v>0.52744621285923421</c:v>
                </c:pt>
                <c:pt idx="914">
                  <c:v>0.4951646619579948</c:v>
                </c:pt>
                <c:pt idx="915">
                  <c:v>0.49672102437711085</c:v>
                </c:pt>
                <c:pt idx="916">
                  <c:v>0.50024966355737732</c:v>
                </c:pt>
                <c:pt idx="917">
                  <c:v>0.49887822390851511</c:v>
                </c:pt>
                <c:pt idx="918">
                  <c:v>0.47597546800066692</c:v>
                </c:pt>
                <c:pt idx="919">
                  <c:v>0.48608273950065073</c:v>
                </c:pt>
                <c:pt idx="920">
                  <c:v>0.51659439289050302</c:v>
                </c:pt>
                <c:pt idx="921">
                  <c:v>0.50019882411647087</c:v>
                </c:pt>
                <c:pt idx="922">
                  <c:v>0.51739916144824116</c:v>
                </c:pt>
                <c:pt idx="923">
                  <c:v>0.56051226836927692</c:v>
                </c:pt>
                <c:pt idx="924">
                  <c:v>0.59406916071665083</c:v>
                </c:pt>
                <c:pt idx="925">
                  <c:v>0.57215334654154226</c:v>
                </c:pt>
                <c:pt idx="926">
                  <c:v>0.55871801264580989</c:v>
                </c:pt>
                <c:pt idx="927">
                  <c:v>0.56757936149601784</c:v>
                </c:pt>
                <c:pt idx="928">
                  <c:v>0.56363013482025104</c:v>
                </c:pt>
                <c:pt idx="929">
                  <c:v>0.55123888987471115</c:v>
                </c:pt>
                <c:pt idx="930">
                  <c:v>0.58770145054540568</c:v>
                </c:pt>
                <c:pt idx="931">
                  <c:v>0.59016632954100134</c:v>
                </c:pt>
                <c:pt idx="932">
                  <c:v>0.60932337700281547</c:v>
                </c:pt>
                <c:pt idx="933">
                  <c:v>0.60439923411999308</c:v>
                </c:pt>
                <c:pt idx="934">
                  <c:v>0.58249597196740843</c:v>
                </c:pt>
                <c:pt idx="935">
                  <c:v>0.59606145804652999</c:v>
                </c:pt>
                <c:pt idx="936">
                  <c:v>0.56665181777959783</c:v>
                </c:pt>
                <c:pt idx="937">
                  <c:v>0.56218374652087588</c:v>
                </c:pt>
                <c:pt idx="938">
                  <c:v>0.56523695809783203</c:v>
                </c:pt>
                <c:pt idx="939">
                  <c:v>0.5782672373547082</c:v>
                </c:pt>
                <c:pt idx="940">
                  <c:v>0.51793894967429221</c:v>
                </c:pt>
                <c:pt idx="941">
                  <c:v>0.52029612884626031</c:v>
                </c:pt>
                <c:pt idx="942">
                  <c:v>0.54276176123427389</c:v>
                </c:pt>
                <c:pt idx="943">
                  <c:v>0.54407541291337536</c:v>
                </c:pt>
                <c:pt idx="944">
                  <c:v>0.54010505745144055</c:v>
                </c:pt>
                <c:pt idx="945">
                  <c:v>0.51454551079882083</c:v>
                </c:pt>
                <c:pt idx="946">
                  <c:v>0.53252806500842309</c:v>
                </c:pt>
                <c:pt idx="947">
                  <c:v>0.53803401689717423</c:v>
                </c:pt>
                <c:pt idx="948">
                  <c:v>0.5671478670448673</c:v>
                </c:pt>
                <c:pt idx="949">
                  <c:v>0.59729430475798262</c:v>
                </c:pt>
                <c:pt idx="950">
                  <c:v>0.56707111219266171</c:v>
                </c:pt>
                <c:pt idx="951">
                  <c:v>0.57485813308047573</c:v>
                </c:pt>
                <c:pt idx="952">
                  <c:v>0.57076150543261983</c:v>
                </c:pt>
                <c:pt idx="953">
                  <c:v>0.56731600587363595</c:v>
                </c:pt>
                <c:pt idx="954">
                  <c:v>0.58315633760014607</c:v>
                </c:pt>
                <c:pt idx="955">
                  <c:v>0.60433365889209956</c:v>
                </c:pt>
                <c:pt idx="956">
                  <c:v>0.58420046387364755</c:v>
                </c:pt>
                <c:pt idx="957">
                  <c:v>0.55697978072171161</c:v>
                </c:pt>
                <c:pt idx="958">
                  <c:v>0.58401909222097326</c:v>
                </c:pt>
                <c:pt idx="959">
                  <c:v>0.59347497652778824</c:v>
                </c:pt>
                <c:pt idx="960">
                  <c:v>0.58275237996696383</c:v>
                </c:pt>
                <c:pt idx="961">
                  <c:v>0.66452758029700876</c:v>
                </c:pt>
                <c:pt idx="962">
                  <c:v>0.5806529407047003</c:v>
                </c:pt>
                <c:pt idx="963">
                  <c:v>0.59385627917200901</c:v>
                </c:pt>
                <c:pt idx="964">
                  <c:v>0.5924471503732136</c:v>
                </c:pt>
                <c:pt idx="965">
                  <c:v>0.59023816041319921</c:v>
                </c:pt>
                <c:pt idx="966">
                  <c:v>0.67911852903803471</c:v>
                </c:pt>
                <c:pt idx="967">
                  <c:v>0.67339805676844577</c:v>
                </c:pt>
                <c:pt idx="968">
                  <c:v>0.67914138508360267</c:v>
                </c:pt>
                <c:pt idx="969">
                  <c:v>0.67419716935212914</c:v>
                </c:pt>
                <c:pt idx="970">
                  <c:v>0.68297416753966689</c:v>
                </c:pt>
                <c:pt idx="971">
                  <c:v>0.64077080873782954</c:v>
                </c:pt>
                <c:pt idx="972">
                  <c:v>0.65737174594308112</c:v>
                </c:pt>
                <c:pt idx="973">
                  <c:v>0.64340401911673606</c:v>
                </c:pt>
                <c:pt idx="974">
                  <c:v>0.65264612050865445</c:v>
                </c:pt>
                <c:pt idx="975">
                  <c:v>0.66188023026885179</c:v>
                </c:pt>
                <c:pt idx="976">
                  <c:v>0.66143506783533368</c:v>
                </c:pt>
                <c:pt idx="977">
                  <c:v>0.66437685715041961</c:v>
                </c:pt>
                <c:pt idx="978">
                  <c:v>0.66762541479038362</c:v>
                </c:pt>
                <c:pt idx="979">
                  <c:v>0.7069972884965704</c:v>
                </c:pt>
                <c:pt idx="980">
                  <c:v>0.72312373871200697</c:v>
                </c:pt>
                <c:pt idx="981">
                  <c:v>0.71369287428259387</c:v>
                </c:pt>
                <c:pt idx="982">
                  <c:v>0.63661970460661577</c:v>
                </c:pt>
                <c:pt idx="983">
                  <c:v>0.63308247848527333</c:v>
                </c:pt>
                <c:pt idx="984">
                  <c:v>0.61350011174794783</c:v>
                </c:pt>
                <c:pt idx="985">
                  <c:v>0.62460645525464054</c:v>
                </c:pt>
                <c:pt idx="986">
                  <c:v>0.63419192738387653</c:v>
                </c:pt>
                <c:pt idx="987">
                  <c:v>0.67469571535658068</c:v>
                </c:pt>
                <c:pt idx="988">
                  <c:v>0.68811204731695197</c:v>
                </c:pt>
                <c:pt idx="989">
                  <c:v>0.67801032929115401</c:v>
                </c:pt>
                <c:pt idx="990">
                  <c:v>0.68110698947845061</c:v>
                </c:pt>
                <c:pt idx="991">
                  <c:v>0.67409394349466589</c:v>
                </c:pt>
                <c:pt idx="992">
                  <c:v>0.65310821250460749</c:v>
                </c:pt>
                <c:pt idx="993">
                  <c:v>0.65525037236081718</c:v>
                </c:pt>
                <c:pt idx="994">
                  <c:v>0.61342043895925835</c:v>
                </c:pt>
                <c:pt idx="995">
                  <c:v>0.64443538704238135</c:v>
                </c:pt>
                <c:pt idx="996">
                  <c:v>0.62010213688430726</c:v>
                </c:pt>
                <c:pt idx="997">
                  <c:v>0.64069641956260392</c:v>
                </c:pt>
                <c:pt idx="998">
                  <c:v>0.65881896293723718</c:v>
                </c:pt>
                <c:pt idx="999">
                  <c:v>0.64163093935131399</c:v>
                </c:pt>
                <c:pt idx="1000">
                  <c:v>0.64188916024811604</c:v>
                </c:pt>
                <c:pt idx="1001">
                  <c:v>0.63874585421853036</c:v>
                </c:pt>
                <c:pt idx="1002">
                  <c:v>0.65009182890757156</c:v>
                </c:pt>
                <c:pt idx="1003">
                  <c:v>0.66033281977641711</c:v>
                </c:pt>
                <c:pt idx="1004">
                  <c:v>0.66722351120105539</c:v>
                </c:pt>
                <c:pt idx="1005">
                  <c:v>0.66198751579317405</c:v>
                </c:pt>
                <c:pt idx="1006">
                  <c:v>0.63483352341581978</c:v>
                </c:pt>
                <c:pt idx="1007">
                  <c:v>0.67051317729889737</c:v>
                </c:pt>
                <c:pt idx="1008">
                  <c:v>0.64458609084638463</c:v>
                </c:pt>
                <c:pt idx="1009">
                  <c:v>0.63079527007768255</c:v>
                </c:pt>
                <c:pt idx="1010">
                  <c:v>0.62935916935511482</c:v>
                </c:pt>
                <c:pt idx="1011">
                  <c:v>0.61748920917611638</c:v>
                </c:pt>
                <c:pt idx="1012">
                  <c:v>0.59125743258209562</c:v>
                </c:pt>
                <c:pt idx="1013">
                  <c:v>0.57702701545634916</c:v>
                </c:pt>
                <c:pt idx="1014">
                  <c:v>0.58580842170935932</c:v>
                </c:pt>
                <c:pt idx="1015">
                  <c:v>0.61948027752043999</c:v>
                </c:pt>
                <c:pt idx="1016">
                  <c:v>0.63027392836106677</c:v>
                </c:pt>
                <c:pt idx="1017">
                  <c:v>0.57410231815370283</c:v>
                </c:pt>
                <c:pt idx="1018">
                  <c:v>0.52639986998789112</c:v>
                </c:pt>
                <c:pt idx="1019">
                  <c:v>0.51433485627569375</c:v>
                </c:pt>
                <c:pt idx="1020">
                  <c:v>0.52568806275591784</c:v>
                </c:pt>
                <c:pt idx="1021">
                  <c:v>0.5128691856070261</c:v>
                </c:pt>
                <c:pt idx="1022">
                  <c:v>0.50277097418756611</c:v>
                </c:pt>
                <c:pt idx="1023">
                  <c:v>0.51915726421402231</c:v>
                </c:pt>
                <c:pt idx="1024">
                  <c:v>0.53077148412116504</c:v>
                </c:pt>
                <c:pt idx="1025">
                  <c:v>0.47931332702896223</c:v>
                </c:pt>
                <c:pt idx="1026">
                  <c:v>0.46627706621005893</c:v>
                </c:pt>
                <c:pt idx="1027">
                  <c:v>0.4527248700695945</c:v>
                </c:pt>
                <c:pt idx="1028">
                  <c:v>0.43978898023698676</c:v>
                </c:pt>
                <c:pt idx="1029">
                  <c:v>0.44204382351622673</c:v>
                </c:pt>
                <c:pt idx="1030">
                  <c:v>0.42750675070924038</c:v>
                </c:pt>
                <c:pt idx="1031">
                  <c:v>0.41058858515290786</c:v>
                </c:pt>
                <c:pt idx="1032">
                  <c:v>0.39160464778839543</c:v>
                </c:pt>
                <c:pt idx="1033">
                  <c:v>0.48447516507664545</c:v>
                </c:pt>
                <c:pt idx="1034">
                  <c:v>0.48873911330045017</c:v>
                </c:pt>
                <c:pt idx="1035">
                  <c:v>0.41453059671990999</c:v>
                </c:pt>
                <c:pt idx="1036">
                  <c:v>0.42780732563294377</c:v>
                </c:pt>
                <c:pt idx="1037">
                  <c:v>0.48029576401184082</c:v>
                </c:pt>
                <c:pt idx="1038">
                  <c:v>0.51760718511282278</c:v>
                </c:pt>
                <c:pt idx="1039">
                  <c:v>0.58553711763508731</c:v>
                </c:pt>
                <c:pt idx="1040">
                  <c:v>0.50596029710532164</c:v>
                </c:pt>
                <c:pt idx="1041">
                  <c:v>0.5084199886809162</c:v>
                </c:pt>
                <c:pt idx="1042">
                  <c:v>0.51190241725325314</c:v>
                </c:pt>
                <c:pt idx="1043">
                  <c:v>0.44271384722945217</c:v>
                </c:pt>
                <c:pt idx="1044">
                  <c:v>0.42422396891380576</c:v>
                </c:pt>
                <c:pt idx="1045">
                  <c:v>0.43702877588158295</c:v>
                </c:pt>
                <c:pt idx="1046">
                  <c:v>0.4754462709778402</c:v>
                </c:pt>
                <c:pt idx="1047">
                  <c:v>0.43503686843783229</c:v>
                </c:pt>
                <c:pt idx="1048">
                  <c:v>0.45247562251323481</c:v>
                </c:pt>
                <c:pt idx="1049">
                  <c:v>0.45616463169405908</c:v>
                </c:pt>
                <c:pt idx="1050">
                  <c:v>0.46936654516787291</c:v>
                </c:pt>
                <c:pt idx="1051">
                  <c:v>0.46426795995151471</c:v>
                </c:pt>
                <c:pt idx="1052">
                  <c:v>0.43450475302099123</c:v>
                </c:pt>
                <c:pt idx="1053">
                  <c:v>0.40304358318000899</c:v>
                </c:pt>
                <c:pt idx="1054">
                  <c:v>0.42079282870574608</c:v>
                </c:pt>
                <c:pt idx="1055">
                  <c:v>0.39843790088453301</c:v>
                </c:pt>
                <c:pt idx="1056">
                  <c:v>0.37988697881988065</c:v>
                </c:pt>
                <c:pt idx="1057">
                  <c:v>0.39983100768939195</c:v>
                </c:pt>
                <c:pt idx="1058">
                  <c:v>0.35020067417911704</c:v>
                </c:pt>
                <c:pt idx="1059">
                  <c:v>0.34971545824385697</c:v>
                </c:pt>
                <c:pt idx="1060">
                  <c:v>0.41177739676903591</c:v>
                </c:pt>
                <c:pt idx="1061">
                  <c:v>0.38316266919081499</c:v>
                </c:pt>
                <c:pt idx="1062">
                  <c:v>0.46783274838146471</c:v>
                </c:pt>
                <c:pt idx="1063">
                  <c:v>0.51880537198335197</c:v>
                </c:pt>
                <c:pt idx="1064">
                  <c:v>0.53969983228106411</c:v>
                </c:pt>
                <c:pt idx="1065">
                  <c:v>0.50507508915135269</c:v>
                </c:pt>
                <c:pt idx="1066">
                  <c:v>0.51494337088699205</c:v>
                </c:pt>
                <c:pt idx="1067">
                  <c:v>0.44204107126560155</c:v>
                </c:pt>
                <c:pt idx="1068">
                  <c:v>0.43546722043140274</c:v>
                </c:pt>
                <c:pt idx="1069">
                  <c:v>0.42517958782221799</c:v>
                </c:pt>
                <c:pt idx="1070">
                  <c:v>0.41840811145978352</c:v>
                </c:pt>
                <c:pt idx="1071">
                  <c:v>0.48157458537245101</c:v>
                </c:pt>
                <c:pt idx="1072">
                  <c:v>0.47430937442765675</c:v>
                </c:pt>
                <c:pt idx="1073">
                  <c:v>0.44805946779544881</c:v>
                </c:pt>
                <c:pt idx="1074">
                  <c:v>0.44488620059207373</c:v>
                </c:pt>
                <c:pt idx="1075">
                  <c:v>0.45651592025345522</c:v>
                </c:pt>
                <c:pt idx="1076">
                  <c:v>0.48851112680571784</c:v>
                </c:pt>
                <c:pt idx="1077">
                  <c:v>0.44215150152207605</c:v>
                </c:pt>
                <c:pt idx="1078">
                  <c:v>0.40568920549373688</c:v>
                </c:pt>
                <c:pt idx="1079">
                  <c:v>0.39581058195774221</c:v>
                </c:pt>
                <c:pt idx="1080">
                  <c:v>0.4312416999706451</c:v>
                </c:pt>
                <c:pt idx="1081">
                  <c:v>0.40769196842491207</c:v>
                </c:pt>
                <c:pt idx="1082">
                  <c:v>0.40082019728010698</c:v>
                </c:pt>
                <c:pt idx="1083">
                  <c:v>0.41815198606913018</c:v>
                </c:pt>
                <c:pt idx="1084">
                  <c:v>0.44751351966177788</c:v>
                </c:pt>
                <c:pt idx="1085">
                  <c:v>0.42069602572269382</c:v>
                </c:pt>
                <c:pt idx="1086">
                  <c:v>0.40028723036649394</c:v>
                </c:pt>
                <c:pt idx="1087">
                  <c:v>0.39176679938139203</c:v>
                </c:pt>
                <c:pt idx="1088">
                  <c:v>0.39681432257459481</c:v>
                </c:pt>
                <c:pt idx="1089">
                  <c:v>0.38532015724428326</c:v>
                </c:pt>
                <c:pt idx="1090">
                  <c:v>0.36417714312211891</c:v>
                </c:pt>
                <c:pt idx="1091">
                  <c:v>0.32631284018841522</c:v>
                </c:pt>
                <c:pt idx="1092">
                  <c:v>0.37161276747843575</c:v>
                </c:pt>
                <c:pt idx="1093">
                  <c:v>0.40425149695189866</c:v>
                </c:pt>
                <c:pt idx="1094">
                  <c:v>0.39989242535842184</c:v>
                </c:pt>
                <c:pt idx="1095">
                  <c:v>0.41229680619793818</c:v>
                </c:pt>
                <c:pt idx="1096">
                  <c:v>0.41003286584653598</c:v>
                </c:pt>
                <c:pt idx="1097">
                  <c:v>0.41643253777168987</c:v>
                </c:pt>
                <c:pt idx="1098">
                  <c:v>0.40115313812428</c:v>
                </c:pt>
                <c:pt idx="1099">
                  <c:v>0.38152790341915899</c:v>
                </c:pt>
                <c:pt idx="1100">
                  <c:v>0.40589448977609421</c:v>
                </c:pt>
                <c:pt idx="1101">
                  <c:v>0.37489343041306411</c:v>
                </c:pt>
                <c:pt idx="1102">
                  <c:v>0.44094246245425295</c:v>
                </c:pt>
                <c:pt idx="1103">
                  <c:v>0.43593873128646887</c:v>
                </c:pt>
                <c:pt idx="1104">
                  <c:v>0.4295763205647829</c:v>
                </c:pt>
                <c:pt idx="1105">
                  <c:v>0.42983510125273261</c:v>
                </c:pt>
                <c:pt idx="1106">
                  <c:v>0.40402958459349425</c:v>
                </c:pt>
                <c:pt idx="1107">
                  <c:v>0.38035175826776368</c:v>
                </c:pt>
                <c:pt idx="1108">
                  <c:v>0.3616473024983301</c:v>
                </c:pt>
                <c:pt idx="1109">
                  <c:v>0.35578925898421987</c:v>
                </c:pt>
                <c:pt idx="1110">
                  <c:v>0.35416339649177275</c:v>
                </c:pt>
                <c:pt idx="1111">
                  <c:v>0.30679946251069667</c:v>
                </c:pt>
                <c:pt idx="1112">
                  <c:v>0.28600045048301004</c:v>
                </c:pt>
                <c:pt idx="1113">
                  <c:v>0.3685291372972036</c:v>
                </c:pt>
                <c:pt idx="1114">
                  <c:v>0.40212409329449517</c:v>
                </c:pt>
                <c:pt idx="1115">
                  <c:v>0.38758648406056984</c:v>
                </c:pt>
                <c:pt idx="1116">
                  <c:v>0.40702932255404511</c:v>
                </c:pt>
                <c:pt idx="1117">
                  <c:v>0.39665590240338422</c:v>
                </c:pt>
                <c:pt idx="1118">
                  <c:v>0.44008415841778614</c:v>
                </c:pt>
                <c:pt idx="1119">
                  <c:v>0.48189236820183812</c:v>
                </c:pt>
                <c:pt idx="1120">
                  <c:v>0.46643930250607202</c:v>
                </c:pt>
                <c:pt idx="1121">
                  <c:v>0.48662183105329082</c:v>
                </c:pt>
                <c:pt idx="1122">
                  <c:v>0.47924233070472355</c:v>
                </c:pt>
                <c:pt idx="1123">
                  <c:v>0.44289231888444502</c:v>
                </c:pt>
                <c:pt idx="1124">
                  <c:v>0.43014024348357394</c:v>
                </c:pt>
                <c:pt idx="1125">
                  <c:v>0.44379926824099869</c:v>
                </c:pt>
                <c:pt idx="1126">
                  <c:v>0.42322786664196066</c:v>
                </c:pt>
                <c:pt idx="1127">
                  <c:v>0.43841991149061821</c:v>
                </c:pt>
                <c:pt idx="1128">
                  <c:v>0.33924261559312718</c:v>
                </c:pt>
                <c:pt idx="1129">
                  <c:v>0.35031216181785707</c:v>
                </c:pt>
                <c:pt idx="1130">
                  <c:v>0.39082918902658725</c:v>
                </c:pt>
                <c:pt idx="1131">
                  <c:v>0.41765442955605181</c:v>
                </c:pt>
                <c:pt idx="1132">
                  <c:v>0.28425753970375911</c:v>
                </c:pt>
                <c:pt idx="1133">
                  <c:v>0.28732362144874724</c:v>
                </c:pt>
                <c:pt idx="1134">
                  <c:v>0.2907243965307027</c:v>
                </c:pt>
                <c:pt idx="1135">
                  <c:v>0.29936512764910483</c:v>
                </c:pt>
                <c:pt idx="1136">
                  <c:v>0.36451631346888014</c:v>
                </c:pt>
                <c:pt idx="1137">
                  <c:v>0.43795848618329591</c:v>
                </c:pt>
                <c:pt idx="1138">
                  <c:v>0.41889749768753093</c:v>
                </c:pt>
                <c:pt idx="1139">
                  <c:v>0.40694870840576514</c:v>
                </c:pt>
                <c:pt idx="1140">
                  <c:v>0.42886938231203164</c:v>
                </c:pt>
                <c:pt idx="1141">
                  <c:v>0.42121564887038498</c:v>
                </c:pt>
                <c:pt idx="1142">
                  <c:v>0.45940939164124678</c:v>
                </c:pt>
                <c:pt idx="1143">
                  <c:v>0.39093719495088919</c:v>
                </c:pt>
                <c:pt idx="1144">
                  <c:v>0.3990436981675759</c:v>
                </c:pt>
                <c:pt idx="1145">
                  <c:v>0.37050201990485898</c:v>
                </c:pt>
                <c:pt idx="1146">
                  <c:v>0.35399082947124083</c:v>
                </c:pt>
                <c:pt idx="1147">
                  <c:v>0.32040909704689113</c:v>
                </c:pt>
                <c:pt idx="1148">
                  <c:v>0.28810668102957493</c:v>
                </c:pt>
                <c:pt idx="1149">
                  <c:v>0.28909216004924032</c:v>
                </c:pt>
                <c:pt idx="1150">
                  <c:v>0.2868890164090343</c:v>
                </c:pt>
                <c:pt idx="1151">
                  <c:v>0.28018504500422792</c:v>
                </c:pt>
                <c:pt idx="1152">
                  <c:v>0.25737929670315907</c:v>
                </c:pt>
                <c:pt idx="1153">
                  <c:v>0.29902834564394298</c:v>
                </c:pt>
                <c:pt idx="1154">
                  <c:v>0.31855721264819803</c:v>
                </c:pt>
                <c:pt idx="1155">
                  <c:v>0.34968890290512389</c:v>
                </c:pt>
                <c:pt idx="1156">
                  <c:v>0.34513946387858019</c:v>
                </c:pt>
                <c:pt idx="1157">
                  <c:v>0.370296007800897</c:v>
                </c:pt>
                <c:pt idx="1158">
                  <c:v>0.37382944484415304</c:v>
                </c:pt>
                <c:pt idx="1159">
                  <c:v>0.37807452745565895</c:v>
                </c:pt>
                <c:pt idx="1160">
                  <c:v>0.40952042678737988</c:v>
                </c:pt>
                <c:pt idx="1161">
                  <c:v>0.40226722124363701</c:v>
                </c:pt>
                <c:pt idx="1162">
                  <c:v>0.27229857098950183</c:v>
                </c:pt>
                <c:pt idx="1163">
                  <c:v>0.31793050867690825</c:v>
                </c:pt>
                <c:pt idx="1164">
                  <c:v>0.33787378241176197</c:v>
                </c:pt>
                <c:pt idx="1165">
                  <c:v>0.32467176366412698</c:v>
                </c:pt>
                <c:pt idx="1166">
                  <c:v>0.34635001157286982</c:v>
                </c:pt>
                <c:pt idx="1167">
                  <c:v>0.33528665233972216</c:v>
                </c:pt>
                <c:pt idx="1168">
                  <c:v>0.31472002166774915</c:v>
                </c:pt>
                <c:pt idx="1169">
                  <c:v>0.32243363787825119</c:v>
                </c:pt>
                <c:pt idx="1170">
                  <c:v>0.31889782426406921</c:v>
                </c:pt>
                <c:pt idx="1171">
                  <c:v>0.42079649356083682</c:v>
                </c:pt>
                <c:pt idx="1172">
                  <c:v>0.35935341443485114</c:v>
                </c:pt>
                <c:pt idx="1173">
                  <c:v>0.33621597558417904</c:v>
                </c:pt>
                <c:pt idx="1174">
                  <c:v>0.34479676771640433</c:v>
                </c:pt>
                <c:pt idx="1175">
                  <c:v>0.40103483426466391</c:v>
                </c:pt>
                <c:pt idx="1176">
                  <c:v>0.43831718368777106</c:v>
                </c:pt>
                <c:pt idx="1177">
                  <c:v>0.48146076655151293</c:v>
                </c:pt>
                <c:pt idx="1178">
                  <c:v>0.42517495212990097</c:v>
                </c:pt>
                <c:pt idx="1179">
                  <c:v>0.43385425582243609</c:v>
                </c:pt>
                <c:pt idx="1180">
                  <c:v>0.42999823785161262</c:v>
                </c:pt>
                <c:pt idx="1181">
                  <c:v>0.43300585922763335</c:v>
                </c:pt>
                <c:pt idx="1182">
                  <c:v>0.46077695402307617</c:v>
                </c:pt>
                <c:pt idx="1183">
                  <c:v>0.46240322759448604</c:v>
                </c:pt>
                <c:pt idx="1184">
                  <c:v>0.46308340884798826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A8-43A9-8C49-D13AFE1C7FFA}"/>
            </c:ext>
          </c:extLst>
        </c:ser>
        <c:ser>
          <c:idx val="3"/>
          <c:order val="3"/>
          <c:tx>
            <c:strRef>
              <c:f>RISKSTATS_LSE!$AQ$1</c:f>
              <c:strCache>
                <c:ptCount val="1"/>
                <c:pt idx="0">
                  <c:v>Gross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RISKSTATS_LSE!$AQ$2:$AQ$1186</c:f>
              <c:numCache>
                <c:formatCode>0%</c:formatCode>
                <c:ptCount val="1185"/>
                <c:pt idx="738">
                  <c:v>1.8061675720338894</c:v>
                </c:pt>
                <c:pt idx="739">
                  <c:v>1.797471921541582</c:v>
                </c:pt>
                <c:pt idx="740">
                  <c:v>1.7926850192591302</c:v>
                </c:pt>
                <c:pt idx="741">
                  <c:v>1.7998956681195164</c:v>
                </c:pt>
                <c:pt idx="742">
                  <c:v>1.8137849062554852</c:v>
                </c:pt>
                <c:pt idx="743">
                  <c:v>1.820045576563144</c:v>
                </c:pt>
                <c:pt idx="744">
                  <c:v>1.8209874359528671</c:v>
                </c:pt>
                <c:pt idx="745">
                  <c:v>1.8055098914999395</c:v>
                </c:pt>
                <c:pt idx="746">
                  <c:v>1.8190949951622963</c:v>
                </c:pt>
                <c:pt idx="747">
                  <c:v>1.80747398600636</c:v>
                </c:pt>
                <c:pt idx="748">
                  <c:v>1.8106699651195481</c:v>
                </c:pt>
                <c:pt idx="749">
                  <c:v>1.835461962765395</c:v>
                </c:pt>
                <c:pt idx="750">
                  <c:v>1.791463864662926</c:v>
                </c:pt>
                <c:pt idx="751">
                  <c:v>1.8292417358002204</c:v>
                </c:pt>
                <c:pt idx="752">
                  <c:v>1.8521778899745382</c:v>
                </c:pt>
                <c:pt idx="753">
                  <c:v>1.8675153028098237</c:v>
                </c:pt>
                <c:pt idx="754">
                  <c:v>1.8992879788345283</c:v>
                </c:pt>
                <c:pt idx="755">
                  <c:v>1.8852949952353446</c:v>
                </c:pt>
                <c:pt idx="756">
                  <c:v>1.9120529101012029</c:v>
                </c:pt>
                <c:pt idx="757">
                  <c:v>1.8921941123368002</c:v>
                </c:pt>
                <c:pt idx="758">
                  <c:v>1.8373687607737326</c:v>
                </c:pt>
                <c:pt idx="759">
                  <c:v>1.8370390123327378</c:v>
                </c:pt>
                <c:pt idx="760">
                  <c:v>1.8479587382489271</c:v>
                </c:pt>
                <c:pt idx="761">
                  <c:v>1.835815018430011</c:v>
                </c:pt>
                <c:pt idx="762">
                  <c:v>1.8621374423851524</c:v>
                </c:pt>
                <c:pt idx="763">
                  <c:v>1.8535441438028062</c:v>
                </c:pt>
                <c:pt idx="764">
                  <c:v>1.8741652555757389</c:v>
                </c:pt>
                <c:pt idx="765">
                  <c:v>1.8294159256139029</c:v>
                </c:pt>
                <c:pt idx="766">
                  <c:v>1.8325601930112447</c:v>
                </c:pt>
                <c:pt idx="767">
                  <c:v>1.82951401066457</c:v>
                </c:pt>
                <c:pt idx="768">
                  <c:v>1.8152602643827009</c:v>
                </c:pt>
                <c:pt idx="769">
                  <c:v>1.8544565764800773</c:v>
                </c:pt>
                <c:pt idx="770">
                  <c:v>1.8622641614351287</c:v>
                </c:pt>
                <c:pt idx="771">
                  <c:v>1.8795109980063898</c:v>
                </c:pt>
                <c:pt idx="772">
                  <c:v>1.8916052642606749</c:v>
                </c:pt>
                <c:pt idx="773">
                  <c:v>1.8693668511693411</c:v>
                </c:pt>
                <c:pt idx="774">
                  <c:v>1.8836979038700528</c:v>
                </c:pt>
                <c:pt idx="775">
                  <c:v>1.8507046505433205</c:v>
                </c:pt>
                <c:pt idx="776">
                  <c:v>1.8367098672792159</c:v>
                </c:pt>
                <c:pt idx="777">
                  <c:v>1.8734772025385396</c:v>
                </c:pt>
                <c:pt idx="778">
                  <c:v>1.858693472225577</c:v>
                </c:pt>
                <c:pt idx="779">
                  <c:v>1.8176887338054399</c:v>
                </c:pt>
                <c:pt idx="780">
                  <c:v>1.8083382787393836</c:v>
                </c:pt>
                <c:pt idx="781">
                  <c:v>1.7987043342419078</c:v>
                </c:pt>
                <c:pt idx="782">
                  <c:v>1.7792909587886592</c:v>
                </c:pt>
                <c:pt idx="783">
                  <c:v>1.7902066299898918</c:v>
                </c:pt>
                <c:pt idx="784">
                  <c:v>1.7855638539790788</c:v>
                </c:pt>
                <c:pt idx="785">
                  <c:v>1.785421684513234</c:v>
                </c:pt>
                <c:pt idx="786">
                  <c:v>1.8034910666065178</c:v>
                </c:pt>
                <c:pt idx="787">
                  <c:v>1.788768755768799</c:v>
                </c:pt>
                <c:pt idx="788">
                  <c:v>1.7545078787141946</c:v>
                </c:pt>
                <c:pt idx="789">
                  <c:v>1.7844719873130943</c:v>
                </c:pt>
                <c:pt idx="790">
                  <c:v>1.7755849752536603</c:v>
                </c:pt>
                <c:pt idx="791">
                  <c:v>1.7865971965584226</c:v>
                </c:pt>
                <c:pt idx="792">
                  <c:v>1.7866976075933496</c:v>
                </c:pt>
                <c:pt idx="793">
                  <c:v>1.8002487850988023</c:v>
                </c:pt>
                <c:pt idx="794">
                  <c:v>1.8463540815919131</c:v>
                </c:pt>
                <c:pt idx="795">
                  <c:v>1.8450842295135963</c:v>
                </c:pt>
                <c:pt idx="796">
                  <c:v>1.8730015653613941</c:v>
                </c:pt>
                <c:pt idx="797">
                  <c:v>1.9161648968166993</c:v>
                </c:pt>
                <c:pt idx="798">
                  <c:v>1.9199038011786791</c:v>
                </c:pt>
                <c:pt idx="799">
                  <c:v>1.8921084768841685</c:v>
                </c:pt>
                <c:pt idx="800">
                  <c:v>1.8950302887621846</c:v>
                </c:pt>
                <c:pt idx="801">
                  <c:v>1.926363823408253</c:v>
                </c:pt>
                <c:pt idx="802">
                  <c:v>1.8621799908928813</c:v>
                </c:pt>
                <c:pt idx="803">
                  <c:v>1.8998587727437521</c:v>
                </c:pt>
                <c:pt idx="804">
                  <c:v>1.8812767876031078</c:v>
                </c:pt>
                <c:pt idx="805">
                  <c:v>1.920279746936993</c:v>
                </c:pt>
                <c:pt idx="806">
                  <c:v>1.9513677328446883</c:v>
                </c:pt>
                <c:pt idx="807">
                  <c:v>1.9204805001502612</c:v>
                </c:pt>
                <c:pt idx="808">
                  <c:v>1.8991909323845757</c:v>
                </c:pt>
                <c:pt idx="809">
                  <c:v>1.8864851430469916</c:v>
                </c:pt>
                <c:pt idx="810">
                  <c:v>1.8539157201687693</c:v>
                </c:pt>
                <c:pt idx="811">
                  <c:v>1.8895975535969627</c:v>
                </c:pt>
                <c:pt idx="812">
                  <c:v>1.8136594382609617</c:v>
                </c:pt>
                <c:pt idx="813">
                  <c:v>1.837818012837737</c:v>
                </c:pt>
                <c:pt idx="814">
                  <c:v>1.795490498762411</c:v>
                </c:pt>
                <c:pt idx="815">
                  <c:v>1.7552803459869051</c:v>
                </c:pt>
                <c:pt idx="816">
                  <c:v>1.8298604354727679</c:v>
                </c:pt>
                <c:pt idx="817">
                  <c:v>1.7339434594022622</c:v>
                </c:pt>
                <c:pt idx="818">
                  <c:v>1.7921635755652696</c:v>
                </c:pt>
                <c:pt idx="819">
                  <c:v>1.7923080789250205</c:v>
                </c:pt>
                <c:pt idx="820">
                  <c:v>1.7891824099079212</c:v>
                </c:pt>
                <c:pt idx="821">
                  <c:v>1.7650884423767794</c:v>
                </c:pt>
                <c:pt idx="822">
                  <c:v>1.795203092061012</c:v>
                </c:pt>
                <c:pt idx="823">
                  <c:v>1.7994234566837837</c:v>
                </c:pt>
                <c:pt idx="824">
                  <c:v>1.8470647785880554</c:v>
                </c:pt>
                <c:pt idx="825">
                  <c:v>1.8455167045390066</c:v>
                </c:pt>
                <c:pt idx="826">
                  <c:v>1.841074069651403</c:v>
                </c:pt>
                <c:pt idx="827">
                  <c:v>1.9028159416427408</c:v>
                </c:pt>
                <c:pt idx="828">
                  <c:v>1.8574843386934736</c:v>
                </c:pt>
                <c:pt idx="829">
                  <c:v>1.8556203162319942</c:v>
                </c:pt>
                <c:pt idx="830">
                  <c:v>1.8295303249433967</c:v>
                </c:pt>
                <c:pt idx="831">
                  <c:v>1.8759438893721878</c:v>
                </c:pt>
                <c:pt idx="832">
                  <c:v>1.866199990542861</c:v>
                </c:pt>
                <c:pt idx="833">
                  <c:v>1.865031202965451</c:v>
                </c:pt>
                <c:pt idx="834">
                  <c:v>1.8698005690683799</c:v>
                </c:pt>
                <c:pt idx="835">
                  <c:v>1.8949893630956358</c:v>
                </c:pt>
                <c:pt idx="836">
                  <c:v>1.8224664238625272</c:v>
                </c:pt>
                <c:pt idx="837">
                  <c:v>1.805873583876517</c:v>
                </c:pt>
                <c:pt idx="838">
                  <c:v>1.7882961248458451</c:v>
                </c:pt>
                <c:pt idx="839">
                  <c:v>1.7869406655734088</c:v>
                </c:pt>
                <c:pt idx="840">
                  <c:v>1.8835058916559715</c:v>
                </c:pt>
                <c:pt idx="841">
                  <c:v>1.8317507080259208</c:v>
                </c:pt>
                <c:pt idx="842">
                  <c:v>1.8519578334443081</c:v>
                </c:pt>
                <c:pt idx="843">
                  <c:v>1.8341797781198839</c:v>
                </c:pt>
                <c:pt idx="844">
                  <c:v>1.8434219744396252</c:v>
                </c:pt>
                <c:pt idx="845">
                  <c:v>1.8384323024404128</c:v>
                </c:pt>
                <c:pt idx="846">
                  <c:v>1.8702126809203299</c:v>
                </c:pt>
                <c:pt idx="847">
                  <c:v>1.8287984116047324</c:v>
                </c:pt>
                <c:pt idx="848">
                  <c:v>1.8492828137850079</c:v>
                </c:pt>
                <c:pt idx="849">
                  <c:v>1.848693403789059</c:v>
                </c:pt>
                <c:pt idx="850">
                  <c:v>1.877403629499899</c:v>
                </c:pt>
                <c:pt idx="851">
                  <c:v>1.8373117457846742</c:v>
                </c:pt>
                <c:pt idx="852">
                  <c:v>1.8390589235290553</c:v>
                </c:pt>
                <c:pt idx="853">
                  <c:v>1.8333656232033562</c:v>
                </c:pt>
                <c:pt idx="854">
                  <c:v>1.8421234288511319</c:v>
                </c:pt>
                <c:pt idx="855">
                  <c:v>1.8527715000450509</c:v>
                </c:pt>
                <c:pt idx="856">
                  <c:v>1.8669998711906319</c:v>
                </c:pt>
                <c:pt idx="857">
                  <c:v>1.740668087809907</c:v>
                </c:pt>
                <c:pt idx="858">
                  <c:v>1.6828507840752041</c:v>
                </c:pt>
                <c:pt idx="859">
                  <c:v>1.6024479486029721</c:v>
                </c:pt>
                <c:pt idx="860">
                  <c:v>1.7100005519408659</c:v>
                </c:pt>
                <c:pt idx="861">
                  <c:v>1.6509035001151333</c:v>
                </c:pt>
                <c:pt idx="862">
                  <c:v>1.6997027169882331</c:v>
                </c:pt>
                <c:pt idx="863">
                  <c:v>1.6583713002560931</c:v>
                </c:pt>
                <c:pt idx="864">
                  <c:v>1.6430384101246109</c:v>
                </c:pt>
                <c:pt idx="865">
                  <c:v>1.6716139858371659</c:v>
                </c:pt>
                <c:pt idx="866">
                  <c:v>1.6419863153511085</c:v>
                </c:pt>
                <c:pt idx="867">
                  <c:v>1.637286037242371</c:v>
                </c:pt>
                <c:pt idx="868">
                  <c:v>1.6247700165710239</c:v>
                </c:pt>
                <c:pt idx="869">
                  <c:v>1.6000198818757512</c:v>
                </c:pt>
                <c:pt idx="870">
                  <c:v>1.567991033357973</c:v>
                </c:pt>
                <c:pt idx="871">
                  <c:v>1.5624747181077612</c:v>
                </c:pt>
                <c:pt idx="872">
                  <c:v>1.5585977729197031</c:v>
                </c:pt>
                <c:pt idx="873">
                  <c:v>1.5612383171921502</c:v>
                </c:pt>
                <c:pt idx="874">
                  <c:v>1.5626397118283963</c:v>
                </c:pt>
                <c:pt idx="875">
                  <c:v>1.6685488750525259</c:v>
                </c:pt>
                <c:pt idx="876">
                  <c:v>1.6597449879980948</c:v>
                </c:pt>
                <c:pt idx="877">
                  <c:v>1.6125854113490439</c:v>
                </c:pt>
                <c:pt idx="878">
                  <c:v>1.5990386521382138</c:v>
                </c:pt>
                <c:pt idx="879">
                  <c:v>1.5979504871222381</c:v>
                </c:pt>
                <c:pt idx="880">
                  <c:v>1.6043338008631656</c:v>
                </c:pt>
                <c:pt idx="881">
                  <c:v>1.6049616504770379</c:v>
                </c:pt>
                <c:pt idx="882">
                  <c:v>1.6128252911672416</c:v>
                </c:pt>
                <c:pt idx="883">
                  <c:v>1.5890514921776913</c:v>
                </c:pt>
                <c:pt idx="884">
                  <c:v>1.5780955664567777</c:v>
                </c:pt>
                <c:pt idx="885">
                  <c:v>1.5662549457901203</c:v>
                </c:pt>
                <c:pt idx="886">
                  <c:v>1.538599071539918</c:v>
                </c:pt>
                <c:pt idx="887">
                  <c:v>1.5665859923924568</c:v>
                </c:pt>
                <c:pt idx="888">
                  <c:v>1.5360636305120561</c:v>
                </c:pt>
                <c:pt idx="889">
                  <c:v>1.5065009640229299</c:v>
                </c:pt>
                <c:pt idx="890">
                  <c:v>1.5264071257474878</c:v>
                </c:pt>
                <c:pt idx="891">
                  <c:v>1.524059917771845</c:v>
                </c:pt>
                <c:pt idx="892">
                  <c:v>1.5496436717892479</c:v>
                </c:pt>
                <c:pt idx="893">
                  <c:v>1.5502648868845519</c:v>
                </c:pt>
                <c:pt idx="894">
                  <c:v>1.553951917746148</c:v>
                </c:pt>
                <c:pt idx="895">
                  <c:v>1.5736137871949492</c:v>
                </c:pt>
                <c:pt idx="896">
                  <c:v>1.553630259859061</c:v>
                </c:pt>
                <c:pt idx="897">
                  <c:v>1.5427472507568178</c:v>
                </c:pt>
                <c:pt idx="898">
                  <c:v>1.5863020723360122</c:v>
                </c:pt>
                <c:pt idx="899">
                  <c:v>1.5685242094046212</c:v>
                </c:pt>
                <c:pt idx="900">
                  <c:v>1.6020921728601891</c:v>
                </c:pt>
                <c:pt idx="901">
                  <c:v>1.5975156852843968</c:v>
                </c:pt>
                <c:pt idx="902">
                  <c:v>1.5601184194474391</c:v>
                </c:pt>
                <c:pt idx="903">
                  <c:v>1.5762489281119303</c:v>
                </c:pt>
                <c:pt idx="904">
                  <c:v>1.5662662574844441</c:v>
                </c:pt>
                <c:pt idx="905">
                  <c:v>1.6007162912421498</c:v>
                </c:pt>
                <c:pt idx="906">
                  <c:v>1.5825974360720769</c:v>
                </c:pt>
                <c:pt idx="907">
                  <c:v>1.5877564179631038</c:v>
                </c:pt>
                <c:pt idx="908">
                  <c:v>1.5859710685138932</c:v>
                </c:pt>
                <c:pt idx="909">
                  <c:v>1.611186526730771</c:v>
                </c:pt>
                <c:pt idx="910">
                  <c:v>1.6999241106382308</c:v>
                </c:pt>
                <c:pt idx="911">
                  <c:v>1.6837362323501741</c:v>
                </c:pt>
                <c:pt idx="912">
                  <c:v>1.6743632732267535</c:v>
                </c:pt>
                <c:pt idx="913">
                  <c:v>1.6604019888918162</c:v>
                </c:pt>
                <c:pt idx="914">
                  <c:v>1.6810657781315206</c:v>
                </c:pt>
                <c:pt idx="915">
                  <c:v>1.6536747195819768</c:v>
                </c:pt>
                <c:pt idx="916">
                  <c:v>1.6861771903918132</c:v>
                </c:pt>
                <c:pt idx="917">
                  <c:v>1.606272583548475</c:v>
                </c:pt>
                <c:pt idx="918">
                  <c:v>1.6359257919776351</c:v>
                </c:pt>
                <c:pt idx="919">
                  <c:v>1.6532196847491689</c:v>
                </c:pt>
                <c:pt idx="920">
                  <c:v>1.6606901716265809</c:v>
                </c:pt>
                <c:pt idx="921">
                  <c:v>1.706486210235171</c:v>
                </c:pt>
                <c:pt idx="922">
                  <c:v>1.668564618317935</c:v>
                </c:pt>
                <c:pt idx="923">
                  <c:v>1.6522957515749008</c:v>
                </c:pt>
                <c:pt idx="924">
                  <c:v>1.597144003629869</c:v>
                </c:pt>
                <c:pt idx="925">
                  <c:v>1.5646241175579383</c:v>
                </c:pt>
                <c:pt idx="926">
                  <c:v>1.5380326230931938</c:v>
                </c:pt>
                <c:pt idx="927">
                  <c:v>1.4699969572979859</c:v>
                </c:pt>
                <c:pt idx="928">
                  <c:v>1.461591731807397</c:v>
                </c:pt>
                <c:pt idx="929">
                  <c:v>1.4693524674616631</c:v>
                </c:pt>
                <c:pt idx="930">
                  <c:v>1.5632173779952379</c:v>
                </c:pt>
                <c:pt idx="931">
                  <c:v>1.5809514508641513</c:v>
                </c:pt>
                <c:pt idx="932">
                  <c:v>1.5997034690722516</c:v>
                </c:pt>
                <c:pt idx="933">
                  <c:v>1.6142705097762531</c:v>
                </c:pt>
                <c:pt idx="934">
                  <c:v>1.6761953639885023</c:v>
                </c:pt>
                <c:pt idx="935">
                  <c:v>1.6633417181147159</c:v>
                </c:pt>
                <c:pt idx="936">
                  <c:v>1.6091213694591937</c:v>
                </c:pt>
                <c:pt idx="937">
                  <c:v>1.59923631360782</c:v>
                </c:pt>
                <c:pt idx="938">
                  <c:v>1.5860253827647781</c:v>
                </c:pt>
                <c:pt idx="939">
                  <c:v>1.5985471970357104</c:v>
                </c:pt>
                <c:pt idx="940">
                  <c:v>1.9301002656840383</c:v>
                </c:pt>
                <c:pt idx="941">
                  <c:v>1.9303744433721</c:v>
                </c:pt>
                <c:pt idx="942">
                  <c:v>1.9096253969121437</c:v>
                </c:pt>
                <c:pt idx="943">
                  <c:v>1.8983404165063296</c:v>
                </c:pt>
                <c:pt idx="944">
                  <c:v>1.8470729784974225</c:v>
                </c:pt>
                <c:pt idx="945">
                  <c:v>1.897987344097021</c:v>
                </c:pt>
                <c:pt idx="946">
                  <c:v>1.8839383379243348</c:v>
                </c:pt>
                <c:pt idx="947">
                  <c:v>1.9951369588323542</c:v>
                </c:pt>
                <c:pt idx="948">
                  <c:v>1.9675712359304991</c:v>
                </c:pt>
                <c:pt idx="949">
                  <c:v>1.8947250003128326</c:v>
                </c:pt>
                <c:pt idx="950">
                  <c:v>1.9412856432428218</c:v>
                </c:pt>
                <c:pt idx="951">
                  <c:v>1.9197036851932796</c:v>
                </c:pt>
                <c:pt idx="952">
                  <c:v>1.9573412455617136</c:v>
                </c:pt>
                <c:pt idx="953">
                  <c:v>2.0306839802078924</c:v>
                </c:pt>
                <c:pt idx="954">
                  <c:v>1.9545584665427562</c:v>
                </c:pt>
                <c:pt idx="955">
                  <c:v>1.93094738351998</c:v>
                </c:pt>
                <c:pt idx="956">
                  <c:v>1.9845649568538035</c:v>
                </c:pt>
                <c:pt idx="957">
                  <c:v>2.0451460289991275</c:v>
                </c:pt>
                <c:pt idx="958">
                  <c:v>2.0048256357199352</c:v>
                </c:pt>
                <c:pt idx="959">
                  <c:v>1.9388226225518383</c:v>
                </c:pt>
                <c:pt idx="960">
                  <c:v>1.9383700805245416</c:v>
                </c:pt>
                <c:pt idx="961">
                  <c:v>1.6422386290345048</c:v>
                </c:pt>
                <c:pt idx="962">
                  <c:v>1.8775099053355542</c:v>
                </c:pt>
                <c:pt idx="963">
                  <c:v>1.8040554650085128</c:v>
                </c:pt>
                <c:pt idx="964">
                  <c:v>1.7641877821650536</c:v>
                </c:pt>
                <c:pt idx="965">
                  <c:v>1.7644253022723013</c:v>
                </c:pt>
                <c:pt idx="966">
                  <c:v>1.6772125192286049</c:v>
                </c:pt>
                <c:pt idx="967">
                  <c:v>1.7158696780856837</c:v>
                </c:pt>
                <c:pt idx="968">
                  <c:v>1.7760891163644144</c:v>
                </c:pt>
                <c:pt idx="969">
                  <c:v>1.7716895798331072</c:v>
                </c:pt>
                <c:pt idx="970">
                  <c:v>1.755955141388883</c:v>
                </c:pt>
                <c:pt idx="971">
                  <c:v>1.7850808912610554</c:v>
                </c:pt>
                <c:pt idx="972">
                  <c:v>1.7966536104827289</c:v>
                </c:pt>
                <c:pt idx="973">
                  <c:v>1.789097551382</c:v>
                </c:pt>
                <c:pt idx="974">
                  <c:v>1.7471987298030265</c:v>
                </c:pt>
                <c:pt idx="975">
                  <c:v>1.7672542652037599</c:v>
                </c:pt>
                <c:pt idx="976">
                  <c:v>1.7676549804808417</c:v>
                </c:pt>
                <c:pt idx="977">
                  <c:v>1.7685857780333916</c:v>
                </c:pt>
                <c:pt idx="978">
                  <c:v>1.7768351682905257</c:v>
                </c:pt>
                <c:pt idx="979">
                  <c:v>1.7245067103109761</c:v>
                </c:pt>
                <c:pt idx="980">
                  <c:v>1.7285948274487271</c:v>
                </c:pt>
                <c:pt idx="981">
                  <c:v>1.7380649110868744</c:v>
                </c:pt>
                <c:pt idx="982">
                  <c:v>1.9351953460376876</c:v>
                </c:pt>
                <c:pt idx="983">
                  <c:v>1.9496331849091455</c:v>
                </c:pt>
                <c:pt idx="984">
                  <c:v>1.9768679857383198</c:v>
                </c:pt>
                <c:pt idx="985">
                  <c:v>1.9556323882388722</c:v>
                </c:pt>
                <c:pt idx="986">
                  <c:v>1.9465229304237586</c:v>
                </c:pt>
                <c:pt idx="987">
                  <c:v>1.9200023475672625</c:v>
                </c:pt>
                <c:pt idx="988">
                  <c:v>1.892197318058114</c:v>
                </c:pt>
                <c:pt idx="989">
                  <c:v>1.847731907962832</c:v>
                </c:pt>
                <c:pt idx="990">
                  <c:v>1.8139912685067285</c:v>
                </c:pt>
                <c:pt idx="991">
                  <c:v>1.8602777655447436</c:v>
                </c:pt>
                <c:pt idx="992">
                  <c:v>1.9105797836172596</c:v>
                </c:pt>
                <c:pt idx="993">
                  <c:v>1.8922203164966274</c:v>
                </c:pt>
                <c:pt idx="994">
                  <c:v>2.2254866042142125</c:v>
                </c:pt>
                <c:pt idx="995">
                  <c:v>2.1281880065223233</c:v>
                </c:pt>
                <c:pt idx="996">
                  <c:v>2.0460412793623091</c:v>
                </c:pt>
                <c:pt idx="997">
                  <c:v>2.0447277059083979</c:v>
                </c:pt>
                <c:pt idx="998">
                  <c:v>2.0957181501970714</c:v>
                </c:pt>
                <c:pt idx="999">
                  <c:v>2.0505621490330856</c:v>
                </c:pt>
                <c:pt idx="1000">
                  <c:v>2.0969817887054081</c:v>
                </c:pt>
                <c:pt idx="1001">
                  <c:v>2.1029694787098285</c:v>
                </c:pt>
                <c:pt idx="1002">
                  <c:v>2.0017789672191175</c:v>
                </c:pt>
                <c:pt idx="1003">
                  <c:v>1.9157111186413831</c:v>
                </c:pt>
                <c:pt idx="1004">
                  <c:v>1.8896278209707893</c:v>
                </c:pt>
                <c:pt idx="1005">
                  <c:v>1.931051838739114</c:v>
                </c:pt>
                <c:pt idx="1006">
                  <c:v>1.8806001494456857</c:v>
                </c:pt>
                <c:pt idx="1007">
                  <c:v>1.8209702016934215</c:v>
                </c:pt>
                <c:pt idx="1008">
                  <c:v>1.8180360277002827</c:v>
                </c:pt>
                <c:pt idx="1009">
                  <c:v>1.8334473239644145</c:v>
                </c:pt>
                <c:pt idx="1010">
                  <c:v>1.8303068359840049</c:v>
                </c:pt>
                <c:pt idx="1011">
                  <c:v>1.9093203793352584</c:v>
                </c:pt>
                <c:pt idx="1012">
                  <c:v>1.9953122870248055</c:v>
                </c:pt>
                <c:pt idx="1013">
                  <c:v>2.0678812647523332</c:v>
                </c:pt>
                <c:pt idx="1014">
                  <c:v>1.9412040161615651</c:v>
                </c:pt>
                <c:pt idx="1015">
                  <c:v>1.8166203037232058</c:v>
                </c:pt>
                <c:pt idx="1016">
                  <c:v>1.7257020851832767</c:v>
                </c:pt>
                <c:pt idx="1017">
                  <c:v>1.7532556528136167</c:v>
                </c:pt>
                <c:pt idx="1018">
                  <c:v>1.8579930182185551</c:v>
                </c:pt>
                <c:pt idx="1019">
                  <c:v>1.8999491388925138</c:v>
                </c:pt>
                <c:pt idx="1020">
                  <c:v>1.8720743517577856</c:v>
                </c:pt>
                <c:pt idx="1021">
                  <c:v>1.9797905082365284</c:v>
                </c:pt>
                <c:pt idx="1022">
                  <c:v>2.0212472308943923</c:v>
                </c:pt>
                <c:pt idx="1023">
                  <c:v>2.018807596648502</c:v>
                </c:pt>
                <c:pt idx="1024">
                  <c:v>2.001484826932189</c:v>
                </c:pt>
                <c:pt idx="1025">
                  <c:v>2.0510305515730938</c:v>
                </c:pt>
                <c:pt idx="1026">
                  <c:v>2.0232194775128232</c:v>
                </c:pt>
                <c:pt idx="1027">
                  <c:v>2.0029607808301444</c:v>
                </c:pt>
                <c:pt idx="1028">
                  <c:v>1.882166069663227</c:v>
                </c:pt>
                <c:pt idx="1029">
                  <c:v>1.9157913697066169</c:v>
                </c:pt>
                <c:pt idx="1030">
                  <c:v>1.9884678159831566</c:v>
                </c:pt>
                <c:pt idx="1031">
                  <c:v>2.2550196003407459</c:v>
                </c:pt>
                <c:pt idx="1032">
                  <c:v>2.386809120735959</c:v>
                </c:pt>
                <c:pt idx="1033">
                  <c:v>2.5260250951666494</c:v>
                </c:pt>
                <c:pt idx="1034">
                  <c:v>2.5240329513126722</c:v>
                </c:pt>
                <c:pt idx="1035">
                  <c:v>2.590470611863958</c:v>
                </c:pt>
                <c:pt idx="1036">
                  <c:v>2.4861885243148358</c:v>
                </c:pt>
                <c:pt idx="1037">
                  <c:v>2.4123471435858908</c:v>
                </c:pt>
                <c:pt idx="1038">
                  <c:v>2.488412363074219</c:v>
                </c:pt>
                <c:pt idx="1039">
                  <c:v>2.5514668339053794</c:v>
                </c:pt>
                <c:pt idx="1040">
                  <c:v>2.5510543496685072</c:v>
                </c:pt>
                <c:pt idx="1041">
                  <c:v>2.545796781773384</c:v>
                </c:pt>
                <c:pt idx="1042">
                  <c:v>2.5673423912419109</c:v>
                </c:pt>
                <c:pt idx="1043">
                  <c:v>2.0710927139440378</c:v>
                </c:pt>
                <c:pt idx="1044">
                  <c:v>2.0575362051775077</c:v>
                </c:pt>
                <c:pt idx="1045">
                  <c:v>2.110470372472899</c:v>
                </c:pt>
                <c:pt idx="1046">
                  <c:v>2.0204351836461543</c:v>
                </c:pt>
                <c:pt idx="1047">
                  <c:v>2.1046926325322985</c:v>
                </c:pt>
                <c:pt idx="1048">
                  <c:v>2.0464979098432887</c:v>
                </c:pt>
                <c:pt idx="1049">
                  <c:v>1.9869254794735549</c:v>
                </c:pt>
                <c:pt idx="1050">
                  <c:v>1.9816846803024748</c:v>
                </c:pt>
                <c:pt idx="1051">
                  <c:v>1.720334207725609</c:v>
                </c:pt>
                <c:pt idx="1052">
                  <c:v>1.8075752211747171</c:v>
                </c:pt>
                <c:pt idx="1053">
                  <c:v>1.8588460793925412</c:v>
                </c:pt>
                <c:pt idx="1054">
                  <c:v>1.8398242395361699</c:v>
                </c:pt>
                <c:pt idx="1055">
                  <c:v>1.8680687692214608</c:v>
                </c:pt>
                <c:pt idx="1056">
                  <c:v>1.9551360347233309</c:v>
                </c:pt>
                <c:pt idx="1057">
                  <c:v>2.2153643545872042</c:v>
                </c:pt>
                <c:pt idx="1058">
                  <c:v>2.2964748889983575</c:v>
                </c:pt>
                <c:pt idx="1059">
                  <c:v>2.1991425812554048</c:v>
                </c:pt>
                <c:pt idx="1060">
                  <c:v>2.0747309762914634</c:v>
                </c:pt>
                <c:pt idx="1061">
                  <c:v>1.8879052111925072</c:v>
                </c:pt>
                <c:pt idx="1062">
                  <c:v>1.6715360060739344</c:v>
                </c:pt>
                <c:pt idx="1063">
                  <c:v>1.6163831766110519</c:v>
                </c:pt>
                <c:pt idx="1064">
                  <c:v>1.5675247551776739</c:v>
                </c:pt>
                <c:pt idx="1065">
                  <c:v>1.6297862134561765</c:v>
                </c:pt>
                <c:pt idx="1066">
                  <c:v>1.6314797010416942</c:v>
                </c:pt>
                <c:pt idx="1067">
                  <c:v>1.8014416688061576</c:v>
                </c:pt>
                <c:pt idx="1068">
                  <c:v>1.8335871753542945</c:v>
                </c:pt>
                <c:pt idx="1069">
                  <c:v>1.911175422629726</c:v>
                </c:pt>
                <c:pt idx="1070">
                  <c:v>1.8358175707288673</c:v>
                </c:pt>
                <c:pt idx="1071">
                  <c:v>1.6998508917002848</c:v>
                </c:pt>
                <c:pt idx="1072">
                  <c:v>1.6716830583475688</c:v>
                </c:pt>
                <c:pt idx="1073">
                  <c:v>1.7086065926307907</c:v>
                </c:pt>
                <c:pt idx="1074">
                  <c:v>1.731004657735624</c:v>
                </c:pt>
                <c:pt idx="1075">
                  <c:v>1.6815793079889811</c:v>
                </c:pt>
                <c:pt idx="1076">
                  <c:v>1.6062683551254557</c:v>
                </c:pt>
                <c:pt idx="1077">
                  <c:v>1.6383792314291024</c:v>
                </c:pt>
                <c:pt idx="1078">
                  <c:v>1.732230217875439</c:v>
                </c:pt>
                <c:pt idx="1079">
                  <c:v>1.7627955071127321</c:v>
                </c:pt>
                <c:pt idx="1080">
                  <c:v>1.6781443728525751</c:v>
                </c:pt>
                <c:pt idx="1081">
                  <c:v>1.7399281427676638</c:v>
                </c:pt>
                <c:pt idx="1082">
                  <c:v>1.8279838141813309</c:v>
                </c:pt>
                <c:pt idx="1083">
                  <c:v>1.8313035988936921</c:v>
                </c:pt>
                <c:pt idx="1084">
                  <c:v>1.807253508030394</c:v>
                </c:pt>
                <c:pt idx="1085">
                  <c:v>1.8496923543502661</c:v>
                </c:pt>
                <c:pt idx="1086">
                  <c:v>1.85733802478026</c:v>
                </c:pt>
                <c:pt idx="1087">
                  <c:v>1.9044306389796077</c:v>
                </c:pt>
                <c:pt idx="1088">
                  <c:v>1.892791462782091</c:v>
                </c:pt>
                <c:pt idx="1089">
                  <c:v>1.9032846566839077</c:v>
                </c:pt>
                <c:pt idx="1090">
                  <c:v>1.9785390204768651</c:v>
                </c:pt>
                <c:pt idx="1091">
                  <c:v>2.0619592754897891</c:v>
                </c:pt>
                <c:pt idx="1092">
                  <c:v>1.9738712039448978</c:v>
                </c:pt>
                <c:pt idx="1093">
                  <c:v>1.7996605788688647</c:v>
                </c:pt>
                <c:pt idx="1094">
                  <c:v>1.7277515655505238</c:v>
                </c:pt>
                <c:pt idx="1095">
                  <c:v>1.703084427389626</c:v>
                </c:pt>
                <c:pt idx="1096">
                  <c:v>1.6588552864330399</c:v>
                </c:pt>
                <c:pt idx="1097">
                  <c:v>1.6791760274849801</c:v>
                </c:pt>
                <c:pt idx="1098">
                  <c:v>1.6798146670007763</c:v>
                </c:pt>
                <c:pt idx="1099">
                  <c:v>1.653980669608613</c:v>
                </c:pt>
                <c:pt idx="1100">
                  <c:v>1.612069950951196</c:v>
                </c:pt>
                <c:pt idx="1101">
                  <c:v>1.6221943732626798</c:v>
                </c:pt>
                <c:pt idx="1102">
                  <c:v>1.571132747132419</c:v>
                </c:pt>
                <c:pt idx="1103">
                  <c:v>1.6234596296153287</c:v>
                </c:pt>
                <c:pt idx="1104">
                  <c:v>1.6882618909199809</c:v>
                </c:pt>
                <c:pt idx="1105">
                  <c:v>1.5761568235079726</c:v>
                </c:pt>
                <c:pt idx="1106">
                  <c:v>1.599219953357476</c:v>
                </c:pt>
                <c:pt idx="1107">
                  <c:v>1.5862535149038437</c:v>
                </c:pt>
                <c:pt idx="1108">
                  <c:v>1.6310924703398437</c:v>
                </c:pt>
                <c:pt idx="1109">
                  <c:v>1.6082017522926582</c:v>
                </c:pt>
                <c:pt idx="1110">
                  <c:v>1.6470892452713344</c:v>
                </c:pt>
                <c:pt idx="1111">
                  <c:v>1.6569438878402587</c:v>
                </c:pt>
                <c:pt idx="1112">
                  <c:v>1.664160851753774</c:v>
                </c:pt>
                <c:pt idx="1113">
                  <c:v>1.7255770126813816</c:v>
                </c:pt>
                <c:pt idx="1114">
                  <c:v>1.7861372525885331</c:v>
                </c:pt>
                <c:pt idx="1115">
                  <c:v>1.809865012756106</c:v>
                </c:pt>
                <c:pt idx="1116">
                  <c:v>1.8118646120098434</c:v>
                </c:pt>
                <c:pt idx="1117">
                  <c:v>1.7176314459523583</c:v>
                </c:pt>
                <c:pt idx="1118">
                  <c:v>1.6969159196663202</c:v>
                </c:pt>
                <c:pt idx="1119">
                  <c:v>1.6521007583499903</c:v>
                </c:pt>
                <c:pt idx="1120">
                  <c:v>1.6308774908786421</c:v>
                </c:pt>
                <c:pt idx="1121">
                  <c:v>1.6070705828315048</c:v>
                </c:pt>
                <c:pt idx="1122">
                  <c:v>1.6275416006447998</c:v>
                </c:pt>
                <c:pt idx="1123">
                  <c:v>1.7092176310369629</c:v>
                </c:pt>
                <c:pt idx="1124">
                  <c:v>1.887740100515928</c:v>
                </c:pt>
                <c:pt idx="1125">
                  <c:v>1.877824571849573</c:v>
                </c:pt>
                <c:pt idx="1126">
                  <c:v>1.9439270076563449</c:v>
                </c:pt>
                <c:pt idx="1127">
                  <c:v>1.9788405103283178</c:v>
                </c:pt>
                <c:pt idx="1128">
                  <c:v>1.9064026480598413</c:v>
                </c:pt>
                <c:pt idx="1129">
                  <c:v>2.0401086982031686</c:v>
                </c:pt>
                <c:pt idx="1130">
                  <c:v>1.5720536470675772</c:v>
                </c:pt>
                <c:pt idx="1131">
                  <c:v>1.5292099071746699</c:v>
                </c:pt>
                <c:pt idx="1132">
                  <c:v>1.6417418574161111</c:v>
                </c:pt>
                <c:pt idx="1133">
                  <c:v>1.4447635279667153</c:v>
                </c:pt>
                <c:pt idx="1134">
                  <c:v>1.5177596247060909</c:v>
                </c:pt>
                <c:pt idx="1135">
                  <c:v>1.5374811834387012</c:v>
                </c:pt>
                <c:pt idx="1136">
                  <c:v>1.6478132084100339</c:v>
                </c:pt>
                <c:pt idx="1137">
                  <c:v>1.5251456849743601</c:v>
                </c:pt>
                <c:pt idx="1138">
                  <c:v>1.5483734968069611</c:v>
                </c:pt>
                <c:pt idx="1139">
                  <c:v>1.537417055256209</c:v>
                </c:pt>
                <c:pt idx="1140">
                  <c:v>1.5752830474952901</c:v>
                </c:pt>
                <c:pt idx="1141">
                  <c:v>1.557202711472057</c:v>
                </c:pt>
                <c:pt idx="1142">
                  <c:v>1.4190249574441589</c:v>
                </c:pt>
                <c:pt idx="1143">
                  <c:v>1.4970879769823431</c:v>
                </c:pt>
                <c:pt idx="1144">
                  <c:v>1.4841730890240021</c:v>
                </c:pt>
                <c:pt idx="1145">
                  <c:v>1.528393254122385</c:v>
                </c:pt>
                <c:pt idx="1146">
                  <c:v>1.6047746450797691</c:v>
                </c:pt>
                <c:pt idx="1147">
                  <c:v>1.7347680972896931</c:v>
                </c:pt>
                <c:pt idx="1148">
                  <c:v>1.8219850318210229</c:v>
                </c:pt>
                <c:pt idx="1149">
                  <c:v>1.7546443878415023</c:v>
                </c:pt>
                <c:pt idx="1150">
                  <c:v>1.7500483500715702</c:v>
                </c:pt>
                <c:pt idx="1151">
                  <c:v>1.7961105199338943</c:v>
                </c:pt>
                <c:pt idx="1152">
                  <c:v>1.7074305614841307</c:v>
                </c:pt>
                <c:pt idx="1153">
                  <c:v>1.602175046847079</c:v>
                </c:pt>
                <c:pt idx="1154">
                  <c:v>1.5679610477747539</c:v>
                </c:pt>
                <c:pt idx="1155">
                  <c:v>1.5367573670047441</c:v>
                </c:pt>
                <c:pt idx="1156">
                  <c:v>1.5328781598744925</c:v>
                </c:pt>
                <c:pt idx="1157">
                  <c:v>1.4836496749440193</c:v>
                </c:pt>
                <c:pt idx="1158">
                  <c:v>1.5370858569168029</c:v>
                </c:pt>
                <c:pt idx="1159">
                  <c:v>1.5167788565672309</c:v>
                </c:pt>
                <c:pt idx="1160">
                  <c:v>1.4888094599678219</c:v>
                </c:pt>
                <c:pt idx="1161">
                  <c:v>1.4785133670140507</c:v>
                </c:pt>
                <c:pt idx="1162">
                  <c:v>1.3830904821011074</c:v>
                </c:pt>
                <c:pt idx="1163">
                  <c:v>1.3149860221183542</c:v>
                </c:pt>
                <c:pt idx="1164">
                  <c:v>1.2895246982381221</c:v>
                </c:pt>
                <c:pt idx="1165">
                  <c:v>1.301620040833555</c:v>
                </c:pt>
                <c:pt idx="1166">
                  <c:v>1.2910873733555022</c:v>
                </c:pt>
                <c:pt idx="1167">
                  <c:v>1.3132906953026839</c:v>
                </c:pt>
                <c:pt idx="1168">
                  <c:v>1.3251178436536533</c:v>
                </c:pt>
                <c:pt idx="1169">
                  <c:v>1.3332800505981028</c:v>
                </c:pt>
                <c:pt idx="1170">
                  <c:v>1.3347565806340791</c:v>
                </c:pt>
                <c:pt idx="1171">
                  <c:v>1.664133772662467</c:v>
                </c:pt>
                <c:pt idx="1172">
                  <c:v>1.5148175245799811</c:v>
                </c:pt>
                <c:pt idx="1173">
                  <c:v>1.462159747650031</c:v>
                </c:pt>
                <c:pt idx="1174">
                  <c:v>1.44405960900968</c:v>
                </c:pt>
                <c:pt idx="1175">
                  <c:v>1.5144763882106762</c:v>
                </c:pt>
                <c:pt idx="1176">
                  <c:v>1.4437194612091728</c:v>
                </c:pt>
                <c:pt idx="1177">
                  <c:v>1.5062463531118588</c:v>
                </c:pt>
                <c:pt idx="1178">
                  <c:v>1.6117514921462792</c:v>
                </c:pt>
                <c:pt idx="1179">
                  <c:v>1.72822567439632</c:v>
                </c:pt>
                <c:pt idx="1180">
                  <c:v>1.7075736560464549</c:v>
                </c:pt>
                <c:pt idx="1181">
                  <c:v>1.7164775394609013</c:v>
                </c:pt>
                <c:pt idx="1182">
                  <c:v>1.6887322129280999</c:v>
                </c:pt>
                <c:pt idx="1183">
                  <c:v>1.681386699386656</c:v>
                </c:pt>
                <c:pt idx="1184">
                  <c:v>1.6571465866980521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A8-43A9-8C49-D13AFE1C7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Positions</a:t>
            </a:r>
          </a:p>
        </c:rich>
      </c:tx>
      <c:layout>
        <c:manualLayout>
          <c:xMode val="edge"/>
          <c:yMode val="edge"/>
          <c:x val="0.43617291844635353"/>
          <c:y val="4.1583973977775147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RISKSTATS_LSE!$BK$1</c:f>
              <c:strCache>
                <c:ptCount val="1"/>
                <c:pt idx="0">
                  <c:v>Long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RISKSTATS_LSE!$BK$2:$BK$1186</c:f>
              <c:numCache>
                <c:formatCode>0.0%</c:formatCode>
                <c:ptCount val="1185"/>
                <c:pt idx="738">
                  <c:v>7.97162726521492E-2</c:v>
                </c:pt>
                <c:pt idx="739">
                  <c:v>8.0391503870487213E-2</c:v>
                </c:pt>
                <c:pt idx="740">
                  <c:v>8.003959059715271E-2</c:v>
                </c:pt>
                <c:pt idx="741">
                  <c:v>7.9678840935230255E-2</c:v>
                </c:pt>
                <c:pt idx="742">
                  <c:v>8.0157466232776642E-2</c:v>
                </c:pt>
                <c:pt idx="743">
                  <c:v>8.0911517143249512E-2</c:v>
                </c:pt>
                <c:pt idx="744">
                  <c:v>8.1421874463558197E-2</c:v>
                </c:pt>
                <c:pt idx="745">
                  <c:v>8.020484447479248E-2</c:v>
                </c:pt>
                <c:pt idx="746">
                  <c:v>7.9988874495029449E-2</c:v>
                </c:pt>
                <c:pt idx="747">
                  <c:v>7.9200789332389832E-2</c:v>
                </c:pt>
                <c:pt idx="748">
                  <c:v>7.8739508986473083E-2</c:v>
                </c:pt>
                <c:pt idx="749">
                  <c:v>7.9229630529880524E-2</c:v>
                </c:pt>
                <c:pt idx="750">
                  <c:v>7.9749114811420441E-2</c:v>
                </c:pt>
                <c:pt idx="751">
                  <c:v>8.1417158246040344E-2</c:v>
                </c:pt>
                <c:pt idx="752">
                  <c:v>8.1761248409748077E-2</c:v>
                </c:pt>
                <c:pt idx="753">
                  <c:v>8.2722760736942291E-2</c:v>
                </c:pt>
                <c:pt idx="754">
                  <c:v>8.22601318359375E-2</c:v>
                </c:pt>
                <c:pt idx="755">
                  <c:v>8.1175856292247772E-2</c:v>
                </c:pt>
                <c:pt idx="756">
                  <c:v>8.2163810729980469E-2</c:v>
                </c:pt>
                <c:pt idx="757">
                  <c:v>8.135291188955307E-2</c:v>
                </c:pt>
                <c:pt idx="758">
                  <c:v>7.9563841223716736E-2</c:v>
                </c:pt>
                <c:pt idx="759">
                  <c:v>8.0233283340930939E-2</c:v>
                </c:pt>
                <c:pt idx="760">
                  <c:v>8.4889702498912811E-2</c:v>
                </c:pt>
                <c:pt idx="761">
                  <c:v>8.0840915441513062E-2</c:v>
                </c:pt>
                <c:pt idx="762">
                  <c:v>8.1506028771400452E-2</c:v>
                </c:pt>
                <c:pt idx="763">
                  <c:v>8.0335259437561035E-2</c:v>
                </c:pt>
                <c:pt idx="764">
                  <c:v>8.2106709480285645E-2</c:v>
                </c:pt>
                <c:pt idx="765">
                  <c:v>8.1426516175270081E-2</c:v>
                </c:pt>
                <c:pt idx="766">
                  <c:v>8.1464678049087524E-2</c:v>
                </c:pt>
                <c:pt idx="767">
                  <c:v>8.3995580673217773E-2</c:v>
                </c:pt>
                <c:pt idx="768">
                  <c:v>8.2357600331306458E-2</c:v>
                </c:pt>
                <c:pt idx="769">
                  <c:v>8.2527674734592438E-2</c:v>
                </c:pt>
                <c:pt idx="770">
                  <c:v>8.1801801919937134E-2</c:v>
                </c:pt>
                <c:pt idx="771">
                  <c:v>8.3043195307254791E-2</c:v>
                </c:pt>
                <c:pt idx="772">
                  <c:v>8.3579778671264648E-2</c:v>
                </c:pt>
                <c:pt idx="773">
                  <c:v>8.1304639577865601E-2</c:v>
                </c:pt>
                <c:pt idx="774">
                  <c:v>8.1788249313831329E-2</c:v>
                </c:pt>
                <c:pt idx="775">
                  <c:v>8.1349529325962067E-2</c:v>
                </c:pt>
                <c:pt idx="776">
                  <c:v>8.0526955425739288E-2</c:v>
                </c:pt>
                <c:pt idx="777">
                  <c:v>8.0091193318367004E-2</c:v>
                </c:pt>
                <c:pt idx="778">
                  <c:v>8.0265894532203674E-2</c:v>
                </c:pt>
                <c:pt idx="779">
                  <c:v>7.9899057745933533E-2</c:v>
                </c:pt>
                <c:pt idx="780">
                  <c:v>8.0596134066581726E-2</c:v>
                </c:pt>
                <c:pt idx="781">
                  <c:v>8.0463103950023651E-2</c:v>
                </c:pt>
                <c:pt idx="782">
                  <c:v>8.0017000436782837E-2</c:v>
                </c:pt>
                <c:pt idx="783">
                  <c:v>7.9644523561000824E-2</c:v>
                </c:pt>
                <c:pt idx="784">
                  <c:v>7.955014705657959E-2</c:v>
                </c:pt>
                <c:pt idx="785">
                  <c:v>8.0068141222000122E-2</c:v>
                </c:pt>
                <c:pt idx="786">
                  <c:v>8.073464035987854E-2</c:v>
                </c:pt>
                <c:pt idx="787">
                  <c:v>8.090374618768692E-2</c:v>
                </c:pt>
                <c:pt idx="788">
                  <c:v>8.0278657376766205E-2</c:v>
                </c:pt>
                <c:pt idx="789">
                  <c:v>8.0695286393165588E-2</c:v>
                </c:pt>
                <c:pt idx="790">
                  <c:v>8.131987601518631E-2</c:v>
                </c:pt>
                <c:pt idx="791">
                  <c:v>8.1093661487102509E-2</c:v>
                </c:pt>
                <c:pt idx="792">
                  <c:v>7.9571522772312164E-2</c:v>
                </c:pt>
                <c:pt idx="793">
                  <c:v>8.0159716308116913E-2</c:v>
                </c:pt>
                <c:pt idx="794">
                  <c:v>8.1463485956192017E-2</c:v>
                </c:pt>
                <c:pt idx="795">
                  <c:v>8.1612810492515564E-2</c:v>
                </c:pt>
                <c:pt idx="796">
                  <c:v>8.1956416368484497E-2</c:v>
                </c:pt>
                <c:pt idx="797">
                  <c:v>8.2055024802684784E-2</c:v>
                </c:pt>
                <c:pt idx="798">
                  <c:v>8.2232095301151276E-2</c:v>
                </c:pt>
                <c:pt idx="799">
                  <c:v>8.101237565279007E-2</c:v>
                </c:pt>
                <c:pt idx="800">
                  <c:v>7.9790964722633362E-2</c:v>
                </c:pt>
                <c:pt idx="801">
                  <c:v>7.9524010419845581E-2</c:v>
                </c:pt>
                <c:pt idx="802">
                  <c:v>8.0222465097904205E-2</c:v>
                </c:pt>
                <c:pt idx="803">
                  <c:v>8.1107527017593384E-2</c:v>
                </c:pt>
                <c:pt idx="804">
                  <c:v>8.0811768770217896E-2</c:v>
                </c:pt>
                <c:pt idx="805">
                  <c:v>8.077026903629303E-2</c:v>
                </c:pt>
                <c:pt idx="806">
                  <c:v>8.4681212902069092E-2</c:v>
                </c:pt>
                <c:pt idx="807">
                  <c:v>8.5383288562297821E-2</c:v>
                </c:pt>
                <c:pt idx="808">
                  <c:v>8.4074772894382477E-2</c:v>
                </c:pt>
                <c:pt idx="809">
                  <c:v>8.3522319793701172E-2</c:v>
                </c:pt>
                <c:pt idx="810">
                  <c:v>8.5169941186904907E-2</c:v>
                </c:pt>
                <c:pt idx="811">
                  <c:v>8.4469757974147797E-2</c:v>
                </c:pt>
                <c:pt idx="812">
                  <c:v>8.3694905042648315E-2</c:v>
                </c:pt>
                <c:pt idx="813">
                  <c:v>8.43358114361763E-2</c:v>
                </c:pt>
                <c:pt idx="814">
                  <c:v>8.460487425327301E-2</c:v>
                </c:pt>
                <c:pt idx="815">
                  <c:v>8.3440989255905151E-2</c:v>
                </c:pt>
                <c:pt idx="816">
                  <c:v>8.3998821675777435E-2</c:v>
                </c:pt>
                <c:pt idx="817">
                  <c:v>8.5644952952861786E-2</c:v>
                </c:pt>
                <c:pt idx="818">
                  <c:v>8.7965086102485657E-2</c:v>
                </c:pt>
                <c:pt idx="819">
                  <c:v>8.5647590458393097E-2</c:v>
                </c:pt>
                <c:pt idx="820">
                  <c:v>8.5951186716556549E-2</c:v>
                </c:pt>
                <c:pt idx="821">
                  <c:v>8.4349408745765686E-2</c:v>
                </c:pt>
                <c:pt idx="822">
                  <c:v>8.6203530430793762E-2</c:v>
                </c:pt>
                <c:pt idx="823">
                  <c:v>8.6093805730342865E-2</c:v>
                </c:pt>
                <c:pt idx="824">
                  <c:v>8.694419264793396E-2</c:v>
                </c:pt>
                <c:pt idx="825">
                  <c:v>8.7143480777740479E-2</c:v>
                </c:pt>
                <c:pt idx="826">
                  <c:v>8.6960397660732269E-2</c:v>
                </c:pt>
                <c:pt idx="827">
                  <c:v>8.6375683546066284E-2</c:v>
                </c:pt>
                <c:pt idx="828">
                  <c:v>8.1882767379283905E-2</c:v>
                </c:pt>
                <c:pt idx="829">
                  <c:v>8.5378699004650116E-2</c:v>
                </c:pt>
                <c:pt idx="830">
                  <c:v>8.56952965259552E-2</c:v>
                </c:pt>
                <c:pt idx="831">
                  <c:v>8.8228076696395874E-2</c:v>
                </c:pt>
                <c:pt idx="832">
                  <c:v>8.6571037769317627E-2</c:v>
                </c:pt>
                <c:pt idx="833">
                  <c:v>8.4683902561664581E-2</c:v>
                </c:pt>
                <c:pt idx="834">
                  <c:v>8.4727123379707336E-2</c:v>
                </c:pt>
                <c:pt idx="835">
                  <c:v>8.5680969059467316E-2</c:v>
                </c:pt>
                <c:pt idx="836">
                  <c:v>8.6371652781963348E-2</c:v>
                </c:pt>
                <c:pt idx="837">
                  <c:v>8.7563484907150269E-2</c:v>
                </c:pt>
                <c:pt idx="838">
                  <c:v>8.5891567170619965E-2</c:v>
                </c:pt>
                <c:pt idx="839">
                  <c:v>8.2687430083751678E-2</c:v>
                </c:pt>
                <c:pt idx="840">
                  <c:v>8.2162283360958099E-2</c:v>
                </c:pt>
                <c:pt idx="841">
                  <c:v>8.0426037311553955E-2</c:v>
                </c:pt>
                <c:pt idx="842">
                  <c:v>7.9422272741794586E-2</c:v>
                </c:pt>
                <c:pt idx="843">
                  <c:v>7.795310765504837E-2</c:v>
                </c:pt>
                <c:pt idx="844">
                  <c:v>7.566516101360321E-2</c:v>
                </c:pt>
                <c:pt idx="845">
                  <c:v>7.4374563992023468E-2</c:v>
                </c:pt>
                <c:pt idx="846">
                  <c:v>7.5776763260364532E-2</c:v>
                </c:pt>
                <c:pt idx="847">
                  <c:v>7.6302722096443176E-2</c:v>
                </c:pt>
                <c:pt idx="848">
                  <c:v>7.6756745576858521E-2</c:v>
                </c:pt>
                <c:pt idx="849">
                  <c:v>7.6588340103626251E-2</c:v>
                </c:pt>
                <c:pt idx="850">
                  <c:v>7.6915472745895386E-2</c:v>
                </c:pt>
                <c:pt idx="851">
                  <c:v>7.7895134687423706E-2</c:v>
                </c:pt>
                <c:pt idx="852">
                  <c:v>7.8637555241584778E-2</c:v>
                </c:pt>
                <c:pt idx="853">
                  <c:v>7.9125307500362396E-2</c:v>
                </c:pt>
                <c:pt idx="854">
                  <c:v>7.9043105244636536E-2</c:v>
                </c:pt>
                <c:pt idx="855">
                  <c:v>8.0853722989559174E-2</c:v>
                </c:pt>
                <c:pt idx="856">
                  <c:v>8.216075599193573E-2</c:v>
                </c:pt>
                <c:pt idx="857">
                  <c:v>8.2750760018825531E-2</c:v>
                </c:pt>
                <c:pt idx="858">
                  <c:v>8.2913979887962341E-2</c:v>
                </c:pt>
                <c:pt idx="859">
                  <c:v>7.8818462789058685E-2</c:v>
                </c:pt>
                <c:pt idx="860">
                  <c:v>8.5718080401420593E-2</c:v>
                </c:pt>
                <c:pt idx="861">
                  <c:v>8.5938863456249237E-2</c:v>
                </c:pt>
                <c:pt idx="862">
                  <c:v>8.6439602077007294E-2</c:v>
                </c:pt>
                <c:pt idx="863">
                  <c:v>8.5599988698959351E-2</c:v>
                </c:pt>
                <c:pt idx="864">
                  <c:v>8.5061401128768921E-2</c:v>
                </c:pt>
                <c:pt idx="865">
                  <c:v>8.6389429867267609E-2</c:v>
                </c:pt>
                <c:pt idx="866">
                  <c:v>8.6248598992824554E-2</c:v>
                </c:pt>
                <c:pt idx="867">
                  <c:v>8.7003298103809357E-2</c:v>
                </c:pt>
                <c:pt idx="868">
                  <c:v>8.6126729846000671E-2</c:v>
                </c:pt>
                <c:pt idx="869">
                  <c:v>8.8129997253417969E-2</c:v>
                </c:pt>
                <c:pt idx="870">
                  <c:v>8.7578743696212769E-2</c:v>
                </c:pt>
                <c:pt idx="871">
                  <c:v>8.8094338774681091E-2</c:v>
                </c:pt>
                <c:pt idx="872">
                  <c:v>8.8679268956184387E-2</c:v>
                </c:pt>
                <c:pt idx="873">
                  <c:v>8.5941247642040253E-2</c:v>
                </c:pt>
                <c:pt idx="874">
                  <c:v>8.4953956305980682E-2</c:v>
                </c:pt>
                <c:pt idx="875">
                  <c:v>9.0878047049045563E-2</c:v>
                </c:pt>
                <c:pt idx="876">
                  <c:v>8.8283516466617584E-2</c:v>
                </c:pt>
                <c:pt idx="877">
                  <c:v>9.5782972872257233E-2</c:v>
                </c:pt>
                <c:pt idx="878">
                  <c:v>9.4290725886821747E-2</c:v>
                </c:pt>
                <c:pt idx="879">
                  <c:v>9.7182288765907288E-2</c:v>
                </c:pt>
                <c:pt idx="880">
                  <c:v>9.6251644194126129E-2</c:v>
                </c:pt>
                <c:pt idx="881">
                  <c:v>9.4835355877876282E-2</c:v>
                </c:pt>
                <c:pt idx="882">
                  <c:v>9.3732118606567383E-2</c:v>
                </c:pt>
                <c:pt idx="883">
                  <c:v>9.1056361794471741E-2</c:v>
                </c:pt>
                <c:pt idx="884">
                  <c:v>9.0781107544898987E-2</c:v>
                </c:pt>
                <c:pt idx="885">
                  <c:v>9.1911323368549347E-2</c:v>
                </c:pt>
                <c:pt idx="886">
                  <c:v>9.0985007584095001E-2</c:v>
                </c:pt>
                <c:pt idx="887">
                  <c:v>9.2256240546703339E-2</c:v>
                </c:pt>
                <c:pt idx="888">
                  <c:v>9.1910898685455322E-2</c:v>
                </c:pt>
                <c:pt idx="889">
                  <c:v>9.1441363096237183E-2</c:v>
                </c:pt>
                <c:pt idx="890">
                  <c:v>9.2054709792137146E-2</c:v>
                </c:pt>
                <c:pt idx="891">
                  <c:v>9.2050783336162567E-2</c:v>
                </c:pt>
                <c:pt idx="892">
                  <c:v>9.3606844544410706E-2</c:v>
                </c:pt>
                <c:pt idx="893">
                  <c:v>9.4861291348934174E-2</c:v>
                </c:pt>
                <c:pt idx="894">
                  <c:v>9.1955378651618958E-2</c:v>
                </c:pt>
                <c:pt idx="895">
                  <c:v>9.3076780438423157E-2</c:v>
                </c:pt>
                <c:pt idx="896">
                  <c:v>9.2984683811664581E-2</c:v>
                </c:pt>
                <c:pt idx="897">
                  <c:v>9.1696761548519135E-2</c:v>
                </c:pt>
                <c:pt idx="898">
                  <c:v>9.1502606868743896E-2</c:v>
                </c:pt>
                <c:pt idx="899">
                  <c:v>9.1867201030254364E-2</c:v>
                </c:pt>
                <c:pt idx="900">
                  <c:v>9.271528571844101E-2</c:v>
                </c:pt>
                <c:pt idx="901">
                  <c:v>9.2733383178710938E-2</c:v>
                </c:pt>
                <c:pt idx="902">
                  <c:v>9.2077523469924927E-2</c:v>
                </c:pt>
                <c:pt idx="903">
                  <c:v>9.1007836163043976E-2</c:v>
                </c:pt>
                <c:pt idx="904">
                  <c:v>8.987291157245636E-2</c:v>
                </c:pt>
                <c:pt idx="905">
                  <c:v>8.9980363845825195E-2</c:v>
                </c:pt>
                <c:pt idx="906">
                  <c:v>9.0666264295578003E-2</c:v>
                </c:pt>
                <c:pt idx="907">
                  <c:v>8.9479736983776093E-2</c:v>
                </c:pt>
                <c:pt idx="908">
                  <c:v>8.8599972426891327E-2</c:v>
                </c:pt>
                <c:pt idx="909">
                  <c:v>8.9599408209323883E-2</c:v>
                </c:pt>
                <c:pt idx="910">
                  <c:v>9.5290251076221466E-2</c:v>
                </c:pt>
                <c:pt idx="911">
                  <c:v>9.8858542740345001E-2</c:v>
                </c:pt>
                <c:pt idx="912">
                  <c:v>0.1006811186671257</c:v>
                </c:pt>
                <c:pt idx="913">
                  <c:v>0.10189910233020782</c:v>
                </c:pt>
                <c:pt idx="914">
                  <c:v>0.10200937837362289</c:v>
                </c:pt>
                <c:pt idx="915">
                  <c:v>9.9297717213630676E-2</c:v>
                </c:pt>
                <c:pt idx="916">
                  <c:v>0.10131382197141647</c:v>
                </c:pt>
                <c:pt idx="917">
                  <c:v>9.7695380449295044E-2</c:v>
                </c:pt>
                <c:pt idx="918">
                  <c:v>9.6378512680530548E-2</c:v>
                </c:pt>
                <c:pt idx="919">
                  <c:v>9.6901386976242065E-2</c:v>
                </c:pt>
                <c:pt idx="920">
                  <c:v>9.7154907882213593E-2</c:v>
                </c:pt>
                <c:pt idx="921">
                  <c:v>9.5327399671077728E-2</c:v>
                </c:pt>
                <c:pt idx="922">
                  <c:v>9.441317617893219E-2</c:v>
                </c:pt>
                <c:pt idx="923">
                  <c:v>9.7079508006572723E-2</c:v>
                </c:pt>
                <c:pt idx="924">
                  <c:v>9.4556078314781189E-2</c:v>
                </c:pt>
                <c:pt idx="925">
                  <c:v>9.5188423991203308E-2</c:v>
                </c:pt>
                <c:pt idx="926">
                  <c:v>9.9425569176673889E-2</c:v>
                </c:pt>
                <c:pt idx="927">
                  <c:v>9.8326452076435089E-2</c:v>
                </c:pt>
                <c:pt idx="928">
                  <c:v>9.7036018967628479E-2</c:v>
                </c:pt>
                <c:pt idx="929">
                  <c:v>9.6654891967773438E-2</c:v>
                </c:pt>
                <c:pt idx="930">
                  <c:v>0.10241846740245819</c:v>
                </c:pt>
                <c:pt idx="931">
                  <c:v>0.10512847453355789</c:v>
                </c:pt>
                <c:pt idx="932">
                  <c:v>0.10396949201822281</c:v>
                </c:pt>
                <c:pt idx="933">
                  <c:v>0.10187571495771408</c:v>
                </c:pt>
                <c:pt idx="934">
                  <c:v>0.10335199534893036</c:v>
                </c:pt>
                <c:pt idx="935">
                  <c:v>0.10346711426973343</c:v>
                </c:pt>
                <c:pt idx="936">
                  <c:v>0.10002649575471878</c:v>
                </c:pt>
                <c:pt idx="937">
                  <c:v>9.867829829454422E-2</c:v>
                </c:pt>
                <c:pt idx="938">
                  <c:v>0.1007639467716217</c:v>
                </c:pt>
                <c:pt idx="939">
                  <c:v>0.10093089193105698</c:v>
                </c:pt>
                <c:pt idx="940">
                  <c:v>0.10487739741802216</c:v>
                </c:pt>
                <c:pt idx="941">
                  <c:v>0.10478569567203522</c:v>
                </c:pt>
                <c:pt idx="942">
                  <c:v>0.10489241033792496</c:v>
                </c:pt>
                <c:pt idx="943">
                  <c:v>0.10261249542236328</c:v>
                </c:pt>
                <c:pt idx="944">
                  <c:v>0.10081832855939865</c:v>
                </c:pt>
                <c:pt idx="945">
                  <c:v>0.10163777321577072</c:v>
                </c:pt>
                <c:pt idx="946">
                  <c:v>0.10031581670045853</c:v>
                </c:pt>
                <c:pt idx="947">
                  <c:v>0.1059613972902298</c:v>
                </c:pt>
                <c:pt idx="948">
                  <c:v>0.10526856034994125</c:v>
                </c:pt>
                <c:pt idx="949">
                  <c:v>0.10317216068506241</c:v>
                </c:pt>
                <c:pt idx="950">
                  <c:v>0.10190805047750473</c:v>
                </c:pt>
                <c:pt idx="951">
                  <c:v>0.10190429538488388</c:v>
                </c:pt>
                <c:pt idx="952">
                  <c:v>0.10121201723814011</c:v>
                </c:pt>
                <c:pt idx="953">
                  <c:v>9.8680749535560608E-2</c:v>
                </c:pt>
                <c:pt idx="954">
                  <c:v>0.10014370083808899</c:v>
                </c:pt>
                <c:pt idx="955">
                  <c:v>0.10030464828014374</c:v>
                </c:pt>
                <c:pt idx="956">
                  <c:v>0.10110610723495483</c:v>
                </c:pt>
                <c:pt idx="957">
                  <c:v>0.10147827118635178</c:v>
                </c:pt>
                <c:pt idx="958">
                  <c:v>0.10220632702112198</c:v>
                </c:pt>
                <c:pt idx="959">
                  <c:v>0.10230524837970734</c:v>
                </c:pt>
                <c:pt idx="960">
                  <c:v>0.10244152694940567</c:v>
                </c:pt>
                <c:pt idx="961">
                  <c:v>0.10430873930454254</c:v>
                </c:pt>
                <c:pt idx="962">
                  <c:v>0.10557045787572861</c:v>
                </c:pt>
                <c:pt idx="963">
                  <c:v>0.10796073079109192</c:v>
                </c:pt>
                <c:pt idx="964">
                  <c:v>0.10686677694320679</c:v>
                </c:pt>
                <c:pt idx="965">
                  <c:v>0.10610544681549072</c:v>
                </c:pt>
                <c:pt idx="966">
                  <c:v>0.11084212362766266</c:v>
                </c:pt>
                <c:pt idx="967">
                  <c:v>0.11120443046092987</c:v>
                </c:pt>
                <c:pt idx="968">
                  <c:v>0.11296604573726654</c:v>
                </c:pt>
                <c:pt idx="969">
                  <c:v>0.11451917886734009</c:v>
                </c:pt>
                <c:pt idx="970">
                  <c:v>0.11304009705781937</c:v>
                </c:pt>
                <c:pt idx="971">
                  <c:v>0.1161738708615303</c:v>
                </c:pt>
                <c:pt idx="972">
                  <c:v>0.11594913899898529</c:v>
                </c:pt>
                <c:pt idx="973">
                  <c:v>0.11768615990877151</c:v>
                </c:pt>
                <c:pt idx="974">
                  <c:v>0.11789832264184952</c:v>
                </c:pt>
                <c:pt idx="975">
                  <c:v>0.11809050291776657</c:v>
                </c:pt>
                <c:pt idx="976">
                  <c:v>0.12054099142551422</c:v>
                </c:pt>
                <c:pt idx="977">
                  <c:v>0.12014354020357132</c:v>
                </c:pt>
                <c:pt idx="978">
                  <c:v>0.11797486990690231</c:v>
                </c:pt>
                <c:pt idx="979">
                  <c:v>0.11781401932239532</c:v>
                </c:pt>
                <c:pt idx="980">
                  <c:v>0.11754155158996582</c:v>
                </c:pt>
                <c:pt idx="981">
                  <c:v>0.11812907457351685</c:v>
                </c:pt>
                <c:pt idx="982">
                  <c:v>0.11911936849355698</c:v>
                </c:pt>
                <c:pt idx="983">
                  <c:v>0.12033278495073318</c:v>
                </c:pt>
                <c:pt idx="984">
                  <c:v>0.11836915463209152</c:v>
                </c:pt>
                <c:pt idx="985">
                  <c:v>0.11897847801446915</c:v>
                </c:pt>
                <c:pt idx="986">
                  <c:v>0.11875298619270325</c:v>
                </c:pt>
                <c:pt idx="987">
                  <c:v>0.12020925432443619</c:v>
                </c:pt>
                <c:pt idx="988">
                  <c:v>0.12208820879459381</c:v>
                </c:pt>
                <c:pt idx="989">
                  <c:v>0.12339525669813156</c:v>
                </c:pt>
                <c:pt idx="990">
                  <c:v>0.12623864412307739</c:v>
                </c:pt>
                <c:pt idx="991">
                  <c:v>0.1247880756855011</c:v>
                </c:pt>
                <c:pt idx="992">
                  <c:v>0.12492882460355759</c:v>
                </c:pt>
                <c:pt idx="993">
                  <c:v>0.12736381590366364</c:v>
                </c:pt>
                <c:pt idx="994">
                  <c:v>0.12519791722297668</c:v>
                </c:pt>
                <c:pt idx="995">
                  <c:v>0.1262054443359375</c:v>
                </c:pt>
                <c:pt idx="996">
                  <c:v>0.12563847005367279</c:v>
                </c:pt>
                <c:pt idx="997">
                  <c:v>0.12546399235725403</c:v>
                </c:pt>
                <c:pt idx="998">
                  <c:v>0.12564375996589661</c:v>
                </c:pt>
                <c:pt idx="999">
                  <c:v>0.12642595171928406</c:v>
                </c:pt>
                <c:pt idx="1000">
                  <c:v>0.12482543289661407</c:v>
                </c:pt>
                <c:pt idx="1001">
                  <c:v>0.12428788095712662</c:v>
                </c:pt>
                <c:pt idx="1002">
                  <c:v>0.12532773613929749</c:v>
                </c:pt>
                <c:pt idx="1003">
                  <c:v>0.12443516403436661</c:v>
                </c:pt>
                <c:pt idx="1004">
                  <c:v>0.12448208779096603</c:v>
                </c:pt>
                <c:pt idx="1005">
                  <c:v>0.12404792010784149</c:v>
                </c:pt>
                <c:pt idx="1006">
                  <c:v>0.1240832582116127</c:v>
                </c:pt>
                <c:pt idx="1007">
                  <c:v>0.12205871939659119</c:v>
                </c:pt>
                <c:pt idx="1008">
                  <c:v>0.12249945104122162</c:v>
                </c:pt>
                <c:pt idx="1009">
                  <c:v>0.12161783874034882</c:v>
                </c:pt>
                <c:pt idx="1010">
                  <c:v>0.1208651140332222</c:v>
                </c:pt>
                <c:pt idx="1011">
                  <c:v>0.11950009316205978</c:v>
                </c:pt>
                <c:pt idx="1012">
                  <c:v>0.11856742948293686</c:v>
                </c:pt>
                <c:pt idx="1013">
                  <c:v>0.11816222965717316</c:v>
                </c:pt>
                <c:pt idx="1014">
                  <c:v>0.12107505649328232</c:v>
                </c:pt>
                <c:pt idx="1015">
                  <c:v>0.12303298711776733</c:v>
                </c:pt>
                <c:pt idx="1016">
                  <c:v>0.11277766525745392</c:v>
                </c:pt>
                <c:pt idx="1017">
                  <c:v>0.11125998198986053</c:v>
                </c:pt>
                <c:pt idx="1018">
                  <c:v>0.11172132939100266</c:v>
                </c:pt>
                <c:pt idx="1019">
                  <c:v>0.11125184595584869</c:v>
                </c:pt>
                <c:pt idx="1020">
                  <c:v>0.11182451993227005</c:v>
                </c:pt>
                <c:pt idx="1021">
                  <c:v>0.11259711533784866</c:v>
                </c:pt>
                <c:pt idx="1022">
                  <c:v>0.1117323637008667</c:v>
                </c:pt>
                <c:pt idx="1023">
                  <c:v>0.11286830902099609</c:v>
                </c:pt>
                <c:pt idx="1024">
                  <c:v>0.11051756143569946</c:v>
                </c:pt>
                <c:pt idx="1025">
                  <c:v>0.11023429781198502</c:v>
                </c:pt>
                <c:pt idx="1026">
                  <c:v>0.10997737944126129</c:v>
                </c:pt>
                <c:pt idx="1027">
                  <c:v>0.11022626608610153</c:v>
                </c:pt>
                <c:pt idx="1028">
                  <c:v>0.11041664332151413</c:v>
                </c:pt>
                <c:pt idx="1029">
                  <c:v>0.11057569086551666</c:v>
                </c:pt>
                <c:pt idx="1030">
                  <c:v>0.10762479156255722</c:v>
                </c:pt>
                <c:pt idx="1031">
                  <c:v>0.10559044778347015</c:v>
                </c:pt>
                <c:pt idx="1032">
                  <c:v>0.10339615494012833</c:v>
                </c:pt>
                <c:pt idx="1033">
                  <c:v>0.10269881039857864</c:v>
                </c:pt>
                <c:pt idx="1034">
                  <c:v>0.10181070119142532</c:v>
                </c:pt>
                <c:pt idx="1035">
                  <c:v>0.10209920257329941</c:v>
                </c:pt>
                <c:pt idx="1036">
                  <c:v>0.10658866167068481</c:v>
                </c:pt>
                <c:pt idx="1037">
                  <c:v>0.10752005875110626</c:v>
                </c:pt>
                <c:pt idx="1038">
                  <c:v>0.10747459530830383</c:v>
                </c:pt>
                <c:pt idx="1039">
                  <c:v>0.10607239603996277</c:v>
                </c:pt>
                <c:pt idx="1040">
                  <c:v>0.10554223507642746</c:v>
                </c:pt>
                <c:pt idx="1041">
                  <c:v>0.10818503797054291</c:v>
                </c:pt>
                <c:pt idx="1042">
                  <c:v>0.10686245560646057</c:v>
                </c:pt>
                <c:pt idx="1043">
                  <c:v>9.1694273054599762E-2</c:v>
                </c:pt>
                <c:pt idx="1044">
                  <c:v>7.5801543891429901E-2</c:v>
                </c:pt>
                <c:pt idx="1045">
                  <c:v>7.4437089264392853E-2</c:v>
                </c:pt>
                <c:pt idx="1046">
                  <c:v>7.4202880263328552E-2</c:v>
                </c:pt>
                <c:pt idx="1047">
                  <c:v>7.3533505201339722E-2</c:v>
                </c:pt>
                <c:pt idx="1048">
                  <c:v>7.4464365839958191E-2</c:v>
                </c:pt>
                <c:pt idx="1049">
                  <c:v>7.4878238141536713E-2</c:v>
                </c:pt>
                <c:pt idx="1050">
                  <c:v>7.6177582144737244E-2</c:v>
                </c:pt>
                <c:pt idx="1051">
                  <c:v>7.3865242302417755E-2</c:v>
                </c:pt>
                <c:pt idx="1052">
                  <c:v>7.210935652256012E-2</c:v>
                </c:pt>
                <c:pt idx="1053">
                  <c:v>7.0869781076908112E-2</c:v>
                </c:pt>
                <c:pt idx="1054">
                  <c:v>6.9848574697971344E-2</c:v>
                </c:pt>
                <c:pt idx="1055">
                  <c:v>7.0463269948959351E-2</c:v>
                </c:pt>
                <c:pt idx="1056">
                  <c:v>7.0695973932743073E-2</c:v>
                </c:pt>
                <c:pt idx="1057">
                  <c:v>7.0111975073814392E-2</c:v>
                </c:pt>
                <c:pt idx="1058">
                  <c:v>6.9015383720397949E-2</c:v>
                </c:pt>
                <c:pt idx="1059">
                  <c:v>7.0021212100982666E-2</c:v>
                </c:pt>
                <c:pt idx="1060">
                  <c:v>7.1481570601463318E-2</c:v>
                </c:pt>
                <c:pt idx="1061">
                  <c:v>7.4048615992069244E-2</c:v>
                </c:pt>
                <c:pt idx="1062">
                  <c:v>7.441103458404541E-2</c:v>
                </c:pt>
                <c:pt idx="1063">
                  <c:v>7.4517779052257538E-2</c:v>
                </c:pt>
                <c:pt idx="1064">
                  <c:v>7.6283581554889679E-2</c:v>
                </c:pt>
                <c:pt idx="1065">
                  <c:v>7.7601172029972076E-2</c:v>
                </c:pt>
                <c:pt idx="1066">
                  <c:v>7.7904753386974335E-2</c:v>
                </c:pt>
                <c:pt idx="1067">
                  <c:v>8.0398157238960266E-2</c:v>
                </c:pt>
                <c:pt idx="1068">
                  <c:v>7.9144112765789032E-2</c:v>
                </c:pt>
                <c:pt idx="1069">
                  <c:v>7.8204460442066193E-2</c:v>
                </c:pt>
                <c:pt idx="1070">
                  <c:v>7.9265981912612915E-2</c:v>
                </c:pt>
                <c:pt idx="1071">
                  <c:v>7.9271763563156128E-2</c:v>
                </c:pt>
                <c:pt idx="1072">
                  <c:v>8.0182105302810669E-2</c:v>
                </c:pt>
                <c:pt idx="1073">
                  <c:v>7.7679157257080078E-2</c:v>
                </c:pt>
                <c:pt idx="1074">
                  <c:v>7.9508684575557709E-2</c:v>
                </c:pt>
                <c:pt idx="1075">
                  <c:v>8.0067925155162811E-2</c:v>
                </c:pt>
                <c:pt idx="1076">
                  <c:v>7.9768247902393341E-2</c:v>
                </c:pt>
                <c:pt idx="1077">
                  <c:v>7.9503141343593597E-2</c:v>
                </c:pt>
                <c:pt idx="1078">
                  <c:v>8.2482382655143738E-2</c:v>
                </c:pt>
                <c:pt idx="1079">
                  <c:v>8.6021952331066132E-2</c:v>
                </c:pt>
                <c:pt idx="1080">
                  <c:v>8.9686498045921326E-2</c:v>
                </c:pt>
                <c:pt idx="1081">
                  <c:v>8.8355004787445068E-2</c:v>
                </c:pt>
                <c:pt idx="1082">
                  <c:v>8.7847761809825897E-2</c:v>
                </c:pt>
                <c:pt idx="1083">
                  <c:v>9.0055845677852631E-2</c:v>
                </c:pt>
                <c:pt idx="1084">
                  <c:v>9.1130912303924561E-2</c:v>
                </c:pt>
                <c:pt idx="1085">
                  <c:v>9.0439245104789734E-2</c:v>
                </c:pt>
                <c:pt idx="1086">
                  <c:v>9.1233216226100922E-2</c:v>
                </c:pt>
                <c:pt idx="1087">
                  <c:v>8.6918175220489502E-2</c:v>
                </c:pt>
                <c:pt idx="1088">
                  <c:v>8.6959227919578552E-2</c:v>
                </c:pt>
                <c:pt idx="1089">
                  <c:v>8.5795506834983826E-2</c:v>
                </c:pt>
                <c:pt idx="1090">
                  <c:v>8.3684675395488739E-2</c:v>
                </c:pt>
                <c:pt idx="1091">
                  <c:v>8.4067009389400482E-2</c:v>
                </c:pt>
                <c:pt idx="1092">
                  <c:v>8.552105724811554E-2</c:v>
                </c:pt>
                <c:pt idx="1093">
                  <c:v>8.8289663195610046E-2</c:v>
                </c:pt>
                <c:pt idx="1094">
                  <c:v>8.4434486925601959E-2</c:v>
                </c:pt>
                <c:pt idx="1095">
                  <c:v>8.0743923783302307E-2</c:v>
                </c:pt>
                <c:pt idx="1096">
                  <c:v>7.7449552714824677E-2</c:v>
                </c:pt>
                <c:pt idx="1097">
                  <c:v>7.8488320112228394E-2</c:v>
                </c:pt>
                <c:pt idx="1098">
                  <c:v>7.865915447473526E-2</c:v>
                </c:pt>
                <c:pt idx="1099">
                  <c:v>8.1037357449531555E-2</c:v>
                </c:pt>
                <c:pt idx="1100">
                  <c:v>7.9904422163963318E-2</c:v>
                </c:pt>
                <c:pt idx="1101">
                  <c:v>8.1196881830692291E-2</c:v>
                </c:pt>
                <c:pt idx="1102">
                  <c:v>8.2597903907299042E-2</c:v>
                </c:pt>
                <c:pt idx="1103">
                  <c:v>8.3185024559497833E-2</c:v>
                </c:pt>
                <c:pt idx="1104">
                  <c:v>8.1382572650909424E-2</c:v>
                </c:pt>
                <c:pt idx="1105">
                  <c:v>8.0466985702514648E-2</c:v>
                </c:pt>
                <c:pt idx="1106">
                  <c:v>7.9625986516475677E-2</c:v>
                </c:pt>
                <c:pt idx="1107">
                  <c:v>7.7954277396202087E-2</c:v>
                </c:pt>
                <c:pt idx="1108">
                  <c:v>7.3768429458141327E-2</c:v>
                </c:pt>
                <c:pt idx="1109">
                  <c:v>7.3591083288192749E-2</c:v>
                </c:pt>
                <c:pt idx="1110">
                  <c:v>7.1856416761875153E-2</c:v>
                </c:pt>
                <c:pt idx="1111">
                  <c:v>6.9808095693588257E-2</c:v>
                </c:pt>
                <c:pt idx="1112">
                  <c:v>7.0130631327629089E-2</c:v>
                </c:pt>
                <c:pt idx="1113">
                  <c:v>7.8695341944694519E-2</c:v>
                </c:pt>
                <c:pt idx="1114">
                  <c:v>7.6622843742370605E-2</c:v>
                </c:pt>
                <c:pt idx="1115">
                  <c:v>7.50131756067276E-2</c:v>
                </c:pt>
                <c:pt idx="1116">
                  <c:v>7.4867352843284607E-2</c:v>
                </c:pt>
                <c:pt idx="1117">
                  <c:v>7.389281690120697E-2</c:v>
                </c:pt>
                <c:pt idx="1118">
                  <c:v>7.8064277768135071E-2</c:v>
                </c:pt>
                <c:pt idx="1119">
                  <c:v>7.501472532749176E-2</c:v>
                </c:pt>
                <c:pt idx="1120">
                  <c:v>7.5330719351768494E-2</c:v>
                </c:pt>
                <c:pt idx="1121">
                  <c:v>7.5610391795635223E-2</c:v>
                </c:pt>
                <c:pt idx="1122">
                  <c:v>7.5249038636684418E-2</c:v>
                </c:pt>
                <c:pt idx="1123">
                  <c:v>7.5166746973991394E-2</c:v>
                </c:pt>
                <c:pt idx="1124">
                  <c:v>7.3261484503746033E-2</c:v>
                </c:pt>
                <c:pt idx="1125">
                  <c:v>7.1268513798713684E-2</c:v>
                </c:pt>
                <c:pt idx="1126">
                  <c:v>7.0165887475013733E-2</c:v>
                </c:pt>
                <c:pt idx="1127">
                  <c:v>7.0500068366527557E-2</c:v>
                </c:pt>
                <c:pt idx="1128">
                  <c:v>7.028554379940033E-2</c:v>
                </c:pt>
                <c:pt idx="1129">
                  <c:v>7.079017162322998E-2</c:v>
                </c:pt>
                <c:pt idx="1130">
                  <c:v>7.2504051029682159E-2</c:v>
                </c:pt>
                <c:pt idx="1131">
                  <c:v>6.7618489265441895E-2</c:v>
                </c:pt>
                <c:pt idx="1132">
                  <c:v>6.4958684146404266E-2</c:v>
                </c:pt>
                <c:pt idx="1133">
                  <c:v>6.5007150173187256E-2</c:v>
                </c:pt>
                <c:pt idx="1134">
                  <c:v>6.6172286868095398E-2</c:v>
                </c:pt>
                <c:pt idx="1135">
                  <c:v>6.8418160080909729E-2</c:v>
                </c:pt>
                <c:pt idx="1136">
                  <c:v>7.6393075287342072E-2</c:v>
                </c:pt>
                <c:pt idx="1137">
                  <c:v>7.4228160083293915E-2</c:v>
                </c:pt>
                <c:pt idx="1138">
                  <c:v>6.4717449247837067E-2</c:v>
                </c:pt>
                <c:pt idx="1139">
                  <c:v>6.5950401127338409E-2</c:v>
                </c:pt>
                <c:pt idx="1140">
                  <c:v>6.6451072692871094E-2</c:v>
                </c:pt>
                <c:pt idx="1141">
                  <c:v>6.6929079592227936E-2</c:v>
                </c:pt>
                <c:pt idx="1142">
                  <c:v>6.8179942667484283E-2</c:v>
                </c:pt>
                <c:pt idx="1143">
                  <c:v>7.2213351726531982E-2</c:v>
                </c:pt>
                <c:pt idx="1144">
                  <c:v>6.976599246263504E-2</c:v>
                </c:pt>
                <c:pt idx="1145">
                  <c:v>6.357516348361969E-2</c:v>
                </c:pt>
                <c:pt idx="1146">
                  <c:v>6.5413147211074829E-2</c:v>
                </c:pt>
                <c:pt idx="1147">
                  <c:v>6.4411357045173645E-2</c:v>
                </c:pt>
                <c:pt idx="1148">
                  <c:v>6.669936329126358E-2</c:v>
                </c:pt>
                <c:pt idx="1149">
                  <c:v>6.6694974899291992E-2</c:v>
                </c:pt>
                <c:pt idx="1150">
                  <c:v>6.698993593454361E-2</c:v>
                </c:pt>
                <c:pt idx="1151">
                  <c:v>6.6715307533740997E-2</c:v>
                </c:pt>
                <c:pt idx="1152">
                  <c:v>6.9831438362598419E-2</c:v>
                </c:pt>
                <c:pt idx="1153">
                  <c:v>7.3058217763900757E-2</c:v>
                </c:pt>
                <c:pt idx="1154">
                  <c:v>7.6848909258842468E-2</c:v>
                </c:pt>
                <c:pt idx="1155">
                  <c:v>7.5394764542579651E-2</c:v>
                </c:pt>
                <c:pt idx="1156">
                  <c:v>7.5654938817024231E-2</c:v>
                </c:pt>
                <c:pt idx="1157">
                  <c:v>7.9346641898155212E-2</c:v>
                </c:pt>
                <c:pt idx="1158">
                  <c:v>7.928834855556488E-2</c:v>
                </c:pt>
                <c:pt idx="1159">
                  <c:v>7.7663756906986237E-2</c:v>
                </c:pt>
                <c:pt idx="1160">
                  <c:v>9.3256808817386627E-2</c:v>
                </c:pt>
                <c:pt idx="1161">
                  <c:v>8.5581496357917786E-2</c:v>
                </c:pt>
                <c:pt idx="1162">
                  <c:v>6.9269567728042603E-2</c:v>
                </c:pt>
                <c:pt idx="1163">
                  <c:v>7.0457659661769867E-2</c:v>
                </c:pt>
                <c:pt idx="1164">
                  <c:v>7.142195850610733E-2</c:v>
                </c:pt>
                <c:pt idx="1165">
                  <c:v>6.7760273814201355E-2</c:v>
                </c:pt>
                <c:pt idx="1166">
                  <c:v>6.8087592720985413E-2</c:v>
                </c:pt>
                <c:pt idx="1167">
                  <c:v>6.8109616637229919E-2</c:v>
                </c:pt>
                <c:pt idx="1168">
                  <c:v>6.4499430358409882E-2</c:v>
                </c:pt>
                <c:pt idx="1169">
                  <c:v>6.9774508476257324E-2</c:v>
                </c:pt>
                <c:pt idx="1170">
                  <c:v>7.0935614407062531E-2</c:v>
                </c:pt>
                <c:pt idx="1171">
                  <c:v>9.2048875987529755E-2</c:v>
                </c:pt>
                <c:pt idx="1172">
                  <c:v>7.7339082956314087E-2</c:v>
                </c:pt>
                <c:pt idx="1173">
                  <c:v>8.0885931849479675E-2</c:v>
                </c:pt>
                <c:pt idx="1174">
                  <c:v>8.168444037437439E-2</c:v>
                </c:pt>
                <c:pt idx="1175">
                  <c:v>9.0377993881702423E-2</c:v>
                </c:pt>
                <c:pt idx="1176">
                  <c:v>9.0135365724563599E-2</c:v>
                </c:pt>
                <c:pt idx="1177">
                  <c:v>0.10154496133327484</c:v>
                </c:pt>
                <c:pt idx="1178">
                  <c:v>0.10077319294214249</c:v>
                </c:pt>
                <c:pt idx="1179">
                  <c:v>0.10507293045520782</c:v>
                </c:pt>
                <c:pt idx="1180">
                  <c:v>0.10146130621433258</c:v>
                </c:pt>
                <c:pt idx="1181">
                  <c:v>0.1016363725066185</c:v>
                </c:pt>
                <c:pt idx="1182">
                  <c:v>0.10312265157699585</c:v>
                </c:pt>
                <c:pt idx="1183">
                  <c:v>0.10387925058603287</c:v>
                </c:pt>
                <c:pt idx="1184">
                  <c:v>0.10284411907196045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A-48CD-9C59-0A00BAB0B132}"/>
            </c:ext>
          </c:extLst>
        </c:ser>
        <c:ser>
          <c:idx val="1"/>
          <c:order val="1"/>
          <c:tx>
            <c:strRef>
              <c:f>RISKSTATS_LSE!$BN$1</c:f>
              <c:strCache>
                <c:ptCount val="1"/>
                <c:pt idx="0">
                  <c:v>Short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RISKSTATS_LSE!$BN$2:$BN$1186</c:f>
              <c:numCache>
                <c:formatCode>0.0%</c:formatCode>
                <c:ptCount val="1185"/>
                <c:pt idx="738">
                  <c:v>-1.9547123461961746E-2</c:v>
                </c:pt>
                <c:pt idx="739">
                  <c:v>-1.9726792350411415E-2</c:v>
                </c:pt>
                <c:pt idx="740">
                  <c:v>-1.9698513671755791E-2</c:v>
                </c:pt>
                <c:pt idx="741">
                  <c:v>-1.9511783495545387E-2</c:v>
                </c:pt>
                <c:pt idx="742">
                  <c:v>-1.9701149314641953E-2</c:v>
                </c:pt>
                <c:pt idx="743">
                  <c:v>-1.9885914400219917E-2</c:v>
                </c:pt>
                <c:pt idx="744">
                  <c:v>-2.0021025091409683E-2</c:v>
                </c:pt>
                <c:pt idx="745">
                  <c:v>-1.9673308357596397E-2</c:v>
                </c:pt>
                <c:pt idx="746">
                  <c:v>-1.9839411601424217E-2</c:v>
                </c:pt>
                <c:pt idx="747">
                  <c:v>-1.9911346957087517E-2</c:v>
                </c:pt>
                <c:pt idx="748">
                  <c:v>-2.0194327458739281E-2</c:v>
                </c:pt>
                <c:pt idx="749">
                  <c:v>-2.0213328301906586E-2</c:v>
                </c:pt>
                <c:pt idx="750">
                  <c:v>-2.0337460562586784E-2</c:v>
                </c:pt>
                <c:pt idx="751">
                  <c:v>-2.0441601052880287E-2</c:v>
                </c:pt>
                <c:pt idx="752">
                  <c:v>-2.0526666194200516E-2</c:v>
                </c:pt>
                <c:pt idx="753">
                  <c:v>-2.0768014714121819E-2</c:v>
                </c:pt>
                <c:pt idx="754">
                  <c:v>-2.0590359345078468E-2</c:v>
                </c:pt>
                <c:pt idx="755">
                  <c:v>-2.02755406498909E-2</c:v>
                </c:pt>
                <c:pt idx="756">
                  <c:v>-2.0265839993953705E-2</c:v>
                </c:pt>
                <c:pt idx="757">
                  <c:v>-1.9433170557022095E-2</c:v>
                </c:pt>
                <c:pt idx="758">
                  <c:v>-1.9354313611984253E-2</c:v>
                </c:pt>
                <c:pt idx="759">
                  <c:v>-1.9173800945281982E-2</c:v>
                </c:pt>
                <c:pt idx="760">
                  <c:v>-1.8917467445135117E-2</c:v>
                </c:pt>
                <c:pt idx="761">
                  <c:v>-1.8716469407081604E-2</c:v>
                </c:pt>
                <c:pt idx="762">
                  <c:v>-2.6472365483641624E-2</c:v>
                </c:pt>
                <c:pt idx="763">
                  <c:v>-2.6423249393701553E-2</c:v>
                </c:pt>
                <c:pt idx="764">
                  <c:v>-2.6450049132108688E-2</c:v>
                </c:pt>
                <c:pt idx="765">
                  <c:v>-2.6343662291765213E-2</c:v>
                </c:pt>
                <c:pt idx="766">
                  <c:v>-2.8201373293995857E-2</c:v>
                </c:pt>
                <c:pt idx="767">
                  <c:v>-2.3415857926011086E-2</c:v>
                </c:pt>
                <c:pt idx="768">
                  <c:v>-2.3659404367208481E-2</c:v>
                </c:pt>
                <c:pt idx="769">
                  <c:v>-2.3798463866114616E-2</c:v>
                </c:pt>
                <c:pt idx="770">
                  <c:v>-2.3873418569564819E-2</c:v>
                </c:pt>
                <c:pt idx="771">
                  <c:v>-2.1233739331364632E-2</c:v>
                </c:pt>
                <c:pt idx="772">
                  <c:v>-1.918538473546505E-2</c:v>
                </c:pt>
                <c:pt idx="773">
                  <c:v>-1.9569892436265945E-2</c:v>
                </c:pt>
                <c:pt idx="774">
                  <c:v>-1.8701326102018356E-2</c:v>
                </c:pt>
                <c:pt idx="775">
                  <c:v>-1.8617076799273491E-2</c:v>
                </c:pt>
                <c:pt idx="776">
                  <c:v>-2.5411032140254974E-2</c:v>
                </c:pt>
                <c:pt idx="777">
                  <c:v>-4.7961253672838211E-2</c:v>
                </c:pt>
                <c:pt idx="778">
                  <c:v>-4.8303872346878052E-2</c:v>
                </c:pt>
                <c:pt idx="779">
                  <c:v>-3.653857484459877E-2</c:v>
                </c:pt>
                <c:pt idx="780">
                  <c:v>-3.2266981899738312E-2</c:v>
                </c:pt>
                <c:pt idx="781">
                  <c:v>-3.1797707080841064E-2</c:v>
                </c:pt>
                <c:pt idx="782">
                  <c:v>-3.1735640019178391E-2</c:v>
                </c:pt>
                <c:pt idx="783">
                  <c:v>-2.6315959170460701E-2</c:v>
                </c:pt>
                <c:pt idx="784">
                  <c:v>-2.4181324988603592E-2</c:v>
                </c:pt>
                <c:pt idx="785">
                  <c:v>-2.2885464131832123E-2</c:v>
                </c:pt>
                <c:pt idx="786">
                  <c:v>-2.2958436980843544E-2</c:v>
                </c:pt>
                <c:pt idx="787">
                  <c:v>-2.3277232423424721E-2</c:v>
                </c:pt>
                <c:pt idx="788">
                  <c:v>-2.3436209186911583E-2</c:v>
                </c:pt>
                <c:pt idx="789">
                  <c:v>-2.322021871805191E-2</c:v>
                </c:pt>
                <c:pt idx="790">
                  <c:v>-2.3431412875652313E-2</c:v>
                </c:pt>
                <c:pt idx="791">
                  <c:v>-2.3706689476966858E-2</c:v>
                </c:pt>
                <c:pt idx="792">
                  <c:v>-2.3662306368350983E-2</c:v>
                </c:pt>
                <c:pt idx="793">
                  <c:v>-2.4088332429528236E-2</c:v>
                </c:pt>
                <c:pt idx="794">
                  <c:v>-2.3840615525841713E-2</c:v>
                </c:pt>
                <c:pt idx="795">
                  <c:v>-2.3591293022036552E-2</c:v>
                </c:pt>
                <c:pt idx="796">
                  <c:v>-2.3651111871004105E-2</c:v>
                </c:pt>
                <c:pt idx="797">
                  <c:v>-2.3859117180109024E-2</c:v>
                </c:pt>
                <c:pt idx="798">
                  <c:v>-2.3999879136681557E-2</c:v>
                </c:pt>
                <c:pt idx="799">
                  <c:v>-2.359316498041153E-2</c:v>
                </c:pt>
                <c:pt idx="800">
                  <c:v>-2.3561984300613403E-2</c:v>
                </c:pt>
                <c:pt idx="801">
                  <c:v>-2.4312030524015427E-2</c:v>
                </c:pt>
                <c:pt idx="802">
                  <c:v>-2.1683361381292343E-2</c:v>
                </c:pt>
                <c:pt idx="803">
                  <c:v>-2.1897086873650551E-2</c:v>
                </c:pt>
                <c:pt idx="804">
                  <c:v>-2.1947504952549934E-2</c:v>
                </c:pt>
                <c:pt idx="805">
                  <c:v>-2.1909840404987335E-2</c:v>
                </c:pt>
                <c:pt idx="806">
                  <c:v>-2.2175518795847893E-2</c:v>
                </c:pt>
                <c:pt idx="807">
                  <c:v>-1.8534353002905846E-2</c:v>
                </c:pt>
                <c:pt idx="808">
                  <c:v>-1.8678117543458939E-2</c:v>
                </c:pt>
                <c:pt idx="809">
                  <c:v>-1.8909087404608727E-2</c:v>
                </c:pt>
                <c:pt idx="810">
                  <c:v>-1.9026519730687141E-2</c:v>
                </c:pt>
                <c:pt idx="811">
                  <c:v>-1.8904296681284904E-2</c:v>
                </c:pt>
                <c:pt idx="812">
                  <c:v>-1.9154101610183716E-2</c:v>
                </c:pt>
                <c:pt idx="813">
                  <c:v>-1.9484704360365868E-2</c:v>
                </c:pt>
                <c:pt idx="814">
                  <c:v>-1.9501827657222748E-2</c:v>
                </c:pt>
                <c:pt idx="815">
                  <c:v>-1.9725482910871506E-2</c:v>
                </c:pt>
                <c:pt idx="816">
                  <c:v>-2.892678789794445E-2</c:v>
                </c:pt>
                <c:pt idx="817">
                  <c:v>-1.9870437681674957E-2</c:v>
                </c:pt>
                <c:pt idx="818">
                  <c:v>-2.4153802543878555E-2</c:v>
                </c:pt>
                <c:pt idx="819">
                  <c:v>-1.930745504796505E-2</c:v>
                </c:pt>
                <c:pt idx="820">
                  <c:v>-1.9503802061080933E-2</c:v>
                </c:pt>
                <c:pt idx="821">
                  <c:v>-1.9505981355905533E-2</c:v>
                </c:pt>
                <c:pt idx="822">
                  <c:v>-1.9915595650672913E-2</c:v>
                </c:pt>
                <c:pt idx="823">
                  <c:v>-2.0189933478832245E-2</c:v>
                </c:pt>
                <c:pt idx="824">
                  <c:v>-1.9797839224338531E-2</c:v>
                </c:pt>
                <c:pt idx="825">
                  <c:v>-2.0074909552931786E-2</c:v>
                </c:pt>
                <c:pt idx="826">
                  <c:v>-2.0414697006344795E-2</c:v>
                </c:pt>
                <c:pt idx="827">
                  <c:v>-2.0481789484620094E-2</c:v>
                </c:pt>
                <c:pt idx="828">
                  <c:v>-2.0566781982779503E-2</c:v>
                </c:pt>
                <c:pt idx="829">
                  <c:v>-2.2657321766018867E-2</c:v>
                </c:pt>
                <c:pt idx="830">
                  <c:v>-2.5739694014191628E-2</c:v>
                </c:pt>
                <c:pt idx="831">
                  <c:v>-2.5071695446968079E-2</c:v>
                </c:pt>
                <c:pt idx="832">
                  <c:v>-2.6483923196792603E-2</c:v>
                </c:pt>
                <c:pt idx="833">
                  <c:v>-2.6849692687392235E-2</c:v>
                </c:pt>
                <c:pt idx="834">
                  <c:v>-2.6956707239151001E-2</c:v>
                </c:pt>
                <c:pt idx="835">
                  <c:v>-2.6598086580634117E-2</c:v>
                </c:pt>
                <c:pt idx="836">
                  <c:v>-2.921617403626442E-2</c:v>
                </c:pt>
                <c:pt idx="837">
                  <c:v>-3.0548380687832832E-2</c:v>
                </c:pt>
                <c:pt idx="838">
                  <c:v>-3.0117105692625046E-2</c:v>
                </c:pt>
                <c:pt idx="839">
                  <c:v>-2.5392912328243256E-2</c:v>
                </c:pt>
                <c:pt idx="840">
                  <c:v>-2.5641938671469688E-2</c:v>
                </c:pt>
                <c:pt idx="841">
                  <c:v>-2.5685371831059456E-2</c:v>
                </c:pt>
                <c:pt idx="842">
                  <c:v>-2.6009507477283478E-2</c:v>
                </c:pt>
                <c:pt idx="843">
                  <c:v>-2.6329608634114265E-2</c:v>
                </c:pt>
                <c:pt idx="844">
                  <c:v>-2.7003679424524307E-2</c:v>
                </c:pt>
                <c:pt idx="845">
                  <c:v>-2.7141185477375984E-2</c:v>
                </c:pt>
                <c:pt idx="846">
                  <c:v>-2.6786863803863525E-2</c:v>
                </c:pt>
                <c:pt idx="847">
                  <c:v>-2.6965528726577759E-2</c:v>
                </c:pt>
                <c:pt idx="848">
                  <c:v>-2.7702508494257927E-2</c:v>
                </c:pt>
                <c:pt idx="849">
                  <c:v>-2.5488361716270447E-2</c:v>
                </c:pt>
                <c:pt idx="850">
                  <c:v>-2.6770379394292831E-2</c:v>
                </c:pt>
                <c:pt idx="851">
                  <c:v>-2.698085829615593E-2</c:v>
                </c:pt>
                <c:pt idx="852">
                  <c:v>-2.75985486805439E-2</c:v>
                </c:pt>
                <c:pt idx="853">
                  <c:v>-2.7571463957428932E-2</c:v>
                </c:pt>
                <c:pt idx="854">
                  <c:v>-2.6821102946996689E-2</c:v>
                </c:pt>
                <c:pt idx="855">
                  <c:v>-2.87359319627285E-2</c:v>
                </c:pt>
                <c:pt idx="856">
                  <c:v>-2.9936360195279121E-2</c:v>
                </c:pt>
                <c:pt idx="857">
                  <c:v>-2.5608886033296585E-2</c:v>
                </c:pt>
                <c:pt idx="858">
                  <c:v>-2.5558410212397575E-2</c:v>
                </c:pt>
                <c:pt idx="859">
                  <c:v>-2.5375444442033768E-2</c:v>
                </c:pt>
                <c:pt idx="860">
                  <c:v>-2.6814619079232216E-2</c:v>
                </c:pt>
                <c:pt idx="861">
                  <c:v>-2.7144195511937141E-2</c:v>
                </c:pt>
                <c:pt idx="862">
                  <c:v>-2.7822170406579971E-2</c:v>
                </c:pt>
                <c:pt idx="863">
                  <c:v>-2.8142062947154045E-2</c:v>
                </c:pt>
                <c:pt idx="864">
                  <c:v>-2.8719812631607056E-2</c:v>
                </c:pt>
                <c:pt idx="865">
                  <c:v>-2.8513062745332718E-2</c:v>
                </c:pt>
                <c:pt idx="866">
                  <c:v>-2.2287454456090927E-2</c:v>
                </c:pt>
                <c:pt idx="867">
                  <c:v>-2.2114301100373268E-2</c:v>
                </c:pt>
                <c:pt idx="868">
                  <c:v>-2.1955614909529686E-2</c:v>
                </c:pt>
                <c:pt idx="869">
                  <c:v>-3.3257745206356049E-2</c:v>
                </c:pt>
                <c:pt idx="870">
                  <c:v>-3.3052291721105576E-2</c:v>
                </c:pt>
                <c:pt idx="871">
                  <c:v>-3.4514971077442169E-2</c:v>
                </c:pt>
                <c:pt idx="872">
                  <c:v>-3.4365672618150711E-2</c:v>
                </c:pt>
                <c:pt idx="873">
                  <c:v>-3.4179471433162689E-2</c:v>
                </c:pt>
                <c:pt idx="874">
                  <c:v>-2.7964400127530098E-2</c:v>
                </c:pt>
                <c:pt idx="875">
                  <c:v>-2.9947422444820404E-2</c:v>
                </c:pt>
                <c:pt idx="876">
                  <c:v>-3.0470050871372223E-2</c:v>
                </c:pt>
                <c:pt idx="877">
                  <c:v>-2.9900794848799706E-2</c:v>
                </c:pt>
                <c:pt idx="878">
                  <c:v>-2.9798528179526329E-2</c:v>
                </c:pt>
                <c:pt idx="879">
                  <c:v>-2.9589727520942688E-2</c:v>
                </c:pt>
                <c:pt idx="880">
                  <c:v>-2.9447387903928757E-2</c:v>
                </c:pt>
                <c:pt idx="881">
                  <c:v>-2.9616404324769974E-2</c:v>
                </c:pt>
                <c:pt idx="882">
                  <c:v>-2.9874753206968307E-2</c:v>
                </c:pt>
                <c:pt idx="883">
                  <c:v>-3.0077990144491196E-2</c:v>
                </c:pt>
                <c:pt idx="884">
                  <c:v>-3.0271086841821671E-2</c:v>
                </c:pt>
                <c:pt idx="885">
                  <c:v>-2.5254342705011368E-2</c:v>
                </c:pt>
                <c:pt idx="886">
                  <c:v>-2.501772902905941E-2</c:v>
                </c:pt>
                <c:pt idx="887">
                  <c:v>-2.5185730308294296E-2</c:v>
                </c:pt>
                <c:pt idx="888">
                  <c:v>-2.5069177150726318E-2</c:v>
                </c:pt>
                <c:pt idx="889">
                  <c:v>-1.263565756380558E-2</c:v>
                </c:pt>
                <c:pt idx="890">
                  <c:v>-1.2067277915775776E-2</c:v>
                </c:pt>
                <c:pt idx="891">
                  <c:v>-1.2510442174971104E-2</c:v>
                </c:pt>
                <c:pt idx="892">
                  <c:v>-1.1364854872226715E-2</c:v>
                </c:pt>
                <c:pt idx="893">
                  <c:v>-1.1911935172975063E-2</c:v>
                </c:pt>
                <c:pt idx="894">
                  <c:v>-9.9922902882099152E-3</c:v>
                </c:pt>
                <c:pt idx="895">
                  <c:v>-9.9514098837971687E-3</c:v>
                </c:pt>
                <c:pt idx="896">
                  <c:v>-9.6625788137316704E-3</c:v>
                </c:pt>
                <c:pt idx="897">
                  <c:v>-1.0268989950418472E-2</c:v>
                </c:pt>
                <c:pt idx="898">
                  <c:v>-1.1918388307094574E-2</c:v>
                </c:pt>
                <c:pt idx="899">
                  <c:v>-1.1826477944850922E-2</c:v>
                </c:pt>
                <c:pt idx="900">
                  <c:v>-1.1948687955737114E-2</c:v>
                </c:pt>
                <c:pt idx="901">
                  <c:v>-1.215672679245472E-2</c:v>
                </c:pt>
                <c:pt idx="902">
                  <c:v>-1.2265885248780251E-2</c:v>
                </c:pt>
                <c:pt idx="903">
                  <c:v>-1.4008048921823502E-2</c:v>
                </c:pt>
                <c:pt idx="904">
                  <c:v>-1.4849386177957058E-2</c:v>
                </c:pt>
                <c:pt idx="905">
                  <c:v>-1.4950118027627468E-2</c:v>
                </c:pt>
                <c:pt idx="906">
                  <c:v>-1.5327392145991325E-2</c:v>
                </c:pt>
                <c:pt idx="907">
                  <c:v>-1.628933846950531E-2</c:v>
                </c:pt>
                <c:pt idx="908">
                  <c:v>-1.6573838889598846E-2</c:v>
                </c:pt>
                <c:pt idx="909">
                  <c:v>-1.617974229156971E-2</c:v>
                </c:pt>
                <c:pt idx="910">
                  <c:v>-1.756867952644825E-2</c:v>
                </c:pt>
                <c:pt idx="911">
                  <c:v>-1.7091855406761169E-2</c:v>
                </c:pt>
                <c:pt idx="912">
                  <c:v>-1.8128851428627968E-2</c:v>
                </c:pt>
                <c:pt idx="913">
                  <c:v>-1.8896227702498436E-2</c:v>
                </c:pt>
                <c:pt idx="914">
                  <c:v>-1.9463766366243362E-2</c:v>
                </c:pt>
                <c:pt idx="915">
                  <c:v>-1.9208451732993126E-2</c:v>
                </c:pt>
                <c:pt idx="916">
                  <c:v>-1.8771998584270477E-2</c:v>
                </c:pt>
                <c:pt idx="917">
                  <c:v>-1.8359201028943062E-2</c:v>
                </c:pt>
                <c:pt idx="918">
                  <c:v>-1.8359104171395302E-2</c:v>
                </c:pt>
                <c:pt idx="919">
                  <c:v>-1.7767453566193581E-2</c:v>
                </c:pt>
                <c:pt idx="920">
                  <c:v>-1.7624517902731895E-2</c:v>
                </c:pt>
                <c:pt idx="921">
                  <c:v>-1.7587417736649513E-2</c:v>
                </c:pt>
                <c:pt idx="922">
                  <c:v>-1.7245922237634659E-2</c:v>
                </c:pt>
                <c:pt idx="923">
                  <c:v>-1.8289629369974136E-2</c:v>
                </c:pt>
                <c:pt idx="924">
                  <c:v>-1.8061377108097076E-2</c:v>
                </c:pt>
                <c:pt idx="925">
                  <c:v>-1.2334536761045456E-2</c:v>
                </c:pt>
                <c:pt idx="926">
                  <c:v>-1.2339326553046703E-2</c:v>
                </c:pt>
                <c:pt idx="927">
                  <c:v>-1.278200838714838E-2</c:v>
                </c:pt>
                <c:pt idx="928">
                  <c:v>-1.2533684261143208E-2</c:v>
                </c:pt>
                <c:pt idx="929">
                  <c:v>-1.2425010092556477E-2</c:v>
                </c:pt>
                <c:pt idx="930">
                  <c:v>-1.5198835171759129E-2</c:v>
                </c:pt>
                <c:pt idx="931">
                  <c:v>-1.526989508420229E-2</c:v>
                </c:pt>
                <c:pt idx="932">
                  <c:v>-1.6830528154969215E-2</c:v>
                </c:pt>
                <c:pt idx="933">
                  <c:v>-1.6667082905769348E-2</c:v>
                </c:pt>
                <c:pt idx="934">
                  <c:v>-1.671922579407692E-2</c:v>
                </c:pt>
                <c:pt idx="935">
                  <c:v>-1.6663288697600365E-2</c:v>
                </c:pt>
                <c:pt idx="936">
                  <c:v>-1.6555324196815491E-2</c:v>
                </c:pt>
                <c:pt idx="937">
                  <c:v>-1.6507009044289589E-2</c:v>
                </c:pt>
                <c:pt idx="938">
                  <c:v>-1.6525806859135628E-2</c:v>
                </c:pt>
                <c:pt idx="939">
                  <c:v>-1.6564508900046349E-2</c:v>
                </c:pt>
                <c:pt idx="940">
                  <c:v>-1.7218515276908875E-2</c:v>
                </c:pt>
                <c:pt idx="941">
                  <c:v>-1.7253095284104347E-2</c:v>
                </c:pt>
                <c:pt idx="942">
                  <c:v>-1.7075961455702782E-2</c:v>
                </c:pt>
                <c:pt idx="943">
                  <c:v>-1.7092756927013397E-2</c:v>
                </c:pt>
                <c:pt idx="944">
                  <c:v>-1.7006512731313705E-2</c:v>
                </c:pt>
                <c:pt idx="945">
                  <c:v>-1.7212681472301483E-2</c:v>
                </c:pt>
                <c:pt idx="946">
                  <c:v>-1.6773007810115814E-2</c:v>
                </c:pt>
                <c:pt idx="947">
                  <c:v>-1.5324010513722897E-2</c:v>
                </c:pt>
                <c:pt idx="948">
                  <c:v>-1.538905780762434E-2</c:v>
                </c:pt>
                <c:pt idx="949">
                  <c:v>-1.5243501402437687E-2</c:v>
                </c:pt>
                <c:pt idx="950">
                  <c:v>-1.5317249111831188E-2</c:v>
                </c:pt>
                <c:pt idx="951">
                  <c:v>-1.5324130654335022E-2</c:v>
                </c:pt>
                <c:pt idx="952">
                  <c:v>-1.5712328255176544E-2</c:v>
                </c:pt>
                <c:pt idx="953">
                  <c:v>-1.6380408778786659E-2</c:v>
                </c:pt>
                <c:pt idx="954">
                  <c:v>-1.7118610441684723E-2</c:v>
                </c:pt>
                <c:pt idx="955">
                  <c:v>-1.6400203108787537E-2</c:v>
                </c:pt>
                <c:pt idx="956">
                  <c:v>-1.5316035598516464E-2</c:v>
                </c:pt>
                <c:pt idx="957">
                  <c:v>-1.6961533576250076E-2</c:v>
                </c:pt>
                <c:pt idx="958">
                  <c:v>-1.4710801653563976E-2</c:v>
                </c:pt>
                <c:pt idx="959">
                  <c:v>-1.4920187182724476E-2</c:v>
                </c:pt>
                <c:pt idx="960">
                  <c:v>-1.4328175224363804E-2</c:v>
                </c:pt>
                <c:pt idx="961">
                  <c:v>-1.4855863526463509E-2</c:v>
                </c:pt>
                <c:pt idx="962">
                  <c:v>-1.4292790554463863E-2</c:v>
                </c:pt>
                <c:pt idx="963">
                  <c:v>-1.4104263857007027E-2</c:v>
                </c:pt>
                <c:pt idx="964">
                  <c:v>-1.4353241771459579E-2</c:v>
                </c:pt>
                <c:pt idx="965">
                  <c:v>-1.4066063798964024E-2</c:v>
                </c:pt>
                <c:pt idx="966">
                  <c:v>-1.4511488378047943E-2</c:v>
                </c:pt>
                <c:pt idx="967">
                  <c:v>-1.4694567769765854E-2</c:v>
                </c:pt>
                <c:pt idx="968">
                  <c:v>-1.4937390573322773E-2</c:v>
                </c:pt>
                <c:pt idx="969">
                  <c:v>-1.4876002445816994E-2</c:v>
                </c:pt>
                <c:pt idx="970">
                  <c:v>-1.4717782847583294E-2</c:v>
                </c:pt>
                <c:pt idx="971">
                  <c:v>-1.4794682152569294E-2</c:v>
                </c:pt>
                <c:pt idx="972">
                  <c:v>-1.4630023390054703E-2</c:v>
                </c:pt>
                <c:pt idx="973">
                  <c:v>-1.455965731292963E-2</c:v>
                </c:pt>
                <c:pt idx="974">
                  <c:v>-1.3832356780767441E-2</c:v>
                </c:pt>
                <c:pt idx="975">
                  <c:v>-1.4672537334263325E-2</c:v>
                </c:pt>
                <c:pt idx="976">
                  <c:v>-1.4614883810281754E-2</c:v>
                </c:pt>
                <c:pt idx="977">
                  <c:v>-1.438895333558321E-2</c:v>
                </c:pt>
                <c:pt idx="978">
                  <c:v>-1.4164712280035019E-2</c:v>
                </c:pt>
                <c:pt idx="979">
                  <c:v>-1.3761733658611774E-2</c:v>
                </c:pt>
                <c:pt idx="980">
                  <c:v>-1.3863283209502697E-2</c:v>
                </c:pt>
                <c:pt idx="981">
                  <c:v>-1.3951823115348816E-2</c:v>
                </c:pt>
                <c:pt idx="982">
                  <c:v>-1.4079399406909943E-2</c:v>
                </c:pt>
                <c:pt idx="983">
                  <c:v>-1.393052376806736E-2</c:v>
                </c:pt>
                <c:pt idx="984">
                  <c:v>-1.4930232428014278E-2</c:v>
                </c:pt>
                <c:pt idx="985">
                  <c:v>-1.4989362098276615E-2</c:v>
                </c:pt>
                <c:pt idx="986">
                  <c:v>-1.5016638673841953E-2</c:v>
                </c:pt>
                <c:pt idx="987">
                  <c:v>-1.4650486409664154E-2</c:v>
                </c:pt>
                <c:pt idx="988">
                  <c:v>-1.3988863676786423E-2</c:v>
                </c:pt>
                <c:pt idx="989">
                  <c:v>-1.9654987379908562E-2</c:v>
                </c:pt>
                <c:pt idx="990">
                  <c:v>-2.2849656641483307E-2</c:v>
                </c:pt>
                <c:pt idx="991">
                  <c:v>-2.2847248241305351E-2</c:v>
                </c:pt>
                <c:pt idx="992">
                  <c:v>-2.2700630128383636E-2</c:v>
                </c:pt>
                <c:pt idx="993">
                  <c:v>-2.2072045132517815E-2</c:v>
                </c:pt>
                <c:pt idx="994">
                  <c:v>-2.2498907521367073E-2</c:v>
                </c:pt>
                <c:pt idx="995">
                  <c:v>-2.4642771109938622E-2</c:v>
                </c:pt>
                <c:pt idx="996">
                  <c:v>-2.4526145309209824E-2</c:v>
                </c:pt>
                <c:pt idx="997">
                  <c:v>-2.4602854624390602E-2</c:v>
                </c:pt>
                <c:pt idx="998">
                  <c:v>-2.5525294244289398E-2</c:v>
                </c:pt>
                <c:pt idx="999">
                  <c:v>-2.6768596842885017E-2</c:v>
                </c:pt>
                <c:pt idx="1000">
                  <c:v>-1.2012175284326077E-2</c:v>
                </c:pt>
                <c:pt idx="1001">
                  <c:v>-1.2851457111537457E-2</c:v>
                </c:pt>
                <c:pt idx="1002">
                  <c:v>-1.3262216933071613E-2</c:v>
                </c:pt>
                <c:pt idx="1003">
                  <c:v>-1.3355719856917858E-2</c:v>
                </c:pt>
                <c:pt idx="1004">
                  <c:v>-1.3360153883695602E-2</c:v>
                </c:pt>
                <c:pt idx="1005">
                  <c:v>-1.3667674735188484E-2</c:v>
                </c:pt>
                <c:pt idx="1006">
                  <c:v>-1.3654693961143494E-2</c:v>
                </c:pt>
                <c:pt idx="1007">
                  <c:v>-1.341231819242239E-2</c:v>
                </c:pt>
                <c:pt idx="1008">
                  <c:v>-1.3972636312246323E-2</c:v>
                </c:pt>
                <c:pt idx="1009">
                  <c:v>-1.5099990181624889E-2</c:v>
                </c:pt>
                <c:pt idx="1010">
                  <c:v>-1.5002657659351826E-2</c:v>
                </c:pt>
                <c:pt idx="1011">
                  <c:v>-1.8798531964421272E-2</c:v>
                </c:pt>
                <c:pt idx="1012">
                  <c:v>-1.9172206521034241E-2</c:v>
                </c:pt>
                <c:pt idx="1013">
                  <c:v>-1.8523894250392914E-2</c:v>
                </c:pt>
                <c:pt idx="1014">
                  <c:v>-1.9639912992715836E-2</c:v>
                </c:pt>
                <c:pt idx="1015">
                  <c:v>-1.9214130938053131E-2</c:v>
                </c:pt>
                <c:pt idx="1016">
                  <c:v>-1.8359782174229622E-2</c:v>
                </c:pt>
                <c:pt idx="1017">
                  <c:v>-1.7663741484284401E-2</c:v>
                </c:pt>
                <c:pt idx="1018">
                  <c:v>-2.5737561285495758E-2</c:v>
                </c:pt>
                <c:pt idx="1019">
                  <c:v>-2.9094738885760307E-2</c:v>
                </c:pt>
                <c:pt idx="1020">
                  <c:v>-2.9303405433893204E-2</c:v>
                </c:pt>
                <c:pt idx="1021">
                  <c:v>-2.9501257464289665E-2</c:v>
                </c:pt>
                <c:pt idx="1022">
                  <c:v>-2.9515551403164864E-2</c:v>
                </c:pt>
                <c:pt idx="1023">
                  <c:v>-2.9848014935851097E-2</c:v>
                </c:pt>
                <c:pt idx="1024">
                  <c:v>-3.0076088383793831E-2</c:v>
                </c:pt>
                <c:pt idx="1025">
                  <c:v>-3.0479397624731064E-2</c:v>
                </c:pt>
                <c:pt idx="1026">
                  <c:v>-3.2425619661808014E-2</c:v>
                </c:pt>
                <c:pt idx="1027">
                  <c:v>-3.3681623637676239E-2</c:v>
                </c:pt>
                <c:pt idx="1028">
                  <c:v>-3.3358145505189896E-2</c:v>
                </c:pt>
                <c:pt idx="1029">
                  <c:v>-3.4006934612989426E-2</c:v>
                </c:pt>
                <c:pt idx="1030">
                  <c:v>-3.4011181443929672E-2</c:v>
                </c:pt>
                <c:pt idx="1031">
                  <c:v>-3.3530846238136292E-2</c:v>
                </c:pt>
                <c:pt idx="1032">
                  <c:v>-3.230111300945282E-2</c:v>
                </c:pt>
                <c:pt idx="1033">
                  <c:v>-3.1344089657068253E-2</c:v>
                </c:pt>
                <c:pt idx="1034">
                  <c:v>-3.0140427872538567E-2</c:v>
                </c:pt>
                <c:pt idx="1035">
                  <c:v>-2.5347303599119186E-2</c:v>
                </c:pt>
                <c:pt idx="1036">
                  <c:v>-2.5156848132610321E-2</c:v>
                </c:pt>
                <c:pt idx="1037">
                  <c:v>-2.4831986054778099E-2</c:v>
                </c:pt>
                <c:pt idx="1038">
                  <c:v>-2.6740310713648796E-2</c:v>
                </c:pt>
                <c:pt idx="1039">
                  <c:v>-2.5603888556361198E-2</c:v>
                </c:pt>
                <c:pt idx="1040">
                  <c:v>-2.6204148307442665E-2</c:v>
                </c:pt>
                <c:pt idx="1041">
                  <c:v>-2.5623366236686707E-2</c:v>
                </c:pt>
                <c:pt idx="1042">
                  <c:v>-2.6370832696557045E-2</c:v>
                </c:pt>
                <c:pt idx="1043">
                  <c:v>-2.7148673310875893E-2</c:v>
                </c:pt>
                <c:pt idx="1044">
                  <c:v>-2.6125393807888031E-2</c:v>
                </c:pt>
                <c:pt idx="1045">
                  <c:v>-2.668757364153862E-2</c:v>
                </c:pt>
                <c:pt idx="1046">
                  <c:v>-2.5439735502004623E-2</c:v>
                </c:pt>
                <c:pt idx="1047">
                  <c:v>-2.5227891281247139E-2</c:v>
                </c:pt>
                <c:pt idx="1048">
                  <c:v>-2.5053266435861588E-2</c:v>
                </c:pt>
                <c:pt idx="1049">
                  <c:v>-2.7616627514362335E-2</c:v>
                </c:pt>
                <c:pt idx="1050">
                  <c:v>-2.8054302558302879E-2</c:v>
                </c:pt>
                <c:pt idx="1051">
                  <c:v>-2.6072103530168533E-2</c:v>
                </c:pt>
                <c:pt idx="1052">
                  <c:v>-2.6121402159333229E-2</c:v>
                </c:pt>
                <c:pt idx="1053">
                  <c:v>-2.7781017124652863E-2</c:v>
                </c:pt>
                <c:pt idx="1054">
                  <c:v>-2.9085377231240273E-2</c:v>
                </c:pt>
                <c:pt idx="1055">
                  <c:v>-3.1729362905025482E-2</c:v>
                </c:pt>
                <c:pt idx="1056">
                  <c:v>-3.1707677990198135E-2</c:v>
                </c:pt>
                <c:pt idx="1057">
                  <c:v>-3.1347636133432388E-2</c:v>
                </c:pt>
                <c:pt idx="1058">
                  <c:v>-3.2001085579395294E-2</c:v>
                </c:pt>
                <c:pt idx="1059">
                  <c:v>-2.7048276737332344E-2</c:v>
                </c:pt>
                <c:pt idx="1060">
                  <c:v>-2.9553040862083435E-2</c:v>
                </c:pt>
                <c:pt idx="1061">
                  <c:v>-2.8889119625091553E-2</c:v>
                </c:pt>
                <c:pt idx="1062">
                  <c:v>-3.3083576709032059E-2</c:v>
                </c:pt>
                <c:pt idx="1063">
                  <c:v>-3.1874459236860275E-2</c:v>
                </c:pt>
                <c:pt idx="1064">
                  <c:v>-3.0637634918093681E-2</c:v>
                </c:pt>
                <c:pt idx="1065">
                  <c:v>-3.1150178983807564E-2</c:v>
                </c:pt>
                <c:pt idx="1066">
                  <c:v>-3.1934693455696106E-2</c:v>
                </c:pt>
                <c:pt idx="1067">
                  <c:v>-3.2540641725063324E-2</c:v>
                </c:pt>
                <c:pt idx="1068">
                  <c:v>-3.2536942511796951E-2</c:v>
                </c:pt>
                <c:pt idx="1069">
                  <c:v>-3.1604297459125519E-2</c:v>
                </c:pt>
                <c:pt idx="1070">
                  <c:v>-3.9082210510969162E-2</c:v>
                </c:pt>
                <c:pt idx="1071">
                  <c:v>-3.2855905592441559E-2</c:v>
                </c:pt>
                <c:pt idx="1072">
                  <c:v>-3.2717287540435791E-2</c:v>
                </c:pt>
                <c:pt idx="1073">
                  <c:v>-3.3232506364583969E-2</c:v>
                </c:pt>
                <c:pt idx="1074">
                  <c:v>-3.2454244792461395E-2</c:v>
                </c:pt>
                <c:pt idx="1075">
                  <c:v>-3.2508499920368195E-2</c:v>
                </c:pt>
                <c:pt idx="1076">
                  <c:v>-3.26492078602314E-2</c:v>
                </c:pt>
                <c:pt idx="1077">
                  <c:v>-3.2576698809862137E-2</c:v>
                </c:pt>
                <c:pt idx="1078">
                  <c:v>-3.2485365867614746E-2</c:v>
                </c:pt>
                <c:pt idx="1079">
                  <c:v>-3.2912053167819977E-2</c:v>
                </c:pt>
                <c:pt idx="1080">
                  <c:v>-3.301471471786499E-2</c:v>
                </c:pt>
                <c:pt idx="1081">
                  <c:v>-3.2332245260477066E-2</c:v>
                </c:pt>
                <c:pt idx="1082">
                  <c:v>-3.4193173050880432E-2</c:v>
                </c:pt>
                <c:pt idx="1083">
                  <c:v>-3.411073237657547E-2</c:v>
                </c:pt>
                <c:pt idx="1084">
                  <c:v>-3.4755982458591461E-2</c:v>
                </c:pt>
                <c:pt idx="1085">
                  <c:v>-3.2843489199876785E-2</c:v>
                </c:pt>
                <c:pt idx="1086">
                  <c:v>-2.9444588348269463E-2</c:v>
                </c:pt>
                <c:pt idx="1087">
                  <c:v>-2.9647212475538254E-2</c:v>
                </c:pt>
                <c:pt idx="1088">
                  <c:v>-3.1072128564119339E-2</c:v>
                </c:pt>
                <c:pt idx="1089">
                  <c:v>-3.1574845314025879E-2</c:v>
                </c:pt>
                <c:pt idx="1090">
                  <c:v>-3.0479885637760162E-2</c:v>
                </c:pt>
                <c:pt idx="1091">
                  <c:v>-2.9915835708379745E-2</c:v>
                </c:pt>
                <c:pt idx="1092">
                  <c:v>-2.8702590614557266E-2</c:v>
                </c:pt>
                <c:pt idx="1093">
                  <c:v>-2.9330944642424583E-2</c:v>
                </c:pt>
                <c:pt idx="1094">
                  <c:v>-3.0073050409555435E-2</c:v>
                </c:pt>
                <c:pt idx="1095">
                  <c:v>-2.9883474111557007E-2</c:v>
                </c:pt>
                <c:pt idx="1096">
                  <c:v>-3.0229885131120682E-2</c:v>
                </c:pt>
                <c:pt idx="1097">
                  <c:v>-3.0974229797720909E-2</c:v>
                </c:pt>
                <c:pt idx="1098">
                  <c:v>-3.1437896192073822E-2</c:v>
                </c:pt>
                <c:pt idx="1099">
                  <c:v>-3.1986203044652939E-2</c:v>
                </c:pt>
                <c:pt idx="1100">
                  <c:v>-3.1952101737260818E-2</c:v>
                </c:pt>
                <c:pt idx="1101">
                  <c:v>-3.0823763459920883E-2</c:v>
                </c:pt>
                <c:pt idx="1102">
                  <c:v>-3.0201395973563194E-2</c:v>
                </c:pt>
                <c:pt idx="1103">
                  <c:v>-2.9719796031713486E-2</c:v>
                </c:pt>
                <c:pt idx="1104">
                  <c:v>-2.9007583856582642E-2</c:v>
                </c:pt>
                <c:pt idx="1105">
                  <c:v>-2.9142923653125763E-2</c:v>
                </c:pt>
                <c:pt idx="1106">
                  <c:v>-2.9813025146722794E-2</c:v>
                </c:pt>
                <c:pt idx="1107">
                  <c:v>-2.9969919472932816E-2</c:v>
                </c:pt>
                <c:pt idx="1108">
                  <c:v>-2.775273285806179E-2</c:v>
                </c:pt>
                <c:pt idx="1109">
                  <c:v>-2.9264144599437714E-2</c:v>
                </c:pt>
                <c:pt idx="1110">
                  <c:v>-2.6309231296181679E-2</c:v>
                </c:pt>
                <c:pt idx="1111">
                  <c:v>-2.6324568316340446E-2</c:v>
                </c:pt>
                <c:pt idx="1112">
                  <c:v>-2.7015039697289467E-2</c:v>
                </c:pt>
                <c:pt idx="1113">
                  <c:v>-3.184354305267334E-2</c:v>
                </c:pt>
                <c:pt idx="1114">
                  <c:v>-3.1183261424303055E-2</c:v>
                </c:pt>
                <c:pt idx="1115">
                  <c:v>-4.1321493685245514E-2</c:v>
                </c:pt>
                <c:pt idx="1116">
                  <c:v>-4.2084492743015289E-2</c:v>
                </c:pt>
                <c:pt idx="1117">
                  <c:v>-4.4766094535589218E-2</c:v>
                </c:pt>
                <c:pt idx="1118">
                  <c:v>-4.4242318719625473E-2</c:v>
                </c:pt>
                <c:pt idx="1119">
                  <c:v>-4.4249139726161957E-2</c:v>
                </c:pt>
                <c:pt idx="1120">
                  <c:v>-4.4930830597877502E-2</c:v>
                </c:pt>
                <c:pt idx="1121">
                  <c:v>-4.440007358789444E-2</c:v>
                </c:pt>
                <c:pt idx="1122">
                  <c:v>-4.4344969093799591E-2</c:v>
                </c:pt>
                <c:pt idx="1123">
                  <c:v>-4.3960358947515488E-2</c:v>
                </c:pt>
                <c:pt idx="1124">
                  <c:v>-5.7129520922899246E-2</c:v>
                </c:pt>
                <c:pt idx="1125">
                  <c:v>-3.2660413533449173E-2</c:v>
                </c:pt>
                <c:pt idx="1126">
                  <c:v>-3.564801812171936E-2</c:v>
                </c:pt>
                <c:pt idx="1127">
                  <c:v>-3.3222738653421402E-2</c:v>
                </c:pt>
                <c:pt idx="1128">
                  <c:v>-3.427485004067421E-2</c:v>
                </c:pt>
                <c:pt idx="1129">
                  <c:v>-3.8465473800897598E-2</c:v>
                </c:pt>
                <c:pt idx="1130">
                  <c:v>-2.4115696549415588E-2</c:v>
                </c:pt>
                <c:pt idx="1131">
                  <c:v>-3.1455229967832565E-2</c:v>
                </c:pt>
                <c:pt idx="1132">
                  <c:v>-3.3280134201049805E-2</c:v>
                </c:pt>
                <c:pt idx="1133">
                  <c:v>-2.2617476060986519E-2</c:v>
                </c:pt>
                <c:pt idx="1134">
                  <c:v>-2.7509480714797974E-2</c:v>
                </c:pt>
                <c:pt idx="1135">
                  <c:v>-2.5047939270734787E-2</c:v>
                </c:pt>
                <c:pt idx="1136">
                  <c:v>-2.5760618969798088E-2</c:v>
                </c:pt>
                <c:pt idx="1137">
                  <c:v>-2.8413658961653709E-2</c:v>
                </c:pt>
                <c:pt idx="1138">
                  <c:v>-3.0239766463637352E-2</c:v>
                </c:pt>
                <c:pt idx="1139">
                  <c:v>-3.511892631649971E-2</c:v>
                </c:pt>
                <c:pt idx="1140">
                  <c:v>-3.5689987242221832E-2</c:v>
                </c:pt>
                <c:pt idx="1141">
                  <c:v>-3.898383304476738E-2</c:v>
                </c:pt>
                <c:pt idx="1142">
                  <c:v>-4.110964760184288E-2</c:v>
                </c:pt>
                <c:pt idx="1143">
                  <c:v>-4.4094707816839218E-2</c:v>
                </c:pt>
                <c:pt idx="1144">
                  <c:v>-3.8610003888607025E-2</c:v>
                </c:pt>
                <c:pt idx="1145">
                  <c:v>-4.152139276266098E-2</c:v>
                </c:pt>
                <c:pt idx="1146">
                  <c:v>-4.4286623597145081E-2</c:v>
                </c:pt>
                <c:pt idx="1147">
                  <c:v>-4.4211152940988541E-2</c:v>
                </c:pt>
                <c:pt idx="1148">
                  <c:v>-4.1486199945211411E-2</c:v>
                </c:pt>
                <c:pt idx="1149">
                  <c:v>-4.008299857378006E-2</c:v>
                </c:pt>
                <c:pt idx="1150">
                  <c:v>-3.7905629724264145E-2</c:v>
                </c:pt>
                <c:pt idx="1151">
                  <c:v>-3.6920554935932159E-2</c:v>
                </c:pt>
                <c:pt idx="1152">
                  <c:v>-3.8383163511753082E-2</c:v>
                </c:pt>
                <c:pt idx="1153">
                  <c:v>-3.9031028747558594E-2</c:v>
                </c:pt>
                <c:pt idx="1154">
                  <c:v>-4.2559526860713959E-2</c:v>
                </c:pt>
                <c:pt idx="1155">
                  <c:v>-4.1643086820840836E-2</c:v>
                </c:pt>
                <c:pt idx="1156">
                  <c:v>-4.2183157056570053E-2</c:v>
                </c:pt>
                <c:pt idx="1157">
                  <c:v>-4.2725235223770142E-2</c:v>
                </c:pt>
                <c:pt idx="1158">
                  <c:v>-5.2657961845397949E-2</c:v>
                </c:pt>
                <c:pt idx="1159">
                  <c:v>-5.2436172962188721E-2</c:v>
                </c:pt>
                <c:pt idx="1160">
                  <c:v>-5.1037043333053589E-2</c:v>
                </c:pt>
                <c:pt idx="1161">
                  <c:v>-5.0912588834762573E-2</c:v>
                </c:pt>
                <c:pt idx="1162">
                  <c:v>-5.2637018263339996E-2</c:v>
                </c:pt>
                <c:pt idx="1163">
                  <c:v>-5.4099760949611664E-2</c:v>
                </c:pt>
                <c:pt idx="1164">
                  <c:v>-5.4021019488573074E-2</c:v>
                </c:pt>
                <c:pt idx="1165">
                  <c:v>-5.3499814122915268E-2</c:v>
                </c:pt>
                <c:pt idx="1166">
                  <c:v>-5.390515923500061E-2</c:v>
                </c:pt>
                <c:pt idx="1167">
                  <c:v>-5.4586682468652725E-2</c:v>
                </c:pt>
                <c:pt idx="1168">
                  <c:v>-5.3910959511995316E-2</c:v>
                </c:pt>
                <c:pt idx="1169">
                  <c:v>-5.4167680442333221E-2</c:v>
                </c:pt>
                <c:pt idx="1170">
                  <c:v>-5.407286062836647E-2</c:v>
                </c:pt>
                <c:pt idx="1171">
                  <c:v>-6.9714516401290894E-2</c:v>
                </c:pt>
                <c:pt idx="1172">
                  <c:v>-6.9094218313694E-2</c:v>
                </c:pt>
                <c:pt idx="1173">
                  <c:v>-6.7970506846904755E-2</c:v>
                </c:pt>
                <c:pt idx="1174">
                  <c:v>-6.8582825362682343E-2</c:v>
                </c:pt>
                <c:pt idx="1175">
                  <c:v>-7.4911177158355713E-2</c:v>
                </c:pt>
                <c:pt idx="1176">
                  <c:v>-7.6464571058750153E-2</c:v>
                </c:pt>
                <c:pt idx="1177">
                  <c:v>-8.5583999752998352E-2</c:v>
                </c:pt>
                <c:pt idx="1178">
                  <c:v>-8.5567556321620941E-2</c:v>
                </c:pt>
                <c:pt idx="1179">
                  <c:v>-8.7946951389312744E-2</c:v>
                </c:pt>
                <c:pt idx="1180">
                  <c:v>-8.1788942217826843E-2</c:v>
                </c:pt>
                <c:pt idx="1181">
                  <c:v>-8.2670383155345917E-2</c:v>
                </c:pt>
                <c:pt idx="1182">
                  <c:v>-8.3769388496875763E-2</c:v>
                </c:pt>
                <c:pt idx="1183">
                  <c:v>-8.5226967930793762E-2</c:v>
                </c:pt>
                <c:pt idx="1184">
                  <c:v>-8.5058264434337616E-2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DA-48CD-9C59-0A00BAB0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331272263739762"/>
          <c:y val="0.39367547209465059"/>
          <c:w val="6.4218141480125113E-2"/>
          <c:h val="0.262069789047069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RISKSTATS_LSE!$E$1</c:f>
              <c:strCache>
                <c:ptCount val="1"/>
                <c:pt idx="0">
                  <c:v>alpha_SPTR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RISKSTATS_LSE!$E$2:$E$1186</c:f>
              <c:numCache>
                <c:formatCode>0.0%</c:formatCode>
                <c:ptCount val="1185"/>
                <c:pt idx="62">
                  <c:v>-7.6217214569535008E-3</c:v>
                </c:pt>
                <c:pt idx="63">
                  <c:v>1.6325894214616499E-2</c:v>
                </c:pt>
                <c:pt idx="64">
                  <c:v>-1.5128779208301801E-2</c:v>
                </c:pt>
                <c:pt idx="65">
                  <c:v>1.8966612432759655E-2</c:v>
                </c:pt>
                <c:pt idx="66">
                  <c:v>1.1963346248232032E-2</c:v>
                </c:pt>
                <c:pt idx="67">
                  <c:v>4.2358692563604361E-2</c:v>
                </c:pt>
                <c:pt idx="68">
                  <c:v>5.7689228619840716E-2</c:v>
                </c:pt>
                <c:pt idx="69">
                  <c:v>5.2545120110553123E-2</c:v>
                </c:pt>
                <c:pt idx="70">
                  <c:v>9.7934781515813807E-2</c:v>
                </c:pt>
                <c:pt idx="71">
                  <c:v>7.0196325177293017E-2</c:v>
                </c:pt>
                <c:pt idx="72">
                  <c:v>2.1656350201648911E-2</c:v>
                </c:pt>
                <c:pt idx="73">
                  <c:v>-1.440552867685585E-2</c:v>
                </c:pt>
                <c:pt idx="74">
                  <c:v>6.9655521044744706E-3</c:v>
                </c:pt>
                <c:pt idx="75">
                  <c:v>8.087061237086246E-3</c:v>
                </c:pt>
                <c:pt idx="76">
                  <c:v>3.2896050188470305E-2</c:v>
                </c:pt>
                <c:pt idx="77">
                  <c:v>3.4052671461602735E-2</c:v>
                </c:pt>
                <c:pt idx="78">
                  <c:v>5.2389245215210156E-2</c:v>
                </c:pt>
                <c:pt idx="79">
                  <c:v>7.0184375048813141E-2</c:v>
                </c:pt>
                <c:pt idx="80">
                  <c:v>5.0385629523155062E-2</c:v>
                </c:pt>
                <c:pt idx="81">
                  <c:v>3.4723517226638245E-2</c:v>
                </c:pt>
                <c:pt idx="82">
                  <c:v>0.11708133771086482</c:v>
                </c:pt>
                <c:pt idx="83">
                  <c:v>9.2676909666696616E-2</c:v>
                </c:pt>
                <c:pt idx="84">
                  <c:v>8.3397814183107544E-2</c:v>
                </c:pt>
                <c:pt idx="85">
                  <c:v>0.11737714568256363</c:v>
                </c:pt>
                <c:pt idx="86">
                  <c:v>0.14099274615109492</c:v>
                </c:pt>
                <c:pt idx="87">
                  <c:v>0.2088026680134798</c:v>
                </c:pt>
                <c:pt idx="88">
                  <c:v>0.20440884916420843</c:v>
                </c:pt>
                <c:pt idx="89">
                  <c:v>0.19063008295104256</c:v>
                </c:pt>
                <c:pt idx="90">
                  <c:v>0.13806051143751685</c:v>
                </c:pt>
                <c:pt idx="91">
                  <c:v>0.12789902857275814</c:v>
                </c:pt>
                <c:pt idx="92">
                  <c:v>0.11437477121086936</c:v>
                </c:pt>
                <c:pt idx="93">
                  <c:v>4.8692754740265798E-2</c:v>
                </c:pt>
                <c:pt idx="94">
                  <c:v>3.5366103848276431E-2</c:v>
                </c:pt>
                <c:pt idx="95">
                  <c:v>1.1968379500347348E-2</c:v>
                </c:pt>
                <c:pt idx="96">
                  <c:v>7.5670683392684124E-2</c:v>
                </c:pt>
                <c:pt idx="97">
                  <c:v>5.090591993405158E-2</c:v>
                </c:pt>
                <c:pt idx="98">
                  <c:v>0.12037961518559004</c:v>
                </c:pt>
                <c:pt idx="99">
                  <c:v>0.12509111421797781</c:v>
                </c:pt>
                <c:pt idx="100">
                  <c:v>0.11553264108078887</c:v>
                </c:pt>
                <c:pt idx="101">
                  <c:v>0.13771638717014367</c:v>
                </c:pt>
                <c:pt idx="102">
                  <c:v>0.13810750750943224</c:v>
                </c:pt>
                <c:pt idx="103">
                  <c:v>0.16665514163295092</c:v>
                </c:pt>
                <c:pt idx="104">
                  <c:v>0.15353472990625217</c:v>
                </c:pt>
                <c:pt idx="105">
                  <c:v>7.6093985895554717E-2</c:v>
                </c:pt>
                <c:pt idx="106">
                  <c:v>8.7590159241465182E-2</c:v>
                </c:pt>
                <c:pt idx="107">
                  <c:v>0.13083864355198038</c:v>
                </c:pt>
                <c:pt idx="108">
                  <c:v>0.17696157900236509</c:v>
                </c:pt>
                <c:pt idx="109">
                  <c:v>0.21014655804815452</c:v>
                </c:pt>
                <c:pt idx="110">
                  <c:v>0.1905468005788391</c:v>
                </c:pt>
                <c:pt idx="111">
                  <c:v>0.19401790051738654</c:v>
                </c:pt>
                <c:pt idx="112">
                  <c:v>0.19684569735626245</c:v>
                </c:pt>
                <c:pt idx="113">
                  <c:v>0.209515992368009</c:v>
                </c:pt>
                <c:pt idx="114">
                  <c:v>0.22188465655987955</c:v>
                </c:pt>
                <c:pt idx="115">
                  <c:v>0.2403401089505417</c:v>
                </c:pt>
                <c:pt idx="116">
                  <c:v>0.24792140844866339</c:v>
                </c:pt>
                <c:pt idx="117">
                  <c:v>0.22027923434764074</c:v>
                </c:pt>
                <c:pt idx="118">
                  <c:v>0.22688775558398011</c:v>
                </c:pt>
                <c:pt idx="119">
                  <c:v>0.20500024534509964</c:v>
                </c:pt>
                <c:pt idx="120">
                  <c:v>0.21589813074818687</c:v>
                </c:pt>
                <c:pt idx="121">
                  <c:v>0.20111143301987111</c:v>
                </c:pt>
                <c:pt idx="122">
                  <c:v>0.19340048822094036</c:v>
                </c:pt>
                <c:pt idx="123">
                  <c:v>0.21246524556397084</c:v>
                </c:pt>
                <c:pt idx="124">
                  <c:v>0.21342820477328361</c:v>
                </c:pt>
                <c:pt idx="125">
                  <c:v>0.2100990056764076</c:v>
                </c:pt>
                <c:pt idx="126">
                  <c:v>0.16382635277313429</c:v>
                </c:pt>
                <c:pt idx="127">
                  <c:v>0.15695406166914316</c:v>
                </c:pt>
                <c:pt idx="128">
                  <c:v>0.16348079727383413</c:v>
                </c:pt>
                <c:pt idx="129">
                  <c:v>0.16301098356536148</c:v>
                </c:pt>
                <c:pt idx="130">
                  <c:v>0.15054170987201654</c:v>
                </c:pt>
                <c:pt idx="131">
                  <c:v>0.12757578653261947</c:v>
                </c:pt>
                <c:pt idx="132">
                  <c:v>0.14714018020984199</c:v>
                </c:pt>
                <c:pt idx="133">
                  <c:v>0.12937444354951255</c:v>
                </c:pt>
                <c:pt idx="134">
                  <c:v>0.15244752043489473</c:v>
                </c:pt>
                <c:pt idx="135">
                  <c:v>0.16376898223588698</c:v>
                </c:pt>
                <c:pt idx="136">
                  <c:v>0.14910358139049018</c:v>
                </c:pt>
                <c:pt idx="137">
                  <c:v>0.13082546340391255</c:v>
                </c:pt>
                <c:pt idx="138">
                  <c:v>0.12027258625413895</c:v>
                </c:pt>
                <c:pt idx="139">
                  <c:v>0.12630121597073973</c:v>
                </c:pt>
                <c:pt idx="140">
                  <c:v>0.10675264622916281</c:v>
                </c:pt>
                <c:pt idx="141">
                  <c:v>9.8041059500798111E-2</c:v>
                </c:pt>
                <c:pt idx="142">
                  <c:v>0.12451937700775817</c:v>
                </c:pt>
                <c:pt idx="143">
                  <c:v>0.14568790265739517</c:v>
                </c:pt>
                <c:pt idx="144">
                  <c:v>0.14559800706176285</c:v>
                </c:pt>
                <c:pt idx="145">
                  <c:v>3.7975584670971507E-2</c:v>
                </c:pt>
                <c:pt idx="146">
                  <c:v>6.6170955864071734E-2</c:v>
                </c:pt>
                <c:pt idx="147">
                  <c:v>8.645377128060372E-2</c:v>
                </c:pt>
                <c:pt idx="148">
                  <c:v>5.9330530851327445E-2</c:v>
                </c:pt>
                <c:pt idx="149">
                  <c:v>4.2343867321387174E-2</c:v>
                </c:pt>
                <c:pt idx="150">
                  <c:v>4.8640293781676558E-3</c:v>
                </c:pt>
                <c:pt idx="151">
                  <c:v>-1.2907496616690883E-2</c:v>
                </c:pt>
                <c:pt idx="152">
                  <c:v>-2.0458335519672466E-2</c:v>
                </c:pt>
                <c:pt idx="153">
                  <c:v>-3.9860292343664172E-3</c:v>
                </c:pt>
                <c:pt idx="154">
                  <c:v>-1.2987433088634148E-2</c:v>
                </c:pt>
                <c:pt idx="155">
                  <c:v>1.0783860351382568E-2</c:v>
                </c:pt>
                <c:pt idx="156">
                  <c:v>9.456190370094264E-3</c:v>
                </c:pt>
                <c:pt idx="157">
                  <c:v>-1.7162610013389146E-2</c:v>
                </c:pt>
                <c:pt idx="158">
                  <c:v>2.4190016369292078E-3</c:v>
                </c:pt>
                <c:pt idx="159">
                  <c:v>-3.2695151266427191E-2</c:v>
                </c:pt>
                <c:pt idx="160">
                  <c:v>-1.4634006551334955E-2</c:v>
                </c:pt>
                <c:pt idx="161">
                  <c:v>-7.4286118729747885E-2</c:v>
                </c:pt>
                <c:pt idx="162">
                  <c:v>-8.5597609868070967E-2</c:v>
                </c:pt>
                <c:pt idx="163">
                  <c:v>-6.6009546176235778E-2</c:v>
                </c:pt>
                <c:pt idx="164">
                  <c:v>-6.1820941147037733E-2</c:v>
                </c:pt>
                <c:pt idx="165">
                  <c:v>-8.2343775138168374E-2</c:v>
                </c:pt>
                <c:pt idx="166">
                  <c:v>-8.6505626341722874E-2</c:v>
                </c:pt>
                <c:pt idx="167">
                  <c:v>-0.10054393809951401</c:v>
                </c:pt>
                <c:pt idx="168">
                  <c:v>-1.6810794018303765E-2</c:v>
                </c:pt>
                <c:pt idx="169">
                  <c:v>-1.9855568406213164E-2</c:v>
                </c:pt>
                <c:pt idx="170">
                  <c:v>-4.9339612105057551E-2</c:v>
                </c:pt>
                <c:pt idx="171">
                  <c:v>-0.13478171179439025</c:v>
                </c:pt>
                <c:pt idx="172">
                  <c:v>-0.13753137720039688</c:v>
                </c:pt>
                <c:pt idx="173">
                  <c:v>-0.15548873624599624</c:v>
                </c:pt>
                <c:pt idx="174">
                  <c:v>-0.15489556242772151</c:v>
                </c:pt>
                <c:pt idx="175">
                  <c:v>-0.15002068824221748</c:v>
                </c:pt>
                <c:pt idx="176">
                  <c:v>-0.13422447034518659</c:v>
                </c:pt>
                <c:pt idx="177">
                  <c:v>-0.16030323970800586</c:v>
                </c:pt>
                <c:pt idx="178">
                  <c:v>-0.15106287340655189</c:v>
                </c:pt>
                <c:pt idx="179">
                  <c:v>-0.16718989588919597</c:v>
                </c:pt>
                <c:pt idx="180">
                  <c:v>-0.1705350562947664</c:v>
                </c:pt>
                <c:pt idx="181">
                  <c:v>-0.16728380517405272</c:v>
                </c:pt>
                <c:pt idx="182">
                  <c:v>-0.15488328319762223</c:v>
                </c:pt>
                <c:pt idx="183">
                  <c:v>-0.16483787388370208</c:v>
                </c:pt>
                <c:pt idx="184">
                  <c:v>-0.15555117743464786</c:v>
                </c:pt>
                <c:pt idx="185">
                  <c:v>-0.13226540914085982</c:v>
                </c:pt>
                <c:pt idx="186">
                  <c:v>-0.12735588170867962</c:v>
                </c:pt>
                <c:pt idx="187">
                  <c:v>-0.12900670495097621</c:v>
                </c:pt>
                <c:pt idx="188">
                  <c:v>-0.11405947667641814</c:v>
                </c:pt>
                <c:pt idx="189">
                  <c:v>-9.2542639537329441E-2</c:v>
                </c:pt>
                <c:pt idx="190">
                  <c:v>-9.402472512713711E-2</c:v>
                </c:pt>
                <c:pt idx="191">
                  <c:v>-9.359092430084115E-2</c:v>
                </c:pt>
                <c:pt idx="192">
                  <c:v>-1.8421277954518867E-2</c:v>
                </c:pt>
                <c:pt idx="193">
                  <c:v>-1.8760320802286179E-2</c:v>
                </c:pt>
                <c:pt idx="194">
                  <c:v>-1.7260368981123264E-2</c:v>
                </c:pt>
                <c:pt idx="195">
                  <c:v>-4.6067459028719226E-2</c:v>
                </c:pt>
                <c:pt idx="196">
                  <c:v>-3.8192925182308435E-2</c:v>
                </c:pt>
                <c:pt idx="197">
                  <c:v>-5.2740991479064081E-2</c:v>
                </c:pt>
                <c:pt idx="198">
                  <c:v>-8.614431691077451E-3</c:v>
                </c:pt>
                <c:pt idx="199">
                  <c:v>1.5261639499335455E-3</c:v>
                </c:pt>
                <c:pt idx="200">
                  <c:v>-1.3767952996825983E-2</c:v>
                </c:pt>
                <c:pt idx="201">
                  <c:v>1.7202820268909846E-2</c:v>
                </c:pt>
                <c:pt idx="202">
                  <c:v>-2.2552106844897946E-2</c:v>
                </c:pt>
                <c:pt idx="203">
                  <c:v>1.8994429364926901E-6</c:v>
                </c:pt>
                <c:pt idx="204">
                  <c:v>-1.8580455013602615E-3</c:v>
                </c:pt>
                <c:pt idx="205">
                  <c:v>-1.6269403834720753E-2</c:v>
                </c:pt>
                <c:pt idx="206">
                  <c:v>-1.5243254918838156E-2</c:v>
                </c:pt>
                <c:pt idx="207">
                  <c:v>-2.9511784429709143E-2</c:v>
                </c:pt>
                <c:pt idx="208">
                  <c:v>-6.8512299295038215E-3</c:v>
                </c:pt>
                <c:pt idx="209">
                  <c:v>-3.4979121001538216E-3</c:v>
                </c:pt>
                <c:pt idx="210">
                  <c:v>-6.210071842933429E-3</c:v>
                </c:pt>
                <c:pt idx="211">
                  <c:v>1.1689277915719831E-2</c:v>
                </c:pt>
                <c:pt idx="212">
                  <c:v>1.9530801884293902E-2</c:v>
                </c:pt>
                <c:pt idx="213">
                  <c:v>3.7872755161112881E-2</c:v>
                </c:pt>
                <c:pt idx="214">
                  <c:v>4.6540170356689003E-2</c:v>
                </c:pt>
                <c:pt idx="215">
                  <c:v>5.6726963562609756E-2</c:v>
                </c:pt>
                <c:pt idx="216">
                  <c:v>5.0585890788451549E-2</c:v>
                </c:pt>
                <c:pt idx="217">
                  <c:v>6.839327119634131E-2</c:v>
                </c:pt>
                <c:pt idx="218">
                  <c:v>5.9605141211221069E-2</c:v>
                </c:pt>
                <c:pt idx="219">
                  <c:v>8.2897045994227536E-2</c:v>
                </c:pt>
                <c:pt idx="220">
                  <c:v>0.10167007020141483</c:v>
                </c:pt>
                <c:pt idx="221">
                  <c:v>0.10676719191453277</c:v>
                </c:pt>
                <c:pt idx="222">
                  <c:v>0.14789551535838164</c:v>
                </c:pt>
                <c:pt idx="223">
                  <c:v>0.1355464532443762</c:v>
                </c:pt>
                <c:pt idx="224">
                  <c:v>0.1413736363030571</c:v>
                </c:pt>
                <c:pt idx="225">
                  <c:v>8.5468499549674171E-2</c:v>
                </c:pt>
                <c:pt idx="226">
                  <c:v>6.2163394287105156E-2</c:v>
                </c:pt>
                <c:pt idx="227">
                  <c:v>6.8606514375807004E-2</c:v>
                </c:pt>
                <c:pt idx="228">
                  <c:v>6.3174116503271316E-2</c:v>
                </c:pt>
                <c:pt idx="229">
                  <c:v>5.1149113058965856E-2</c:v>
                </c:pt>
                <c:pt idx="230">
                  <c:v>2.9428614276570064E-2</c:v>
                </c:pt>
                <c:pt idx="231">
                  <c:v>3.6802405394631421E-3</c:v>
                </c:pt>
                <c:pt idx="232">
                  <c:v>1.2987795530287727E-2</c:v>
                </c:pt>
                <c:pt idx="233">
                  <c:v>1.220137258991838E-2</c:v>
                </c:pt>
                <c:pt idx="234">
                  <c:v>4.1032399193419833E-2</c:v>
                </c:pt>
                <c:pt idx="235">
                  <c:v>3.0690086443761366E-2</c:v>
                </c:pt>
                <c:pt idx="236">
                  <c:v>2.7583297041444022E-2</c:v>
                </c:pt>
                <c:pt idx="237">
                  <c:v>3.6110293987150488E-3</c:v>
                </c:pt>
                <c:pt idx="238">
                  <c:v>-1.2884231265075541E-2</c:v>
                </c:pt>
                <c:pt idx="239">
                  <c:v>-1.8437267752481223E-2</c:v>
                </c:pt>
                <c:pt idx="240">
                  <c:v>5.6593385172811761E-3</c:v>
                </c:pt>
                <c:pt idx="241">
                  <c:v>1.0257781197745341E-2</c:v>
                </c:pt>
                <c:pt idx="242">
                  <c:v>2.9539305236737201E-2</c:v>
                </c:pt>
                <c:pt idx="243">
                  <c:v>2.3418629181504391E-2</c:v>
                </c:pt>
                <c:pt idx="244">
                  <c:v>4.8688348008482762E-2</c:v>
                </c:pt>
                <c:pt idx="245">
                  <c:v>7.1450878264644135E-2</c:v>
                </c:pt>
                <c:pt idx="246">
                  <c:v>8.3718655720519841E-2</c:v>
                </c:pt>
                <c:pt idx="247">
                  <c:v>8.4024213737758036E-2</c:v>
                </c:pt>
                <c:pt idx="248">
                  <c:v>7.683538004111834E-2</c:v>
                </c:pt>
                <c:pt idx="249">
                  <c:v>2.3690726732850331E-2</c:v>
                </c:pt>
                <c:pt idx="250">
                  <c:v>3.7002701390129955E-2</c:v>
                </c:pt>
                <c:pt idx="251">
                  <c:v>4.4776580926025655E-2</c:v>
                </c:pt>
                <c:pt idx="252">
                  <c:v>3.1901295882253766E-2</c:v>
                </c:pt>
                <c:pt idx="253">
                  <c:v>2.6228434361211361E-2</c:v>
                </c:pt>
                <c:pt idx="254">
                  <c:v>1.698886314004322E-2</c:v>
                </c:pt>
                <c:pt idx="255">
                  <c:v>-2.3752142132373866E-3</c:v>
                </c:pt>
                <c:pt idx="256">
                  <c:v>5.6957796291148277E-3</c:v>
                </c:pt>
                <c:pt idx="257">
                  <c:v>1.6962387426477932E-2</c:v>
                </c:pt>
                <c:pt idx="258">
                  <c:v>1.1612549170083364E-2</c:v>
                </c:pt>
                <c:pt idx="259">
                  <c:v>-1.8238210490944873E-2</c:v>
                </c:pt>
                <c:pt idx="260">
                  <c:v>-2.8089884017049815E-2</c:v>
                </c:pt>
                <c:pt idx="261">
                  <c:v>-5.3117739220420956E-2</c:v>
                </c:pt>
                <c:pt idx="262">
                  <c:v>-5.0974454152768134E-2</c:v>
                </c:pt>
                <c:pt idx="263">
                  <c:v>-1.88666685378307E-2</c:v>
                </c:pt>
                <c:pt idx="264">
                  <c:v>-5.2455069621700878E-2</c:v>
                </c:pt>
                <c:pt idx="265">
                  <c:v>-2.6117176055697855E-2</c:v>
                </c:pt>
                <c:pt idx="266">
                  <c:v>-1.8910494933805699E-2</c:v>
                </c:pt>
                <c:pt idx="267">
                  <c:v>3.5426449914606195E-3</c:v>
                </c:pt>
                <c:pt idx="268">
                  <c:v>1.2562806879435673E-2</c:v>
                </c:pt>
                <c:pt idx="269">
                  <c:v>1.7691131641930813E-2</c:v>
                </c:pt>
                <c:pt idx="270">
                  <c:v>4.7838274925089408E-3</c:v>
                </c:pt>
                <c:pt idx="271">
                  <c:v>-7.0672689751773987E-3</c:v>
                </c:pt>
                <c:pt idx="272">
                  <c:v>-1.5621556944876547E-2</c:v>
                </c:pt>
                <c:pt idx="273">
                  <c:v>-2.2151333149972974E-2</c:v>
                </c:pt>
                <c:pt idx="274">
                  <c:v>-1.3132644988768205E-2</c:v>
                </c:pt>
                <c:pt idx="275">
                  <c:v>5.6413970490010179E-4</c:v>
                </c:pt>
                <c:pt idx="276">
                  <c:v>1.5579470707399956E-2</c:v>
                </c:pt>
                <c:pt idx="277">
                  <c:v>-8.0614256321960287E-3</c:v>
                </c:pt>
                <c:pt idx="278">
                  <c:v>-5.0176663336853888E-4</c:v>
                </c:pt>
                <c:pt idx="279">
                  <c:v>-3.8397776384173632E-3</c:v>
                </c:pt>
                <c:pt idx="280">
                  <c:v>1.6172498944380109E-3</c:v>
                </c:pt>
                <c:pt idx="281">
                  <c:v>-7.6367542230667551E-3</c:v>
                </c:pt>
                <c:pt idx="282">
                  <c:v>-2.2730159350674906E-2</c:v>
                </c:pt>
                <c:pt idx="283">
                  <c:v>-9.6277309272544409E-3</c:v>
                </c:pt>
                <c:pt idx="284">
                  <c:v>-2.8624717834398017E-2</c:v>
                </c:pt>
                <c:pt idx="285">
                  <c:v>-3.4421182638374459E-2</c:v>
                </c:pt>
                <c:pt idx="286">
                  <c:v>-5.4767370913743063E-3</c:v>
                </c:pt>
                <c:pt idx="287">
                  <c:v>-2.1763042149914869E-3</c:v>
                </c:pt>
                <c:pt idx="288">
                  <c:v>3.2816390597811385E-2</c:v>
                </c:pt>
                <c:pt idx="289">
                  <c:v>1.8740706946602792E-2</c:v>
                </c:pt>
                <c:pt idx="290">
                  <c:v>-1.9056964859208048E-2</c:v>
                </c:pt>
                <c:pt idx="291">
                  <c:v>-1.8593572255096946E-2</c:v>
                </c:pt>
                <c:pt idx="292">
                  <c:v>-3.1400353926007374E-2</c:v>
                </c:pt>
                <c:pt idx="293">
                  <c:v>-2.2400796518539545E-2</c:v>
                </c:pt>
                <c:pt idx="294">
                  <c:v>-2.8418197467837247E-2</c:v>
                </c:pt>
                <c:pt idx="295">
                  <c:v>-1.4505996005122035E-2</c:v>
                </c:pt>
                <c:pt idx="296">
                  <c:v>-2.1779805713300959E-2</c:v>
                </c:pt>
                <c:pt idx="297">
                  <c:v>-3.7155632853471676E-2</c:v>
                </c:pt>
                <c:pt idx="298">
                  <c:v>-4.6725656122842296E-2</c:v>
                </c:pt>
                <c:pt idx="299">
                  <c:v>-5.671344954669566E-2</c:v>
                </c:pt>
                <c:pt idx="300">
                  <c:v>-4.4734216075676625E-2</c:v>
                </c:pt>
                <c:pt idx="301">
                  <c:v>-3.6200615556489901E-2</c:v>
                </c:pt>
                <c:pt idx="302">
                  <c:v>-2.5801809122901087E-2</c:v>
                </c:pt>
                <c:pt idx="303">
                  <c:v>-3.8866247541999299E-2</c:v>
                </c:pt>
                <c:pt idx="304">
                  <c:v>-5.9414977294550586E-2</c:v>
                </c:pt>
                <c:pt idx="305">
                  <c:v>-5.0527506523262655E-2</c:v>
                </c:pt>
                <c:pt idx="306">
                  <c:v>-4.7953859307577562E-2</c:v>
                </c:pt>
                <c:pt idx="307">
                  <c:v>-6.4146044536107838E-2</c:v>
                </c:pt>
                <c:pt idx="308">
                  <c:v>-9.8330030045587491E-2</c:v>
                </c:pt>
                <c:pt idx="309">
                  <c:v>-0.12235724034170947</c:v>
                </c:pt>
                <c:pt idx="310">
                  <c:v>-0.12876232737475501</c:v>
                </c:pt>
                <c:pt idx="311">
                  <c:v>-0.12374779246191769</c:v>
                </c:pt>
                <c:pt idx="312">
                  <c:v>-0.10830945465570163</c:v>
                </c:pt>
                <c:pt idx="313">
                  <c:v>-0.12832330798369596</c:v>
                </c:pt>
                <c:pt idx="314">
                  <c:v>-0.13032497348851479</c:v>
                </c:pt>
                <c:pt idx="315">
                  <c:v>-0.1089519730128391</c:v>
                </c:pt>
                <c:pt idx="316">
                  <c:v>-9.7207368240703418E-2</c:v>
                </c:pt>
                <c:pt idx="317">
                  <c:v>-9.4558445584634665E-2</c:v>
                </c:pt>
                <c:pt idx="318">
                  <c:v>-0.1486797384286912</c:v>
                </c:pt>
                <c:pt idx="319">
                  <c:v>-0.173105824069679</c:v>
                </c:pt>
                <c:pt idx="320">
                  <c:v>-0.19129913833047274</c:v>
                </c:pt>
                <c:pt idx="321">
                  <c:v>-0.18670900848856942</c:v>
                </c:pt>
                <c:pt idx="322">
                  <c:v>-0.14110163832354272</c:v>
                </c:pt>
                <c:pt idx="323">
                  <c:v>-0.14301744428113339</c:v>
                </c:pt>
                <c:pt idx="324">
                  <c:v>-0.13957321191501471</c:v>
                </c:pt>
                <c:pt idx="325">
                  <c:v>-0.12336490200221406</c:v>
                </c:pt>
                <c:pt idx="326">
                  <c:v>-0.10973128650780606</c:v>
                </c:pt>
                <c:pt idx="327">
                  <c:v>-0.12084016705749467</c:v>
                </c:pt>
                <c:pt idx="328">
                  <c:v>-0.16579708203170151</c:v>
                </c:pt>
                <c:pt idx="329">
                  <c:v>-0.17528339778950719</c:v>
                </c:pt>
                <c:pt idx="330">
                  <c:v>-0.1965926286274865</c:v>
                </c:pt>
                <c:pt idx="331">
                  <c:v>-0.21400479445087639</c:v>
                </c:pt>
                <c:pt idx="332">
                  <c:v>-0.23595937363994979</c:v>
                </c:pt>
                <c:pt idx="333">
                  <c:v>-0.21338005668055648</c:v>
                </c:pt>
                <c:pt idx="334">
                  <c:v>-0.21567532163927339</c:v>
                </c:pt>
                <c:pt idx="335">
                  <c:v>-0.21356970475575654</c:v>
                </c:pt>
                <c:pt idx="336">
                  <c:v>-0.20718822266109416</c:v>
                </c:pt>
                <c:pt idx="337">
                  <c:v>-0.23214315453876821</c:v>
                </c:pt>
                <c:pt idx="338">
                  <c:v>-0.23462989454162797</c:v>
                </c:pt>
                <c:pt idx="339">
                  <c:v>-0.24852043224975917</c:v>
                </c:pt>
                <c:pt idx="340">
                  <c:v>-0.24159193494813558</c:v>
                </c:pt>
                <c:pt idx="341">
                  <c:v>-0.22279249517716682</c:v>
                </c:pt>
                <c:pt idx="342">
                  <c:v>-0.22778965972706477</c:v>
                </c:pt>
                <c:pt idx="343">
                  <c:v>-0.2320724063226598</c:v>
                </c:pt>
                <c:pt idx="344">
                  <c:v>-0.22819333793095431</c:v>
                </c:pt>
                <c:pt idx="345">
                  <c:v>-0.22149295030902338</c:v>
                </c:pt>
                <c:pt idx="346">
                  <c:v>-0.21427677198088502</c:v>
                </c:pt>
                <c:pt idx="347">
                  <c:v>-0.21566925496471989</c:v>
                </c:pt>
                <c:pt idx="348">
                  <c:v>-0.19808152809448032</c:v>
                </c:pt>
                <c:pt idx="349">
                  <c:v>-0.19972154373609918</c:v>
                </c:pt>
                <c:pt idx="350">
                  <c:v>-0.21274751806453285</c:v>
                </c:pt>
                <c:pt idx="351">
                  <c:v>-0.22105706225958677</c:v>
                </c:pt>
                <c:pt idx="352">
                  <c:v>-0.21550016352846135</c:v>
                </c:pt>
                <c:pt idx="353">
                  <c:v>-0.18739423287208246</c:v>
                </c:pt>
                <c:pt idx="354">
                  <c:v>-0.17673446266294335</c:v>
                </c:pt>
                <c:pt idx="355">
                  <c:v>-0.17179186564203019</c:v>
                </c:pt>
                <c:pt idx="356">
                  <c:v>-0.17209001273820146</c:v>
                </c:pt>
                <c:pt idx="357">
                  <c:v>-0.15855814439171056</c:v>
                </c:pt>
                <c:pt idx="358">
                  <c:v>-0.17603988433119155</c:v>
                </c:pt>
                <c:pt idx="359">
                  <c:v>-0.15984865592457143</c:v>
                </c:pt>
                <c:pt idx="360">
                  <c:v>-0.14202824526545954</c:v>
                </c:pt>
                <c:pt idx="361">
                  <c:v>-0.13455379783059651</c:v>
                </c:pt>
                <c:pt idx="362">
                  <c:v>-0.10258694844858041</c:v>
                </c:pt>
                <c:pt idx="363">
                  <c:v>-0.10453919720690685</c:v>
                </c:pt>
                <c:pt idx="364">
                  <c:v>-0.10383148349962512</c:v>
                </c:pt>
                <c:pt idx="365">
                  <c:v>-0.11228883491623654</c:v>
                </c:pt>
                <c:pt idx="366">
                  <c:v>-9.2639241481041745E-2</c:v>
                </c:pt>
                <c:pt idx="367">
                  <c:v>-8.4347497202953203E-2</c:v>
                </c:pt>
                <c:pt idx="368">
                  <c:v>-0.10510192112218375</c:v>
                </c:pt>
                <c:pt idx="369">
                  <c:v>-0.11541051877740693</c:v>
                </c:pt>
                <c:pt idx="370">
                  <c:v>-0.10451526273782119</c:v>
                </c:pt>
                <c:pt idx="371">
                  <c:v>-8.2499445395590065E-2</c:v>
                </c:pt>
                <c:pt idx="372">
                  <c:v>-7.9433958083816369E-2</c:v>
                </c:pt>
                <c:pt idx="373">
                  <c:v>-6.7868420672922758E-2</c:v>
                </c:pt>
                <c:pt idx="374">
                  <c:v>-7.0684779966060929E-2</c:v>
                </c:pt>
                <c:pt idx="375">
                  <c:v>-4.7177619775346513E-2</c:v>
                </c:pt>
                <c:pt idx="376">
                  <c:v>-4.6547152747927756E-2</c:v>
                </c:pt>
                <c:pt idx="377">
                  <c:v>-5.0963510408959634E-2</c:v>
                </c:pt>
                <c:pt idx="378">
                  <c:v>-6.0233663828224482E-2</c:v>
                </c:pt>
                <c:pt idx="379">
                  <c:v>-4.2009163637413804E-2</c:v>
                </c:pt>
                <c:pt idx="380">
                  <c:v>-5.3470152890600087E-2</c:v>
                </c:pt>
                <c:pt idx="381">
                  <c:v>-3.9689877328116241E-2</c:v>
                </c:pt>
                <c:pt idx="382">
                  <c:v>-1.5232888011573964E-2</c:v>
                </c:pt>
                <c:pt idx="383">
                  <c:v>-9.3104340648353379E-3</c:v>
                </c:pt>
                <c:pt idx="384">
                  <c:v>-4.7709841534386843E-3</c:v>
                </c:pt>
                <c:pt idx="385">
                  <c:v>-2.3388099282401487E-2</c:v>
                </c:pt>
                <c:pt idx="386">
                  <c:v>-4.3526480816043156E-2</c:v>
                </c:pt>
                <c:pt idx="387">
                  <c:v>-8.6270780895450039E-2</c:v>
                </c:pt>
                <c:pt idx="388">
                  <c:v>1.4015226456941976E-2</c:v>
                </c:pt>
                <c:pt idx="389">
                  <c:v>-1.5205333923233977E-2</c:v>
                </c:pt>
                <c:pt idx="390">
                  <c:v>-1.511907992246575E-2</c:v>
                </c:pt>
                <c:pt idx="391">
                  <c:v>4.2511666292020411E-2</c:v>
                </c:pt>
                <c:pt idx="392">
                  <c:v>5.7555655475125089E-2</c:v>
                </c:pt>
                <c:pt idx="393">
                  <c:v>7.1960061945116172E-2</c:v>
                </c:pt>
                <c:pt idx="394">
                  <c:v>8.7397671921163989E-2</c:v>
                </c:pt>
                <c:pt idx="395">
                  <c:v>9.8996761534482225E-2</c:v>
                </c:pt>
                <c:pt idx="396">
                  <c:v>0.10003423696295921</c:v>
                </c:pt>
                <c:pt idx="397">
                  <c:v>0.11639354649369427</c:v>
                </c:pt>
                <c:pt idx="398">
                  <c:v>0.15124956714301785</c:v>
                </c:pt>
                <c:pt idx="399">
                  <c:v>0.1627633503987107</c:v>
                </c:pt>
                <c:pt idx="400">
                  <c:v>0.19917553266613441</c:v>
                </c:pt>
                <c:pt idx="401">
                  <c:v>0.1506606870213365</c:v>
                </c:pt>
                <c:pt idx="402">
                  <c:v>0.11122941145654108</c:v>
                </c:pt>
                <c:pt idx="403">
                  <c:v>0.12149473277814171</c:v>
                </c:pt>
                <c:pt idx="404">
                  <c:v>7.7967416217308072E-2</c:v>
                </c:pt>
                <c:pt idx="405">
                  <c:v>6.6573196518265654E-2</c:v>
                </c:pt>
                <c:pt idx="406">
                  <c:v>6.5026104383899108E-2</c:v>
                </c:pt>
                <c:pt idx="407">
                  <c:v>0.11566504253053411</c:v>
                </c:pt>
                <c:pt idx="408">
                  <c:v>0.10218590121966664</c:v>
                </c:pt>
                <c:pt idx="409">
                  <c:v>6.8398564350352187E-2</c:v>
                </c:pt>
                <c:pt idx="410">
                  <c:v>8.6473823967655905E-2</c:v>
                </c:pt>
                <c:pt idx="411">
                  <c:v>7.8998429900587697E-2</c:v>
                </c:pt>
                <c:pt idx="412">
                  <c:v>7.4800788334804302E-2</c:v>
                </c:pt>
                <c:pt idx="413">
                  <c:v>9.3976237184058453E-2</c:v>
                </c:pt>
                <c:pt idx="414">
                  <c:v>9.2064403397726258E-2</c:v>
                </c:pt>
                <c:pt idx="415">
                  <c:v>8.7910743717397821E-2</c:v>
                </c:pt>
                <c:pt idx="416">
                  <c:v>8.9569740260399211E-2</c:v>
                </c:pt>
                <c:pt idx="417">
                  <c:v>9.176564731607284E-2</c:v>
                </c:pt>
                <c:pt idx="418">
                  <c:v>8.3546010340456611E-2</c:v>
                </c:pt>
                <c:pt idx="419">
                  <c:v>8.6401100278678644E-2</c:v>
                </c:pt>
                <c:pt idx="420">
                  <c:v>8.8496775661998983E-2</c:v>
                </c:pt>
                <c:pt idx="421">
                  <c:v>9.6220138590076498E-2</c:v>
                </c:pt>
                <c:pt idx="422">
                  <c:v>7.350615901672608E-2</c:v>
                </c:pt>
                <c:pt idx="423">
                  <c:v>4.625890598067417E-2</c:v>
                </c:pt>
                <c:pt idx="424">
                  <c:v>3.5583297033094263E-2</c:v>
                </c:pt>
                <c:pt idx="425">
                  <c:v>3.1944510579646312E-2</c:v>
                </c:pt>
                <c:pt idx="426">
                  <c:v>3.3450797925985709E-2</c:v>
                </c:pt>
                <c:pt idx="427">
                  <c:v>6.4102115741904164E-2</c:v>
                </c:pt>
                <c:pt idx="428">
                  <c:v>2.8672785573052417E-2</c:v>
                </c:pt>
                <c:pt idx="429">
                  <c:v>-1.4153004889297827E-2</c:v>
                </c:pt>
                <c:pt idx="430">
                  <c:v>-4.671353343229756E-2</c:v>
                </c:pt>
                <c:pt idx="431">
                  <c:v>-4.6668570300413825E-2</c:v>
                </c:pt>
                <c:pt idx="432">
                  <c:v>-5.4346033432832397E-2</c:v>
                </c:pt>
                <c:pt idx="433">
                  <c:v>-5.5069794396143013E-2</c:v>
                </c:pt>
                <c:pt idx="434">
                  <c:v>-7.2156025714276928E-2</c:v>
                </c:pt>
                <c:pt idx="435">
                  <c:v>-6.1594988938217465E-2</c:v>
                </c:pt>
                <c:pt idx="436">
                  <c:v>-5.3680997986496948E-2</c:v>
                </c:pt>
                <c:pt idx="437">
                  <c:v>-5.6588786767106214E-2</c:v>
                </c:pt>
                <c:pt idx="438">
                  <c:v>-5.4752603406768796E-2</c:v>
                </c:pt>
                <c:pt idx="439">
                  <c:v>-4.4172437199820669E-2</c:v>
                </c:pt>
                <c:pt idx="440">
                  <c:v>-4.6645652657954839E-2</c:v>
                </c:pt>
                <c:pt idx="441">
                  <c:v>-4.37609160683885E-2</c:v>
                </c:pt>
                <c:pt idx="442">
                  <c:v>-5.8762957289269391E-2</c:v>
                </c:pt>
                <c:pt idx="443">
                  <c:v>-4.5837657802261123E-2</c:v>
                </c:pt>
                <c:pt idx="444">
                  <c:v>-4.8552795828301409E-2</c:v>
                </c:pt>
                <c:pt idx="445">
                  <c:v>-1.3451470322941361E-2</c:v>
                </c:pt>
                <c:pt idx="446">
                  <c:v>3.0481439931488996E-3</c:v>
                </c:pt>
                <c:pt idx="447">
                  <c:v>-1.2570754799033135E-2</c:v>
                </c:pt>
                <c:pt idx="448">
                  <c:v>-1.2225327507333072E-2</c:v>
                </c:pt>
                <c:pt idx="449">
                  <c:v>2.0315748533307865E-2</c:v>
                </c:pt>
                <c:pt idx="450">
                  <c:v>-3.5249937241854656E-3</c:v>
                </c:pt>
                <c:pt idx="451">
                  <c:v>-0.10617938931538484</c:v>
                </c:pt>
                <c:pt idx="452">
                  <c:v>-0.10536533318268249</c:v>
                </c:pt>
                <c:pt idx="453">
                  <c:v>-9.090296174877599E-2</c:v>
                </c:pt>
                <c:pt idx="454">
                  <c:v>-0.10051412976112017</c:v>
                </c:pt>
                <c:pt idx="455">
                  <c:v>-0.1131833868804909</c:v>
                </c:pt>
                <c:pt idx="456">
                  <c:v>-0.10174460682195852</c:v>
                </c:pt>
                <c:pt idx="457">
                  <c:v>-9.8638584992895462E-2</c:v>
                </c:pt>
                <c:pt idx="458">
                  <c:v>-0.10490074207340316</c:v>
                </c:pt>
                <c:pt idx="459">
                  <c:v>-0.12605446419763255</c:v>
                </c:pt>
                <c:pt idx="460">
                  <c:v>-0.13462786759712198</c:v>
                </c:pt>
                <c:pt idx="461">
                  <c:v>-0.15107726580827563</c:v>
                </c:pt>
                <c:pt idx="462">
                  <c:v>-0.1738115565188586</c:v>
                </c:pt>
                <c:pt idx="463">
                  <c:v>-0.19666748543988843</c:v>
                </c:pt>
                <c:pt idx="464">
                  <c:v>-0.20478085227678999</c:v>
                </c:pt>
                <c:pt idx="465">
                  <c:v>-0.20131635982612506</c:v>
                </c:pt>
                <c:pt idx="466">
                  <c:v>-0.18435276097232989</c:v>
                </c:pt>
                <c:pt idx="467">
                  <c:v>-0.19052715257671671</c:v>
                </c:pt>
                <c:pt idx="468">
                  <c:v>-0.17450479609192904</c:v>
                </c:pt>
                <c:pt idx="469">
                  <c:v>-0.17024552368138779</c:v>
                </c:pt>
                <c:pt idx="470">
                  <c:v>-0.19914561324093349</c:v>
                </c:pt>
                <c:pt idx="471">
                  <c:v>-0.15263419722995031</c:v>
                </c:pt>
                <c:pt idx="472">
                  <c:v>-0.15860119385592408</c:v>
                </c:pt>
                <c:pt idx="473">
                  <c:v>-0.13020108520779161</c:v>
                </c:pt>
                <c:pt idx="474">
                  <c:v>-0.12552048191342002</c:v>
                </c:pt>
                <c:pt idx="475">
                  <c:v>-0.13711999395941277</c:v>
                </c:pt>
                <c:pt idx="476">
                  <c:v>-0.17035419964691723</c:v>
                </c:pt>
                <c:pt idx="477">
                  <c:v>-0.15979244623286726</c:v>
                </c:pt>
                <c:pt idx="478">
                  <c:v>-0.15750801849672991</c:v>
                </c:pt>
                <c:pt idx="479">
                  <c:v>-0.16121049852433722</c:v>
                </c:pt>
                <c:pt idx="480">
                  <c:v>-0.1595016879501201</c:v>
                </c:pt>
                <c:pt idx="481">
                  <c:v>-0.1505426715585545</c:v>
                </c:pt>
                <c:pt idx="482">
                  <c:v>-0.14549030521844519</c:v>
                </c:pt>
                <c:pt idx="483">
                  <c:v>-0.15088659901400858</c:v>
                </c:pt>
                <c:pt idx="484">
                  <c:v>-0.15072862639214701</c:v>
                </c:pt>
                <c:pt idx="485">
                  <c:v>-0.14280695098841101</c:v>
                </c:pt>
                <c:pt idx="486">
                  <c:v>-0.12024162910373759</c:v>
                </c:pt>
                <c:pt idx="487">
                  <c:v>-0.10894801845941371</c:v>
                </c:pt>
                <c:pt idx="488">
                  <c:v>-0.11277786948911461</c:v>
                </c:pt>
                <c:pt idx="489">
                  <c:v>-0.13109563532842472</c:v>
                </c:pt>
                <c:pt idx="490">
                  <c:v>-0.14314546242218007</c:v>
                </c:pt>
                <c:pt idx="491">
                  <c:v>-0.10217102981281656</c:v>
                </c:pt>
                <c:pt idx="492">
                  <c:v>-8.40374155382001E-2</c:v>
                </c:pt>
                <c:pt idx="493">
                  <c:v>-6.4553910787427116E-2</c:v>
                </c:pt>
                <c:pt idx="494">
                  <c:v>-5.6155513077074115E-2</c:v>
                </c:pt>
                <c:pt idx="495">
                  <c:v>-4.4615642188005289E-2</c:v>
                </c:pt>
                <c:pt idx="496">
                  <c:v>-7.4788201959360978E-2</c:v>
                </c:pt>
                <c:pt idx="497">
                  <c:v>-8.3252687802342296E-2</c:v>
                </c:pt>
                <c:pt idx="498">
                  <c:v>-7.9020735041339663E-2</c:v>
                </c:pt>
                <c:pt idx="499">
                  <c:v>-9.0331125263761858E-2</c:v>
                </c:pt>
                <c:pt idx="500">
                  <c:v>-6.3089914212858145E-2</c:v>
                </c:pt>
                <c:pt idx="501">
                  <c:v>-6.7640426979880375E-2</c:v>
                </c:pt>
                <c:pt idx="502">
                  <c:v>-7.1765088921565523E-2</c:v>
                </c:pt>
                <c:pt idx="503">
                  <c:v>-4.9399096605436177E-2</c:v>
                </c:pt>
                <c:pt idx="504">
                  <c:v>-4.7476948991422963E-2</c:v>
                </c:pt>
                <c:pt idx="505">
                  <c:v>-2.7995113853207743E-2</c:v>
                </c:pt>
                <c:pt idx="506">
                  <c:v>-2.9168569463990823E-2</c:v>
                </c:pt>
                <c:pt idx="507">
                  <c:v>-1.8297174290462737E-2</c:v>
                </c:pt>
                <c:pt idx="508">
                  <c:v>-2.3687978449074554E-2</c:v>
                </c:pt>
                <c:pt idx="509">
                  <c:v>-6.2985925004902521E-3</c:v>
                </c:pt>
                <c:pt idx="510">
                  <c:v>-4.6134688275546454E-3</c:v>
                </c:pt>
                <c:pt idx="511">
                  <c:v>-1.0776686350326137E-2</c:v>
                </c:pt>
                <c:pt idx="512">
                  <c:v>-2.3642456723687033E-3</c:v>
                </c:pt>
                <c:pt idx="513">
                  <c:v>7.4393022925096197E-2</c:v>
                </c:pt>
                <c:pt idx="514">
                  <c:v>4.899187175580999E-2</c:v>
                </c:pt>
                <c:pt idx="515">
                  <c:v>3.1548668984864969E-2</c:v>
                </c:pt>
                <c:pt idx="516">
                  <c:v>2.9519925468912911E-2</c:v>
                </c:pt>
                <c:pt idx="517">
                  <c:v>1.29862605843718E-2</c:v>
                </c:pt>
                <c:pt idx="518">
                  <c:v>1.1999443521951036E-2</c:v>
                </c:pt>
                <c:pt idx="519">
                  <c:v>8.1301293131512686E-3</c:v>
                </c:pt>
                <c:pt idx="520">
                  <c:v>4.009089477509109E-3</c:v>
                </c:pt>
                <c:pt idx="521">
                  <c:v>1.3396370123240908E-2</c:v>
                </c:pt>
                <c:pt idx="522">
                  <c:v>5.9454973995114457E-3</c:v>
                </c:pt>
                <c:pt idx="523">
                  <c:v>1.7527024489341292E-2</c:v>
                </c:pt>
                <c:pt idx="524">
                  <c:v>-3.2815169790179066E-4</c:v>
                </c:pt>
                <c:pt idx="525">
                  <c:v>1.5473850767759867E-2</c:v>
                </c:pt>
                <c:pt idx="526">
                  <c:v>3.75160249426576E-2</c:v>
                </c:pt>
                <c:pt idx="527">
                  <c:v>6.464226489400926E-2</c:v>
                </c:pt>
                <c:pt idx="528">
                  <c:v>9.8020515673653108E-2</c:v>
                </c:pt>
                <c:pt idx="529">
                  <c:v>9.6136404144876231E-2</c:v>
                </c:pt>
                <c:pt idx="530">
                  <c:v>0.10373610007478429</c:v>
                </c:pt>
                <c:pt idx="531">
                  <c:v>0.10514147114090755</c:v>
                </c:pt>
                <c:pt idx="532">
                  <c:v>9.456694141656663E-2</c:v>
                </c:pt>
                <c:pt idx="533">
                  <c:v>9.5539728364969045E-2</c:v>
                </c:pt>
                <c:pt idx="534">
                  <c:v>0.10140505688210699</c:v>
                </c:pt>
                <c:pt idx="535">
                  <c:v>0.11199357546829636</c:v>
                </c:pt>
                <c:pt idx="536">
                  <c:v>8.9327037758117456E-2</c:v>
                </c:pt>
                <c:pt idx="537">
                  <c:v>8.5030926315875055E-2</c:v>
                </c:pt>
                <c:pt idx="538">
                  <c:v>6.9668204570736858E-2</c:v>
                </c:pt>
                <c:pt idx="539">
                  <c:v>0.10782557627535749</c:v>
                </c:pt>
                <c:pt idx="540">
                  <c:v>0.10618906542039785</c:v>
                </c:pt>
                <c:pt idx="541">
                  <c:v>0.11400275455683118</c:v>
                </c:pt>
                <c:pt idx="542">
                  <c:v>9.8113563362723477E-2</c:v>
                </c:pt>
                <c:pt idx="543">
                  <c:v>6.7640962907334679E-2</c:v>
                </c:pt>
                <c:pt idx="544">
                  <c:v>6.3901132872484334E-2</c:v>
                </c:pt>
                <c:pt idx="545">
                  <c:v>5.7758386312846355E-2</c:v>
                </c:pt>
                <c:pt idx="546">
                  <c:v>6.9865138744912736E-2</c:v>
                </c:pt>
                <c:pt idx="547">
                  <c:v>6.4466691892642869E-2</c:v>
                </c:pt>
                <c:pt idx="548">
                  <c:v>7.7364333854347267E-2</c:v>
                </c:pt>
                <c:pt idx="549">
                  <c:v>6.776864190663634E-2</c:v>
                </c:pt>
                <c:pt idx="550">
                  <c:v>6.3155298404593774E-2</c:v>
                </c:pt>
                <c:pt idx="551">
                  <c:v>7.4282985179603633E-2</c:v>
                </c:pt>
                <c:pt idx="552">
                  <c:v>9.1841790467228845E-2</c:v>
                </c:pt>
                <c:pt idx="553">
                  <c:v>8.6254283162116696E-2</c:v>
                </c:pt>
                <c:pt idx="554">
                  <c:v>7.41201206329547E-2</c:v>
                </c:pt>
                <c:pt idx="555">
                  <c:v>9.8322604757228982E-2</c:v>
                </c:pt>
                <c:pt idx="556">
                  <c:v>9.8116254287795579E-2</c:v>
                </c:pt>
                <c:pt idx="557">
                  <c:v>0.10330195129824071</c:v>
                </c:pt>
                <c:pt idx="558">
                  <c:v>0.11785314616743103</c:v>
                </c:pt>
                <c:pt idx="559">
                  <c:v>0.13470779913086584</c:v>
                </c:pt>
                <c:pt idx="560">
                  <c:v>0.13694424368302127</c:v>
                </c:pt>
                <c:pt idx="561">
                  <c:v>0.10921594430179904</c:v>
                </c:pt>
                <c:pt idx="562">
                  <c:v>0.11249201264283659</c:v>
                </c:pt>
                <c:pt idx="563">
                  <c:v>8.1000109411831334E-2</c:v>
                </c:pt>
                <c:pt idx="564">
                  <c:v>9.8798276157040732E-2</c:v>
                </c:pt>
                <c:pt idx="565">
                  <c:v>9.6603433151968288E-2</c:v>
                </c:pt>
                <c:pt idx="566">
                  <c:v>0.10271964860401095</c:v>
                </c:pt>
                <c:pt idx="567">
                  <c:v>9.8247201428948383E-2</c:v>
                </c:pt>
                <c:pt idx="568">
                  <c:v>0.1048473410658648</c:v>
                </c:pt>
                <c:pt idx="569">
                  <c:v>0.10126596455719605</c:v>
                </c:pt>
                <c:pt idx="570">
                  <c:v>0.1070231053371502</c:v>
                </c:pt>
                <c:pt idx="571">
                  <c:v>7.9535483079090641E-2</c:v>
                </c:pt>
                <c:pt idx="572">
                  <c:v>4.3914356034797208E-2</c:v>
                </c:pt>
                <c:pt idx="573">
                  <c:v>7.7227151768166857E-2</c:v>
                </c:pt>
                <c:pt idx="574">
                  <c:v>2.7132945163517608E-2</c:v>
                </c:pt>
                <c:pt idx="575">
                  <c:v>8.1178759875788487E-3</c:v>
                </c:pt>
                <c:pt idx="576">
                  <c:v>-2.8356471866005428E-2</c:v>
                </c:pt>
                <c:pt idx="577">
                  <c:v>-2.7208853262105759E-2</c:v>
                </c:pt>
                <c:pt idx="578">
                  <c:v>-7.2119373773380513E-3</c:v>
                </c:pt>
                <c:pt idx="579">
                  <c:v>-1.0612903920101613E-2</c:v>
                </c:pt>
                <c:pt idx="580">
                  <c:v>2.8503028671550856E-2</c:v>
                </c:pt>
                <c:pt idx="581">
                  <c:v>1.0307332103702382E-2</c:v>
                </c:pt>
                <c:pt idx="582">
                  <c:v>-8.6775622531087837E-3</c:v>
                </c:pt>
                <c:pt idx="583">
                  <c:v>-3.0992883869882526E-3</c:v>
                </c:pt>
                <c:pt idx="584">
                  <c:v>7.1119096975713614E-3</c:v>
                </c:pt>
                <c:pt idx="585">
                  <c:v>1.2351928135014845E-3</c:v>
                </c:pt>
                <c:pt idx="586">
                  <c:v>-2.7576899202415017E-3</c:v>
                </c:pt>
                <c:pt idx="587">
                  <c:v>1.5777258932363258E-2</c:v>
                </c:pt>
                <c:pt idx="588">
                  <c:v>-6.3074846248720728E-3</c:v>
                </c:pt>
                <c:pt idx="589">
                  <c:v>8.5859638382457248E-4</c:v>
                </c:pt>
                <c:pt idx="590">
                  <c:v>-1.6668976948010061E-2</c:v>
                </c:pt>
                <c:pt idx="591">
                  <c:v>-4.1163636796163972E-2</c:v>
                </c:pt>
                <c:pt idx="592">
                  <c:v>-4.9169694223159977E-2</c:v>
                </c:pt>
                <c:pt idx="593">
                  <c:v>-4.0802935015649244E-2</c:v>
                </c:pt>
                <c:pt idx="594">
                  <c:v>-6.7008463380304306E-2</c:v>
                </c:pt>
                <c:pt idx="595">
                  <c:v>-4.452578997097989E-2</c:v>
                </c:pt>
                <c:pt idx="596">
                  <c:v>-4.5230463965803991E-2</c:v>
                </c:pt>
                <c:pt idx="597">
                  <c:v>-5.8822957382834828E-2</c:v>
                </c:pt>
                <c:pt idx="598">
                  <c:v>-4.3255813889565342E-2</c:v>
                </c:pt>
                <c:pt idx="599">
                  <c:v>-6.7177592169751943E-2</c:v>
                </c:pt>
                <c:pt idx="600">
                  <c:v>-7.0578306930483059E-2</c:v>
                </c:pt>
                <c:pt idx="601">
                  <c:v>-5.3777030473364462E-2</c:v>
                </c:pt>
                <c:pt idx="602">
                  <c:v>-1.0721276141492098E-2</c:v>
                </c:pt>
                <c:pt idx="603">
                  <c:v>-2.1275153013265879E-2</c:v>
                </c:pt>
                <c:pt idx="604">
                  <c:v>-9.5096452631074913E-3</c:v>
                </c:pt>
                <c:pt idx="605">
                  <c:v>-7.3082924867682308E-3</c:v>
                </c:pt>
                <c:pt idx="606">
                  <c:v>4.8865177067236587E-3</c:v>
                </c:pt>
                <c:pt idx="607">
                  <c:v>1.9012919471584899E-2</c:v>
                </c:pt>
                <c:pt idx="608">
                  <c:v>3.476182607870193E-2</c:v>
                </c:pt>
                <c:pt idx="609">
                  <c:v>1.7543894009586447E-2</c:v>
                </c:pt>
                <c:pt idx="610">
                  <c:v>2.8360656049724264E-2</c:v>
                </c:pt>
                <c:pt idx="611">
                  <c:v>2.7674745887441787E-2</c:v>
                </c:pt>
                <c:pt idx="612">
                  <c:v>2.4389364112507472E-2</c:v>
                </c:pt>
                <c:pt idx="613">
                  <c:v>6.3446122429521301E-2</c:v>
                </c:pt>
                <c:pt idx="614">
                  <c:v>5.8662636940240542E-2</c:v>
                </c:pt>
                <c:pt idx="615">
                  <c:v>4.6211343574462882E-2</c:v>
                </c:pt>
                <c:pt idx="616">
                  <c:v>2.4967904797646767E-2</c:v>
                </c:pt>
                <c:pt idx="617">
                  <c:v>2.6030279339353868E-2</c:v>
                </c:pt>
                <c:pt idx="618">
                  <c:v>6.3255546453033773E-4</c:v>
                </c:pt>
                <c:pt idx="619">
                  <c:v>2.3010321616621088E-3</c:v>
                </c:pt>
                <c:pt idx="620">
                  <c:v>-2.289174111641612E-2</c:v>
                </c:pt>
                <c:pt idx="621">
                  <c:v>-3.5547306684002522E-2</c:v>
                </c:pt>
                <c:pt idx="622">
                  <c:v>-4.9259698345103686E-2</c:v>
                </c:pt>
                <c:pt idx="623">
                  <c:v>-4.320666544692664E-2</c:v>
                </c:pt>
                <c:pt idx="624">
                  <c:v>-1.5768776300997489E-2</c:v>
                </c:pt>
                <c:pt idx="625">
                  <c:v>-1.5951946364910152E-2</c:v>
                </c:pt>
                <c:pt idx="626">
                  <c:v>-1.2357263030447263E-2</c:v>
                </c:pt>
                <c:pt idx="627">
                  <c:v>-2.9435022425973179E-3</c:v>
                </c:pt>
                <c:pt idx="628">
                  <c:v>-7.0229411684112897E-3</c:v>
                </c:pt>
                <c:pt idx="629">
                  <c:v>-2.1385643281918165E-2</c:v>
                </c:pt>
                <c:pt idx="630">
                  <c:v>-1.2701237657714248E-2</c:v>
                </c:pt>
                <c:pt idx="631">
                  <c:v>-2.8651069756061132E-2</c:v>
                </c:pt>
                <c:pt idx="632">
                  <c:v>-1.3881088510266038E-2</c:v>
                </c:pt>
                <c:pt idx="633">
                  <c:v>-2.8732757971414835E-2</c:v>
                </c:pt>
                <c:pt idx="634">
                  <c:v>-1.69658416711157E-2</c:v>
                </c:pt>
                <c:pt idx="635">
                  <c:v>-6.6045497990038227E-3</c:v>
                </c:pt>
                <c:pt idx="636">
                  <c:v>-2.080569602724569E-2</c:v>
                </c:pt>
                <c:pt idx="637">
                  <c:v>1.2174305927334261E-2</c:v>
                </c:pt>
                <c:pt idx="638">
                  <c:v>3.7016480165046772E-2</c:v>
                </c:pt>
                <c:pt idx="639">
                  <c:v>4.4847964507562565E-2</c:v>
                </c:pt>
                <c:pt idx="640">
                  <c:v>6.6249788157575207E-2</c:v>
                </c:pt>
                <c:pt idx="641">
                  <c:v>6.5129346415297995E-2</c:v>
                </c:pt>
                <c:pt idx="642">
                  <c:v>7.2917480067349771E-2</c:v>
                </c:pt>
                <c:pt idx="643">
                  <c:v>4.7281906321769096E-2</c:v>
                </c:pt>
                <c:pt idx="644">
                  <c:v>7.6374658028554476E-2</c:v>
                </c:pt>
                <c:pt idx="645">
                  <c:v>8.0275772906150733E-2</c:v>
                </c:pt>
                <c:pt idx="646">
                  <c:v>7.7192598787428013E-2</c:v>
                </c:pt>
                <c:pt idx="647">
                  <c:v>6.686798632984603E-2</c:v>
                </c:pt>
                <c:pt idx="648">
                  <c:v>0.1006616037642234</c:v>
                </c:pt>
                <c:pt idx="649">
                  <c:v>0.11184915199819701</c:v>
                </c:pt>
                <c:pt idx="650">
                  <c:v>0.11791294558609833</c:v>
                </c:pt>
                <c:pt idx="651">
                  <c:v>0.13284605248177117</c:v>
                </c:pt>
                <c:pt idx="652">
                  <c:v>0.14107660622918972</c:v>
                </c:pt>
                <c:pt idx="653">
                  <c:v>0.18486246992388655</c:v>
                </c:pt>
                <c:pt idx="654">
                  <c:v>0.21950365636573421</c:v>
                </c:pt>
                <c:pt idx="655">
                  <c:v>0.2574484299605142</c:v>
                </c:pt>
                <c:pt idx="656">
                  <c:v>0.22142803081572437</c:v>
                </c:pt>
                <c:pt idx="657">
                  <c:v>0.25203869341613094</c:v>
                </c:pt>
                <c:pt idx="658">
                  <c:v>0.2567579864936349</c:v>
                </c:pt>
                <c:pt idx="659">
                  <c:v>0.2636595778123616</c:v>
                </c:pt>
                <c:pt idx="660">
                  <c:v>0.25347571765988586</c:v>
                </c:pt>
                <c:pt idx="661">
                  <c:v>0.28860485778268075</c:v>
                </c:pt>
                <c:pt idx="662">
                  <c:v>0.28741852600107709</c:v>
                </c:pt>
                <c:pt idx="663">
                  <c:v>0.28251170715798191</c:v>
                </c:pt>
                <c:pt idx="664">
                  <c:v>0.28637895618298792</c:v>
                </c:pt>
                <c:pt idx="665">
                  <c:v>0.21472633254311702</c:v>
                </c:pt>
                <c:pt idx="666">
                  <c:v>0.19793136721914273</c:v>
                </c:pt>
                <c:pt idx="667">
                  <c:v>0.18658609722349206</c:v>
                </c:pt>
                <c:pt idx="668">
                  <c:v>0.1788909458560104</c:v>
                </c:pt>
                <c:pt idx="669">
                  <c:v>0.19659660434937276</c:v>
                </c:pt>
                <c:pt idx="670">
                  <c:v>0.1852494229908388</c:v>
                </c:pt>
                <c:pt idx="671">
                  <c:v>0.19933265524514665</c:v>
                </c:pt>
                <c:pt idx="672">
                  <c:v>0.20574595083901137</c:v>
                </c:pt>
                <c:pt idx="673">
                  <c:v>0.20782338714416637</c:v>
                </c:pt>
                <c:pt idx="674">
                  <c:v>0.2190364269902334</c:v>
                </c:pt>
                <c:pt idx="675">
                  <c:v>0.21375541268068887</c:v>
                </c:pt>
                <c:pt idx="676">
                  <c:v>0.16317374214490465</c:v>
                </c:pt>
                <c:pt idx="677">
                  <c:v>0.1266931168955916</c:v>
                </c:pt>
                <c:pt idx="678">
                  <c:v>0.124721197323308</c:v>
                </c:pt>
                <c:pt idx="679">
                  <c:v>0.14587434676866984</c:v>
                </c:pt>
                <c:pt idx="680">
                  <c:v>0.17651770901496477</c:v>
                </c:pt>
                <c:pt idx="681">
                  <c:v>0.19246854988392093</c:v>
                </c:pt>
                <c:pt idx="682">
                  <c:v>0.19374405601338029</c:v>
                </c:pt>
                <c:pt idx="683">
                  <c:v>0.18288613912673801</c:v>
                </c:pt>
                <c:pt idx="684">
                  <c:v>0.15158749240550384</c:v>
                </c:pt>
                <c:pt idx="685">
                  <c:v>0.14125026337263891</c:v>
                </c:pt>
                <c:pt idx="686">
                  <c:v>0.14901830014912321</c:v>
                </c:pt>
                <c:pt idx="687">
                  <c:v>0.18103821320206692</c:v>
                </c:pt>
                <c:pt idx="688">
                  <c:v>0.18233468562411947</c:v>
                </c:pt>
                <c:pt idx="689">
                  <c:v>0.1791131134887185</c:v>
                </c:pt>
                <c:pt idx="690">
                  <c:v>0.1520726399138832</c:v>
                </c:pt>
                <c:pt idx="691">
                  <c:v>0.17034014482243087</c:v>
                </c:pt>
                <c:pt idx="692">
                  <c:v>0.17745361053065323</c:v>
                </c:pt>
                <c:pt idx="693">
                  <c:v>0.19524800318487823</c:v>
                </c:pt>
                <c:pt idx="694">
                  <c:v>0.20569830503934217</c:v>
                </c:pt>
                <c:pt idx="695">
                  <c:v>0.21224132808819496</c:v>
                </c:pt>
                <c:pt idx="696">
                  <c:v>0.22137125297785554</c:v>
                </c:pt>
                <c:pt idx="697">
                  <c:v>0.20744659049116798</c:v>
                </c:pt>
                <c:pt idx="698">
                  <c:v>0.12144116068100819</c:v>
                </c:pt>
                <c:pt idx="699">
                  <c:v>7.6410470655094098E-2</c:v>
                </c:pt>
                <c:pt idx="700">
                  <c:v>8.3872195974851182E-2</c:v>
                </c:pt>
                <c:pt idx="701">
                  <c:v>8.9068197082244671E-2</c:v>
                </c:pt>
                <c:pt idx="702">
                  <c:v>9.9159312760551233E-2</c:v>
                </c:pt>
                <c:pt idx="703">
                  <c:v>8.9015117247862374E-2</c:v>
                </c:pt>
                <c:pt idx="704">
                  <c:v>6.5730226336071507E-3</c:v>
                </c:pt>
                <c:pt idx="705">
                  <c:v>6.4220363344642539E-3</c:v>
                </c:pt>
                <c:pt idx="706">
                  <c:v>-3.8985621177286323E-2</c:v>
                </c:pt>
                <c:pt idx="707">
                  <c:v>-4.4677834231310332E-2</c:v>
                </c:pt>
                <c:pt idx="708">
                  <c:v>-1.8686459726728333E-2</c:v>
                </c:pt>
                <c:pt idx="709">
                  <c:v>-7.6962044766331061E-3</c:v>
                </c:pt>
                <c:pt idx="710">
                  <c:v>-3.5741075401710676E-3</c:v>
                </c:pt>
                <c:pt idx="711">
                  <c:v>-4.0000886459808593E-2</c:v>
                </c:pt>
                <c:pt idx="712">
                  <c:v>-2.2333864412046656E-2</c:v>
                </c:pt>
                <c:pt idx="713">
                  <c:v>-3.7384655192377547E-2</c:v>
                </c:pt>
                <c:pt idx="714">
                  <c:v>-3.3061408930371128E-2</c:v>
                </c:pt>
                <c:pt idx="715">
                  <c:v>-6.7177372865233731E-2</c:v>
                </c:pt>
                <c:pt idx="716">
                  <c:v>-8.8541774406986962E-2</c:v>
                </c:pt>
                <c:pt idx="717">
                  <c:v>-0.10069969942255186</c:v>
                </c:pt>
                <c:pt idx="718">
                  <c:v>-0.10414454174282728</c:v>
                </c:pt>
                <c:pt idx="719">
                  <c:v>-9.1574917820243407E-2</c:v>
                </c:pt>
                <c:pt idx="720">
                  <c:v>-0.1046935428786252</c:v>
                </c:pt>
                <c:pt idx="721">
                  <c:v>-0.11180722887760997</c:v>
                </c:pt>
                <c:pt idx="722">
                  <c:v>-0.13040321463761362</c:v>
                </c:pt>
                <c:pt idx="723">
                  <c:v>-0.14629886204826759</c:v>
                </c:pt>
                <c:pt idx="724">
                  <c:v>-0.14867800834797829</c:v>
                </c:pt>
                <c:pt idx="725">
                  <c:v>-0.1147187261233209</c:v>
                </c:pt>
                <c:pt idx="726">
                  <c:v>-9.0904085053931105E-2</c:v>
                </c:pt>
                <c:pt idx="727">
                  <c:v>-0.10061619911161024</c:v>
                </c:pt>
                <c:pt idx="728">
                  <c:v>-6.5063179734973664E-2</c:v>
                </c:pt>
                <c:pt idx="729">
                  <c:v>-5.762100357634925E-2</c:v>
                </c:pt>
                <c:pt idx="730">
                  <c:v>-6.0151764929295748E-2</c:v>
                </c:pt>
                <c:pt idx="731">
                  <c:v>-6.1625636693472985E-2</c:v>
                </c:pt>
                <c:pt idx="732">
                  <c:v>-8.3022646836933278E-2</c:v>
                </c:pt>
                <c:pt idx="733">
                  <c:v>-7.1195167283895966E-2</c:v>
                </c:pt>
                <c:pt idx="734">
                  <c:v>-6.9485375291954421E-2</c:v>
                </c:pt>
                <c:pt idx="735">
                  <c:v>-0.10855711376611743</c:v>
                </c:pt>
                <c:pt idx="736">
                  <c:v>-0.11569603682651119</c:v>
                </c:pt>
                <c:pt idx="737">
                  <c:v>-0.12301317380911247</c:v>
                </c:pt>
                <c:pt idx="738">
                  <c:v>-0.12642864952235688</c:v>
                </c:pt>
                <c:pt idx="739">
                  <c:v>-0.10736450041314394</c:v>
                </c:pt>
                <c:pt idx="740">
                  <c:v>-9.0561801982987356E-2</c:v>
                </c:pt>
                <c:pt idx="741">
                  <c:v>-8.434639731529614E-2</c:v>
                </c:pt>
                <c:pt idx="742">
                  <c:v>-7.4176336817422528E-2</c:v>
                </c:pt>
                <c:pt idx="743">
                  <c:v>-8.2465515475721451E-2</c:v>
                </c:pt>
                <c:pt idx="744">
                  <c:v>-8.6827050489109658E-2</c:v>
                </c:pt>
                <c:pt idx="745">
                  <c:v>-9.1908277667405724E-2</c:v>
                </c:pt>
                <c:pt idx="746">
                  <c:v>-7.9852122401122383E-2</c:v>
                </c:pt>
                <c:pt idx="747">
                  <c:v>-7.784305327810348E-2</c:v>
                </c:pt>
                <c:pt idx="748">
                  <c:v>-6.0764879787072568E-2</c:v>
                </c:pt>
                <c:pt idx="749">
                  <c:v>-6.6625796724675612E-2</c:v>
                </c:pt>
                <c:pt idx="750">
                  <c:v>-8.042464737777455E-2</c:v>
                </c:pt>
                <c:pt idx="751">
                  <c:v>-0.11411690928158646</c:v>
                </c:pt>
                <c:pt idx="752">
                  <c:v>-0.12814365839989661</c:v>
                </c:pt>
                <c:pt idx="753">
                  <c:v>-0.12963301212372202</c:v>
                </c:pt>
                <c:pt idx="754">
                  <c:v>-0.13679916501550893</c:v>
                </c:pt>
                <c:pt idx="755">
                  <c:v>-0.10660552094379394</c:v>
                </c:pt>
                <c:pt idx="756">
                  <c:v>-0.12288141262884666</c:v>
                </c:pt>
                <c:pt idx="757">
                  <c:v>-0.12320452685740169</c:v>
                </c:pt>
                <c:pt idx="758">
                  <c:v>-0.13654163555783017</c:v>
                </c:pt>
                <c:pt idx="759">
                  <c:v>-0.13886932962139487</c:v>
                </c:pt>
                <c:pt idx="760">
                  <c:v>-0.15845316218009042</c:v>
                </c:pt>
                <c:pt idx="761">
                  <c:v>-0.10087307329417172</c:v>
                </c:pt>
                <c:pt idx="762">
                  <c:v>-6.9244857647499769E-2</c:v>
                </c:pt>
                <c:pt idx="763">
                  <c:v>-5.305541702632699E-2</c:v>
                </c:pt>
                <c:pt idx="764">
                  <c:v>-9.1765165179589991E-2</c:v>
                </c:pt>
                <c:pt idx="765">
                  <c:v>-9.9021700543254654E-2</c:v>
                </c:pt>
                <c:pt idx="766">
                  <c:v>-9.251560964740102E-2</c:v>
                </c:pt>
                <c:pt idx="767">
                  <c:v>-8.2016729362794027E-2</c:v>
                </c:pt>
                <c:pt idx="768">
                  <c:v>-4.5372920977677644E-2</c:v>
                </c:pt>
                <c:pt idx="769">
                  <c:v>1.6399182797529832E-2</c:v>
                </c:pt>
                <c:pt idx="770">
                  <c:v>1.2959100232255327E-2</c:v>
                </c:pt>
                <c:pt idx="771">
                  <c:v>2.7733780137417785E-2</c:v>
                </c:pt>
                <c:pt idx="772">
                  <c:v>2.3820703405323052E-2</c:v>
                </c:pt>
                <c:pt idx="773">
                  <c:v>1.180736480142186E-2</c:v>
                </c:pt>
                <c:pt idx="774">
                  <c:v>3.0820273041755497E-2</c:v>
                </c:pt>
                <c:pt idx="775">
                  <c:v>-4.8998814549449099E-3</c:v>
                </c:pt>
                <c:pt idx="776">
                  <c:v>-3.3839699452828942E-3</c:v>
                </c:pt>
                <c:pt idx="777">
                  <c:v>-1.8265651519317583E-2</c:v>
                </c:pt>
                <c:pt idx="778">
                  <c:v>5.3818940264391824E-3</c:v>
                </c:pt>
                <c:pt idx="779">
                  <c:v>4.954171910288796E-3</c:v>
                </c:pt>
                <c:pt idx="780">
                  <c:v>-2.9144600797851306E-3</c:v>
                </c:pt>
                <c:pt idx="781">
                  <c:v>-1.871905951928754E-2</c:v>
                </c:pt>
                <c:pt idx="782">
                  <c:v>-3.2500353009828453E-2</c:v>
                </c:pt>
                <c:pt idx="783">
                  <c:v>-2.5187707870952591E-2</c:v>
                </c:pt>
                <c:pt idx="784">
                  <c:v>-1.0654844197009905E-2</c:v>
                </c:pt>
                <c:pt idx="785">
                  <c:v>6.0306975188644252E-3</c:v>
                </c:pt>
                <c:pt idx="786">
                  <c:v>2.6642634474261628E-2</c:v>
                </c:pt>
                <c:pt idx="787">
                  <c:v>2.8510373283906931E-2</c:v>
                </c:pt>
                <c:pt idx="788">
                  <c:v>1.10422280417799E-2</c:v>
                </c:pt>
                <c:pt idx="789">
                  <c:v>-2.3744839227989534E-2</c:v>
                </c:pt>
                <c:pt idx="790">
                  <c:v>-2.7695817907163245E-2</c:v>
                </c:pt>
                <c:pt idx="791">
                  <c:v>-5.3721773475410628E-2</c:v>
                </c:pt>
                <c:pt idx="792">
                  <c:v>-3.3603512705374317E-2</c:v>
                </c:pt>
                <c:pt idx="793">
                  <c:v>-3.6672666295781808E-2</c:v>
                </c:pt>
                <c:pt idx="794">
                  <c:v>-2.2825012532544986E-2</c:v>
                </c:pt>
                <c:pt idx="795">
                  <c:v>-2.8913703733263518E-2</c:v>
                </c:pt>
                <c:pt idx="796">
                  <c:v>-5.089763484958576E-2</c:v>
                </c:pt>
                <c:pt idx="797">
                  <c:v>-6.5301807929841305E-2</c:v>
                </c:pt>
                <c:pt idx="798">
                  <c:v>-3.6249445444622053E-2</c:v>
                </c:pt>
                <c:pt idx="799">
                  <c:v>-3.5527688977481597E-2</c:v>
                </c:pt>
                <c:pt idx="800">
                  <c:v>-4.5746666184064089E-2</c:v>
                </c:pt>
                <c:pt idx="801">
                  <c:v>-4.1020408872576186E-2</c:v>
                </c:pt>
                <c:pt idx="802">
                  <c:v>-3.0389903005186514E-2</c:v>
                </c:pt>
                <c:pt idx="803">
                  <c:v>-2.0804559454384419E-2</c:v>
                </c:pt>
                <c:pt idx="804">
                  <c:v>4.9995671371916295E-4</c:v>
                </c:pt>
                <c:pt idx="805">
                  <c:v>-2.8977940225431653E-2</c:v>
                </c:pt>
                <c:pt idx="806">
                  <c:v>-1.9787792837900109E-2</c:v>
                </c:pt>
                <c:pt idx="807">
                  <c:v>-2.7436231173892378E-2</c:v>
                </c:pt>
                <c:pt idx="808">
                  <c:v>-2.8537100418516648E-2</c:v>
                </c:pt>
                <c:pt idx="809">
                  <c:v>-2.7211886357937365E-2</c:v>
                </c:pt>
                <c:pt idx="810">
                  <c:v>-3.8468430067337023E-2</c:v>
                </c:pt>
                <c:pt idx="811">
                  <c:v>-4.7829446164631473E-2</c:v>
                </c:pt>
                <c:pt idx="812">
                  <c:v>-3.5914322783513364E-2</c:v>
                </c:pt>
                <c:pt idx="813">
                  <c:v>-4.2301767558890924E-2</c:v>
                </c:pt>
                <c:pt idx="814">
                  <c:v>-2.6190373125548505E-2</c:v>
                </c:pt>
                <c:pt idx="815">
                  <c:v>-2.6312248329842691E-2</c:v>
                </c:pt>
                <c:pt idx="816">
                  <c:v>-6.364534755680662E-4</c:v>
                </c:pt>
                <c:pt idx="817">
                  <c:v>2.165917347906321E-2</c:v>
                </c:pt>
                <c:pt idx="818">
                  <c:v>2.8372011035932676E-2</c:v>
                </c:pt>
                <c:pt idx="819">
                  <c:v>2.679769210063343E-2</c:v>
                </c:pt>
                <c:pt idx="820">
                  <c:v>8.9253300983804795E-3</c:v>
                </c:pt>
                <c:pt idx="821">
                  <c:v>-5.4045516494359847E-3</c:v>
                </c:pt>
                <c:pt idx="822">
                  <c:v>-4.8289614532760927E-2</c:v>
                </c:pt>
                <c:pt idx="823">
                  <c:v>-3.3720301383825979E-2</c:v>
                </c:pt>
                <c:pt idx="824">
                  <c:v>-7.168585328865662E-3</c:v>
                </c:pt>
                <c:pt idx="825">
                  <c:v>-2.0690729087144089E-2</c:v>
                </c:pt>
                <c:pt idx="826">
                  <c:v>-2.099894934217017E-2</c:v>
                </c:pt>
                <c:pt idx="827">
                  <c:v>-3.0142354844222785E-2</c:v>
                </c:pt>
                <c:pt idx="828">
                  <c:v>4.0475781898382523E-2</c:v>
                </c:pt>
                <c:pt idx="829">
                  <c:v>2.1055997139918459E-2</c:v>
                </c:pt>
                <c:pt idx="830">
                  <c:v>4.6741348725164444E-2</c:v>
                </c:pt>
                <c:pt idx="831">
                  <c:v>1.8073158729247529E-2</c:v>
                </c:pt>
                <c:pt idx="832">
                  <c:v>6.1042729242457572E-3</c:v>
                </c:pt>
                <c:pt idx="833">
                  <c:v>3.4956414910927824E-2</c:v>
                </c:pt>
                <c:pt idx="834">
                  <c:v>1.0394819327609106E-2</c:v>
                </c:pt>
                <c:pt idx="835">
                  <c:v>7.1540021800415854E-3</c:v>
                </c:pt>
                <c:pt idx="836">
                  <c:v>2.0342916037828118E-2</c:v>
                </c:pt>
                <c:pt idx="837">
                  <c:v>6.7462272983893623E-3</c:v>
                </c:pt>
                <c:pt idx="838">
                  <c:v>1.6759524644862855E-2</c:v>
                </c:pt>
                <c:pt idx="839">
                  <c:v>1.3322930762303065E-2</c:v>
                </c:pt>
                <c:pt idx="840">
                  <c:v>1.2397999909569357E-2</c:v>
                </c:pt>
                <c:pt idx="841">
                  <c:v>-2.231277105045204E-2</c:v>
                </c:pt>
                <c:pt idx="842">
                  <c:v>-1.7805631987631632E-2</c:v>
                </c:pt>
                <c:pt idx="843">
                  <c:v>-3.5601328749867323E-2</c:v>
                </c:pt>
                <c:pt idx="844">
                  <c:v>-1.9369340471328655E-2</c:v>
                </c:pt>
                <c:pt idx="845">
                  <c:v>-2.9085825476279581E-2</c:v>
                </c:pt>
                <c:pt idx="846">
                  <c:v>-1.5995647401510271E-2</c:v>
                </c:pt>
                <c:pt idx="847">
                  <c:v>-1.980888051951013E-2</c:v>
                </c:pt>
                <c:pt idx="848">
                  <c:v>-2.2025831240380822E-2</c:v>
                </c:pt>
                <c:pt idx="849">
                  <c:v>-4.4845235335526978E-2</c:v>
                </c:pt>
                <c:pt idx="850">
                  <c:v>-6.9461623594660571E-2</c:v>
                </c:pt>
                <c:pt idx="851">
                  <c:v>-5.5370293416383887E-2</c:v>
                </c:pt>
                <c:pt idx="852">
                  <c:v>-4.129638685156789E-2</c:v>
                </c:pt>
                <c:pt idx="853">
                  <c:v>-3.7896582311528926E-2</c:v>
                </c:pt>
                <c:pt idx="854">
                  <c:v>-2.0288092090117726E-2</c:v>
                </c:pt>
                <c:pt idx="855">
                  <c:v>-4.5753164179489825E-2</c:v>
                </c:pt>
                <c:pt idx="856">
                  <c:v>-3.5931075544265112E-2</c:v>
                </c:pt>
                <c:pt idx="857">
                  <c:v>-5.7466068083092292E-2</c:v>
                </c:pt>
                <c:pt idx="858">
                  <c:v>-4.1767765679436186E-2</c:v>
                </c:pt>
                <c:pt idx="859">
                  <c:v>-2.612782931001445E-2</c:v>
                </c:pt>
                <c:pt idx="860">
                  <c:v>-3.7463591059374024E-2</c:v>
                </c:pt>
                <c:pt idx="861">
                  <c:v>-3.5685987788639628E-2</c:v>
                </c:pt>
                <c:pt idx="862">
                  <c:v>-1.8154140523073736E-2</c:v>
                </c:pt>
                <c:pt idx="863">
                  <c:v>-9.0046882384043903E-3</c:v>
                </c:pt>
                <c:pt idx="864">
                  <c:v>9.1614563191155796E-3</c:v>
                </c:pt>
                <c:pt idx="865">
                  <c:v>1.1269511060049808E-2</c:v>
                </c:pt>
                <c:pt idx="866">
                  <c:v>-3.8141159395643776E-3</c:v>
                </c:pt>
                <c:pt idx="867">
                  <c:v>-5.6950599694701731E-3</c:v>
                </c:pt>
                <c:pt idx="868">
                  <c:v>2.0808931372740425E-2</c:v>
                </c:pt>
                <c:pt idx="869">
                  <c:v>8.0522635578921253E-3</c:v>
                </c:pt>
                <c:pt idx="870">
                  <c:v>1.2979487334707107E-2</c:v>
                </c:pt>
                <c:pt idx="871">
                  <c:v>4.996810446031974E-2</c:v>
                </c:pt>
                <c:pt idx="872">
                  <c:v>5.3376800539199909E-2</c:v>
                </c:pt>
                <c:pt idx="873">
                  <c:v>7.7305054349931623E-2</c:v>
                </c:pt>
                <c:pt idx="874">
                  <c:v>8.413712373602622E-2</c:v>
                </c:pt>
                <c:pt idx="875">
                  <c:v>8.6822721185150886E-2</c:v>
                </c:pt>
                <c:pt idx="876">
                  <c:v>7.940109319616262E-2</c:v>
                </c:pt>
                <c:pt idx="877">
                  <c:v>7.9366222974025069E-2</c:v>
                </c:pt>
                <c:pt idx="878">
                  <c:v>7.8459017923014462E-2</c:v>
                </c:pt>
                <c:pt idx="879">
                  <c:v>6.6658417568897121E-2</c:v>
                </c:pt>
                <c:pt idx="880">
                  <c:v>4.599943402963147E-2</c:v>
                </c:pt>
                <c:pt idx="881">
                  <c:v>2.520136422529351E-2</c:v>
                </c:pt>
                <c:pt idx="882">
                  <c:v>1.5410683335332687E-2</c:v>
                </c:pt>
                <c:pt idx="883">
                  <c:v>2.9902690284834499E-2</c:v>
                </c:pt>
                <c:pt idx="884">
                  <c:v>2.4005493736843464E-2</c:v>
                </c:pt>
                <c:pt idx="885">
                  <c:v>4.164160239037118E-2</c:v>
                </c:pt>
                <c:pt idx="886">
                  <c:v>6.4915375297118549E-2</c:v>
                </c:pt>
                <c:pt idx="887">
                  <c:v>4.833817237992144E-2</c:v>
                </c:pt>
                <c:pt idx="888">
                  <c:v>8.4918423033943258E-2</c:v>
                </c:pt>
                <c:pt idx="889">
                  <c:v>0.10433118535807528</c:v>
                </c:pt>
                <c:pt idx="890">
                  <c:v>0.12498646908617905</c:v>
                </c:pt>
                <c:pt idx="891">
                  <c:v>7.7886600253110894E-2</c:v>
                </c:pt>
                <c:pt idx="892">
                  <c:v>5.3699612546771913E-2</c:v>
                </c:pt>
                <c:pt idx="893">
                  <c:v>8.0914913542136091E-3</c:v>
                </c:pt>
                <c:pt idx="894">
                  <c:v>1.88324557208146E-2</c:v>
                </c:pt>
                <c:pt idx="895">
                  <c:v>-2.9805102144720985E-3</c:v>
                </c:pt>
                <c:pt idx="896">
                  <c:v>-6.3967711124209847E-3</c:v>
                </c:pt>
                <c:pt idx="897">
                  <c:v>-1.4498182299128914E-2</c:v>
                </c:pt>
                <c:pt idx="898">
                  <c:v>-2.3736748988885337E-2</c:v>
                </c:pt>
                <c:pt idx="899">
                  <c:v>-1.7283107673325193E-2</c:v>
                </c:pt>
                <c:pt idx="900">
                  <c:v>-1.6809942610421791E-2</c:v>
                </c:pt>
                <c:pt idx="901">
                  <c:v>-4.6426137484069097E-3</c:v>
                </c:pt>
                <c:pt idx="902">
                  <c:v>-6.9894915617821907E-3</c:v>
                </c:pt>
                <c:pt idx="903">
                  <c:v>-1.887355872728369E-4</c:v>
                </c:pt>
                <c:pt idx="904">
                  <c:v>1.8981373918059763E-2</c:v>
                </c:pt>
                <c:pt idx="905">
                  <c:v>-3.2099310170674578E-4</c:v>
                </c:pt>
                <c:pt idx="906">
                  <c:v>1.9951789204049719E-2</c:v>
                </c:pt>
                <c:pt idx="907">
                  <c:v>1.3200062470168028E-2</c:v>
                </c:pt>
                <c:pt idx="908">
                  <c:v>2.5641357184038149E-2</c:v>
                </c:pt>
                <c:pt idx="909">
                  <c:v>2.2015353543492377E-2</c:v>
                </c:pt>
                <c:pt idx="910">
                  <c:v>2.54024112472373E-2</c:v>
                </c:pt>
                <c:pt idx="911">
                  <c:v>3.3356853220636529E-2</c:v>
                </c:pt>
                <c:pt idx="912">
                  <c:v>3.7694967272424496E-2</c:v>
                </c:pt>
                <c:pt idx="913">
                  <c:v>4.0954842815644765E-2</c:v>
                </c:pt>
                <c:pt idx="914">
                  <c:v>2.638475632731474E-2</c:v>
                </c:pt>
                <c:pt idx="915">
                  <c:v>3.9877828855791497E-2</c:v>
                </c:pt>
                <c:pt idx="916">
                  <c:v>2.4322218194441358E-2</c:v>
                </c:pt>
                <c:pt idx="917">
                  <c:v>-1.2671422923726805E-4</c:v>
                </c:pt>
                <c:pt idx="918">
                  <c:v>3.3816896865190849E-2</c:v>
                </c:pt>
                <c:pt idx="919">
                  <c:v>2.1783361817059754E-2</c:v>
                </c:pt>
                <c:pt idx="920">
                  <c:v>2.9336216777178903E-2</c:v>
                </c:pt>
                <c:pt idx="921">
                  <c:v>2.1737302498642475E-2</c:v>
                </c:pt>
                <c:pt idx="922">
                  <c:v>4.6124377991803245E-2</c:v>
                </c:pt>
                <c:pt idx="923">
                  <c:v>5.3278903413814582E-2</c:v>
                </c:pt>
                <c:pt idx="924">
                  <c:v>5.910772716066659E-2</c:v>
                </c:pt>
                <c:pt idx="925">
                  <c:v>4.1406420622869478E-2</c:v>
                </c:pt>
                <c:pt idx="926">
                  <c:v>2.6223943049529685E-2</c:v>
                </c:pt>
                <c:pt idx="927">
                  <c:v>2.2423367968064101E-2</c:v>
                </c:pt>
                <c:pt idx="928">
                  <c:v>6.3010051696532621E-3</c:v>
                </c:pt>
                <c:pt idx="929">
                  <c:v>4.4802958452347941E-3</c:v>
                </c:pt>
                <c:pt idx="930">
                  <c:v>2.082318990136045E-2</c:v>
                </c:pt>
                <c:pt idx="931">
                  <c:v>9.6077267547589607E-4</c:v>
                </c:pt>
                <c:pt idx="932">
                  <c:v>-5.1190000112560918E-3</c:v>
                </c:pt>
                <c:pt idx="933">
                  <c:v>-7.0887603275857636E-3</c:v>
                </c:pt>
                <c:pt idx="934">
                  <c:v>-1.3544084387399735E-2</c:v>
                </c:pt>
                <c:pt idx="935">
                  <c:v>-2.0476627231057698E-2</c:v>
                </c:pt>
                <c:pt idx="936">
                  <c:v>-2.1574636638820865E-2</c:v>
                </c:pt>
                <c:pt idx="937">
                  <c:v>8.2248174953751807E-3</c:v>
                </c:pt>
                <c:pt idx="938">
                  <c:v>2.7418132820364871E-3</c:v>
                </c:pt>
                <c:pt idx="939">
                  <c:v>-1.0715587923247893E-3</c:v>
                </c:pt>
                <c:pt idx="940">
                  <c:v>1.2387644659183072E-2</c:v>
                </c:pt>
                <c:pt idx="941">
                  <c:v>1.4278084644933742E-2</c:v>
                </c:pt>
                <c:pt idx="942">
                  <c:v>1.4897850598269979E-2</c:v>
                </c:pt>
                <c:pt idx="943">
                  <c:v>1.7506925761152203E-2</c:v>
                </c:pt>
                <c:pt idx="944">
                  <c:v>3.7308528346846614E-2</c:v>
                </c:pt>
                <c:pt idx="945">
                  <c:v>1.1475315312476475E-2</c:v>
                </c:pt>
                <c:pt idx="946">
                  <c:v>9.917924240526288E-3</c:v>
                </c:pt>
                <c:pt idx="947">
                  <c:v>1.5224970614138078E-2</c:v>
                </c:pt>
                <c:pt idx="948">
                  <c:v>-1.3466975049021501E-2</c:v>
                </c:pt>
                <c:pt idx="949">
                  <c:v>-4.4204688924045721E-2</c:v>
                </c:pt>
                <c:pt idx="950">
                  <c:v>-5.8866328430651205E-2</c:v>
                </c:pt>
                <c:pt idx="951">
                  <c:v>-6.8156063940626344E-2</c:v>
                </c:pt>
                <c:pt idx="952">
                  <c:v>-6.2092076226486048E-2</c:v>
                </c:pt>
                <c:pt idx="953">
                  <c:v>-6.1031810908347195E-2</c:v>
                </c:pt>
                <c:pt idx="954">
                  <c:v>-4.3611615602322629E-2</c:v>
                </c:pt>
                <c:pt idx="955">
                  <c:v>-3.4711918363749983E-2</c:v>
                </c:pt>
                <c:pt idx="956">
                  <c:v>-3.3901892059286287E-2</c:v>
                </c:pt>
                <c:pt idx="957">
                  <c:v>-3.7003311858964771E-2</c:v>
                </c:pt>
                <c:pt idx="958">
                  <c:v>-2.4812652611471364E-2</c:v>
                </c:pt>
                <c:pt idx="959">
                  <c:v>-2.5327894028934983E-2</c:v>
                </c:pt>
                <c:pt idx="960">
                  <c:v>-1.1895385302925332E-2</c:v>
                </c:pt>
                <c:pt idx="961">
                  <c:v>-1.09396170022662E-2</c:v>
                </c:pt>
                <c:pt idx="962">
                  <c:v>-1.6207033518976677E-2</c:v>
                </c:pt>
                <c:pt idx="963">
                  <c:v>3.4345505003936516E-3</c:v>
                </c:pt>
                <c:pt idx="964">
                  <c:v>-2.8277980620978971E-2</c:v>
                </c:pt>
                <c:pt idx="965">
                  <c:v>-7.515564381199713E-4</c:v>
                </c:pt>
                <c:pt idx="966">
                  <c:v>-1.965513721575185E-2</c:v>
                </c:pt>
                <c:pt idx="967">
                  <c:v>-1.3892672037987164E-2</c:v>
                </c:pt>
                <c:pt idx="968">
                  <c:v>9.0089045150518743E-3</c:v>
                </c:pt>
                <c:pt idx="969">
                  <c:v>1.3362187303118667E-3</c:v>
                </c:pt>
                <c:pt idx="970">
                  <c:v>-4.6201594411612312E-3</c:v>
                </c:pt>
                <c:pt idx="971">
                  <c:v>7.5816304904501308E-3</c:v>
                </c:pt>
                <c:pt idx="972">
                  <c:v>-1.045604415863266E-2</c:v>
                </c:pt>
                <c:pt idx="973">
                  <c:v>-2.4806872859164164E-2</c:v>
                </c:pt>
                <c:pt idx="974">
                  <c:v>-3.1294371167012947E-2</c:v>
                </c:pt>
                <c:pt idx="975">
                  <c:v>-2.7804854783203492E-2</c:v>
                </c:pt>
                <c:pt idx="976">
                  <c:v>3.9148862423443731E-3</c:v>
                </c:pt>
                <c:pt idx="977">
                  <c:v>-1.2054002625992544E-2</c:v>
                </c:pt>
                <c:pt idx="978">
                  <c:v>-9.4862637567008079E-3</c:v>
                </c:pt>
                <c:pt idx="979">
                  <c:v>-1.7306235570519912E-2</c:v>
                </c:pt>
                <c:pt idx="980">
                  <c:v>-4.3544717839816283E-3</c:v>
                </c:pt>
                <c:pt idx="981">
                  <c:v>-2.1092844168863811E-2</c:v>
                </c:pt>
                <c:pt idx="982">
                  <c:v>-2.970946191616175E-2</c:v>
                </c:pt>
                <c:pt idx="983">
                  <c:v>-3.4104915772539934E-2</c:v>
                </c:pt>
                <c:pt idx="984">
                  <c:v>-2.1196870731981621E-2</c:v>
                </c:pt>
                <c:pt idx="985">
                  <c:v>-2.9527155551556605E-2</c:v>
                </c:pt>
                <c:pt idx="986">
                  <c:v>-3.1769444914326317E-2</c:v>
                </c:pt>
                <c:pt idx="987">
                  <c:v>-2.7104344529584878E-2</c:v>
                </c:pt>
                <c:pt idx="988">
                  <c:v>-2.4877505527600485E-2</c:v>
                </c:pt>
                <c:pt idx="989">
                  <c:v>-1.1751190919627397E-2</c:v>
                </c:pt>
                <c:pt idx="990">
                  <c:v>-2.0833797083938732E-2</c:v>
                </c:pt>
                <c:pt idx="991">
                  <c:v>-3.0217105631292318E-2</c:v>
                </c:pt>
                <c:pt idx="992">
                  <c:v>-2.2471436196651928E-2</c:v>
                </c:pt>
                <c:pt idx="993">
                  <c:v>-7.1914744572321498E-2</c:v>
                </c:pt>
                <c:pt idx="994">
                  <c:v>-7.0891493845199771E-2</c:v>
                </c:pt>
                <c:pt idx="995">
                  <c:v>-6.0226430179880386E-2</c:v>
                </c:pt>
                <c:pt idx="996">
                  <c:v>-7.0091500777486937E-2</c:v>
                </c:pt>
                <c:pt idx="997">
                  <c:v>-6.9837271058746819E-2</c:v>
                </c:pt>
                <c:pt idx="998">
                  <c:v>-6.595260312265383E-2</c:v>
                </c:pt>
                <c:pt idx="999">
                  <c:v>-7.8917292191395538E-2</c:v>
                </c:pt>
                <c:pt idx="1000">
                  <c:v>-9.2203968228936284E-2</c:v>
                </c:pt>
                <c:pt idx="1001">
                  <c:v>-0.10611076849884171</c:v>
                </c:pt>
                <c:pt idx="1002">
                  <c:v>-8.7265218455769955E-2</c:v>
                </c:pt>
                <c:pt idx="1003">
                  <c:v>-9.7657478907789197E-2</c:v>
                </c:pt>
                <c:pt idx="1004">
                  <c:v>-8.5522383760904264E-2</c:v>
                </c:pt>
                <c:pt idx="1005">
                  <c:v>-9.4482508650702512E-2</c:v>
                </c:pt>
                <c:pt idx="1006">
                  <c:v>-8.6530565177623475E-2</c:v>
                </c:pt>
                <c:pt idx="1007">
                  <c:v>-0.1063298767109776</c:v>
                </c:pt>
                <c:pt idx="1008">
                  <c:v>-7.7854537253083667E-2</c:v>
                </c:pt>
                <c:pt idx="1009">
                  <c:v>-9.045282589434156E-2</c:v>
                </c:pt>
                <c:pt idx="1010">
                  <c:v>-8.7293336648395559E-2</c:v>
                </c:pt>
                <c:pt idx="1011">
                  <c:v>-6.0095767406796785E-2</c:v>
                </c:pt>
                <c:pt idx="1012">
                  <c:v>-5.8605273380072154E-2</c:v>
                </c:pt>
                <c:pt idx="1013">
                  <c:v>-4.3916455928497133E-2</c:v>
                </c:pt>
                <c:pt idx="1014">
                  <c:v>-5.3874097427494938E-2</c:v>
                </c:pt>
                <c:pt idx="1015">
                  <c:v>-7.3866811206743099E-2</c:v>
                </c:pt>
                <c:pt idx="1016">
                  <c:v>-9.905377598526055E-2</c:v>
                </c:pt>
                <c:pt idx="1017">
                  <c:v>-6.2984616121744219E-2</c:v>
                </c:pt>
                <c:pt idx="1018">
                  <c:v>-5.0937665007175337E-2</c:v>
                </c:pt>
                <c:pt idx="1019">
                  <c:v>-4.1876639248098035E-2</c:v>
                </c:pt>
                <c:pt idx="1020">
                  <c:v>-3.2849414261711063E-2</c:v>
                </c:pt>
                <c:pt idx="1021">
                  <c:v>-1.6744484449341401E-2</c:v>
                </c:pt>
                <c:pt idx="1022">
                  <c:v>-3.2426787020828574E-2</c:v>
                </c:pt>
                <c:pt idx="1023">
                  <c:v>-4.883251862599014E-2</c:v>
                </c:pt>
                <c:pt idx="1024">
                  <c:v>-3.9121192619751666E-2</c:v>
                </c:pt>
                <c:pt idx="1025">
                  <c:v>-3.2048603750469473E-2</c:v>
                </c:pt>
                <c:pt idx="1026">
                  <c:v>-4.1969852377586214E-2</c:v>
                </c:pt>
                <c:pt idx="1027">
                  <c:v>-1.8480735856774122E-2</c:v>
                </c:pt>
                <c:pt idx="1028">
                  <c:v>-4.0210720586208337E-2</c:v>
                </c:pt>
                <c:pt idx="1029">
                  <c:v>-2.9446229505373234E-2</c:v>
                </c:pt>
                <c:pt idx="1030">
                  <c:v>-2.1379920836917199E-2</c:v>
                </c:pt>
                <c:pt idx="1031">
                  <c:v>-1.6356680673387136E-2</c:v>
                </c:pt>
                <c:pt idx="1032">
                  <c:v>8.6999116532326948E-3</c:v>
                </c:pt>
                <c:pt idx="1033">
                  <c:v>1.8935323314815733E-2</c:v>
                </c:pt>
                <c:pt idx="1034">
                  <c:v>1.1677551829158528E-2</c:v>
                </c:pt>
                <c:pt idx="1035">
                  <c:v>9.9733222586702031E-3</c:v>
                </c:pt>
                <c:pt idx="1036">
                  <c:v>1.9226013177392032E-2</c:v>
                </c:pt>
                <c:pt idx="1037">
                  <c:v>9.1475321923231157E-3</c:v>
                </c:pt>
                <c:pt idx="1038">
                  <c:v>1.2450081877491082E-2</c:v>
                </c:pt>
                <c:pt idx="1039">
                  <c:v>-9.1279357892031232E-3</c:v>
                </c:pt>
                <c:pt idx="1040">
                  <c:v>1.7263705063098822E-2</c:v>
                </c:pt>
                <c:pt idx="1041">
                  <c:v>-1.0089893838038932E-4</c:v>
                </c:pt>
                <c:pt idx="1042">
                  <c:v>2.2970686910076532E-2</c:v>
                </c:pt>
                <c:pt idx="1043">
                  <c:v>4.5122578634414268E-2</c:v>
                </c:pt>
                <c:pt idx="1044">
                  <c:v>4.9283117721344638E-2</c:v>
                </c:pt>
                <c:pt idx="1045">
                  <c:v>6.460784921861018E-2</c:v>
                </c:pt>
                <c:pt idx="1046">
                  <c:v>0.10055779049715663</c:v>
                </c:pt>
                <c:pt idx="1047">
                  <c:v>0.10294981873807396</c:v>
                </c:pt>
                <c:pt idx="1048">
                  <c:v>9.8358587249887997E-2</c:v>
                </c:pt>
                <c:pt idx="1049">
                  <c:v>0.10238880925575211</c:v>
                </c:pt>
                <c:pt idx="1050">
                  <c:v>0.10627452922994163</c:v>
                </c:pt>
                <c:pt idx="1051">
                  <c:v>0.11222934738803603</c:v>
                </c:pt>
                <c:pt idx="1052">
                  <c:v>0.11099039944388212</c:v>
                </c:pt>
                <c:pt idx="1053">
                  <c:v>0.11495643850784165</c:v>
                </c:pt>
                <c:pt idx="1054">
                  <c:v>0.14185257145261221</c:v>
                </c:pt>
                <c:pt idx="1055">
                  <c:v>0.13709413239813628</c:v>
                </c:pt>
                <c:pt idx="1056">
                  <c:v>0.17667284105083025</c:v>
                </c:pt>
                <c:pt idx="1057">
                  <c:v>0.18773612165714715</c:v>
                </c:pt>
                <c:pt idx="1058">
                  <c:v>0.15186063930029658</c:v>
                </c:pt>
                <c:pt idx="1059">
                  <c:v>0.12883305342855889</c:v>
                </c:pt>
                <c:pt idx="1060">
                  <c:v>0.13000551768855906</c:v>
                </c:pt>
                <c:pt idx="1061">
                  <c:v>0.13237463155518947</c:v>
                </c:pt>
                <c:pt idx="1062">
                  <c:v>0.13957632714663792</c:v>
                </c:pt>
                <c:pt idx="1063">
                  <c:v>0.13951862582105523</c:v>
                </c:pt>
                <c:pt idx="1064">
                  <c:v>0.16457688963145234</c:v>
                </c:pt>
                <c:pt idx="1065">
                  <c:v>0.1588612014984665</c:v>
                </c:pt>
                <c:pt idx="1066">
                  <c:v>0.14765119611093191</c:v>
                </c:pt>
                <c:pt idx="1067">
                  <c:v>0.14335759074234544</c:v>
                </c:pt>
                <c:pt idx="1068">
                  <c:v>0.11556886942140787</c:v>
                </c:pt>
                <c:pt idx="1069">
                  <c:v>5.6138149434826978E-2</c:v>
                </c:pt>
                <c:pt idx="1070">
                  <c:v>9.611834558984822E-2</c:v>
                </c:pt>
                <c:pt idx="1071">
                  <c:v>9.2479314591681128E-2</c:v>
                </c:pt>
                <c:pt idx="1072">
                  <c:v>0.12083323032962556</c:v>
                </c:pt>
                <c:pt idx="1073">
                  <c:v>0.11953360603487218</c:v>
                </c:pt>
                <c:pt idx="1074">
                  <c:v>8.7731161602958352E-2</c:v>
                </c:pt>
                <c:pt idx="1075">
                  <c:v>0.11311277728093261</c:v>
                </c:pt>
                <c:pt idx="1076">
                  <c:v>0.14824662023173096</c:v>
                </c:pt>
                <c:pt idx="1077">
                  <c:v>0.14771268842839302</c:v>
                </c:pt>
                <c:pt idx="1078">
                  <c:v>0.13103034246972389</c:v>
                </c:pt>
                <c:pt idx="1079">
                  <c:v>0.15819052690223123</c:v>
                </c:pt>
                <c:pt idx="1080">
                  <c:v>0.10090558021636942</c:v>
                </c:pt>
                <c:pt idx="1081">
                  <c:v>0.10730053802060779</c:v>
                </c:pt>
                <c:pt idx="1082">
                  <c:v>9.2031140154195779E-2</c:v>
                </c:pt>
                <c:pt idx="1083">
                  <c:v>6.6852547890568159E-2</c:v>
                </c:pt>
                <c:pt idx="1084">
                  <c:v>6.0505019774686808E-2</c:v>
                </c:pt>
                <c:pt idx="1085">
                  <c:v>6.6565901685212703E-2</c:v>
                </c:pt>
                <c:pt idx="1086">
                  <c:v>7.7503215385952284E-2</c:v>
                </c:pt>
                <c:pt idx="1087">
                  <c:v>4.4995958411641057E-2</c:v>
                </c:pt>
                <c:pt idx="1088">
                  <c:v>3.8085803371052274E-2</c:v>
                </c:pt>
                <c:pt idx="1089">
                  <c:v>3.6077692175066067E-2</c:v>
                </c:pt>
                <c:pt idx="1090">
                  <c:v>2.548836063995763E-2</c:v>
                </c:pt>
                <c:pt idx="1091">
                  <c:v>3.6669127475669194E-2</c:v>
                </c:pt>
                <c:pt idx="1092">
                  <c:v>4.4383192817282646E-2</c:v>
                </c:pt>
                <c:pt idx="1093">
                  <c:v>4.7781841544658255E-2</c:v>
                </c:pt>
                <c:pt idx="1094">
                  <c:v>4.4367181294669988E-2</c:v>
                </c:pt>
                <c:pt idx="1095">
                  <c:v>1.3387150086510369E-2</c:v>
                </c:pt>
                <c:pt idx="1096">
                  <c:v>1.3350873181456668E-2</c:v>
                </c:pt>
                <c:pt idx="1097">
                  <c:v>-3.296055964819411E-3</c:v>
                </c:pt>
                <c:pt idx="1098">
                  <c:v>3.9192379178727421E-3</c:v>
                </c:pt>
                <c:pt idx="1099">
                  <c:v>2.1801866595634989E-2</c:v>
                </c:pt>
                <c:pt idx="1100">
                  <c:v>3.4664440510168815E-2</c:v>
                </c:pt>
                <c:pt idx="1101">
                  <c:v>3.2956798665109588E-2</c:v>
                </c:pt>
                <c:pt idx="1102">
                  <c:v>3.8898378523494204E-2</c:v>
                </c:pt>
                <c:pt idx="1103">
                  <c:v>3.6292010728936841E-2</c:v>
                </c:pt>
                <c:pt idx="1104">
                  <c:v>4.0404164073268412E-2</c:v>
                </c:pt>
                <c:pt idx="1105">
                  <c:v>2.3399507935213171E-2</c:v>
                </c:pt>
                <c:pt idx="1106">
                  <c:v>-5.4952264565102382E-3</c:v>
                </c:pt>
                <c:pt idx="1107">
                  <c:v>-1.3617109672016126E-3</c:v>
                </c:pt>
                <c:pt idx="1108">
                  <c:v>-2.1466261222991223E-2</c:v>
                </c:pt>
                <c:pt idx="1109">
                  <c:v>-4.3605501654589096E-2</c:v>
                </c:pt>
                <c:pt idx="1110">
                  <c:v>-6.3326227644851296E-2</c:v>
                </c:pt>
                <c:pt idx="1111">
                  <c:v>-8.5131725550492421E-2</c:v>
                </c:pt>
                <c:pt idx="1112">
                  <c:v>-7.721710807974802E-2</c:v>
                </c:pt>
                <c:pt idx="1113">
                  <c:v>-9.9043681643400938E-2</c:v>
                </c:pt>
                <c:pt idx="1114">
                  <c:v>-9.2970925584561326E-2</c:v>
                </c:pt>
                <c:pt idx="1115">
                  <c:v>-9.0815084070360652E-2</c:v>
                </c:pt>
                <c:pt idx="1116">
                  <c:v>-0.10315794693752334</c:v>
                </c:pt>
                <c:pt idx="1117">
                  <c:v>-0.10899795104136301</c:v>
                </c:pt>
                <c:pt idx="1118">
                  <c:v>-0.11156507166756302</c:v>
                </c:pt>
                <c:pt idx="1119">
                  <c:v>-0.11290090116803708</c:v>
                </c:pt>
                <c:pt idx="1120">
                  <c:v>-0.11671405277354174</c:v>
                </c:pt>
                <c:pt idx="1121">
                  <c:v>-9.3931604728876072E-2</c:v>
                </c:pt>
                <c:pt idx="1122">
                  <c:v>-7.2411720486732278E-2</c:v>
                </c:pt>
                <c:pt idx="1123">
                  <c:v>-8.0143303974178015E-2</c:v>
                </c:pt>
                <c:pt idx="1124">
                  <c:v>-8.3492815416235211E-2</c:v>
                </c:pt>
                <c:pt idx="1125">
                  <c:v>-8.1629502493146933E-2</c:v>
                </c:pt>
                <c:pt idx="1126">
                  <c:v>-7.3012946343789964E-2</c:v>
                </c:pt>
                <c:pt idx="1127">
                  <c:v>-8.3114570519448816E-2</c:v>
                </c:pt>
                <c:pt idx="1128">
                  <c:v>-9.9008223469285062E-2</c:v>
                </c:pt>
                <c:pt idx="1129">
                  <c:v>-9.763397416866626E-2</c:v>
                </c:pt>
                <c:pt idx="1130">
                  <c:v>-0.10759464724096923</c:v>
                </c:pt>
                <c:pt idx="1131">
                  <c:v>-9.0112098222001613E-2</c:v>
                </c:pt>
                <c:pt idx="1132">
                  <c:v>-3.9122578387220885E-2</c:v>
                </c:pt>
                <c:pt idx="1133">
                  <c:v>-5.5919315678576997E-2</c:v>
                </c:pt>
                <c:pt idx="1134">
                  <c:v>-8.9547243114145192E-2</c:v>
                </c:pt>
                <c:pt idx="1135">
                  <c:v>-8.5425160940571843E-2</c:v>
                </c:pt>
                <c:pt idx="1136">
                  <c:v>5.4246707074265821E-3</c:v>
                </c:pt>
                <c:pt idx="1137">
                  <c:v>2.0750995409600792E-2</c:v>
                </c:pt>
                <c:pt idx="1138">
                  <c:v>3.7983605860913539E-2</c:v>
                </c:pt>
                <c:pt idx="1139">
                  <c:v>1.8995915605305669E-2</c:v>
                </c:pt>
                <c:pt idx="1140">
                  <c:v>-5.7078428447928653E-3</c:v>
                </c:pt>
                <c:pt idx="1141">
                  <c:v>4.6498901241032176E-3</c:v>
                </c:pt>
                <c:pt idx="1142">
                  <c:v>1.9757745118536896E-2</c:v>
                </c:pt>
                <c:pt idx="1143">
                  <c:v>5.3110945859491387E-2</c:v>
                </c:pt>
                <c:pt idx="1144">
                  <c:v>2.8232310486837386E-2</c:v>
                </c:pt>
                <c:pt idx="1145">
                  <c:v>5.3223279659256884E-2</c:v>
                </c:pt>
                <c:pt idx="1146">
                  <c:v>0.11366518761389943</c:v>
                </c:pt>
                <c:pt idx="1147">
                  <c:v>4.7150945390248333E-2</c:v>
                </c:pt>
                <c:pt idx="1148">
                  <c:v>4.771329491274412E-2</c:v>
                </c:pt>
                <c:pt idx="1149">
                  <c:v>1.6487370664755474E-2</c:v>
                </c:pt>
                <c:pt idx="1150">
                  <c:v>8.5843182092817383E-3</c:v>
                </c:pt>
                <c:pt idx="1151">
                  <c:v>3.1457727460445284E-2</c:v>
                </c:pt>
                <c:pt idx="1152">
                  <c:v>2.7457566942620026E-2</c:v>
                </c:pt>
                <c:pt idx="1153">
                  <c:v>2.157173520909339E-2</c:v>
                </c:pt>
                <c:pt idx="1154">
                  <c:v>6.4560582396044897E-3</c:v>
                </c:pt>
                <c:pt idx="1155">
                  <c:v>-1.0365534151983713E-3</c:v>
                </c:pt>
                <c:pt idx="1156">
                  <c:v>9.2560222857240859E-4</c:v>
                </c:pt>
                <c:pt idx="1157">
                  <c:v>4.6036523742057245E-2</c:v>
                </c:pt>
                <c:pt idx="1158">
                  <c:v>4.7186496176730097E-2</c:v>
                </c:pt>
                <c:pt idx="1159">
                  <c:v>4.9881214855679756E-2</c:v>
                </c:pt>
                <c:pt idx="1160">
                  <c:v>3.758798127040941E-2</c:v>
                </c:pt>
                <c:pt idx="1161">
                  <c:v>8.4650406752319718E-2</c:v>
                </c:pt>
                <c:pt idx="1162">
                  <c:v>0.10960328365574545</c:v>
                </c:pt>
                <c:pt idx="1163">
                  <c:v>9.009456605155286E-2</c:v>
                </c:pt>
                <c:pt idx="1164">
                  <c:v>6.3775751174284467E-2</c:v>
                </c:pt>
                <c:pt idx="1165">
                  <c:v>7.1979796815568209E-2</c:v>
                </c:pt>
                <c:pt idx="1166">
                  <c:v>6.3929307351124232E-2</c:v>
                </c:pt>
                <c:pt idx="1167">
                  <c:v>6.014408420543127E-2</c:v>
                </c:pt>
                <c:pt idx="1168">
                  <c:v>4.260108022623732E-2</c:v>
                </c:pt>
                <c:pt idx="1169">
                  <c:v>4.9721600313813452E-2</c:v>
                </c:pt>
                <c:pt idx="1170">
                  <c:v>4.8933360211376176E-3</c:v>
                </c:pt>
                <c:pt idx="1171">
                  <c:v>2.0474989702861102E-2</c:v>
                </c:pt>
                <c:pt idx="1172">
                  <c:v>2.1118736164179808E-2</c:v>
                </c:pt>
                <c:pt idx="1173">
                  <c:v>-1.1400129208146037E-2</c:v>
                </c:pt>
                <c:pt idx="1174">
                  <c:v>1.5208018099614806E-2</c:v>
                </c:pt>
                <c:pt idx="1175">
                  <c:v>2.3778999487863439E-2</c:v>
                </c:pt>
                <c:pt idx="1176">
                  <c:v>5.4521403604264274E-2</c:v>
                </c:pt>
                <c:pt idx="1177">
                  <c:v>2.5454176717417232E-2</c:v>
                </c:pt>
                <c:pt idx="1178">
                  <c:v>-1.3137661031673131E-2</c:v>
                </c:pt>
                <c:pt idx="1179">
                  <c:v>3.6447762132307826E-3</c:v>
                </c:pt>
                <c:pt idx="1180">
                  <c:v>6.72136291596237E-3</c:v>
                </c:pt>
                <c:pt idx="1181">
                  <c:v>3.25157104252769E-2</c:v>
                </c:pt>
                <c:pt idx="1182">
                  <c:v>3.3576190263164607E-2</c:v>
                </c:pt>
                <c:pt idx="1183">
                  <c:v>2.9226643067304936E-2</c:v>
                </c:pt>
                <c:pt idx="1184">
                  <c:v>4.4717679726621773E-2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3-4D3B-9C51-52A63C26218F}"/>
            </c:ext>
          </c:extLst>
        </c:ser>
        <c:ser>
          <c:idx val="1"/>
          <c:order val="1"/>
          <c:tx>
            <c:strRef>
              <c:f>RISKSTATS_LSE!$Y$1</c:f>
              <c:strCache>
                <c:ptCount val="1"/>
                <c:pt idx="0">
                  <c:v>Coe.to.HFRXEH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RISKSTATS_LSE!$Y$2:$Y$1186</c:f>
              <c:numCache>
                <c:formatCode>General</c:formatCode>
                <c:ptCount val="1185"/>
                <c:pt idx="62">
                  <c:v>0.83796557696799201</c:v>
                </c:pt>
                <c:pt idx="63">
                  <c:v>0.84418793479177812</c:v>
                </c:pt>
                <c:pt idx="64">
                  <c:v>0.84401297720113821</c:v>
                </c:pt>
                <c:pt idx="65">
                  <c:v>0.84369388586097827</c:v>
                </c:pt>
                <c:pt idx="66">
                  <c:v>0.84461686603376074</c:v>
                </c:pt>
                <c:pt idx="67">
                  <c:v>0.84249882049726776</c:v>
                </c:pt>
                <c:pt idx="68">
                  <c:v>0.84259276461693444</c:v>
                </c:pt>
                <c:pt idx="69">
                  <c:v>0.84214464766678543</c:v>
                </c:pt>
                <c:pt idx="70">
                  <c:v>0.84790917127302767</c:v>
                </c:pt>
                <c:pt idx="71">
                  <c:v>0.84712739559671468</c:v>
                </c:pt>
                <c:pt idx="72">
                  <c:v>0.84563645623065276</c:v>
                </c:pt>
                <c:pt idx="73">
                  <c:v>0.84799033786329248</c:v>
                </c:pt>
                <c:pt idx="74">
                  <c:v>0.84808560822920387</c:v>
                </c:pt>
                <c:pt idx="75">
                  <c:v>0.84588776175491376</c:v>
                </c:pt>
                <c:pt idx="76">
                  <c:v>0.84814427149491078</c:v>
                </c:pt>
                <c:pt idx="77">
                  <c:v>0.8486871923100312</c:v>
                </c:pt>
                <c:pt idx="78">
                  <c:v>0.85020054136234413</c:v>
                </c:pt>
                <c:pt idx="79">
                  <c:v>0.82296476795734652</c:v>
                </c:pt>
                <c:pt idx="80">
                  <c:v>0.80575591305359695</c:v>
                </c:pt>
                <c:pt idx="81">
                  <c:v>0.79927975407774632</c:v>
                </c:pt>
                <c:pt idx="82">
                  <c:v>0.78685679780517248</c:v>
                </c:pt>
                <c:pt idx="83">
                  <c:v>0.78862864624704476</c:v>
                </c:pt>
                <c:pt idx="84">
                  <c:v>0.79114354262793241</c:v>
                </c:pt>
                <c:pt idx="85">
                  <c:v>0.79048043985586114</c:v>
                </c:pt>
                <c:pt idx="86">
                  <c:v>0.78970536436001726</c:v>
                </c:pt>
                <c:pt idx="87">
                  <c:v>0.74684118044741477</c:v>
                </c:pt>
                <c:pt idx="88">
                  <c:v>0.7481145924370346</c:v>
                </c:pt>
                <c:pt idx="89">
                  <c:v>0.74752415316483301</c:v>
                </c:pt>
                <c:pt idx="90">
                  <c:v>0.74649391100295293</c:v>
                </c:pt>
                <c:pt idx="91">
                  <c:v>0.7456420255514884</c:v>
                </c:pt>
                <c:pt idx="92">
                  <c:v>0.7555266768806842</c:v>
                </c:pt>
                <c:pt idx="93">
                  <c:v>0.7569951011809285</c:v>
                </c:pt>
                <c:pt idx="94">
                  <c:v>0.73727406037611165</c:v>
                </c:pt>
                <c:pt idx="95">
                  <c:v>0.72550173704065934</c:v>
                </c:pt>
                <c:pt idx="96">
                  <c:v>0.77735693209479562</c:v>
                </c:pt>
                <c:pt idx="97">
                  <c:v>0.77751048299823022</c:v>
                </c:pt>
                <c:pt idx="98">
                  <c:v>0.76170706649786124</c:v>
                </c:pt>
                <c:pt idx="99">
                  <c:v>0.76548844327653887</c:v>
                </c:pt>
                <c:pt idx="100">
                  <c:v>0.76074657116349442</c:v>
                </c:pt>
                <c:pt idx="101">
                  <c:v>0.76740724746975808</c:v>
                </c:pt>
                <c:pt idx="102">
                  <c:v>0.76767448316436326</c:v>
                </c:pt>
                <c:pt idx="103">
                  <c:v>0.77558927100570019</c:v>
                </c:pt>
                <c:pt idx="104">
                  <c:v>0.78372682679172989</c:v>
                </c:pt>
                <c:pt idx="105">
                  <c:v>0.77380663164203334</c:v>
                </c:pt>
                <c:pt idx="106">
                  <c:v>0.77556958278235733</c:v>
                </c:pt>
                <c:pt idx="107">
                  <c:v>0.77783702848790359</c:v>
                </c:pt>
                <c:pt idx="108">
                  <c:v>0.7888846487683463</c:v>
                </c:pt>
                <c:pt idx="109">
                  <c:v>0.78961411981559437</c:v>
                </c:pt>
                <c:pt idx="110">
                  <c:v>0.78387521049741782</c:v>
                </c:pt>
                <c:pt idx="111">
                  <c:v>0.79758335472928465</c:v>
                </c:pt>
                <c:pt idx="112">
                  <c:v>0.79414725315321877</c:v>
                </c:pt>
                <c:pt idx="113">
                  <c:v>0.79112337215382356</c:v>
                </c:pt>
                <c:pt idx="114">
                  <c:v>0.78812634532133241</c:v>
                </c:pt>
                <c:pt idx="115">
                  <c:v>0.77877625040937382</c:v>
                </c:pt>
                <c:pt idx="116">
                  <c:v>0.7788787264583763</c:v>
                </c:pt>
                <c:pt idx="117">
                  <c:v>0.77680917703976449</c:v>
                </c:pt>
                <c:pt idx="118">
                  <c:v>0.74967484337052115</c:v>
                </c:pt>
                <c:pt idx="119">
                  <c:v>0.75286809761953721</c:v>
                </c:pt>
                <c:pt idx="120">
                  <c:v>0.75107516154865883</c:v>
                </c:pt>
                <c:pt idx="121">
                  <c:v>0.74615528345290405</c:v>
                </c:pt>
                <c:pt idx="122">
                  <c:v>0.74045145267160895</c:v>
                </c:pt>
                <c:pt idx="123">
                  <c:v>0.73160958765651718</c:v>
                </c:pt>
                <c:pt idx="124">
                  <c:v>0.73278405042303063</c:v>
                </c:pt>
                <c:pt idx="125">
                  <c:v>0.7316901199140845</c:v>
                </c:pt>
                <c:pt idx="126">
                  <c:v>0.73252317247386156</c:v>
                </c:pt>
                <c:pt idx="127">
                  <c:v>0.73004750624987647</c:v>
                </c:pt>
                <c:pt idx="128">
                  <c:v>0.73582960759894522</c:v>
                </c:pt>
                <c:pt idx="129">
                  <c:v>0.73392729430419335</c:v>
                </c:pt>
                <c:pt idx="130">
                  <c:v>0.73595144496513532</c:v>
                </c:pt>
                <c:pt idx="131">
                  <c:v>0.74145245203983756</c:v>
                </c:pt>
                <c:pt idx="132">
                  <c:v>0.74266264541547833</c:v>
                </c:pt>
                <c:pt idx="133">
                  <c:v>0.739391295244337</c:v>
                </c:pt>
                <c:pt idx="134">
                  <c:v>0.7343538856741838</c:v>
                </c:pt>
                <c:pt idx="135">
                  <c:v>0.73192371225719466</c:v>
                </c:pt>
                <c:pt idx="136">
                  <c:v>0.72480930231585516</c:v>
                </c:pt>
                <c:pt idx="137">
                  <c:v>0.72003534260817326</c:v>
                </c:pt>
                <c:pt idx="138">
                  <c:v>0.70822054105239407</c:v>
                </c:pt>
                <c:pt idx="139">
                  <c:v>0.69783125693254733</c:v>
                </c:pt>
                <c:pt idx="140">
                  <c:v>0.69584681188545205</c:v>
                </c:pt>
                <c:pt idx="141">
                  <c:v>0.68823175628819455</c:v>
                </c:pt>
                <c:pt idx="142">
                  <c:v>0.68634123333669395</c:v>
                </c:pt>
                <c:pt idx="143">
                  <c:v>0.68713319542216</c:v>
                </c:pt>
                <c:pt idx="144">
                  <c:v>0.68465173167545801</c:v>
                </c:pt>
                <c:pt idx="145">
                  <c:v>0.7063497004284186</c:v>
                </c:pt>
                <c:pt idx="146">
                  <c:v>0.71199419783622431</c:v>
                </c:pt>
                <c:pt idx="147">
                  <c:v>0.70969618342090446</c:v>
                </c:pt>
                <c:pt idx="148">
                  <c:v>0.70341626367460319</c:v>
                </c:pt>
                <c:pt idx="149">
                  <c:v>0.70653190749049233</c:v>
                </c:pt>
                <c:pt idx="150">
                  <c:v>0.70701055520968092</c:v>
                </c:pt>
                <c:pt idx="151">
                  <c:v>0.70078236567922492</c:v>
                </c:pt>
                <c:pt idx="152">
                  <c:v>0.69491111879170919</c:v>
                </c:pt>
                <c:pt idx="153">
                  <c:v>0.68086430529676889</c:v>
                </c:pt>
                <c:pt idx="154">
                  <c:v>0.67875115560917898</c:v>
                </c:pt>
                <c:pt idx="155">
                  <c:v>0.64896529173967121</c:v>
                </c:pt>
                <c:pt idx="156">
                  <c:v>0.63802117845697492</c:v>
                </c:pt>
                <c:pt idx="157">
                  <c:v>0.63580948198152598</c:v>
                </c:pt>
                <c:pt idx="158">
                  <c:v>0.64946687553221027</c:v>
                </c:pt>
                <c:pt idx="159">
                  <c:v>0.58309879646302654</c:v>
                </c:pt>
                <c:pt idx="160">
                  <c:v>0.57583263988688582</c:v>
                </c:pt>
                <c:pt idx="161">
                  <c:v>0.62683240044638522</c:v>
                </c:pt>
                <c:pt idx="162">
                  <c:v>0.6327616647296026</c:v>
                </c:pt>
                <c:pt idx="163">
                  <c:v>0.64917864259428415</c:v>
                </c:pt>
                <c:pt idx="164">
                  <c:v>0.65464498285105899</c:v>
                </c:pt>
                <c:pt idx="165">
                  <c:v>0.64494719994521377</c:v>
                </c:pt>
                <c:pt idx="166">
                  <c:v>0.64149713112669327</c:v>
                </c:pt>
                <c:pt idx="167">
                  <c:v>0.64212161317024008</c:v>
                </c:pt>
                <c:pt idx="168">
                  <c:v>0.62050716629524116</c:v>
                </c:pt>
                <c:pt idx="169">
                  <c:v>0.61241035360718388</c:v>
                </c:pt>
                <c:pt idx="170">
                  <c:v>0.61392920089387748</c:v>
                </c:pt>
                <c:pt idx="171">
                  <c:v>0.67460071224464579</c:v>
                </c:pt>
                <c:pt idx="172">
                  <c:v>0.66864824093106168</c:v>
                </c:pt>
                <c:pt idx="173">
                  <c:v>0.65754858706034025</c:v>
                </c:pt>
                <c:pt idx="174">
                  <c:v>0.65505446135876744</c:v>
                </c:pt>
                <c:pt idx="175">
                  <c:v>0.66782088007659657</c:v>
                </c:pt>
                <c:pt idx="176">
                  <c:v>0.66442874994597678</c:v>
                </c:pt>
                <c:pt idx="177">
                  <c:v>0.69499174036443911</c:v>
                </c:pt>
                <c:pt idx="178">
                  <c:v>0.66707881505766398</c:v>
                </c:pt>
                <c:pt idx="179">
                  <c:v>0.64928718848450551</c:v>
                </c:pt>
                <c:pt idx="180">
                  <c:v>0.64822018240013746</c:v>
                </c:pt>
                <c:pt idx="181">
                  <c:v>0.66351793798461034</c:v>
                </c:pt>
                <c:pt idx="182">
                  <c:v>0.6689693088742652</c:v>
                </c:pt>
                <c:pt idx="183">
                  <c:v>0.66846409769861403</c:v>
                </c:pt>
                <c:pt idx="184">
                  <c:v>0.67651358299227626</c:v>
                </c:pt>
                <c:pt idx="185">
                  <c:v>0.69644584445319313</c:v>
                </c:pt>
                <c:pt idx="186">
                  <c:v>0.69005957498507708</c:v>
                </c:pt>
                <c:pt idx="187">
                  <c:v>0.69636011648526142</c:v>
                </c:pt>
                <c:pt idx="188">
                  <c:v>0.69940209102648865</c:v>
                </c:pt>
                <c:pt idx="189">
                  <c:v>0.69296292001377235</c:v>
                </c:pt>
                <c:pt idx="190">
                  <c:v>0.68910163343084851</c:v>
                </c:pt>
                <c:pt idx="191">
                  <c:v>0.68062185631474648</c:v>
                </c:pt>
                <c:pt idx="192">
                  <c:v>0.63532576714643496</c:v>
                </c:pt>
                <c:pt idx="193">
                  <c:v>0.63501014181165638</c:v>
                </c:pt>
                <c:pt idx="194">
                  <c:v>0.64297183743485964</c:v>
                </c:pt>
                <c:pt idx="195">
                  <c:v>0.64981576651929773</c:v>
                </c:pt>
                <c:pt idx="196">
                  <c:v>0.65780813647776304</c:v>
                </c:pt>
                <c:pt idx="197">
                  <c:v>0.65748994210254808</c:v>
                </c:pt>
                <c:pt idx="198">
                  <c:v>0.65722143698413149</c:v>
                </c:pt>
                <c:pt idx="199">
                  <c:v>0.65984749152120048</c:v>
                </c:pt>
                <c:pt idx="200">
                  <c:v>0.6658372288482528</c:v>
                </c:pt>
                <c:pt idx="201">
                  <c:v>0.67455965331316736</c:v>
                </c:pt>
                <c:pt idx="202">
                  <c:v>0.68678324350993358</c:v>
                </c:pt>
                <c:pt idx="203">
                  <c:v>0.68259725171746577</c:v>
                </c:pt>
                <c:pt idx="204">
                  <c:v>0.68755817755211968</c:v>
                </c:pt>
                <c:pt idx="205">
                  <c:v>0.68389302761595694</c:v>
                </c:pt>
                <c:pt idx="206">
                  <c:v>0.66360417035271901</c:v>
                </c:pt>
                <c:pt idx="207">
                  <c:v>0.6608983390696217</c:v>
                </c:pt>
                <c:pt idx="208">
                  <c:v>0.65931936941099556</c:v>
                </c:pt>
                <c:pt idx="209">
                  <c:v>0.64210902655508595</c:v>
                </c:pt>
                <c:pt idx="210">
                  <c:v>0.6422047559207531</c:v>
                </c:pt>
                <c:pt idx="211">
                  <c:v>0.65223744038332443</c:v>
                </c:pt>
                <c:pt idx="212">
                  <c:v>0.66217095755037758</c:v>
                </c:pt>
                <c:pt idx="213">
                  <c:v>0.64848719697863311</c:v>
                </c:pt>
                <c:pt idx="214">
                  <c:v>0.66290945336421236</c:v>
                </c:pt>
                <c:pt idx="215">
                  <c:v>0.67438880659528011</c:v>
                </c:pt>
                <c:pt idx="216">
                  <c:v>0.67011359784255109</c:v>
                </c:pt>
                <c:pt idx="217">
                  <c:v>0.67449019659009357</c:v>
                </c:pt>
                <c:pt idx="218">
                  <c:v>0.67141460805559061</c:v>
                </c:pt>
                <c:pt idx="219">
                  <c:v>0.68364204978895649</c:v>
                </c:pt>
                <c:pt idx="220">
                  <c:v>0.70165311848319556</c:v>
                </c:pt>
                <c:pt idx="221">
                  <c:v>0.69870522952407987</c:v>
                </c:pt>
                <c:pt idx="222">
                  <c:v>0.73001526922756732</c:v>
                </c:pt>
                <c:pt idx="223">
                  <c:v>0.73046836472861054</c:v>
                </c:pt>
                <c:pt idx="224">
                  <c:v>0.72088232034510535</c:v>
                </c:pt>
                <c:pt idx="225">
                  <c:v>0.69542465278952781</c:v>
                </c:pt>
                <c:pt idx="226">
                  <c:v>0.67564020087589594</c:v>
                </c:pt>
                <c:pt idx="227">
                  <c:v>0.67254793699470494</c:v>
                </c:pt>
                <c:pt idx="228">
                  <c:v>0.68084489439880591</c:v>
                </c:pt>
                <c:pt idx="229">
                  <c:v>0.67891216754357187</c:v>
                </c:pt>
                <c:pt idx="230">
                  <c:v>0.67018164246926326</c:v>
                </c:pt>
                <c:pt idx="231">
                  <c:v>0.6728145547832538</c:v>
                </c:pt>
                <c:pt idx="232">
                  <c:v>0.67998034781198313</c:v>
                </c:pt>
                <c:pt idx="233">
                  <c:v>0.68056401478248707</c:v>
                </c:pt>
                <c:pt idx="234">
                  <c:v>0.68416760250103537</c:v>
                </c:pt>
                <c:pt idx="235">
                  <c:v>0.68174198197479474</c:v>
                </c:pt>
                <c:pt idx="236">
                  <c:v>0.68898460946447837</c:v>
                </c:pt>
                <c:pt idx="237">
                  <c:v>0.69068210417020592</c:v>
                </c:pt>
                <c:pt idx="238">
                  <c:v>0.68708217800342797</c:v>
                </c:pt>
                <c:pt idx="239">
                  <c:v>0.68781103674327781</c:v>
                </c:pt>
                <c:pt idx="240">
                  <c:v>0.69831691161165677</c:v>
                </c:pt>
                <c:pt idx="241">
                  <c:v>0.7026348757535581</c:v>
                </c:pt>
                <c:pt idx="242">
                  <c:v>0.73017255569208095</c:v>
                </c:pt>
                <c:pt idx="243">
                  <c:v>0.72877015576427362</c:v>
                </c:pt>
                <c:pt idx="244">
                  <c:v>0.73364093225426907</c:v>
                </c:pt>
                <c:pt idx="245">
                  <c:v>0.72951233985976249</c:v>
                </c:pt>
                <c:pt idx="246">
                  <c:v>0.73280192028756874</c:v>
                </c:pt>
                <c:pt idx="247">
                  <c:v>0.72666122672862432</c:v>
                </c:pt>
                <c:pt idx="248">
                  <c:v>0.7164414630369359</c:v>
                </c:pt>
                <c:pt idx="249">
                  <c:v>0.70702724032160735</c:v>
                </c:pt>
                <c:pt idx="250">
                  <c:v>0.70145047315895925</c:v>
                </c:pt>
                <c:pt idx="251">
                  <c:v>0.71382119508673481</c:v>
                </c:pt>
                <c:pt idx="252">
                  <c:v>0.71286063546403333</c:v>
                </c:pt>
                <c:pt idx="253">
                  <c:v>0.70883370092072095</c:v>
                </c:pt>
                <c:pt idx="254">
                  <c:v>0.71154813021532426</c:v>
                </c:pt>
                <c:pt idx="255">
                  <c:v>0.73084035740283193</c:v>
                </c:pt>
                <c:pt idx="256">
                  <c:v>0.73430390547231505</c:v>
                </c:pt>
                <c:pt idx="257">
                  <c:v>0.72758933843745044</c:v>
                </c:pt>
                <c:pt idx="258">
                  <c:v>0.73229628509478484</c:v>
                </c:pt>
                <c:pt idx="259">
                  <c:v>0.70984424894484976</c:v>
                </c:pt>
                <c:pt idx="260">
                  <c:v>0.71572132851132564</c:v>
                </c:pt>
                <c:pt idx="261">
                  <c:v>0.74133325195206867</c:v>
                </c:pt>
                <c:pt idx="262">
                  <c:v>0.74140288916268182</c:v>
                </c:pt>
                <c:pt idx="263">
                  <c:v>0.7398441431037267</c:v>
                </c:pt>
                <c:pt idx="264">
                  <c:v>0.74243849164289699</c:v>
                </c:pt>
                <c:pt idx="265">
                  <c:v>0.74205402279232258</c:v>
                </c:pt>
                <c:pt idx="266">
                  <c:v>0.75197013691902292</c:v>
                </c:pt>
                <c:pt idx="267">
                  <c:v>0.75432265623515093</c:v>
                </c:pt>
                <c:pt idx="268">
                  <c:v>0.7547208656942298</c:v>
                </c:pt>
                <c:pt idx="269">
                  <c:v>0.76536380873055021</c:v>
                </c:pt>
                <c:pt idx="270">
                  <c:v>0.76483981099142428</c:v>
                </c:pt>
                <c:pt idx="271">
                  <c:v>0.76401304798934311</c:v>
                </c:pt>
                <c:pt idx="272">
                  <c:v>0.77159324679488928</c:v>
                </c:pt>
                <c:pt idx="273">
                  <c:v>0.77167288402368805</c:v>
                </c:pt>
                <c:pt idx="274">
                  <c:v>0.77320522380617029</c:v>
                </c:pt>
                <c:pt idx="275">
                  <c:v>0.75664816543108682</c:v>
                </c:pt>
                <c:pt idx="276">
                  <c:v>0.75561894902358384</c:v>
                </c:pt>
                <c:pt idx="277">
                  <c:v>0.74502052073243996</c:v>
                </c:pt>
                <c:pt idx="278">
                  <c:v>0.74589041509215315</c:v>
                </c:pt>
                <c:pt idx="279">
                  <c:v>0.74930662864756392</c:v>
                </c:pt>
                <c:pt idx="280">
                  <c:v>0.74836109488723468</c:v>
                </c:pt>
                <c:pt idx="281">
                  <c:v>0.74835778946104314</c:v>
                </c:pt>
                <c:pt idx="282">
                  <c:v>0.74606265064178534</c:v>
                </c:pt>
                <c:pt idx="283">
                  <c:v>0.73689311222729226</c:v>
                </c:pt>
                <c:pt idx="284">
                  <c:v>0.73760923626633879</c:v>
                </c:pt>
                <c:pt idx="285">
                  <c:v>0.73252268797712572</c:v>
                </c:pt>
                <c:pt idx="286">
                  <c:v>0.73772229822607793</c:v>
                </c:pt>
                <c:pt idx="287">
                  <c:v>0.73550670313167466</c:v>
                </c:pt>
                <c:pt idx="288">
                  <c:v>0.76811541460554411</c:v>
                </c:pt>
                <c:pt idx="289">
                  <c:v>0.77383813655804468</c:v>
                </c:pt>
                <c:pt idx="290">
                  <c:v>0.78070014002299903</c:v>
                </c:pt>
                <c:pt idx="291">
                  <c:v>0.77712169404441711</c:v>
                </c:pt>
                <c:pt idx="292">
                  <c:v>0.77131548056832067</c:v>
                </c:pt>
                <c:pt idx="293">
                  <c:v>0.77094298100913594</c:v>
                </c:pt>
                <c:pt idx="294">
                  <c:v>0.77218534283590912</c:v>
                </c:pt>
                <c:pt idx="295">
                  <c:v>0.77217609315145086</c:v>
                </c:pt>
                <c:pt idx="296">
                  <c:v>0.77068961717194939</c:v>
                </c:pt>
                <c:pt idx="297">
                  <c:v>0.76114410581223146</c:v>
                </c:pt>
                <c:pt idx="298">
                  <c:v>0.76279798829794898</c:v>
                </c:pt>
                <c:pt idx="299">
                  <c:v>0.7317713451566803</c:v>
                </c:pt>
                <c:pt idx="300">
                  <c:v>0.72983289160933051</c:v>
                </c:pt>
                <c:pt idx="301">
                  <c:v>0.71174969076718897</c:v>
                </c:pt>
                <c:pt idx="302">
                  <c:v>0.71505326087420085</c:v>
                </c:pt>
                <c:pt idx="303">
                  <c:v>0.71288653015513337</c:v>
                </c:pt>
                <c:pt idx="304">
                  <c:v>0.71893859362717172</c:v>
                </c:pt>
                <c:pt idx="305">
                  <c:v>0.70229979767301731</c:v>
                </c:pt>
                <c:pt idx="306">
                  <c:v>0.70014313300306708</c:v>
                </c:pt>
                <c:pt idx="307">
                  <c:v>0.68634051169463273</c:v>
                </c:pt>
                <c:pt idx="308">
                  <c:v>0.68949782775847301</c:v>
                </c:pt>
                <c:pt idx="309">
                  <c:v>0.66570579646207195</c:v>
                </c:pt>
                <c:pt idx="310">
                  <c:v>0.65442284616330637</c:v>
                </c:pt>
                <c:pt idx="311">
                  <c:v>0.65138548999936874</c:v>
                </c:pt>
                <c:pt idx="312">
                  <c:v>0.65348693270004898</c:v>
                </c:pt>
                <c:pt idx="313">
                  <c:v>0.65711822687546284</c:v>
                </c:pt>
                <c:pt idx="314">
                  <c:v>0.63107198733510639</c:v>
                </c:pt>
                <c:pt idx="315">
                  <c:v>0.62524676612989183</c:v>
                </c:pt>
                <c:pt idx="316">
                  <c:v>0.62994320183664909</c:v>
                </c:pt>
                <c:pt idx="317">
                  <c:v>0.63099906951768026</c:v>
                </c:pt>
                <c:pt idx="318">
                  <c:v>0.65668740735226627</c:v>
                </c:pt>
                <c:pt idx="319">
                  <c:v>0.65881032067918066</c:v>
                </c:pt>
                <c:pt idx="320">
                  <c:v>0.68771001166764267</c:v>
                </c:pt>
                <c:pt idx="321">
                  <c:v>0.6754937450398355</c:v>
                </c:pt>
                <c:pt idx="322">
                  <c:v>0.67287036469267436</c:v>
                </c:pt>
                <c:pt idx="323">
                  <c:v>0.65610081791287767</c:v>
                </c:pt>
                <c:pt idx="324">
                  <c:v>0.61701920039925839</c:v>
                </c:pt>
                <c:pt idx="325">
                  <c:v>0.60393284066329345</c:v>
                </c:pt>
                <c:pt idx="326">
                  <c:v>0.58918004905413435</c:v>
                </c:pt>
                <c:pt idx="327">
                  <c:v>0.54062039735041545</c:v>
                </c:pt>
                <c:pt idx="328">
                  <c:v>0.56980959818069021</c:v>
                </c:pt>
                <c:pt idx="329">
                  <c:v>0.50659650757926022</c:v>
                </c:pt>
                <c:pt idx="330">
                  <c:v>0.48263548893705083</c:v>
                </c:pt>
                <c:pt idx="331">
                  <c:v>0.52674455416286459</c:v>
                </c:pt>
                <c:pt idx="332">
                  <c:v>0.538119053420134</c:v>
                </c:pt>
                <c:pt idx="333">
                  <c:v>0.52785574391169354</c:v>
                </c:pt>
                <c:pt idx="334">
                  <c:v>0.52797680576257155</c:v>
                </c:pt>
                <c:pt idx="335">
                  <c:v>0.5258063536855746</c:v>
                </c:pt>
                <c:pt idx="336">
                  <c:v>0.51859455563736157</c:v>
                </c:pt>
                <c:pt idx="337">
                  <c:v>0.52197092281850865</c:v>
                </c:pt>
                <c:pt idx="338">
                  <c:v>0.52498204519827352</c:v>
                </c:pt>
                <c:pt idx="339">
                  <c:v>0.58974600492856244</c:v>
                </c:pt>
                <c:pt idx="340">
                  <c:v>0.58497710788133028</c:v>
                </c:pt>
                <c:pt idx="341">
                  <c:v>0.57640514714598956</c:v>
                </c:pt>
                <c:pt idx="342">
                  <c:v>0.58615811019232877</c:v>
                </c:pt>
                <c:pt idx="343">
                  <c:v>0.58413741053442436</c:v>
                </c:pt>
                <c:pt idx="344">
                  <c:v>0.58258350344156973</c:v>
                </c:pt>
                <c:pt idx="345">
                  <c:v>0.58263873521585852</c:v>
                </c:pt>
                <c:pt idx="346">
                  <c:v>0.58768500478324492</c:v>
                </c:pt>
                <c:pt idx="347">
                  <c:v>0.58687045652213476</c:v>
                </c:pt>
                <c:pt idx="348">
                  <c:v>0.56901117337458773</c:v>
                </c:pt>
                <c:pt idx="349">
                  <c:v>0.56066010230319274</c:v>
                </c:pt>
                <c:pt idx="350">
                  <c:v>0.5575887723908256</c:v>
                </c:pt>
                <c:pt idx="351">
                  <c:v>0.55755820193898553</c:v>
                </c:pt>
                <c:pt idx="352">
                  <c:v>0.53876875064392493</c:v>
                </c:pt>
                <c:pt idx="353">
                  <c:v>0.52354160003526717</c:v>
                </c:pt>
                <c:pt idx="354">
                  <c:v>0.52552929043113528</c:v>
                </c:pt>
                <c:pt idx="355">
                  <c:v>0.52755914348888544</c:v>
                </c:pt>
                <c:pt idx="356">
                  <c:v>0.53974603410297817</c:v>
                </c:pt>
                <c:pt idx="357">
                  <c:v>0.53500435413855774</c:v>
                </c:pt>
                <c:pt idx="358">
                  <c:v>0.52493195766560841</c:v>
                </c:pt>
                <c:pt idx="359">
                  <c:v>0.54717694867059175</c:v>
                </c:pt>
                <c:pt idx="360">
                  <c:v>0.55386273149024967</c:v>
                </c:pt>
                <c:pt idx="361">
                  <c:v>0.55560762230878402</c:v>
                </c:pt>
                <c:pt idx="362">
                  <c:v>0.55577247402143015</c:v>
                </c:pt>
                <c:pt idx="363">
                  <c:v>0.55571141906343835</c:v>
                </c:pt>
                <c:pt idx="364">
                  <c:v>0.55638886130011833</c:v>
                </c:pt>
                <c:pt idx="365">
                  <c:v>0.55590128286289153</c:v>
                </c:pt>
                <c:pt idx="366">
                  <c:v>0.54469950487049057</c:v>
                </c:pt>
                <c:pt idx="367">
                  <c:v>0.56567202530050387</c:v>
                </c:pt>
                <c:pt idx="368">
                  <c:v>0.56350546486898823</c:v>
                </c:pt>
                <c:pt idx="369">
                  <c:v>0.5631585504027854</c:v>
                </c:pt>
                <c:pt idx="370">
                  <c:v>0.56900305151649366</c:v>
                </c:pt>
                <c:pt idx="371">
                  <c:v>0.56570581400277187</c:v>
                </c:pt>
                <c:pt idx="372">
                  <c:v>0.57760245626211204</c:v>
                </c:pt>
                <c:pt idx="373">
                  <c:v>0.58640124573059782</c:v>
                </c:pt>
                <c:pt idx="374">
                  <c:v>0.58286588243558091</c:v>
                </c:pt>
                <c:pt idx="375">
                  <c:v>0.57672451692651339</c:v>
                </c:pt>
                <c:pt idx="376">
                  <c:v>0.57102523057698829</c:v>
                </c:pt>
                <c:pt idx="377">
                  <c:v>0.57177283722144623</c:v>
                </c:pt>
                <c:pt idx="378">
                  <c:v>0.57217485933830137</c:v>
                </c:pt>
                <c:pt idx="379">
                  <c:v>0.58153027128257628</c:v>
                </c:pt>
                <c:pt idx="380">
                  <c:v>0.57527839516380685</c:v>
                </c:pt>
                <c:pt idx="381">
                  <c:v>0.57124199170222834</c:v>
                </c:pt>
                <c:pt idx="382">
                  <c:v>0.56428049490198329</c:v>
                </c:pt>
                <c:pt idx="383">
                  <c:v>0.54325036455080411</c:v>
                </c:pt>
                <c:pt idx="384">
                  <c:v>0.54178896815582966</c:v>
                </c:pt>
                <c:pt idx="385">
                  <c:v>0.55335906776187882</c:v>
                </c:pt>
                <c:pt idx="386">
                  <c:v>0.53240111805083312</c:v>
                </c:pt>
                <c:pt idx="387">
                  <c:v>0.52647662036762666</c:v>
                </c:pt>
                <c:pt idx="388">
                  <c:v>0.51179100556714163</c:v>
                </c:pt>
                <c:pt idx="389">
                  <c:v>0.52683345993298802</c:v>
                </c:pt>
                <c:pt idx="390">
                  <c:v>0.56950774731712084</c:v>
                </c:pt>
                <c:pt idx="391">
                  <c:v>0.55330024520519061</c:v>
                </c:pt>
                <c:pt idx="392">
                  <c:v>0.55601207973182332</c:v>
                </c:pt>
                <c:pt idx="393">
                  <c:v>0.5656726693704649</c:v>
                </c:pt>
                <c:pt idx="394">
                  <c:v>0.52992264358584606</c:v>
                </c:pt>
                <c:pt idx="395">
                  <c:v>0.51471816842304341</c:v>
                </c:pt>
                <c:pt idx="396">
                  <c:v>0.52657988346275408</c:v>
                </c:pt>
                <c:pt idx="397">
                  <c:v>0.52405034366302106</c:v>
                </c:pt>
                <c:pt idx="398">
                  <c:v>0.51208428333298217</c:v>
                </c:pt>
                <c:pt idx="399">
                  <c:v>0.50317336313301642</c:v>
                </c:pt>
                <c:pt idx="400">
                  <c:v>0.4911206144370534</c:v>
                </c:pt>
                <c:pt idx="401">
                  <c:v>0.52550287556812014</c:v>
                </c:pt>
                <c:pt idx="402">
                  <c:v>0.54514589970471161</c:v>
                </c:pt>
                <c:pt idx="403">
                  <c:v>0.55031217490108875</c:v>
                </c:pt>
                <c:pt idx="404">
                  <c:v>0.58931992795856647</c:v>
                </c:pt>
                <c:pt idx="405">
                  <c:v>0.58782422131262424</c:v>
                </c:pt>
                <c:pt idx="406">
                  <c:v>0.59663821441627296</c:v>
                </c:pt>
                <c:pt idx="407">
                  <c:v>0.59408252019193153</c:v>
                </c:pt>
                <c:pt idx="408">
                  <c:v>0.58641145071367395</c:v>
                </c:pt>
                <c:pt idx="409">
                  <c:v>0.58840675609504534</c:v>
                </c:pt>
                <c:pt idx="410">
                  <c:v>0.59346502868095252</c:v>
                </c:pt>
                <c:pt idx="411">
                  <c:v>0.60124723784464185</c:v>
                </c:pt>
                <c:pt idx="412">
                  <c:v>0.60102747677272106</c:v>
                </c:pt>
                <c:pt idx="413">
                  <c:v>0.59927153398364263</c:v>
                </c:pt>
                <c:pt idx="414">
                  <c:v>0.60113713366275268</c:v>
                </c:pt>
                <c:pt idx="415">
                  <c:v>0.60238958379978302</c:v>
                </c:pt>
                <c:pt idx="416">
                  <c:v>0.60714904484968379</c:v>
                </c:pt>
                <c:pt idx="417">
                  <c:v>0.60938812826134192</c:v>
                </c:pt>
                <c:pt idx="418">
                  <c:v>0.60699328721117041</c:v>
                </c:pt>
                <c:pt idx="419">
                  <c:v>0.60186634390556282</c:v>
                </c:pt>
                <c:pt idx="420">
                  <c:v>0.60012585065885671</c:v>
                </c:pt>
                <c:pt idx="421">
                  <c:v>0.59972570595535102</c:v>
                </c:pt>
                <c:pt idx="422">
                  <c:v>0.60055798109768777</c:v>
                </c:pt>
                <c:pt idx="423">
                  <c:v>0.60171939675137298</c:v>
                </c:pt>
                <c:pt idx="424">
                  <c:v>0.60247932698389584</c:v>
                </c:pt>
                <c:pt idx="425">
                  <c:v>0.60687520141075413</c:v>
                </c:pt>
                <c:pt idx="426">
                  <c:v>0.60041315337944134</c:v>
                </c:pt>
                <c:pt idx="427">
                  <c:v>0.59125178717672366</c:v>
                </c:pt>
                <c:pt idx="428">
                  <c:v>0.61692926650384716</c:v>
                </c:pt>
                <c:pt idx="429">
                  <c:v>0.61581068183104803</c:v>
                </c:pt>
                <c:pt idx="430">
                  <c:v>0.61910860599317008</c:v>
                </c:pt>
                <c:pt idx="431">
                  <c:v>0.6348852716596648</c:v>
                </c:pt>
                <c:pt idx="432">
                  <c:v>0.64406121468571731</c:v>
                </c:pt>
                <c:pt idx="433">
                  <c:v>0.64606626744192386</c:v>
                </c:pt>
                <c:pt idx="434">
                  <c:v>0.64729005810792928</c:v>
                </c:pt>
                <c:pt idx="435">
                  <c:v>0.64441668649571648</c:v>
                </c:pt>
                <c:pt idx="436">
                  <c:v>0.64833782547911167</c:v>
                </c:pt>
                <c:pt idx="437">
                  <c:v>0.65531283645958094</c:v>
                </c:pt>
                <c:pt idx="438">
                  <c:v>0.65981239587079699</c:v>
                </c:pt>
                <c:pt idx="439">
                  <c:v>0.67103702157225631</c:v>
                </c:pt>
                <c:pt idx="440">
                  <c:v>0.683526427076803</c:v>
                </c:pt>
                <c:pt idx="441">
                  <c:v>0.68610180616880068</c:v>
                </c:pt>
                <c:pt idx="442">
                  <c:v>0.67915900845155464</c:v>
                </c:pt>
                <c:pt idx="443">
                  <c:v>0.68169028820428523</c:v>
                </c:pt>
                <c:pt idx="444">
                  <c:v>0.66775740473946354</c:v>
                </c:pt>
                <c:pt idx="445">
                  <c:v>0.66772206577990545</c:v>
                </c:pt>
                <c:pt idx="446">
                  <c:v>0.6788536724097527</c:v>
                </c:pt>
                <c:pt idx="447">
                  <c:v>0.68160016877061991</c:v>
                </c:pt>
                <c:pt idx="448">
                  <c:v>0.68280867357680053</c:v>
                </c:pt>
                <c:pt idx="449">
                  <c:v>0.69558726015637362</c:v>
                </c:pt>
                <c:pt idx="450">
                  <c:v>0.70527494017461889</c:v>
                </c:pt>
                <c:pt idx="451">
                  <c:v>0.76039430424582755</c:v>
                </c:pt>
                <c:pt idx="452">
                  <c:v>0.76241141105453125</c:v>
                </c:pt>
                <c:pt idx="453">
                  <c:v>0.75614219343963152</c:v>
                </c:pt>
                <c:pt idx="454">
                  <c:v>0.75638239597817658</c:v>
                </c:pt>
                <c:pt idx="455">
                  <c:v>0.75594927309066784</c:v>
                </c:pt>
                <c:pt idx="456">
                  <c:v>0.75374551300394921</c:v>
                </c:pt>
                <c:pt idx="457">
                  <c:v>0.75390767727980113</c:v>
                </c:pt>
                <c:pt idx="458">
                  <c:v>0.7552149459569516</c:v>
                </c:pt>
                <c:pt idx="459">
                  <c:v>0.75335473454085522</c:v>
                </c:pt>
                <c:pt idx="460">
                  <c:v>0.75386049515283504</c:v>
                </c:pt>
                <c:pt idx="461">
                  <c:v>0.76683160426571029</c:v>
                </c:pt>
                <c:pt idx="462">
                  <c:v>0.77277505178519001</c:v>
                </c:pt>
                <c:pt idx="463">
                  <c:v>0.76293741178255103</c:v>
                </c:pt>
                <c:pt idx="464">
                  <c:v>0.76074925883633293</c:v>
                </c:pt>
                <c:pt idx="465">
                  <c:v>0.75782958991585425</c:v>
                </c:pt>
                <c:pt idx="466">
                  <c:v>0.72331585973237522</c:v>
                </c:pt>
                <c:pt idx="467">
                  <c:v>0.70716355364467298</c:v>
                </c:pt>
                <c:pt idx="468">
                  <c:v>0.71444411016946707</c:v>
                </c:pt>
                <c:pt idx="469">
                  <c:v>0.71166189401775459</c:v>
                </c:pt>
                <c:pt idx="470">
                  <c:v>0.71557261531888183</c:v>
                </c:pt>
                <c:pt idx="471">
                  <c:v>0.71938372598792433</c:v>
                </c:pt>
                <c:pt idx="472">
                  <c:v>0.72156471409866907</c:v>
                </c:pt>
                <c:pt idx="473">
                  <c:v>0.70637256526443415</c:v>
                </c:pt>
                <c:pt idx="474">
                  <c:v>0.70403503783708643</c:v>
                </c:pt>
                <c:pt idx="475">
                  <c:v>0.68589055951819489</c:v>
                </c:pt>
                <c:pt idx="476">
                  <c:v>0.65896706796712179</c:v>
                </c:pt>
                <c:pt idx="477">
                  <c:v>0.65948197511133588</c:v>
                </c:pt>
                <c:pt idx="478">
                  <c:v>0.66215119677692347</c:v>
                </c:pt>
                <c:pt idx="479">
                  <c:v>0.65456686495351701</c:v>
                </c:pt>
                <c:pt idx="480">
                  <c:v>0.6357726119511985</c:v>
                </c:pt>
                <c:pt idx="481">
                  <c:v>0.63398282815967455</c:v>
                </c:pt>
                <c:pt idx="482">
                  <c:v>0.632305461522912</c:v>
                </c:pt>
                <c:pt idx="483">
                  <c:v>0.63676713905342219</c:v>
                </c:pt>
                <c:pt idx="484">
                  <c:v>0.64263417761566521</c:v>
                </c:pt>
                <c:pt idx="485">
                  <c:v>0.66338351799012996</c:v>
                </c:pt>
                <c:pt idx="486">
                  <c:v>0.65766997563913088</c:v>
                </c:pt>
                <c:pt idx="487">
                  <c:v>0.65803652137089896</c:v>
                </c:pt>
                <c:pt idx="488">
                  <c:v>0.65795427896070391</c:v>
                </c:pt>
                <c:pt idx="489">
                  <c:v>0.65221722982722607</c:v>
                </c:pt>
                <c:pt idx="490">
                  <c:v>0.66103756908274824</c:v>
                </c:pt>
                <c:pt idx="491">
                  <c:v>0.65406328483849152</c:v>
                </c:pt>
                <c:pt idx="492">
                  <c:v>0.65652459649293882</c:v>
                </c:pt>
                <c:pt idx="493">
                  <c:v>0.66009177503680394</c:v>
                </c:pt>
                <c:pt idx="494">
                  <c:v>0.66050012565954408</c:v>
                </c:pt>
                <c:pt idx="495">
                  <c:v>0.65428101097054991</c:v>
                </c:pt>
                <c:pt idx="496">
                  <c:v>0.64399635136407418</c:v>
                </c:pt>
                <c:pt idx="497">
                  <c:v>0.63977646014409351</c:v>
                </c:pt>
                <c:pt idx="498">
                  <c:v>0.63568947566653877</c:v>
                </c:pt>
                <c:pt idx="499">
                  <c:v>0.63790969956846533</c:v>
                </c:pt>
                <c:pt idx="500">
                  <c:v>0.64084878560968361</c:v>
                </c:pt>
                <c:pt idx="501">
                  <c:v>0.60835020373535564</c:v>
                </c:pt>
                <c:pt idx="502">
                  <c:v>0.60078578922727699</c:v>
                </c:pt>
                <c:pt idx="503">
                  <c:v>0.58444004941456229</c:v>
                </c:pt>
                <c:pt idx="504">
                  <c:v>0.58040083803899112</c:v>
                </c:pt>
                <c:pt idx="505">
                  <c:v>0.57504636467955783</c:v>
                </c:pt>
                <c:pt idx="506">
                  <c:v>0.57431716605190841</c:v>
                </c:pt>
                <c:pt idx="507">
                  <c:v>0.56936906010622657</c:v>
                </c:pt>
                <c:pt idx="508">
                  <c:v>0.56921427882226061</c:v>
                </c:pt>
                <c:pt idx="509">
                  <c:v>0.55371688501208716</c:v>
                </c:pt>
                <c:pt idx="510">
                  <c:v>0.5628139332879083</c:v>
                </c:pt>
                <c:pt idx="511">
                  <c:v>0.56039452955415225</c:v>
                </c:pt>
                <c:pt idx="512">
                  <c:v>0.56464406266290124</c:v>
                </c:pt>
                <c:pt idx="513">
                  <c:v>0.58328408547592936</c:v>
                </c:pt>
                <c:pt idx="514">
                  <c:v>0.57246807885813922</c:v>
                </c:pt>
                <c:pt idx="515">
                  <c:v>0.54401338772966268</c:v>
                </c:pt>
                <c:pt idx="516">
                  <c:v>0.54247557488847875</c:v>
                </c:pt>
                <c:pt idx="517">
                  <c:v>0.54271652663045633</c:v>
                </c:pt>
                <c:pt idx="518">
                  <c:v>0.53528708130977265</c:v>
                </c:pt>
                <c:pt idx="519">
                  <c:v>0.53758176719053963</c:v>
                </c:pt>
                <c:pt idx="520">
                  <c:v>0.53750093503514362</c:v>
                </c:pt>
                <c:pt idx="521">
                  <c:v>0.53554748645745265</c:v>
                </c:pt>
                <c:pt idx="522">
                  <c:v>0.52902875251363923</c:v>
                </c:pt>
                <c:pt idx="523">
                  <c:v>0.52752976388964534</c:v>
                </c:pt>
                <c:pt idx="524">
                  <c:v>0.54820861391216913</c:v>
                </c:pt>
                <c:pt idx="525">
                  <c:v>0.53887454264376256</c:v>
                </c:pt>
                <c:pt idx="526">
                  <c:v>0.55737914367158659</c:v>
                </c:pt>
                <c:pt idx="527">
                  <c:v>0.55002193317097414</c:v>
                </c:pt>
                <c:pt idx="528">
                  <c:v>0.54626379809391135</c:v>
                </c:pt>
                <c:pt idx="529">
                  <c:v>0.56356436473338323</c:v>
                </c:pt>
                <c:pt idx="530">
                  <c:v>0.5679264033342295</c:v>
                </c:pt>
                <c:pt idx="531">
                  <c:v>0.56070195593222549</c:v>
                </c:pt>
                <c:pt idx="532">
                  <c:v>0.59751189981201447</c:v>
                </c:pt>
                <c:pt idx="533">
                  <c:v>0.57496663554979477</c:v>
                </c:pt>
                <c:pt idx="534">
                  <c:v>0.58197507981643026</c:v>
                </c:pt>
                <c:pt idx="535">
                  <c:v>0.57576188699862019</c:v>
                </c:pt>
                <c:pt idx="536">
                  <c:v>0.58419192667343867</c:v>
                </c:pt>
                <c:pt idx="537">
                  <c:v>0.57619725303270708</c:v>
                </c:pt>
                <c:pt idx="538">
                  <c:v>0.58955842699107486</c:v>
                </c:pt>
                <c:pt idx="539">
                  <c:v>0.62742940438999739</c:v>
                </c:pt>
                <c:pt idx="540">
                  <c:v>0.63487969193855953</c:v>
                </c:pt>
                <c:pt idx="541">
                  <c:v>0.62573641476397368</c:v>
                </c:pt>
                <c:pt idx="542">
                  <c:v>0.62518959790965278</c:v>
                </c:pt>
                <c:pt idx="543">
                  <c:v>0.65711060333608629</c:v>
                </c:pt>
                <c:pt idx="544">
                  <c:v>0.6650323724671402</c:v>
                </c:pt>
                <c:pt idx="545">
                  <c:v>0.66200827791006567</c:v>
                </c:pt>
                <c:pt idx="546">
                  <c:v>0.64579925255819681</c:v>
                </c:pt>
                <c:pt idx="547">
                  <c:v>0.63804699397626741</c:v>
                </c:pt>
                <c:pt idx="548">
                  <c:v>0.56602968923469821</c:v>
                </c:pt>
                <c:pt idx="549">
                  <c:v>0.5780365009020656</c:v>
                </c:pt>
                <c:pt idx="550">
                  <c:v>0.56235296441407834</c:v>
                </c:pt>
                <c:pt idx="551">
                  <c:v>0.56180812018019988</c:v>
                </c:pt>
                <c:pt idx="552">
                  <c:v>0.57316827069016585</c:v>
                </c:pt>
                <c:pt idx="553">
                  <c:v>0.56205058669875385</c:v>
                </c:pt>
                <c:pt idx="554">
                  <c:v>0.56183946044605126</c:v>
                </c:pt>
                <c:pt idx="555">
                  <c:v>0.54699096902446542</c:v>
                </c:pt>
                <c:pt idx="556">
                  <c:v>0.53774582615909339</c:v>
                </c:pt>
                <c:pt idx="557">
                  <c:v>0.53801014344841014</c:v>
                </c:pt>
                <c:pt idx="558">
                  <c:v>0.53788023536372542</c:v>
                </c:pt>
                <c:pt idx="559">
                  <c:v>0.55077903967369979</c:v>
                </c:pt>
                <c:pt idx="560">
                  <c:v>0.58104332142935378</c:v>
                </c:pt>
                <c:pt idx="561">
                  <c:v>0.59624903705339183</c:v>
                </c:pt>
                <c:pt idx="562">
                  <c:v>0.58591576628176589</c:v>
                </c:pt>
                <c:pt idx="563">
                  <c:v>0.58813528286442662</c:v>
                </c:pt>
                <c:pt idx="564">
                  <c:v>0.6016816114615603</c:v>
                </c:pt>
                <c:pt idx="565">
                  <c:v>0.60372153379982407</c:v>
                </c:pt>
                <c:pt idx="566">
                  <c:v>0.6040571827829031</c:v>
                </c:pt>
                <c:pt idx="567">
                  <c:v>0.61161399942282757</c:v>
                </c:pt>
                <c:pt idx="568">
                  <c:v>0.63432076222981171</c:v>
                </c:pt>
                <c:pt idx="569">
                  <c:v>0.63284249944143867</c:v>
                </c:pt>
                <c:pt idx="570">
                  <c:v>0.64119157635598167</c:v>
                </c:pt>
                <c:pt idx="571">
                  <c:v>0.64539227560125789</c:v>
                </c:pt>
                <c:pt idx="572">
                  <c:v>0.67128171335130604</c:v>
                </c:pt>
                <c:pt idx="573">
                  <c:v>0.66024376675078378</c:v>
                </c:pt>
                <c:pt idx="574">
                  <c:v>0.65034391179156226</c:v>
                </c:pt>
                <c:pt idx="575">
                  <c:v>0.64077812711325355</c:v>
                </c:pt>
                <c:pt idx="576">
                  <c:v>0.6303824918160863</c:v>
                </c:pt>
                <c:pt idx="577">
                  <c:v>0.62908395067561607</c:v>
                </c:pt>
                <c:pt idx="578">
                  <c:v>0.6547108835310792</c:v>
                </c:pt>
                <c:pt idx="579">
                  <c:v>0.65228856009712921</c:v>
                </c:pt>
                <c:pt idx="580">
                  <c:v>0.65194834403611546</c:v>
                </c:pt>
                <c:pt idx="581">
                  <c:v>0.6653380424620422</c:v>
                </c:pt>
                <c:pt idx="582">
                  <c:v>0.66409916025096238</c:v>
                </c:pt>
                <c:pt idx="583">
                  <c:v>0.66575738427448816</c:v>
                </c:pt>
                <c:pt idx="584">
                  <c:v>0.65099646119449517</c:v>
                </c:pt>
                <c:pt idx="585">
                  <c:v>0.63919564485436409</c:v>
                </c:pt>
                <c:pt idx="586">
                  <c:v>0.63981827625898191</c:v>
                </c:pt>
                <c:pt idx="587">
                  <c:v>0.61400377333575928</c:v>
                </c:pt>
                <c:pt idx="588">
                  <c:v>0.62199411314994313</c:v>
                </c:pt>
                <c:pt idx="589">
                  <c:v>0.62051314161632487</c:v>
                </c:pt>
                <c:pt idx="590">
                  <c:v>0.60819692498074773</c:v>
                </c:pt>
                <c:pt idx="591">
                  <c:v>0.61869295673573432</c:v>
                </c:pt>
                <c:pt idx="592">
                  <c:v>0.62149125620426626</c:v>
                </c:pt>
                <c:pt idx="593">
                  <c:v>0.62750029666188223</c:v>
                </c:pt>
                <c:pt idx="594">
                  <c:v>0.61757470874739118</c:v>
                </c:pt>
                <c:pt idx="595">
                  <c:v>0.56678094169338389</c:v>
                </c:pt>
                <c:pt idx="596">
                  <c:v>0.62440118490985808</c:v>
                </c:pt>
                <c:pt idx="597">
                  <c:v>0.61387016319455179</c:v>
                </c:pt>
                <c:pt idx="598">
                  <c:v>0.60217317820856064</c:v>
                </c:pt>
                <c:pt idx="599">
                  <c:v>0.61314809545954918</c:v>
                </c:pt>
                <c:pt idx="600">
                  <c:v>0.61059554464354371</c:v>
                </c:pt>
                <c:pt idx="601">
                  <c:v>0.58167884695697736</c:v>
                </c:pt>
                <c:pt idx="602">
                  <c:v>0.56904824966169543</c:v>
                </c:pt>
                <c:pt idx="603">
                  <c:v>0.55256619331679435</c:v>
                </c:pt>
                <c:pt idx="604">
                  <c:v>0.55554523857367333</c:v>
                </c:pt>
                <c:pt idx="605">
                  <c:v>0.55741553416885825</c:v>
                </c:pt>
                <c:pt idx="606">
                  <c:v>0.55625043799054563</c:v>
                </c:pt>
                <c:pt idx="607">
                  <c:v>0.54065144464015202</c:v>
                </c:pt>
                <c:pt idx="608">
                  <c:v>0.54511890205691638</c:v>
                </c:pt>
                <c:pt idx="609">
                  <c:v>0.55541449655167252</c:v>
                </c:pt>
                <c:pt idx="610">
                  <c:v>0.5573992264561145</c:v>
                </c:pt>
                <c:pt idx="611">
                  <c:v>0.55696843540531071</c:v>
                </c:pt>
                <c:pt idx="612">
                  <c:v>0.5332463473020187</c:v>
                </c:pt>
                <c:pt idx="613">
                  <c:v>0.51071606022120264</c:v>
                </c:pt>
                <c:pt idx="614">
                  <c:v>0.51361496668560136</c:v>
                </c:pt>
                <c:pt idx="615">
                  <c:v>0.51745055364646209</c:v>
                </c:pt>
                <c:pt idx="616">
                  <c:v>0.51396701540202006</c:v>
                </c:pt>
                <c:pt idx="617">
                  <c:v>0.51198675754869105</c:v>
                </c:pt>
                <c:pt idx="618">
                  <c:v>0.53468057444873107</c:v>
                </c:pt>
                <c:pt idx="619">
                  <c:v>0.5458094575346939</c:v>
                </c:pt>
                <c:pt idx="620">
                  <c:v>0.55139727652566917</c:v>
                </c:pt>
                <c:pt idx="621">
                  <c:v>0.55232103312248326</c:v>
                </c:pt>
                <c:pt idx="622">
                  <c:v>0.54843803282867698</c:v>
                </c:pt>
                <c:pt idx="623">
                  <c:v>0.53210350544834406</c:v>
                </c:pt>
                <c:pt idx="624">
                  <c:v>0.47476106759899173</c:v>
                </c:pt>
                <c:pt idx="625">
                  <c:v>0.47730034075927058</c:v>
                </c:pt>
                <c:pt idx="626">
                  <c:v>0.45943196162047317</c:v>
                </c:pt>
                <c:pt idx="627">
                  <c:v>0.44180162503247022</c:v>
                </c:pt>
                <c:pt idx="628">
                  <c:v>0.44479707954822589</c:v>
                </c:pt>
                <c:pt idx="629">
                  <c:v>0.44777517440909487</c:v>
                </c:pt>
                <c:pt idx="630">
                  <c:v>0.43117935834524534</c:v>
                </c:pt>
                <c:pt idx="631">
                  <c:v>0.39879259477182011</c:v>
                </c:pt>
                <c:pt idx="632">
                  <c:v>0.39215905008571</c:v>
                </c:pt>
                <c:pt idx="633">
                  <c:v>0.39066959059002709</c:v>
                </c:pt>
                <c:pt idx="634">
                  <c:v>0.38408309111281613</c:v>
                </c:pt>
                <c:pt idx="635">
                  <c:v>0.42366322221722719</c:v>
                </c:pt>
                <c:pt idx="636">
                  <c:v>0.418972449169843</c:v>
                </c:pt>
                <c:pt idx="637">
                  <c:v>0.40267203299916965</c:v>
                </c:pt>
                <c:pt idx="638">
                  <c:v>0.40199787472591569</c:v>
                </c:pt>
                <c:pt idx="639">
                  <c:v>0.39986202205620114</c:v>
                </c:pt>
                <c:pt idx="640">
                  <c:v>0.39953845171074032</c:v>
                </c:pt>
                <c:pt idx="641">
                  <c:v>0.42725641906861472</c:v>
                </c:pt>
                <c:pt idx="642">
                  <c:v>0.41633553569908394</c:v>
                </c:pt>
                <c:pt idx="643">
                  <c:v>0.41049372221123154</c:v>
                </c:pt>
                <c:pt idx="644">
                  <c:v>0.44795038070786725</c:v>
                </c:pt>
                <c:pt idx="645">
                  <c:v>0.44046755465162951</c:v>
                </c:pt>
                <c:pt idx="646">
                  <c:v>0.43319600398119773</c:v>
                </c:pt>
                <c:pt idx="647">
                  <c:v>0.46261463681555587</c:v>
                </c:pt>
                <c:pt idx="648">
                  <c:v>0.47924461728592788</c:v>
                </c:pt>
                <c:pt idx="649">
                  <c:v>0.47754704766574135</c:v>
                </c:pt>
                <c:pt idx="650">
                  <c:v>0.47864296449621191</c:v>
                </c:pt>
                <c:pt idx="651">
                  <c:v>0.4829462410679255</c:v>
                </c:pt>
                <c:pt idx="652">
                  <c:v>0.47096555251215322</c:v>
                </c:pt>
                <c:pt idx="653">
                  <c:v>0.47507194450477491</c:v>
                </c:pt>
                <c:pt idx="654">
                  <c:v>0.46539286526706819</c:v>
                </c:pt>
                <c:pt idx="655">
                  <c:v>0.45398026325958185</c:v>
                </c:pt>
                <c:pt idx="656">
                  <c:v>0.4407144273452232</c:v>
                </c:pt>
                <c:pt idx="657">
                  <c:v>0.45355445627614405</c:v>
                </c:pt>
                <c:pt idx="658">
                  <c:v>0.45507408938762955</c:v>
                </c:pt>
                <c:pt idx="659">
                  <c:v>0.46212001642952699</c:v>
                </c:pt>
                <c:pt idx="660">
                  <c:v>0.4814731259270183</c:v>
                </c:pt>
                <c:pt idx="661">
                  <c:v>0.52779911170492222</c:v>
                </c:pt>
                <c:pt idx="662">
                  <c:v>0.50352082200381343</c:v>
                </c:pt>
                <c:pt idx="663">
                  <c:v>0.48710984023349435</c:v>
                </c:pt>
                <c:pt idx="664">
                  <c:v>0.49260121548103147</c:v>
                </c:pt>
                <c:pt idx="665">
                  <c:v>0.50647836937950419</c:v>
                </c:pt>
                <c:pt idx="666">
                  <c:v>0.50894160485460804</c:v>
                </c:pt>
                <c:pt idx="667">
                  <c:v>0.49796554109696545</c:v>
                </c:pt>
                <c:pt idx="668">
                  <c:v>0.51393017120709383</c:v>
                </c:pt>
                <c:pt idx="669">
                  <c:v>0.49740742221882106</c:v>
                </c:pt>
                <c:pt idx="670">
                  <c:v>0.50695559270270274</c:v>
                </c:pt>
                <c:pt idx="671">
                  <c:v>0.52138110020357187</c:v>
                </c:pt>
                <c:pt idx="672">
                  <c:v>0.52568070251188903</c:v>
                </c:pt>
                <c:pt idx="673">
                  <c:v>0.51918250188392523</c:v>
                </c:pt>
                <c:pt idx="674">
                  <c:v>0.52076808803311125</c:v>
                </c:pt>
                <c:pt idx="675">
                  <c:v>0.54765350537834301</c:v>
                </c:pt>
                <c:pt idx="676">
                  <c:v>0.55835296634744158</c:v>
                </c:pt>
                <c:pt idx="677">
                  <c:v>0.54803877161638448</c:v>
                </c:pt>
                <c:pt idx="678">
                  <c:v>0.5512175151450891</c:v>
                </c:pt>
                <c:pt idx="679">
                  <c:v>0.55645845582804609</c:v>
                </c:pt>
                <c:pt idx="680">
                  <c:v>0.5805748254510148</c:v>
                </c:pt>
                <c:pt idx="681">
                  <c:v>0.59425166693563125</c:v>
                </c:pt>
                <c:pt idx="682">
                  <c:v>0.59602128526528231</c:v>
                </c:pt>
                <c:pt idx="683">
                  <c:v>0.60223498967186029</c:v>
                </c:pt>
                <c:pt idx="684">
                  <c:v>0.61148584698914976</c:v>
                </c:pt>
                <c:pt idx="685">
                  <c:v>0.65295120753984215</c:v>
                </c:pt>
                <c:pt idx="686">
                  <c:v>0.63962252037282263</c:v>
                </c:pt>
                <c:pt idx="687">
                  <c:v>0.66424048294004012</c:v>
                </c:pt>
                <c:pt idx="688">
                  <c:v>0.68401723757546873</c:v>
                </c:pt>
                <c:pt idx="689">
                  <c:v>0.69425954826691016</c:v>
                </c:pt>
                <c:pt idx="690">
                  <c:v>0.67895948079696344</c:v>
                </c:pt>
                <c:pt idx="691">
                  <c:v>0.66367489583515904</c:v>
                </c:pt>
                <c:pt idx="692">
                  <c:v>0.66951413548355942</c:v>
                </c:pt>
                <c:pt idx="693">
                  <c:v>0.67744944644163074</c:v>
                </c:pt>
                <c:pt idx="694">
                  <c:v>0.67927533725305755</c:v>
                </c:pt>
                <c:pt idx="695">
                  <c:v>0.68648554522601113</c:v>
                </c:pt>
                <c:pt idx="696">
                  <c:v>0.6869968380459387</c:v>
                </c:pt>
                <c:pt idx="697">
                  <c:v>0.68797964857943084</c:v>
                </c:pt>
                <c:pt idx="698">
                  <c:v>0.67623228465719043</c:v>
                </c:pt>
                <c:pt idx="699">
                  <c:v>0.6847967128258412</c:v>
                </c:pt>
                <c:pt idx="700">
                  <c:v>0.69782814589525788</c:v>
                </c:pt>
                <c:pt idx="701">
                  <c:v>0.68104001707230111</c:v>
                </c:pt>
                <c:pt idx="702">
                  <c:v>0.67564327409756053</c:v>
                </c:pt>
                <c:pt idx="703">
                  <c:v>0.67843869069555285</c:v>
                </c:pt>
                <c:pt idx="704">
                  <c:v>0.67800925209300911</c:v>
                </c:pt>
                <c:pt idx="705">
                  <c:v>0.68904949823418893</c:v>
                </c:pt>
                <c:pt idx="706">
                  <c:v>0.69830718788762847</c:v>
                </c:pt>
                <c:pt idx="707">
                  <c:v>0.69408775819084856</c:v>
                </c:pt>
                <c:pt idx="708">
                  <c:v>0.70027010135684131</c:v>
                </c:pt>
                <c:pt idx="709">
                  <c:v>0.71141338961326328</c:v>
                </c:pt>
                <c:pt idx="710">
                  <c:v>0.70875031889319551</c:v>
                </c:pt>
                <c:pt idx="711">
                  <c:v>0.70829958487515743</c:v>
                </c:pt>
                <c:pt idx="712">
                  <c:v>0.68689756889312015</c:v>
                </c:pt>
                <c:pt idx="713">
                  <c:v>0.68278415349288579</c:v>
                </c:pt>
                <c:pt idx="714">
                  <c:v>0.68172739049625686</c:v>
                </c:pt>
                <c:pt idx="715">
                  <c:v>0.68177532190104362</c:v>
                </c:pt>
                <c:pt idx="716">
                  <c:v>0.6852146243707895</c:v>
                </c:pt>
                <c:pt idx="717">
                  <c:v>0.68326107878970155</c:v>
                </c:pt>
                <c:pt idx="718">
                  <c:v>0.68640570544424762</c:v>
                </c:pt>
                <c:pt idx="719">
                  <c:v>0.6939478443352356</c:v>
                </c:pt>
                <c:pt idx="720">
                  <c:v>0.69230805798557482</c:v>
                </c:pt>
                <c:pt idx="721">
                  <c:v>0.69163053845789924</c:v>
                </c:pt>
                <c:pt idx="722">
                  <c:v>0.68663409573555045</c:v>
                </c:pt>
                <c:pt idx="723">
                  <c:v>0.68718758314313722</c:v>
                </c:pt>
                <c:pt idx="724">
                  <c:v>0.66471087839556264</c:v>
                </c:pt>
                <c:pt idx="725">
                  <c:v>0.68555439317666744</c:v>
                </c:pt>
                <c:pt idx="726">
                  <c:v>0.69989326825909925</c:v>
                </c:pt>
                <c:pt idx="727">
                  <c:v>0.70663045367162569</c:v>
                </c:pt>
                <c:pt idx="728">
                  <c:v>0.70547521418911596</c:v>
                </c:pt>
                <c:pt idx="729">
                  <c:v>0.70670002125829168</c:v>
                </c:pt>
                <c:pt idx="730">
                  <c:v>0.7111057380134983</c:v>
                </c:pt>
                <c:pt idx="731">
                  <c:v>0.70633987566101564</c:v>
                </c:pt>
                <c:pt idx="732">
                  <c:v>0.70897375996255152</c:v>
                </c:pt>
                <c:pt idx="733">
                  <c:v>0.70781803720582925</c:v>
                </c:pt>
                <c:pt idx="734">
                  <c:v>0.70077402850168113</c:v>
                </c:pt>
                <c:pt idx="735">
                  <c:v>0.67476588949185057</c:v>
                </c:pt>
                <c:pt idx="736">
                  <c:v>0.67654198447279734</c:v>
                </c:pt>
                <c:pt idx="737">
                  <c:v>0.67687577435505908</c:v>
                </c:pt>
                <c:pt idx="738">
                  <c:v>0.67352794957078244</c:v>
                </c:pt>
                <c:pt idx="739">
                  <c:v>0.67646664063350437</c:v>
                </c:pt>
                <c:pt idx="740">
                  <c:v>0.68241857569114106</c:v>
                </c:pt>
                <c:pt idx="741">
                  <c:v>0.68157958905705351</c:v>
                </c:pt>
                <c:pt idx="742">
                  <c:v>0.68280641445804124</c:v>
                </c:pt>
                <c:pt idx="743">
                  <c:v>0.66846269428390481</c:v>
                </c:pt>
                <c:pt idx="744">
                  <c:v>0.66323716887234341</c:v>
                </c:pt>
                <c:pt idx="745">
                  <c:v>0.65940378236986574</c:v>
                </c:pt>
                <c:pt idx="746">
                  <c:v>0.65630072949158047</c:v>
                </c:pt>
                <c:pt idx="747">
                  <c:v>0.65640715188159271</c:v>
                </c:pt>
                <c:pt idx="748">
                  <c:v>0.63705851004738911</c:v>
                </c:pt>
                <c:pt idx="749">
                  <c:v>0.65334381552720333</c:v>
                </c:pt>
                <c:pt idx="750">
                  <c:v>0.64062376203647053</c:v>
                </c:pt>
                <c:pt idx="751">
                  <c:v>0.61565200512519636</c:v>
                </c:pt>
                <c:pt idx="752">
                  <c:v>0.61331502565984231</c:v>
                </c:pt>
                <c:pt idx="753">
                  <c:v>0.64427526135848701</c:v>
                </c:pt>
                <c:pt idx="754">
                  <c:v>0.67038611876033616</c:v>
                </c:pt>
                <c:pt idx="755">
                  <c:v>0.66641599954652264</c:v>
                </c:pt>
                <c:pt idx="756">
                  <c:v>0.66595053082179945</c:v>
                </c:pt>
                <c:pt idx="757">
                  <c:v>0.66133568444718782</c:v>
                </c:pt>
                <c:pt idx="758">
                  <c:v>0.65169572015789712</c:v>
                </c:pt>
                <c:pt idx="759">
                  <c:v>0.64704115150030339</c:v>
                </c:pt>
                <c:pt idx="760">
                  <c:v>0.6386089840930198</c:v>
                </c:pt>
                <c:pt idx="761">
                  <c:v>0.62233680820187831</c:v>
                </c:pt>
                <c:pt idx="762">
                  <c:v>0.6062143716590167</c:v>
                </c:pt>
                <c:pt idx="763">
                  <c:v>0.6033510819688479</c:v>
                </c:pt>
                <c:pt idx="764">
                  <c:v>0.63892037063578133</c:v>
                </c:pt>
                <c:pt idx="765">
                  <c:v>0.71002587267592798</c:v>
                </c:pt>
                <c:pt idx="766">
                  <c:v>0.69541098223641684</c:v>
                </c:pt>
                <c:pt idx="767">
                  <c:v>0.69904508364460793</c:v>
                </c:pt>
                <c:pt idx="768">
                  <c:v>0.67764932992281746</c:v>
                </c:pt>
                <c:pt idx="769">
                  <c:v>0.63687585187354512</c:v>
                </c:pt>
                <c:pt idx="770">
                  <c:v>0.63689532234980772</c:v>
                </c:pt>
                <c:pt idx="771">
                  <c:v>0.62287192037793548</c:v>
                </c:pt>
                <c:pt idx="772">
                  <c:v>0.60984654113676628</c:v>
                </c:pt>
                <c:pt idx="773">
                  <c:v>0.60255793978207373</c:v>
                </c:pt>
                <c:pt idx="774">
                  <c:v>0.59977991680285225</c:v>
                </c:pt>
                <c:pt idx="775">
                  <c:v>0.61870352324974232</c:v>
                </c:pt>
                <c:pt idx="776">
                  <c:v>0.62472746747841534</c:v>
                </c:pt>
                <c:pt idx="777">
                  <c:v>0.63588453170879755</c:v>
                </c:pt>
                <c:pt idx="778">
                  <c:v>0.64907871462234346</c:v>
                </c:pt>
                <c:pt idx="779">
                  <c:v>0.64536733419579373</c:v>
                </c:pt>
                <c:pt idx="780">
                  <c:v>0.64268444798987212</c:v>
                </c:pt>
                <c:pt idx="781">
                  <c:v>0.64117904781957991</c:v>
                </c:pt>
                <c:pt idx="782">
                  <c:v>0.62829456215041357</c:v>
                </c:pt>
                <c:pt idx="783">
                  <c:v>0.63104675624759143</c:v>
                </c:pt>
                <c:pt idx="784">
                  <c:v>0.63173894657404295</c:v>
                </c:pt>
                <c:pt idx="785">
                  <c:v>0.63058095336893605</c:v>
                </c:pt>
                <c:pt idx="786">
                  <c:v>0.6390538917643297</c:v>
                </c:pt>
                <c:pt idx="787">
                  <c:v>0.63869833137733001</c:v>
                </c:pt>
                <c:pt idx="788">
                  <c:v>0.62725500029211634</c:v>
                </c:pt>
                <c:pt idx="789">
                  <c:v>0.6067807606575174</c:v>
                </c:pt>
                <c:pt idx="790">
                  <c:v>0.60210862357084638</c:v>
                </c:pt>
                <c:pt idx="791">
                  <c:v>0.60770613968924059</c:v>
                </c:pt>
                <c:pt idx="792">
                  <c:v>0.60553059312699042</c:v>
                </c:pt>
                <c:pt idx="793">
                  <c:v>0.60361142313709193</c:v>
                </c:pt>
                <c:pt idx="794">
                  <c:v>0.60119761970973329</c:v>
                </c:pt>
                <c:pt idx="795">
                  <c:v>0.60923231633391883</c:v>
                </c:pt>
                <c:pt idx="796">
                  <c:v>0.60874733994431274</c:v>
                </c:pt>
                <c:pt idx="797">
                  <c:v>0.59670142848165264</c:v>
                </c:pt>
                <c:pt idx="798">
                  <c:v>0.6408481182766339</c:v>
                </c:pt>
                <c:pt idx="799">
                  <c:v>0.63622728929690364</c:v>
                </c:pt>
                <c:pt idx="800">
                  <c:v>0.63858290961372599</c:v>
                </c:pt>
                <c:pt idx="801">
                  <c:v>0.65004282516849488</c:v>
                </c:pt>
                <c:pt idx="802">
                  <c:v>0.64252748507868851</c:v>
                </c:pt>
                <c:pt idx="803">
                  <c:v>0.65212312136404282</c:v>
                </c:pt>
                <c:pt idx="804">
                  <c:v>0.65698952657414011</c:v>
                </c:pt>
                <c:pt idx="805">
                  <c:v>0.63267055569575203</c:v>
                </c:pt>
                <c:pt idx="806">
                  <c:v>0.62982627384714884</c:v>
                </c:pt>
                <c:pt idx="807">
                  <c:v>0.62352110937165417</c:v>
                </c:pt>
                <c:pt idx="808">
                  <c:v>0.66174974662132835</c:v>
                </c:pt>
                <c:pt idx="809">
                  <c:v>0.66086257271322457</c:v>
                </c:pt>
                <c:pt idx="810">
                  <c:v>0.62535914063652309</c:v>
                </c:pt>
                <c:pt idx="811">
                  <c:v>0.60357900142957466</c:v>
                </c:pt>
                <c:pt idx="812">
                  <c:v>0.61524438426260519</c:v>
                </c:pt>
                <c:pt idx="813">
                  <c:v>0.61670197579939645</c:v>
                </c:pt>
                <c:pt idx="814">
                  <c:v>0.63409141701113803</c:v>
                </c:pt>
                <c:pt idx="815">
                  <c:v>0.63739945282309129</c:v>
                </c:pt>
                <c:pt idx="816">
                  <c:v>0.63028424026421814</c:v>
                </c:pt>
                <c:pt idx="817">
                  <c:v>0.62778516733437073</c:v>
                </c:pt>
                <c:pt idx="818">
                  <c:v>0.61177317128605802</c:v>
                </c:pt>
                <c:pt idx="819">
                  <c:v>0.58928903476898153</c:v>
                </c:pt>
                <c:pt idx="820">
                  <c:v>0.58837946034727651</c:v>
                </c:pt>
                <c:pt idx="821">
                  <c:v>0.57721320091539441</c:v>
                </c:pt>
                <c:pt idx="822">
                  <c:v>0.559598002473775</c:v>
                </c:pt>
                <c:pt idx="823">
                  <c:v>0.57024549216202047</c:v>
                </c:pt>
                <c:pt idx="824">
                  <c:v>0.58746763723770024</c:v>
                </c:pt>
                <c:pt idx="825">
                  <c:v>0.5849273224452638</c:v>
                </c:pt>
                <c:pt idx="826">
                  <c:v>0.58374390343607674</c:v>
                </c:pt>
                <c:pt idx="827">
                  <c:v>0.57342688996380586</c:v>
                </c:pt>
                <c:pt idx="828">
                  <c:v>0.50780165636056041</c:v>
                </c:pt>
                <c:pt idx="829">
                  <c:v>0.51556987713367863</c:v>
                </c:pt>
                <c:pt idx="830">
                  <c:v>0.54775990978156708</c:v>
                </c:pt>
                <c:pt idx="831">
                  <c:v>0.55930281890366518</c:v>
                </c:pt>
                <c:pt idx="832">
                  <c:v>0.58023241658189173</c:v>
                </c:pt>
                <c:pt idx="833">
                  <c:v>0.56710456594505099</c:v>
                </c:pt>
                <c:pt idx="834">
                  <c:v>0.59214990822597591</c:v>
                </c:pt>
                <c:pt idx="835">
                  <c:v>0.58152200443721491</c:v>
                </c:pt>
                <c:pt idx="836">
                  <c:v>0.5906607832728149</c:v>
                </c:pt>
                <c:pt idx="837">
                  <c:v>0.58063647759305304</c:v>
                </c:pt>
                <c:pt idx="838">
                  <c:v>0.58774494659427523</c:v>
                </c:pt>
                <c:pt idx="839">
                  <c:v>0.58482347606917362</c:v>
                </c:pt>
                <c:pt idx="840">
                  <c:v>0.57463799014292805</c:v>
                </c:pt>
                <c:pt idx="841">
                  <c:v>0.5656103318238459</c:v>
                </c:pt>
                <c:pt idx="842">
                  <c:v>0.5693075196023174</c:v>
                </c:pt>
                <c:pt idx="843">
                  <c:v>0.56351588794353202</c:v>
                </c:pt>
                <c:pt idx="844">
                  <c:v>0.56637943301471028</c:v>
                </c:pt>
                <c:pt idx="845">
                  <c:v>0.56142666660310725</c:v>
                </c:pt>
                <c:pt idx="846">
                  <c:v>0.56836030832903384</c:v>
                </c:pt>
                <c:pt idx="847">
                  <c:v>0.56717835629974434</c:v>
                </c:pt>
                <c:pt idx="848">
                  <c:v>0.57068376153674572</c:v>
                </c:pt>
                <c:pt idx="849">
                  <c:v>0.55707199936824447</c:v>
                </c:pt>
                <c:pt idx="850">
                  <c:v>0.5769189404280175</c:v>
                </c:pt>
                <c:pt idx="851">
                  <c:v>0.56632448413053127</c:v>
                </c:pt>
                <c:pt idx="852">
                  <c:v>0.57005205713262752</c:v>
                </c:pt>
                <c:pt idx="853">
                  <c:v>0.56782193910800538</c:v>
                </c:pt>
                <c:pt idx="854">
                  <c:v>0.57227880379739493</c:v>
                </c:pt>
                <c:pt idx="855">
                  <c:v>0.58806951201899393</c:v>
                </c:pt>
                <c:pt idx="856">
                  <c:v>0.57608666103205131</c:v>
                </c:pt>
                <c:pt idx="857">
                  <c:v>0.58026644630251289</c:v>
                </c:pt>
                <c:pt idx="858">
                  <c:v>0.58437385752467363</c:v>
                </c:pt>
                <c:pt idx="859">
                  <c:v>0.59659687498388214</c:v>
                </c:pt>
                <c:pt idx="860">
                  <c:v>0.61033224506723915</c:v>
                </c:pt>
                <c:pt idx="861">
                  <c:v>0.60584343171830501</c:v>
                </c:pt>
                <c:pt idx="862">
                  <c:v>0.61133878097992811</c:v>
                </c:pt>
                <c:pt idx="863">
                  <c:v>0.6278258344700115</c:v>
                </c:pt>
                <c:pt idx="864">
                  <c:v>0.6220899803357357</c:v>
                </c:pt>
                <c:pt idx="865">
                  <c:v>0.62321924978785415</c:v>
                </c:pt>
                <c:pt idx="866">
                  <c:v>0.61665105933863051</c:v>
                </c:pt>
                <c:pt idx="867">
                  <c:v>0.61126517565914973</c:v>
                </c:pt>
                <c:pt idx="868">
                  <c:v>0.62837312815939916</c:v>
                </c:pt>
                <c:pt idx="869">
                  <c:v>0.62971561568397938</c:v>
                </c:pt>
                <c:pt idx="870">
                  <c:v>0.62804376100523085</c:v>
                </c:pt>
                <c:pt idx="871">
                  <c:v>0.59833870059351224</c:v>
                </c:pt>
                <c:pt idx="872">
                  <c:v>0.59680418182818673</c:v>
                </c:pt>
                <c:pt idx="873">
                  <c:v>0.6225600122109215</c:v>
                </c:pt>
                <c:pt idx="874">
                  <c:v>0.64702550891673971</c:v>
                </c:pt>
                <c:pt idx="875">
                  <c:v>0.63113131987787441</c:v>
                </c:pt>
                <c:pt idx="876">
                  <c:v>0.62089415883053334</c:v>
                </c:pt>
                <c:pt idx="877">
                  <c:v>0.59834441348902168</c:v>
                </c:pt>
                <c:pt idx="878">
                  <c:v>0.58263718634952866</c:v>
                </c:pt>
                <c:pt idx="879">
                  <c:v>0.58312685497693395</c:v>
                </c:pt>
                <c:pt idx="880">
                  <c:v>0.59332871649094443</c:v>
                </c:pt>
                <c:pt idx="881">
                  <c:v>0.61219654306409921</c:v>
                </c:pt>
                <c:pt idx="882">
                  <c:v>0.62311654423281948</c:v>
                </c:pt>
                <c:pt idx="883">
                  <c:v>0.62101412146627988</c:v>
                </c:pt>
                <c:pt idx="884">
                  <c:v>0.624352793380621</c:v>
                </c:pt>
                <c:pt idx="885">
                  <c:v>0.65495148692011784</c:v>
                </c:pt>
                <c:pt idx="886">
                  <c:v>0.65398905320526213</c:v>
                </c:pt>
                <c:pt idx="887">
                  <c:v>0.6380187933219299</c:v>
                </c:pt>
                <c:pt idx="888">
                  <c:v>0.63937762834312628</c:v>
                </c:pt>
                <c:pt idx="889">
                  <c:v>0.62962353185497533</c:v>
                </c:pt>
                <c:pt idx="890">
                  <c:v>0.65136439309073857</c:v>
                </c:pt>
                <c:pt idx="891">
                  <c:v>0.6787838890291491</c:v>
                </c:pt>
                <c:pt idx="892">
                  <c:v>0.68228440172620031</c:v>
                </c:pt>
                <c:pt idx="893">
                  <c:v>0.63103019822539574</c:v>
                </c:pt>
                <c:pt idx="894">
                  <c:v>0.62927644874935973</c:v>
                </c:pt>
                <c:pt idx="895">
                  <c:v>0.61737600538448245</c:v>
                </c:pt>
                <c:pt idx="896">
                  <c:v>0.62633590586863674</c:v>
                </c:pt>
                <c:pt idx="897">
                  <c:v>0.63189077434668794</c:v>
                </c:pt>
                <c:pt idx="898">
                  <c:v>0.63980362682266956</c:v>
                </c:pt>
                <c:pt idx="899">
                  <c:v>0.63935644329724473</c:v>
                </c:pt>
                <c:pt idx="900">
                  <c:v>0.64057808159674079</c:v>
                </c:pt>
                <c:pt idx="901">
                  <c:v>0.64472724080718935</c:v>
                </c:pt>
                <c:pt idx="902">
                  <c:v>0.64239251131177599</c:v>
                </c:pt>
                <c:pt idx="903">
                  <c:v>0.64500339104503546</c:v>
                </c:pt>
                <c:pt idx="904">
                  <c:v>0.64220456739674514</c:v>
                </c:pt>
                <c:pt idx="905">
                  <c:v>0.6281809964208408</c:v>
                </c:pt>
                <c:pt idx="906">
                  <c:v>0.63447903905820435</c:v>
                </c:pt>
                <c:pt idx="907">
                  <c:v>0.63180475712451578</c:v>
                </c:pt>
                <c:pt idx="908">
                  <c:v>0.63597094101084262</c:v>
                </c:pt>
                <c:pt idx="909">
                  <c:v>0.62293017680182694</c:v>
                </c:pt>
                <c:pt idx="910">
                  <c:v>0.62370020869268705</c:v>
                </c:pt>
                <c:pt idx="911">
                  <c:v>0.62694080986328837</c:v>
                </c:pt>
                <c:pt idx="912">
                  <c:v>0.64164071473009943</c:v>
                </c:pt>
                <c:pt idx="913">
                  <c:v>0.61586659146254552</c:v>
                </c:pt>
                <c:pt idx="914">
                  <c:v>0.63265565074482233</c:v>
                </c:pt>
                <c:pt idx="915">
                  <c:v>0.63305758066809426</c:v>
                </c:pt>
                <c:pt idx="916">
                  <c:v>0.63537574845497979</c:v>
                </c:pt>
                <c:pt idx="917">
                  <c:v>0.65188806124886012</c:v>
                </c:pt>
                <c:pt idx="918">
                  <c:v>0.63608728176273122</c:v>
                </c:pt>
                <c:pt idx="919">
                  <c:v>0.65519223755688094</c:v>
                </c:pt>
                <c:pt idx="920">
                  <c:v>0.64945569248240143</c:v>
                </c:pt>
                <c:pt idx="921">
                  <c:v>0.64881633961208263</c:v>
                </c:pt>
                <c:pt idx="922">
                  <c:v>0.63266760054105575</c:v>
                </c:pt>
                <c:pt idx="923">
                  <c:v>0.61468215620529731</c:v>
                </c:pt>
                <c:pt idx="924">
                  <c:v>0.6132659796656813</c:v>
                </c:pt>
                <c:pt idx="925">
                  <c:v>0.62696764478842915</c:v>
                </c:pt>
                <c:pt idx="926">
                  <c:v>0.5909177855293708</c:v>
                </c:pt>
                <c:pt idx="927">
                  <c:v>0.58510647872081945</c:v>
                </c:pt>
                <c:pt idx="928">
                  <c:v>0.60665224778855131</c:v>
                </c:pt>
                <c:pt idx="929">
                  <c:v>0.60344911460538631</c:v>
                </c:pt>
                <c:pt idx="930">
                  <c:v>0.60891517616067392</c:v>
                </c:pt>
                <c:pt idx="931">
                  <c:v>0.59052751952866267</c:v>
                </c:pt>
                <c:pt idx="932">
                  <c:v>0.5924980268527148</c:v>
                </c:pt>
                <c:pt idx="933">
                  <c:v>0.58910132228978906</c:v>
                </c:pt>
                <c:pt idx="934">
                  <c:v>0.58777280054628334</c:v>
                </c:pt>
                <c:pt idx="935">
                  <c:v>0.58885252875968486</c:v>
                </c:pt>
                <c:pt idx="936">
                  <c:v>0.57357485523941432</c:v>
                </c:pt>
                <c:pt idx="937">
                  <c:v>0.5582170838341961</c:v>
                </c:pt>
                <c:pt idx="938">
                  <c:v>0.54926729139551689</c:v>
                </c:pt>
                <c:pt idx="939">
                  <c:v>0.53767761157047911</c:v>
                </c:pt>
                <c:pt idx="940">
                  <c:v>0.53181682621875259</c:v>
                </c:pt>
                <c:pt idx="941">
                  <c:v>0.53220036067578835</c:v>
                </c:pt>
                <c:pt idx="942">
                  <c:v>0.52783478829892094</c:v>
                </c:pt>
                <c:pt idx="943">
                  <c:v>0.52142417327021851</c:v>
                </c:pt>
                <c:pt idx="944">
                  <c:v>0.49831517457796665</c:v>
                </c:pt>
                <c:pt idx="945">
                  <c:v>0.5106064150958467</c:v>
                </c:pt>
                <c:pt idx="946">
                  <c:v>0.52727849795606418</c:v>
                </c:pt>
                <c:pt idx="947">
                  <c:v>0.53487899605137623</c:v>
                </c:pt>
                <c:pt idx="948">
                  <c:v>0.4990619886101707</c:v>
                </c:pt>
                <c:pt idx="949">
                  <c:v>0.48936583090888569</c:v>
                </c:pt>
                <c:pt idx="950">
                  <c:v>0.4814866971161269</c:v>
                </c:pt>
                <c:pt idx="951">
                  <c:v>0.48600441056223348</c:v>
                </c:pt>
                <c:pt idx="952">
                  <c:v>0.46914911363248374</c:v>
                </c:pt>
                <c:pt idx="953">
                  <c:v>0.44540070800892106</c:v>
                </c:pt>
                <c:pt idx="954">
                  <c:v>0.41172419218687517</c:v>
                </c:pt>
                <c:pt idx="955">
                  <c:v>0.4043365606327769</c:v>
                </c:pt>
                <c:pt idx="956">
                  <c:v>0.43506216721216012</c:v>
                </c:pt>
                <c:pt idx="957">
                  <c:v>0.43112714968889954</c:v>
                </c:pt>
                <c:pt idx="958">
                  <c:v>0.43593362782957845</c:v>
                </c:pt>
                <c:pt idx="959">
                  <c:v>0.46791820386588667</c:v>
                </c:pt>
                <c:pt idx="960">
                  <c:v>0.46053472712527088</c:v>
                </c:pt>
                <c:pt idx="961">
                  <c:v>0.4435448595619691</c:v>
                </c:pt>
                <c:pt idx="962">
                  <c:v>0.44006861657584956</c:v>
                </c:pt>
                <c:pt idx="963">
                  <c:v>0.44071011384801906</c:v>
                </c:pt>
                <c:pt idx="964">
                  <c:v>0.40579126184713271</c:v>
                </c:pt>
                <c:pt idx="965">
                  <c:v>0.38866969134943435</c:v>
                </c:pt>
                <c:pt idx="966">
                  <c:v>0.38164526301287932</c:v>
                </c:pt>
                <c:pt idx="967">
                  <c:v>0.38122025526405762</c:v>
                </c:pt>
                <c:pt idx="968">
                  <c:v>0.38599235875285265</c:v>
                </c:pt>
                <c:pt idx="969">
                  <c:v>0.38564751946756892</c:v>
                </c:pt>
                <c:pt idx="970">
                  <c:v>0.39414257624476817</c:v>
                </c:pt>
                <c:pt idx="971">
                  <c:v>0.40511669957553209</c:v>
                </c:pt>
                <c:pt idx="972">
                  <c:v>0.41426428520893716</c:v>
                </c:pt>
                <c:pt idx="973">
                  <c:v>0.42148470391702375</c:v>
                </c:pt>
                <c:pt idx="974">
                  <c:v>0.41776225189569133</c:v>
                </c:pt>
                <c:pt idx="975">
                  <c:v>0.41542218489247573</c:v>
                </c:pt>
                <c:pt idx="976">
                  <c:v>0.40957406441379313</c:v>
                </c:pt>
                <c:pt idx="977">
                  <c:v>0.4352908431065452</c:v>
                </c:pt>
                <c:pt idx="978">
                  <c:v>0.43188206506509036</c:v>
                </c:pt>
                <c:pt idx="979">
                  <c:v>0.44485526716522</c:v>
                </c:pt>
                <c:pt idx="980">
                  <c:v>0.40954130739719774</c:v>
                </c:pt>
                <c:pt idx="981">
                  <c:v>0.41239236409381275</c:v>
                </c:pt>
                <c:pt idx="982">
                  <c:v>0.39243762825935136</c:v>
                </c:pt>
                <c:pt idx="983">
                  <c:v>0.39013976411427642</c:v>
                </c:pt>
                <c:pt idx="984">
                  <c:v>0.36581436680554924</c:v>
                </c:pt>
                <c:pt idx="985">
                  <c:v>0.36669701231902752</c:v>
                </c:pt>
                <c:pt idx="986">
                  <c:v>0.35684891792803985</c:v>
                </c:pt>
                <c:pt idx="987">
                  <c:v>0.37252599596196684</c:v>
                </c:pt>
                <c:pt idx="988">
                  <c:v>0.36339045451136998</c:v>
                </c:pt>
                <c:pt idx="989">
                  <c:v>0.37737135579563025</c:v>
                </c:pt>
                <c:pt idx="990">
                  <c:v>0.3663213428649037</c:v>
                </c:pt>
                <c:pt idx="991">
                  <c:v>0.34402691830661658</c:v>
                </c:pt>
                <c:pt idx="992">
                  <c:v>0.33790250006692751</c:v>
                </c:pt>
                <c:pt idx="993">
                  <c:v>0.35390821887206753</c:v>
                </c:pt>
                <c:pt idx="994">
                  <c:v>0.43650541007417021</c:v>
                </c:pt>
                <c:pt idx="995">
                  <c:v>0.44048880705144638</c:v>
                </c:pt>
                <c:pt idx="996">
                  <c:v>0.43477405468518582</c:v>
                </c:pt>
                <c:pt idx="997">
                  <c:v>0.43528791221348945</c:v>
                </c:pt>
                <c:pt idx="998">
                  <c:v>0.4278318347453548</c:v>
                </c:pt>
                <c:pt idx="999">
                  <c:v>0.43806438300643163</c:v>
                </c:pt>
                <c:pt idx="1000">
                  <c:v>0.44159054824830279</c:v>
                </c:pt>
                <c:pt idx="1001">
                  <c:v>0.3630136308818101</c:v>
                </c:pt>
                <c:pt idx="1002">
                  <c:v>0.41756540902698491</c:v>
                </c:pt>
                <c:pt idx="1003">
                  <c:v>0.42125059922589647</c:v>
                </c:pt>
                <c:pt idx="1004">
                  <c:v>0.42107873151643566</c:v>
                </c:pt>
                <c:pt idx="1005">
                  <c:v>0.42415690089416741</c:v>
                </c:pt>
                <c:pt idx="1006">
                  <c:v>0.43809772824104376</c:v>
                </c:pt>
                <c:pt idx="1007">
                  <c:v>0.43596462393336988</c:v>
                </c:pt>
                <c:pt idx="1008">
                  <c:v>0.4273028340851896</c:v>
                </c:pt>
                <c:pt idx="1009">
                  <c:v>0.41977268934866346</c:v>
                </c:pt>
                <c:pt idx="1010">
                  <c:v>0.42453195156551754</c:v>
                </c:pt>
                <c:pt idx="1011">
                  <c:v>0.44374142681514667</c:v>
                </c:pt>
                <c:pt idx="1012">
                  <c:v>0.47584809823472735</c:v>
                </c:pt>
                <c:pt idx="1013">
                  <c:v>0.46751806973232901</c:v>
                </c:pt>
                <c:pt idx="1014">
                  <c:v>0.46689829775139413</c:v>
                </c:pt>
                <c:pt idx="1015">
                  <c:v>0.49416970277545574</c:v>
                </c:pt>
                <c:pt idx="1016">
                  <c:v>0.50818034663795908</c:v>
                </c:pt>
                <c:pt idx="1017">
                  <c:v>0.5001873161599516</c:v>
                </c:pt>
                <c:pt idx="1018">
                  <c:v>0.50414228910375614</c:v>
                </c:pt>
                <c:pt idx="1019">
                  <c:v>0.49164568204509435</c:v>
                </c:pt>
                <c:pt idx="1020">
                  <c:v>0.4841997137981926</c:v>
                </c:pt>
                <c:pt idx="1021">
                  <c:v>0.47507825398947412</c:v>
                </c:pt>
                <c:pt idx="1022">
                  <c:v>0.46482095074464952</c:v>
                </c:pt>
                <c:pt idx="1023">
                  <c:v>0.47104582352772617</c:v>
                </c:pt>
                <c:pt idx="1024">
                  <c:v>0.46877859803517752</c:v>
                </c:pt>
                <c:pt idx="1025">
                  <c:v>0.46247444805920418</c:v>
                </c:pt>
                <c:pt idx="1026">
                  <c:v>0.46107248404758533</c:v>
                </c:pt>
                <c:pt idx="1027">
                  <c:v>0.48492151246726989</c:v>
                </c:pt>
                <c:pt idx="1028">
                  <c:v>0.49477383828593657</c:v>
                </c:pt>
                <c:pt idx="1029">
                  <c:v>0.49671324222256902</c:v>
                </c:pt>
                <c:pt idx="1030">
                  <c:v>0.48656207893073572</c:v>
                </c:pt>
                <c:pt idx="1031">
                  <c:v>0.470116264056541</c:v>
                </c:pt>
                <c:pt idx="1032">
                  <c:v>0.39425188548108286</c:v>
                </c:pt>
                <c:pt idx="1033">
                  <c:v>0.3494559379181113</c:v>
                </c:pt>
                <c:pt idx="1034">
                  <c:v>0.34642450997166224</c:v>
                </c:pt>
                <c:pt idx="1035">
                  <c:v>0.36076167516787705</c:v>
                </c:pt>
                <c:pt idx="1036">
                  <c:v>0.36647343211927363</c:v>
                </c:pt>
                <c:pt idx="1037">
                  <c:v>0.36086534622939714</c:v>
                </c:pt>
                <c:pt idx="1038">
                  <c:v>0.3622297798052449</c:v>
                </c:pt>
                <c:pt idx="1039">
                  <c:v>0.39466500793646081</c:v>
                </c:pt>
                <c:pt idx="1040">
                  <c:v>0.39917207360413876</c:v>
                </c:pt>
                <c:pt idx="1041">
                  <c:v>0.39084985579885911</c:v>
                </c:pt>
                <c:pt idx="1042">
                  <c:v>0.38479995717132592</c:v>
                </c:pt>
                <c:pt idx="1043">
                  <c:v>0.40380052893926266</c:v>
                </c:pt>
                <c:pt idx="1044">
                  <c:v>0.39814216399016844</c:v>
                </c:pt>
                <c:pt idx="1045">
                  <c:v>0.40119346030622516</c:v>
                </c:pt>
                <c:pt idx="1046">
                  <c:v>0.39756934738873617</c:v>
                </c:pt>
                <c:pt idx="1047">
                  <c:v>0.39733692339531096</c:v>
                </c:pt>
                <c:pt idx="1048">
                  <c:v>0.39928366702826074</c:v>
                </c:pt>
                <c:pt idx="1049">
                  <c:v>0.40119115477735828</c:v>
                </c:pt>
                <c:pt idx="1050">
                  <c:v>0.40101305368595924</c:v>
                </c:pt>
                <c:pt idx="1051">
                  <c:v>0.39867428115252418</c:v>
                </c:pt>
                <c:pt idx="1052">
                  <c:v>0.39295907058990487</c:v>
                </c:pt>
                <c:pt idx="1053">
                  <c:v>0.40593038537272025</c:v>
                </c:pt>
                <c:pt idx="1054">
                  <c:v>0.40754340134871314</c:v>
                </c:pt>
                <c:pt idx="1055">
                  <c:v>0.40829703577315518</c:v>
                </c:pt>
                <c:pt idx="1056">
                  <c:v>0.41796010452475202</c:v>
                </c:pt>
                <c:pt idx="1057">
                  <c:v>0.40306249668399413</c:v>
                </c:pt>
                <c:pt idx="1058">
                  <c:v>0.40523404225273563</c:v>
                </c:pt>
                <c:pt idx="1059">
                  <c:v>0.35034765741973617</c:v>
                </c:pt>
                <c:pt idx="1060">
                  <c:v>0.34837696339944663</c:v>
                </c:pt>
                <c:pt idx="1061">
                  <c:v>0.33879899797751079</c:v>
                </c:pt>
                <c:pt idx="1062">
                  <c:v>0.32474346264648363</c:v>
                </c:pt>
                <c:pt idx="1063">
                  <c:v>0.29413844235843045</c:v>
                </c:pt>
                <c:pt idx="1064">
                  <c:v>0.34642585276184795</c:v>
                </c:pt>
                <c:pt idx="1065">
                  <c:v>0.31492786645412874</c:v>
                </c:pt>
                <c:pt idx="1066">
                  <c:v>0.31265237756343067</c:v>
                </c:pt>
                <c:pt idx="1067">
                  <c:v>0.3110653284455317</c:v>
                </c:pt>
                <c:pt idx="1068">
                  <c:v>0.28673941811965892</c:v>
                </c:pt>
                <c:pt idx="1069">
                  <c:v>0.2622183078437913</c:v>
                </c:pt>
                <c:pt idx="1070">
                  <c:v>0.29548057556267038</c:v>
                </c:pt>
                <c:pt idx="1071">
                  <c:v>0.29529458603915215</c:v>
                </c:pt>
                <c:pt idx="1072">
                  <c:v>0.30080689157001106</c:v>
                </c:pt>
                <c:pt idx="1073">
                  <c:v>0.30170735109469576</c:v>
                </c:pt>
                <c:pt idx="1074">
                  <c:v>0.31274058840905555</c:v>
                </c:pt>
                <c:pt idx="1075">
                  <c:v>0.29816217179981436</c:v>
                </c:pt>
                <c:pt idx="1076">
                  <c:v>0.3205474777292131</c:v>
                </c:pt>
                <c:pt idx="1077">
                  <c:v>0.32182610880922174</c:v>
                </c:pt>
                <c:pt idx="1078">
                  <c:v>0.31501169469429702</c:v>
                </c:pt>
                <c:pt idx="1079">
                  <c:v>0.32981079853647033</c:v>
                </c:pt>
                <c:pt idx="1080">
                  <c:v>0.31049333647565491</c:v>
                </c:pt>
                <c:pt idx="1081">
                  <c:v>0.3111538011165233</c:v>
                </c:pt>
                <c:pt idx="1082">
                  <c:v>0.3094385888271361</c:v>
                </c:pt>
                <c:pt idx="1083">
                  <c:v>0.3113854944937956</c:v>
                </c:pt>
                <c:pt idx="1084">
                  <c:v>0.3142023591294808</c:v>
                </c:pt>
                <c:pt idx="1085">
                  <c:v>0.30808655466311341</c:v>
                </c:pt>
                <c:pt idx="1086">
                  <c:v>0.30625273988598462</c:v>
                </c:pt>
                <c:pt idx="1087">
                  <c:v>0.32101545270093235</c:v>
                </c:pt>
                <c:pt idx="1088">
                  <c:v>0.32359143267673518</c:v>
                </c:pt>
                <c:pt idx="1089">
                  <c:v>0.32402946868325644</c:v>
                </c:pt>
                <c:pt idx="1090">
                  <c:v>0.32480598926041698</c:v>
                </c:pt>
                <c:pt idx="1091">
                  <c:v>0.32398989108111148</c:v>
                </c:pt>
                <c:pt idx="1092">
                  <c:v>0.33001540913302163</c:v>
                </c:pt>
                <c:pt idx="1093">
                  <c:v>0.33261774725342447</c:v>
                </c:pt>
                <c:pt idx="1094">
                  <c:v>0.3400045293765428</c:v>
                </c:pt>
                <c:pt idx="1095">
                  <c:v>0.38824420144866334</c:v>
                </c:pt>
                <c:pt idx="1096">
                  <c:v>0.43731120604729129</c:v>
                </c:pt>
                <c:pt idx="1097">
                  <c:v>0.43489685747246254</c:v>
                </c:pt>
                <c:pt idx="1098">
                  <c:v>0.42722725783641363</c:v>
                </c:pt>
                <c:pt idx="1099">
                  <c:v>0.44769447599089029</c:v>
                </c:pt>
                <c:pt idx="1100">
                  <c:v>0.45165876123105142</c:v>
                </c:pt>
                <c:pt idx="1101">
                  <c:v>0.45074509164867205</c:v>
                </c:pt>
                <c:pt idx="1102">
                  <c:v>0.42240259467767166</c:v>
                </c:pt>
                <c:pt idx="1103">
                  <c:v>0.41472614105585792</c:v>
                </c:pt>
                <c:pt idx="1104">
                  <c:v>0.43668311018560735</c:v>
                </c:pt>
                <c:pt idx="1105">
                  <c:v>0.4519115176902867</c:v>
                </c:pt>
                <c:pt idx="1106">
                  <c:v>0.44162204319079718</c:v>
                </c:pt>
                <c:pt idx="1107">
                  <c:v>0.43818601493011489</c:v>
                </c:pt>
                <c:pt idx="1108">
                  <c:v>0.4489475790239445</c:v>
                </c:pt>
                <c:pt idx="1109">
                  <c:v>0.45487126397761252</c:v>
                </c:pt>
                <c:pt idx="1110">
                  <c:v>0.48107828504621419</c:v>
                </c:pt>
                <c:pt idx="1111">
                  <c:v>0.48292606693384016</c:v>
                </c:pt>
                <c:pt idx="1112">
                  <c:v>0.4961461986484077</c:v>
                </c:pt>
                <c:pt idx="1113">
                  <c:v>0.49874728940254376</c:v>
                </c:pt>
                <c:pt idx="1114">
                  <c:v>0.50707056177236931</c:v>
                </c:pt>
                <c:pt idx="1115">
                  <c:v>0.50923774366198415</c:v>
                </c:pt>
                <c:pt idx="1116">
                  <c:v>0.51805071419694981</c:v>
                </c:pt>
                <c:pt idx="1117">
                  <c:v>0.52724128062537612</c:v>
                </c:pt>
                <c:pt idx="1118">
                  <c:v>0.53534881923131838</c:v>
                </c:pt>
                <c:pt idx="1119">
                  <c:v>0.53467041841623231</c:v>
                </c:pt>
                <c:pt idx="1120">
                  <c:v>0.53292971014492141</c:v>
                </c:pt>
                <c:pt idx="1121">
                  <c:v>0.53524592837392537</c:v>
                </c:pt>
                <c:pt idx="1122">
                  <c:v>0.63026900221429361</c:v>
                </c:pt>
                <c:pt idx="1123">
                  <c:v>0.63436871699196962</c:v>
                </c:pt>
                <c:pt idx="1124">
                  <c:v>0.6547112219975828</c:v>
                </c:pt>
                <c:pt idx="1125">
                  <c:v>0.68537130717486971</c:v>
                </c:pt>
                <c:pt idx="1126">
                  <c:v>0.68606920230996771</c:v>
                </c:pt>
                <c:pt idx="1127">
                  <c:v>0.70508914891616181</c:v>
                </c:pt>
                <c:pt idx="1128">
                  <c:v>0.71329714513883369</c:v>
                </c:pt>
                <c:pt idx="1129">
                  <c:v>0.70859788109334143</c:v>
                </c:pt>
                <c:pt idx="1130">
                  <c:v>0.70836716240725739</c:v>
                </c:pt>
                <c:pt idx="1131">
                  <c:v>0.73752144836469391</c:v>
                </c:pt>
                <c:pt idx="1132">
                  <c:v>0.72675651836375588</c:v>
                </c:pt>
                <c:pt idx="1133">
                  <c:v>0.72312230732268579</c:v>
                </c:pt>
                <c:pt idx="1134">
                  <c:v>0.73548442176509654</c:v>
                </c:pt>
                <c:pt idx="1135">
                  <c:v>0.68364738329430175</c:v>
                </c:pt>
                <c:pt idx="1136">
                  <c:v>0.62836988584627074</c:v>
                </c:pt>
                <c:pt idx="1137">
                  <c:v>0.61516557525720439</c:v>
                </c:pt>
                <c:pt idx="1138">
                  <c:v>0.61904282256798671</c:v>
                </c:pt>
                <c:pt idx="1139">
                  <c:v>0.60871978661916903</c:v>
                </c:pt>
                <c:pt idx="1140">
                  <c:v>0.61988734609601392</c:v>
                </c:pt>
                <c:pt idx="1141">
                  <c:v>0.61652943198756249</c:v>
                </c:pt>
                <c:pt idx="1142">
                  <c:v>0.64582331112132341</c:v>
                </c:pt>
                <c:pt idx="1143">
                  <c:v>0.66520011087680819</c:v>
                </c:pt>
                <c:pt idx="1144">
                  <c:v>0.68145198071403901</c:v>
                </c:pt>
                <c:pt idx="1145">
                  <c:v>0.68262570160855907</c:v>
                </c:pt>
                <c:pt idx="1146">
                  <c:v>0.65977952506601023</c:v>
                </c:pt>
                <c:pt idx="1147">
                  <c:v>0.66690325164862174</c:v>
                </c:pt>
                <c:pt idx="1148">
                  <c:v>0.67613186585639928</c:v>
                </c:pt>
                <c:pt idx="1149">
                  <c:v>0.67460095116673924</c:v>
                </c:pt>
                <c:pt idx="1150">
                  <c:v>0.65845117315146939</c:v>
                </c:pt>
                <c:pt idx="1151">
                  <c:v>0.63696460763182983</c:v>
                </c:pt>
                <c:pt idx="1152">
                  <c:v>0.64535021756184385</c:v>
                </c:pt>
                <c:pt idx="1153">
                  <c:v>0.65520154241736828</c:v>
                </c:pt>
                <c:pt idx="1154">
                  <c:v>0.66360821360121414</c:v>
                </c:pt>
                <c:pt idx="1155">
                  <c:v>0.65608195483728893</c:v>
                </c:pt>
                <c:pt idx="1156">
                  <c:v>0.65303787197383067</c:v>
                </c:pt>
                <c:pt idx="1157">
                  <c:v>0.66723818233809362</c:v>
                </c:pt>
                <c:pt idx="1158">
                  <c:v>0.66927344159708979</c:v>
                </c:pt>
                <c:pt idx="1159">
                  <c:v>0.66139064898945743</c:v>
                </c:pt>
                <c:pt idx="1160">
                  <c:v>0.66089317013125226</c:v>
                </c:pt>
                <c:pt idx="1161">
                  <c:v>0.66695923565719617</c:v>
                </c:pt>
                <c:pt idx="1162">
                  <c:v>0.66611678972392985</c:v>
                </c:pt>
                <c:pt idx="1163">
                  <c:v>0.66958960994875738</c:v>
                </c:pt>
                <c:pt idx="1164">
                  <c:v>0.66408321632245115</c:v>
                </c:pt>
                <c:pt idx="1165">
                  <c:v>0.66377131698971181</c:v>
                </c:pt>
                <c:pt idx="1166">
                  <c:v>0.66365445808368573</c:v>
                </c:pt>
                <c:pt idx="1167">
                  <c:v>0.6620035251260401</c:v>
                </c:pt>
                <c:pt idx="1168">
                  <c:v>0.67244352740305213</c:v>
                </c:pt>
                <c:pt idx="1169">
                  <c:v>0.6659799086073972</c:v>
                </c:pt>
                <c:pt idx="1170">
                  <c:v>0.66153673936382573</c:v>
                </c:pt>
                <c:pt idx="1171">
                  <c:v>0.66894067020980252</c:v>
                </c:pt>
                <c:pt idx="1172">
                  <c:v>0.66883912731895079</c:v>
                </c:pt>
                <c:pt idx="1173">
                  <c:v>0.66861670094278891</c:v>
                </c:pt>
                <c:pt idx="1174">
                  <c:v>0.66661701622372949</c:v>
                </c:pt>
                <c:pt idx="1175">
                  <c:v>0.66765543877554001</c:v>
                </c:pt>
                <c:pt idx="1176">
                  <c:v>0.66845625161071276</c:v>
                </c:pt>
                <c:pt idx="1177">
                  <c:v>0.66968741370104612</c:v>
                </c:pt>
                <c:pt idx="1178">
                  <c:v>0.66594071063825022</c:v>
                </c:pt>
                <c:pt idx="1179">
                  <c:v>0.66811208272987621</c:v>
                </c:pt>
                <c:pt idx="1180">
                  <c:v>0.66688568667653247</c:v>
                </c:pt>
                <c:pt idx="1181">
                  <c:v>0.66643579996388969</c:v>
                </c:pt>
                <c:pt idx="1182">
                  <c:v>0.66946691485686605</c:v>
                </c:pt>
                <c:pt idx="1183">
                  <c:v>0.66963234112207093</c:v>
                </c:pt>
                <c:pt idx="1184">
                  <c:v>0.6680240712418446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3-4D3B-9C51-52A63C262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RISKSTATS_LSE!$F$1</c:f>
              <c:strCache>
                <c:ptCount val="1"/>
                <c:pt idx="0">
                  <c:v>beta_SPTR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RISKSTATS_LSE!$F$2:$F$1186</c:f>
              <c:numCache>
                <c:formatCode>General</c:formatCode>
                <c:ptCount val="1185"/>
                <c:pt idx="62">
                  <c:v>0.44247134271847977</c:v>
                </c:pt>
                <c:pt idx="63">
                  <c:v>0.4428079932837875</c:v>
                </c:pt>
                <c:pt idx="64">
                  <c:v>0.44101963324719023</c:v>
                </c:pt>
                <c:pt idx="65">
                  <c:v>0.44450367723236411</c:v>
                </c:pt>
                <c:pt idx="66">
                  <c:v>0.44343821002812983</c:v>
                </c:pt>
                <c:pt idx="67">
                  <c:v>0.44602194273409423</c:v>
                </c:pt>
                <c:pt idx="68">
                  <c:v>0.44662473434422173</c:v>
                </c:pt>
                <c:pt idx="69">
                  <c:v>0.44748726799016197</c:v>
                </c:pt>
                <c:pt idx="70">
                  <c:v>0.44804899845455354</c:v>
                </c:pt>
                <c:pt idx="71">
                  <c:v>0.45211625969329428</c:v>
                </c:pt>
                <c:pt idx="72">
                  <c:v>0.45049292159980719</c:v>
                </c:pt>
                <c:pt idx="73">
                  <c:v>0.4481434542384034</c:v>
                </c:pt>
                <c:pt idx="74">
                  <c:v>0.44791495097229245</c:v>
                </c:pt>
                <c:pt idx="75">
                  <c:v>0.44776108232069506</c:v>
                </c:pt>
                <c:pt idx="76">
                  <c:v>0.44501593382322518</c:v>
                </c:pt>
                <c:pt idx="77">
                  <c:v>0.4482246163884544</c:v>
                </c:pt>
                <c:pt idx="78">
                  <c:v>0.44724450463125209</c:v>
                </c:pt>
                <c:pt idx="79">
                  <c:v>0.43625765979930559</c:v>
                </c:pt>
                <c:pt idx="80">
                  <c:v>0.42842816036752479</c:v>
                </c:pt>
                <c:pt idx="81">
                  <c:v>0.44119445838136495</c:v>
                </c:pt>
                <c:pt idx="82">
                  <c:v>0.42519921379645603</c:v>
                </c:pt>
                <c:pt idx="83">
                  <c:v>0.42326703651217934</c:v>
                </c:pt>
                <c:pt idx="84">
                  <c:v>0.42145308501846357</c:v>
                </c:pt>
                <c:pt idx="85">
                  <c:v>0.41796118141084665</c:v>
                </c:pt>
                <c:pt idx="86">
                  <c:v>0.41828347913387315</c:v>
                </c:pt>
                <c:pt idx="87">
                  <c:v>0.39587973498916718</c:v>
                </c:pt>
                <c:pt idx="88">
                  <c:v>0.3966109307838212</c:v>
                </c:pt>
                <c:pt idx="89">
                  <c:v>0.3968737996716149</c:v>
                </c:pt>
                <c:pt idx="90">
                  <c:v>0.38876119287936756</c:v>
                </c:pt>
                <c:pt idx="91">
                  <c:v>0.38816253730194478</c:v>
                </c:pt>
                <c:pt idx="92">
                  <c:v>0.39243306947243195</c:v>
                </c:pt>
                <c:pt idx="93">
                  <c:v>0.38581863241257702</c:v>
                </c:pt>
                <c:pt idx="94">
                  <c:v>0.38172984884842626</c:v>
                </c:pt>
                <c:pt idx="95">
                  <c:v>0.38100613909963654</c:v>
                </c:pt>
                <c:pt idx="96">
                  <c:v>0.39598181619401412</c:v>
                </c:pt>
                <c:pt idx="97">
                  <c:v>0.39710917524157369</c:v>
                </c:pt>
                <c:pt idx="98">
                  <c:v>0.39380300419248093</c:v>
                </c:pt>
                <c:pt idx="99">
                  <c:v>0.39691127390987097</c:v>
                </c:pt>
                <c:pt idx="100">
                  <c:v>0.39664163063011193</c:v>
                </c:pt>
                <c:pt idx="101">
                  <c:v>0.3946191657519183</c:v>
                </c:pt>
                <c:pt idx="102">
                  <c:v>0.39474933242300753</c:v>
                </c:pt>
                <c:pt idx="103">
                  <c:v>0.39907340902347327</c:v>
                </c:pt>
                <c:pt idx="104">
                  <c:v>0.39746098029046634</c:v>
                </c:pt>
                <c:pt idx="105">
                  <c:v>0.40289726590140457</c:v>
                </c:pt>
                <c:pt idx="106">
                  <c:v>0.40647455806308574</c:v>
                </c:pt>
                <c:pt idx="107">
                  <c:v>0.4081137365027051</c:v>
                </c:pt>
                <c:pt idx="108">
                  <c:v>0.4133539033341142</c:v>
                </c:pt>
                <c:pt idx="109">
                  <c:v>0.41226616852800807</c:v>
                </c:pt>
                <c:pt idx="110">
                  <c:v>0.40639918101252603</c:v>
                </c:pt>
                <c:pt idx="111">
                  <c:v>0.41005572226205994</c:v>
                </c:pt>
                <c:pt idx="112">
                  <c:v>0.40987553366185137</c:v>
                </c:pt>
                <c:pt idx="113">
                  <c:v>0.41615661229762718</c:v>
                </c:pt>
                <c:pt idx="114">
                  <c:v>0.41591953428419565</c:v>
                </c:pt>
                <c:pt idx="115">
                  <c:v>0.41108969568688408</c:v>
                </c:pt>
                <c:pt idx="116">
                  <c:v>0.41152429686146547</c:v>
                </c:pt>
                <c:pt idx="117">
                  <c:v>0.41708484478166646</c:v>
                </c:pt>
                <c:pt idx="118">
                  <c:v>0.40398567340106323</c:v>
                </c:pt>
                <c:pt idx="119">
                  <c:v>0.39972045219163255</c:v>
                </c:pt>
                <c:pt idx="120">
                  <c:v>0.40054204274038735</c:v>
                </c:pt>
                <c:pt idx="121">
                  <c:v>0.40006101648464537</c:v>
                </c:pt>
                <c:pt idx="122">
                  <c:v>0.39956568906152334</c:v>
                </c:pt>
                <c:pt idx="123">
                  <c:v>0.40594818349953399</c:v>
                </c:pt>
                <c:pt idx="124">
                  <c:v>0.40595659553937657</c:v>
                </c:pt>
                <c:pt idx="125">
                  <c:v>0.40614638435476164</c:v>
                </c:pt>
                <c:pt idx="126">
                  <c:v>0.40977137352639365</c:v>
                </c:pt>
                <c:pt idx="127">
                  <c:v>0.4137252039673231</c:v>
                </c:pt>
                <c:pt idx="128">
                  <c:v>0.41448521192933968</c:v>
                </c:pt>
                <c:pt idx="129">
                  <c:v>0.41612843906786939</c:v>
                </c:pt>
                <c:pt idx="130">
                  <c:v>0.41642827978492614</c:v>
                </c:pt>
                <c:pt idx="131">
                  <c:v>0.41597867486067308</c:v>
                </c:pt>
                <c:pt idx="132">
                  <c:v>0.41356033785734914</c:v>
                </c:pt>
                <c:pt idx="133">
                  <c:v>0.41015492670038312</c:v>
                </c:pt>
                <c:pt idx="134">
                  <c:v>0.40665343198879206</c:v>
                </c:pt>
                <c:pt idx="135">
                  <c:v>0.41163951655176395</c:v>
                </c:pt>
                <c:pt idx="136">
                  <c:v>0.4204331193280581</c:v>
                </c:pt>
                <c:pt idx="137">
                  <c:v>0.42054276520002554</c:v>
                </c:pt>
                <c:pt idx="138">
                  <c:v>0.42310662922146075</c:v>
                </c:pt>
                <c:pt idx="139">
                  <c:v>0.4306368498356804</c:v>
                </c:pt>
                <c:pt idx="140">
                  <c:v>0.4238994479321897</c:v>
                </c:pt>
                <c:pt idx="141">
                  <c:v>0.42619647179489945</c:v>
                </c:pt>
                <c:pt idx="142">
                  <c:v>0.42480487129289185</c:v>
                </c:pt>
                <c:pt idx="143">
                  <c:v>0.4259371713746527</c:v>
                </c:pt>
                <c:pt idx="144">
                  <c:v>0.42208703533263009</c:v>
                </c:pt>
                <c:pt idx="145">
                  <c:v>0.48742040709295176</c:v>
                </c:pt>
                <c:pt idx="146">
                  <c:v>0.4934832419681795</c:v>
                </c:pt>
                <c:pt idx="147">
                  <c:v>0.50148469806549589</c:v>
                </c:pt>
                <c:pt idx="148">
                  <c:v>0.50734975193263687</c:v>
                </c:pt>
                <c:pt idx="149">
                  <c:v>0.50313687259558804</c:v>
                </c:pt>
                <c:pt idx="150">
                  <c:v>0.51496402193280499</c:v>
                </c:pt>
                <c:pt idx="151">
                  <c:v>0.52017011127808732</c:v>
                </c:pt>
                <c:pt idx="152">
                  <c:v>0.52235042986203617</c:v>
                </c:pt>
                <c:pt idx="153">
                  <c:v>0.51962344676909389</c:v>
                </c:pt>
                <c:pt idx="154">
                  <c:v>0.51987086600923249</c:v>
                </c:pt>
                <c:pt idx="155">
                  <c:v>0.50871906611549</c:v>
                </c:pt>
                <c:pt idx="156">
                  <c:v>0.50390822246244849</c:v>
                </c:pt>
                <c:pt idx="157">
                  <c:v>0.48356786578809269</c:v>
                </c:pt>
                <c:pt idx="158">
                  <c:v>0.4846642797314541</c:v>
                </c:pt>
                <c:pt idx="159">
                  <c:v>0.47009591751557034</c:v>
                </c:pt>
                <c:pt idx="160">
                  <c:v>0.46638766277215266</c:v>
                </c:pt>
                <c:pt idx="161">
                  <c:v>0.47468284201560057</c:v>
                </c:pt>
                <c:pt idx="162">
                  <c:v>0.46615362796051735</c:v>
                </c:pt>
                <c:pt idx="163">
                  <c:v>0.47594271201687666</c:v>
                </c:pt>
                <c:pt idx="164">
                  <c:v>0.4770986890482618</c:v>
                </c:pt>
                <c:pt idx="165">
                  <c:v>0.4981011484124741</c:v>
                </c:pt>
                <c:pt idx="166">
                  <c:v>0.49171503184047616</c:v>
                </c:pt>
                <c:pt idx="167">
                  <c:v>0.50420254164148759</c:v>
                </c:pt>
                <c:pt idx="168">
                  <c:v>0.46753687728711013</c:v>
                </c:pt>
                <c:pt idx="169">
                  <c:v>0.46849139997888356</c:v>
                </c:pt>
                <c:pt idx="170">
                  <c:v>0.46653889116512881</c:v>
                </c:pt>
                <c:pt idx="171">
                  <c:v>0.47217953589363248</c:v>
                </c:pt>
                <c:pt idx="172">
                  <c:v>0.48031509514569837</c:v>
                </c:pt>
                <c:pt idx="173">
                  <c:v>0.54692912816765193</c:v>
                </c:pt>
                <c:pt idx="174">
                  <c:v>0.54914755503017842</c:v>
                </c:pt>
                <c:pt idx="175">
                  <c:v>0.55334216376956535</c:v>
                </c:pt>
                <c:pt idx="176">
                  <c:v>0.55879844487940766</c:v>
                </c:pt>
                <c:pt idx="177">
                  <c:v>0.56820934481998808</c:v>
                </c:pt>
                <c:pt idx="178">
                  <c:v>0.56997117761175553</c:v>
                </c:pt>
                <c:pt idx="179">
                  <c:v>0.56940106998423212</c:v>
                </c:pt>
                <c:pt idx="180">
                  <c:v>0.57049586036314082</c:v>
                </c:pt>
                <c:pt idx="181">
                  <c:v>0.61465015039865301</c:v>
                </c:pt>
                <c:pt idx="182">
                  <c:v>0.60205057863186195</c:v>
                </c:pt>
                <c:pt idx="183">
                  <c:v>0.60095994764452554</c:v>
                </c:pt>
                <c:pt idx="184">
                  <c:v>0.59148205970669021</c:v>
                </c:pt>
                <c:pt idx="185">
                  <c:v>0.56693633094956686</c:v>
                </c:pt>
                <c:pt idx="186">
                  <c:v>0.56990748336588604</c:v>
                </c:pt>
                <c:pt idx="187">
                  <c:v>0.5615328111432577</c:v>
                </c:pt>
                <c:pt idx="188">
                  <c:v>0.54756489157970933</c:v>
                </c:pt>
                <c:pt idx="189">
                  <c:v>0.53748755256104597</c:v>
                </c:pt>
                <c:pt idx="190">
                  <c:v>0.50570879304841598</c:v>
                </c:pt>
                <c:pt idx="191">
                  <c:v>0.49978765944418402</c:v>
                </c:pt>
                <c:pt idx="192">
                  <c:v>0.46444856364437825</c:v>
                </c:pt>
                <c:pt idx="193">
                  <c:v>0.46414083531789402</c:v>
                </c:pt>
                <c:pt idx="194">
                  <c:v>0.46745733194695421</c:v>
                </c:pt>
                <c:pt idx="195">
                  <c:v>0.46942217699123046</c:v>
                </c:pt>
                <c:pt idx="196">
                  <c:v>0.47828673674255501</c:v>
                </c:pt>
                <c:pt idx="197">
                  <c:v>0.49182104998321546</c:v>
                </c:pt>
                <c:pt idx="198">
                  <c:v>0.49370044394659274</c:v>
                </c:pt>
                <c:pt idx="199">
                  <c:v>0.49199384266122509</c:v>
                </c:pt>
                <c:pt idx="200">
                  <c:v>0.48550009179986253</c:v>
                </c:pt>
                <c:pt idx="201">
                  <c:v>0.48085771936272703</c:v>
                </c:pt>
                <c:pt idx="202">
                  <c:v>0.49108765213819544</c:v>
                </c:pt>
                <c:pt idx="203">
                  <c:v>0.49485858510209252</c:v>
                </c:pt>
                <c:pt idx="204">
                  <c:v>0.49432941834747535</c:v>
                </c:pt>
                <c:pt idx="205">
                  <c:v>0.49207597003328857</c:v>
                </c:pt>
                <c:pt idx="206">
                  <c:v>0.4822217483737315</c:v>
                </c:pt>
                <c:pt idx="207">
                  <c:v>0.48088201135898523</c:v>
                </c:pt>
                <c:pt idx="208">
                  <c:v>0.4711315744666702</c:v>
                </c:pt>
                <c:pt idx="209">
                  <c:v>0.46084212547916265</c:v>
                </c:pt>
                <c:pt idx="210">
                  <c:v>0.45936109911953282</c:v>
                </c:pt>
                <c:pt idx="211">
                  <c:v>0.45345215647758241</c:v>
                </c:pt>
                <c:pt idx="212">
                  <c:v>0.46187332631833428</c:v>
                </c:pt>
                <c:pt idx="213">
                  <c:v>0.46042267235127937</c:v>
                </c:pt>
                <c:pt idx="214">
                  <c:v>0.46129457167461202</c:v>
                </c:pt>
                <c:pt idx="215">
                  <c:v>0.45745512510820041</c:v>
                </c:pt>
                <c:pt idx="216">
                  <c:v>0.45492312957943165</c:v>
                </c:pt>
                <c:pt idx="217">
                  <c:v>0.45711500848523584</c:v>
                </c:pt>
                <c:pt idx="218">
                  <c:v>0.45705893439985729</c:v>
                </c:pt>
                <c:pt idx="219">
                  <c:v>0.46080562104053657</c:v>
                </c:pt>
                <c:pt idx="220">
                  <c:v>0.45743346052136535</c:v>
                </c:pt>
                <c:pt idx="221">
                  <c:v>0.45480100586113381</c:v>
                </c:pt>
                <c:pt idx="222">
                  <c:v>0.44513475671502661</c:v>
                </c:pt>
                <c:pt idx="223">
                  <c:v>0.44390654500153448</c:v>
                </c:pt>
                <c:pt idx="224">
                  <c:v>0.43809222367544642</c:v>
                </c:pt>
                <c:pt idx="225">
                  <c:v>0.38474704767438173</c:v>
                </c:pt>
                <c:pt idx="226">
                  <c:v>0.374152307028503</c:v>
                </c:pt>
                <c:pt idx="227">
                  <c:v>0.37898816644712502</c:v>
                </c:pt>
                <c:pt idx="228">
                  <c:v>0.38273208584598017</c:v>
                </c:pt>
                <c:pt idx="229">
                  <c:v>0.37151643217512309</c:v>
                </c:pt>
                <c:pt idx="230">
                  <c:v>0.37831300626816877</c:v>
                </c:pt>
                <c:pt idx="231">
                  <c:v>0.36890481860977892</c:v>
                </c:pt>
                <c:pt idx="232">
                  <c:v>0.37270662315039299</c:v>
                </c:pt>
                <c:pt idx="233">
                  <c:v>0.37211725177471555</c:v>
                </c:pt>
                <c:pt idx="234">
                  <c:v>0.36972560547009087</c:v>
                </c:pt>
                <c:pt idx="235">
                  <c:v>0.3703902083799297</c:v>
                </c:pt>
                <c:pt idx="236">
                  <c:v>0.38503380958170058</c:v>
                </c:pt>
                <c:pt idx="237">
                  <c:v>0.38046663082605581</c:v>
                </c:pt>
                <c:pt idx="238">
                  <c:v>0.3855333535527713</c:v>
                </c:pt>
                <c:pt idx="239">
                  <c:v>0.38544064781466947</c:v>
                </c:pt>
                <c:pt idx="240">
                  <c:v>0.38624714398009974</c:v>
                </c:pt>
                <c:pt idx="241">
                  <c:v>0.38571940543449629</c:v>
                </c:pt>
                <c:pt idx="242">
                  <c:v>0.38472152367318713</c:v>
                </c:pt>
                <c:pt idx="243">
                  <c:v>0.38380517452313417</c:v>
                </c:pt>
                <c:pt idx="244">
                  <c:v>0.38657128248961103</c:v>
                </c:pt>
                <c:pt idx="245">
                  <c:v>0.38209800479380163</c:v>
                </c:pt>
                <c:pt idx="246">
                  <c:v>0.38042115314524849</c:v>
                </c:pt>
                <c:pt idx="247">
                  <c:v>0.37764680408000223</c:v>
                </c:pt>
                <c:pt idx="248">
                  <c:v>0.37858250917253139</c:v>
                </c:pt>
                <c:pt idx="249">
                  <c:v>0.37298643112280339</c:v>
                </c:pt>
                <c:pt idx="250">
                  <c:v>0.36976619732749166</c:v>
                </c:pt>
                <c:pt idx="251">
                  <c:v>0.3753379586944573</c:v>
                </c:pt>
                <c:pt idx="252">
                  <c:v>0.37661087604072663</c:v>
                </c:pt>
                <c:pt idx="253">
                  <c:v>0.38299923934836511</c:v>
                </c:pt>
                <c:pt idx="254">
                  <c:v>0.38047578172451896</c:v>
                </c:pt>
                <c:pt idx="255">
                  <c:v>0.40204602517037025</c:v>
                </c:pt>
                <c:pt idx="256">
                  <c:v>0.40239531620888769</c:v>
                </c:pt>
                <c:pt idx="257">
                  <c:v>0.39842630669174234</c:v>
                </c:pt>
                <c:pt idx="258">
                  <c:v>0.40319347162792707</c:v>
                </c:pt>
                <c:pt idx="259">
                  <c:v>0.39662579977405088</c:v>
                </c:pt>
                <c:pt idx="260">
                  <c:v>0.39389366274705723</c:v>
                </c:pt>
                <c:pt idx="261">
                  <c:v>0.39888692413505211</c:v>
                </c:pt>
                <c:pt idx="262">
                  <c:v>0.39760071029775007</c:v>
                </c:pt>
                <c:pt idx="263">
                  <c:v>0.39846792930117925</c:v>
                </c:pt>
                <c:pt idx="264">
                  <c:v>0.40166219813592535</c:v>
                </c:pt>
                <c:pt idx="265">
                  <c:v>0.39384879722879745</c:v>
                </c:pt>
                <c:pt idx="266">
                  <c:v>0.40370483878437013</c:v>
                </c:pt>
                <c:pt idx="267">
                  <c:v>0.40453884382774458</c:v>
                </c:pt>
                <c:pt idx="268">
                  <c:v>0.40591748694976726</c:v>
                </c:pt>
                <c:pt idx="269">
                  <c:v>0.40968121894399934</c:v>
                </c:pt>
                <c:pt idx="270">
                  <c:v>0.40956043058610236</c:v>
                </c:pt>
                <c:pt idx="271">
                  <c:v>0.40994241712545543</c:v>
                </c:pt>
                <c:pt idx="272">
                  <c:v>0.41324268525377378</c:v>
                </c:pt>
                <c:pt idx="273">
                  <c:v>0.41436741729443882</c:v>
                </c:pt>
                <c:pt idx="274">
                  <c:v>0.41528901687216119</c:v>
                </c:pt>
                <c:pt idx="275">
                  <c:v>0.41519681499476302</c:v>
                </c:pt>
                <c:pt idx="276">
                  <c:v>0.41802851584301087</c:v>
                </c:pt>
                <c:pt idx="277">
                  <c:v>0.41706893238175058</c:v>
                </c:pt>
                <c:pt idx="278">
                  <c:v>0.41680624725478566</c:v>
                </c:pt>
                <c:pt idx="279">
                  <c:v>0.41657378233079201</c:v>
                </c:pt>
                <c:pt idx="280">
                  <c:v>0.41143930559678338</c:v>
                </c:pt>
                <c:pt idx="281">
                  <c:v>0.40774472824891556</c:v>
                </c:pt>
                <c:pt idx="282">
                  <c:v>0.4085086210057543</c:v>
                </c:pt>
                <c:pt idx="283">
                  <c:v>0.40570586541586556</c:v>
                </c:pt>
                <c:pt idx="284">
                  <c:v>0.40745332772563164</c:v>
                </c:pt>
                <c:pt idx="285">
                  <c:v>0.4112465871831455</c:v>
                </c:pt>
                <c:pt idx="286">
                  <c:v>0.41382779903736755</c:v>
                </c:pt>
                <c:pt idx="287">
                  <c:v>0.41276737957636261</c:v>
                </c:pt>
                <c:pt idx="288">
                  <c:v>0.46353726130144846</c:v>
                </c:pt>
                <c:pt idx="289">
                  <c:v>0.44330097117773515</c:v>
                </c:pt>
                <c:pt idx="290">
                  <c:v>0.4343748318095087</c:v>
                </c:pt>
                <c:pt idx="291">
                  <c:v>0.43351313207063952</c:v>
                </c:pt>
                <c:pt idx="292">
                  <c:v>0.42960572735919506</c:v>
                </c:pt>
                <c:pt idx="293">
                  <c:v>0.41954026963000401</c:v>
                </c:pt>
                <c:pt idx="294">
                  <c:v>0.40862257115449985</c:v>
                </c:pt>
                <c:pt idx="295">
                  <c:v>0.408468555414435</c:v>
                </c:pt>
                <c:pt idx="296">
                  <c:v>0.40927113128379228</c:v>
                </c:pt>
                <c:pt idx="297">
                  <c:v>0.41092446757997819</c:v>
                </c:pt>
                <c:pt idx="298">
                  <c:v>0.41111900689010683</c:v>
                </c:pt>
                <c:pt idx="299">
                  <c:v>0.3925379706078666</c:v>
                </c:pt>
                <c:pt idx="300">
                  <c:v>0.39305888878805645</c:v>
                </c:pt>
                <c:pt idx="301">
                  <c:v>0.38136848141439877</c:v>
                </c:pt>
                <c:pt idx="302">
                  <c:v>0.37574610688887594</c:v>
                </c:pt>
                <c:pt idx="303">
                  <c:v>0.37360084005290389</c:v>
                </c:pt>
                <c:pt idx="304">
                  <c:v>0.37687213774890771</c:v>
                </c:pt>
                <c:pt idx="305">
                  <c:v>0.37914820584272541</c:v>
                </c:pt>
                <c:pt idx="306">
                  <c:v>0.37946365547081823</c:v>
                </c:pt>
                <c:pt idx="307">
                  <c:v>0.37243059703829068</c:v>
                </c:pt>
                <c:pt idx="308">
                  <c:v>0.37786037878913564</c:v>
                </c:pt>
                <c:pt idx="309">
                  <c:v>0.37468806534189236</c:v>
                </c:pt>
                <c:pt idx="310">
                  <c:v>0.37498714542929346</c:v>
                </c:pt>
                <c:pt idx="311">
                  <c:v>0.37077509617769361</c:v>
                </c:pt>
                <c:pt idx="312">
                  <c:v>0.37768675908410093</c:v>
                </c:pt>
                <c:pt idx="313">
                  <c:v>0.38746250824713918</c:v>
                </c:pt>
                <c:pt idx="314">
                  <c:v>0.37494323508827138</c:v>
                </c:pt>
                <c:pt idx="315">
                  <c:v>0.36811170578955926</c:v>
                </c:pt>
                <c:pt idx="316">
                  <c:v>0.37541389025156674</c:v>
                </c:pt>
                <c:pt idx="317">
                  <c:v>0.37585653352007709</c:v>
                </c:pt>
                <c:pt idx="318">
                  <c:v>0.36452381237442727</c:v>
                </c:pt>
                <c:pt idx="319">
                  <c:v>0.37330838786539267</c:v>
                </c:pt>
                <c:pt idx="320">
                  <c:v>0.39332388878661828</c:v>
                </c:pt>
                <c:pt idx="321">
                  <c:v>0.3873565357868673</c:v>
                </c:pt>
                <c:pt idx="322">
                  <c:v>0.35045965059005713</c:v>
                </c:pt>
                <c:pt idx="323">
                  <c:v>0.34273353984749755</c:v>
                </c:pt>
                <c:pt idx="324">
                  <c:v>0.3170228435127655</c:v>
                </c:pt>
                <c:pt idx="325">
                  <c:v>0.31523569486068209</c:v>
                </c:pt>
                <c:pt idx="326">
                  <c:v>0.32219317490730232</c:v>
                </c:pt>
                <c:pt idx="327">
                  <c:v>0.29530860053086422</c:v>
                </c:pt>
                <c:pt idx="328">
                  <c:v>0.33461002220439073</c:v>
                </c:pt>
                <c:pt idx="329">
                  <c:v>0.30089811488169893</c:v>
                </c:pt>
                <c:pt idx="330">
                  <c:v>0.28915672967110267</c:v>
                </c:pt>
                <c:pt idx="331">
                  <c:v>0.29695568951146023</c:v>
                </c:pt>
                <c:pt idx="332">
                  <c:v>0.2998700117012591</c:v>
                </c:pt>
                <c:pt idx="333">
                  <c:v>0.30362380781107118</c:v>
                </c:pt>
                <c:pt idx="334">
                  <c:v>0.30388040294366908</c:v>
                </c:pt>
                <c:pt idx="335">
                  <c:v>0.30268603549647138</c:v>
                </c:pt>
                <c:pt idx="336">
                  <c:v>0.29263389630122283</c:v>
                </c:pt>
                <c:pt idx="337">
                  <c:v>0.2912927995860895</c:v>
                </c:pt>
                <c:pt idx="338">
                  <c:v>0.28723731678273035</c:v>
                </c:pt>
                <c:pt idx="339">
                  <c:v>0.29568888500628909</c:v>
                </c:pt>
                <c:pt idx="340">
                  <c:v>0.29549148990563184</c:v>
                </c:pt>
                <c:pt idx="341">
                  <c:v>0.30052753808771349</c:v>
                </c:pt>
                <c:pt idx="342">
                  <c:v>0.30060816874877261</c:v>
                </c:pt>
                <c:pt idx="343">
                  <c:v>0.30646711371281277</c:v>
                </c:pt>
                <c:pt idx="344">
                  <c:v>0.3100982717001034</c:v>
                </c:pt>
                <c:pt idx="345">
                  <c:v>0.30850338229981022</c:v>
                </c:pt>
                <c:pt idx="346">
                  <c:v>0.31534350022766072</c:v>
                </c:pt>
                <c:pt idx="347">
                  <c:v>0.31558710878504381</c:v>
                </c:pt>
                <c:pt idx="348">
                  <c:v>0.30827770815606675</c:v>
                </c:pt>
                <c:pt idx="349">
                  <c:v>0.29773010228827212</c:v>
                </c:pt>
                <c:pt idx="350">
                  <c:v>0.29742243896025022</c:v>
                </c:pt>
                <c:pt idx="351">
                  <c:v>0.29829378375666094</c:v>
                </c:pt>
                <c:pt idx="352">
                  <c:v>0.30297139437934911</c:v>
                </c:pt>
                <c:pt idx="353">
                  <c:v>0.30940704813723391</c:v>
                </c:pt>
                <c:pt idx="354">
                  <c:v>0.3134956777723652</c:v>
                </c:pt>
                <c:pt idx="355">
                  <c:v>0.31462673555757442</c:v>
                </c:pt>
                <c:pt idx="356">
                  <c:v>0.32185847245665405</c:v>
                </c:pt>
                <c:pt idx="357">
                  <c:v>0.3326102441432538</c:v>
                </c:pt>
                <c:pt idx="358">
                  <c:v>0.32777929143194523</c:v>
                </c:pt>
                <c:pt idx="359">
                  <c:v>0.34234557502991453</c:v>
                </c:pt>
                <c:pt idx="360">
                  <c:v>0.33676089089754851</c:v>
                </c:pt>
                <c:pt idx="361">
                  <c:v>0.3380826958552961</c:v>
                </c:pt>
                <c:pt idx="362">
                  <c:v>0.33497298248228785</c:v>
                </c:pt>
                <c:pt idx="363">
                  <c:v>0.3337985675796315</c:v>
                </c:pt>
                <c:pt idx="364">
                  <c:v>0.33482330492238055</c:v>
                </c:pt>
                <c:pt idx="365">
                  <c:v>0.33979524297135377</c:v>
                </c:pt>
                <c:pt idx="366">
                  <c:v>0.32488249245015954</c:v>
                </c:pt>
                <c:pt idx="367">
                  <c:v>0.33510867788829429</c:v>
                </c:pt>
                <c:pt idx="368">
                  <c:v>0.31096900924048748</c:v>
                </c:pt>
                <c:pt idx="369">
                  <c:v>0.31218695550186754</c:v>
                </c:pt>
                <c:pt idx="370">
                  <c:v>0.3151257983648757</c:v>
                </c:pt>
                <c:pt idx="371">
                  <c:v>0.31608242975818018</c:v>
                </c:pt>
                <c:pt idx="372">
                  <c:v>0.32618213077970898</c:v>
                </c:pt>
                <c:pt idx="373">
                  <c:v>0.32625147019727335</c:v>
                </c:pt>
                <c:pt idx="374">
                  <c:v>0.32231230814225315</c:v>
                </c:pt>
                <c:pt idx="375">
                  <c:v>0.31386353505263315</c:v>
                </c:pt>
                <c:pt idx="376">
                  <c:v>0.31210708785052277</c:v>
                </c:pt>
                <c:pt idx="377">
                  <c:v>0.31207562806728428</c:v>
                </c:pt>
                <c:pt idx="378">
                  <c:v>0.31401384466400273</c:v>
                </c:pt>
                <c:pt idx="379">
                  <c:v>0.32160910121185704</c:v>
                </c:pt>
                <c:pt idx="380">
                  <c:v>0.32041020869315734</c:v>
                </c:pt>
                <c:pt idx="381">
                  <c:v>0.32368955004903194</c:v>
                </c:pt>
                <c:pt idx="382">
                  <c:v>0.31871633385779524</c:v>
                </c:pt>
                <c:pt idx="383">
                  <c:v>0.30019842133236507</c:v>
                </c:pt>
                <c:pt idx="384">
                  <c:v>0.29939499931776492</c:v>
                </c:pt>
                <c:pt idx="385">
                  <c:v>0.32060144319285022</c:v>
                </c:pt>
                <c:pt idx="386">
                  <c:v>0.31428764797457054</c:v>
                </c:pt>
                <c:pt idx="387">
                  <c:v>0.32048242960087142</c:v>
                </c:pt>
                <c:pt idx="388">
                  <c:v>0.29579928735903394</c:v>
                </c:pt>
                <c:pt idx="389">
                  <c:v>0.29936797839959506</c:v>
                </c:pt>
                <c:pt idx="390">
                  <c:v>0.33230053357078559</c:v>
                </c:pt>
                <c:pt idx="391">
                  <c:v>0.31299454962657125</c:v>
                </c:pt>
                <c:pt idx="392">
                  <c:v>0.31254605107290601</c:v>
                </c:pt>
                <c:pt idx="393">
                  <c:v>0.32016913178743461</c:v>
                </c:pt>
                <c:pt idx="394">
                  <c:v>0.30281520128812128</c:v>
                </c:pt>
                <c:pt idx="395">
                  <c:v>0.29216824025094884</c:v>
                </c:pt>
                <c:pt idx="396">
                  <c:v>0.29204727103305361</c:v>
                </c:pt>
                <c:pt idx="397">
                  <c:v>0.2905782357970364</c:v>
                </c:pt>
                <c:pt idx="398">
                  <c:v>0.28802831276688012</c:v>
                </c:pt>
                <c:pt idx="399">
                  <c:v>0.28923462425768548</c:v>
                </c:pt>
                <c:pt idx="400">
                  <c:v>0.28666645171988575</c:v>
                </c:pt>
                <c:pt idx="401">
                  <c:v>0.31081931766070187</c:v>
                </c:pt>
                <c:pt idx="402">
                  <c:v>0.32828735857703101</c:v>
                </c:pt>
                <c:pt idx="403">
                  <c:v>0.32386834879727988</c:v>
                </c:pt>
                <c:pt idx="404">
                  <c:v>0.34260202276125273</c:v>
                </c:pt>
                <c:pt idx="405">
                  <c:v>0.34210782538870155</c:v>
                </c:pt>
                <c:pt idx="406">
                  <c:v>0.34512804705479128</c:v>
                </c:pt>
                <c:pt idx="407">
                  <c:v>0.33546782550052207</c:v>
                </c:pt>
                <c:pt idx="408">
                  <c:v>0.3387069404096007</c:v>
                </c:pt>
                <c:pt idx="409">
                  <c:v>0.32990692703478153</c:v>
                </c:pt>
                <c:pt idx="410">
                  <c:v>0.33353392446882457</c:v>
                </c:pt>
                <c:pt idx="411">
                  <c:v>0.34083773385212951</c:v>
                </c:pt>
                <c:pt idx="412">
                  <c:v>0.34590908401815135</c:v>
                </c:pt>
                <c:pt idx="413">
                  <c:v>0.34723267347618486</c:v>
                </c:pt>
                <c:pt idx="414">
                  <c:v>0.34708440067875129</c:v>
                </c:pt>
                <c:pt idx="415">
                  <c:v>0.34864798588691931</c:v>
                </c:pt>
                <c:pt idx="416">
                  <c:v>0.34970107591494193</c:v>
                </c:pt>
                <c:pt idx="417">
                  <c:v>0.35000691918601112</c:v>
                </c:pt>
                <c:pt idx="418">
                  <c:v>0.35229212867366005</c:v>
                </c:pt>
                <c:pt idx="419">
                  <c:v>0.3505122135551153</c:v>
                </c:pt>
                <c:pt idx="420">
                  <c:v>0.35019013350433942</c:v>
                </c:pt>
                <c:pt idx="421">
                  <c:v>0.3548251154303248</c:v>
                </c:pt>
                <c:pt idx="422">
                  <c:v>0.35198106390789313</c:v>
                </c:pt>
                <c:pt idx="423">
                  <c:v>0.34466403706798937</c:v>
                </c:pt>
                <c:pt idx="424">
                  <c:v>0.34922024467681628</c:v>
                </c:pt>
                <c:pt idx="425">
                  <c:v>0.35024595381340023</c:v>
                </c:pt>
                <c:pt idx="426">
                  <c:v>0.35077437093010411</c:v>
                </c:pt>
                <c:pt idx="427">
                  <c:v>0.3502718498007541</c:v>
                </c:pt>
                <c:pt idx="428">
                  <c:v>0.36608764632460861</c:v>
                </c:pt>
                <c:pt idx="429">
                  <c:v>0.37982359606378474</c:v>
                </c:pt>
                <c:pt idx="430">
                  <c:v>0.397613416894956</c:v>
                </c:pt>
                <c:pt idx="431">
                  <c:v>0.47019962412681815</c:v>
                </c:pt>
                <c:pt idx="432">
                  <c:v>0.47678234522156165</c:v>
                </c:pt>
                <c:pt idx="433">
                  <c:v>0.4780403629381817</c:v>
                </c:pt>
                <c:pt idx="434">
                  <c:v>0.48227099297534531</c:v>
                </c:pt>
                <c:pt idx="435">
                  <c:v>0.46517744870709055</c:v>
                </c:pt>
                <c:pt idx="436">
                  <c:v>0.46732340268671546</c:v>
                </c:pt>
                <c:pt idx="437">
                  <c:v>0.4809153864954735</c:v>
                </c:pt>
                <c:pt idx="438">
                  <c:v>0.46489675038249212</c:v>
                </c:pt>
                <c:pt idx="439">
                  <c:v>0.4743826058580437</c:v>
                </c:pt>
                <c:pt idx="440">
                  <c:v>0.47932015083776786</c:v>
                </c:pt>
                <c:pt idx="441">
                  <c:v>0.47793690625654917</c:v>
                </c:pt>
                <c:pt idx="442">
                  <c:v>0.46818454350520394</c:v>
                </c:pt>
                <c:pt idx="443">
                  <c:v>0.47070125667097257</c:v>
                </c:pt>
                <c:pt idx="444">
                  <c:v>0.46563961280780974</c:v>
                </c:pt>
                <c:pt idx="445">
                  <c:v>0.46379174712011922</c:v>
                </c:pt>
                <c:pt idx="446">
                  <c:v>0.46292952383392777</c:v>
                </c:pt>
                <c:pt idx="447">
                  <c:v>0.4690000506620014</c:v>
                </c:pt>
                <c:pt idx="448">
                  <c:v>0.47685325660166533</c:v>
                </c:pt>
                <c:pt idx="449">
                  <c:v>0.48584082752117852</c:v>
                </c:pt>
                <c:pt idx="450">
                  <c:v>0.50926113857662869</c:v>
                </c:pt>
                <c:pt idx="451">
                  <c:v>0.54396543240286999</c:v>
                </c:pt>
                <c:pt idx="452">
                  <c:v>0.54446647920205715</c:v>
                </c:pt>
                <c:pt idx="453">
                  <c:v>0.53851374418113451</c:v>
                </c:pt>
                <c:pt idx="454">
                  <c:v>0.53287547278195446</c:v>
                </c:pt>
                <c:pt idx="455">
                  <c:v>0.53421207127197268</c:v>
                </c:pt>
                <c:pt idx="456">
                  <c:v>0.52993330575879904</c:v>
                </c:pt>
                <c:pt idx="457">
                  <c:v>0.53112606560110209</c:v>
                </c:pt>
                <c:pt idx="458">
                  <c:v>0.53169565007769271</c:v>
                </c:pt>
                <c:pt idx="459">
                  <c:v>0.5264868493840299</c:v>
                </c:pt>
                <c:pt idx="460">
                  <c:v>0.5256618319489279</c:v>
                </c:pt>
                <c:pt idx="461">
                  <c:v>0.52173741835511878</c:v>
                </c:pt>
                <c:pt idx="462">
                  <c:v>0.52044728079650882</c:v>
                </c:pt>
                <c:pt idx="463">
                  <c:v>0.52061588772017509</c:v>
                </c:pt>
                <c:pt idx="464">
                  <c:v>0.51574177353543338</c:v>
                </c:pt>
                <c:pt idx="465">
                  <c:v>0.515331391663432</c:v>
                </c:pt>
                <c:pt idx="466">
                  <c:v>0.514685589164941</c:v>
                </c:pt>
                <c:pt idx="467">
                  <c:v>0.52385533648162774</c:v>
                </c:pt>
                <c:pt idx="468">
                  <c:v>0.53306658053134159</c:v>
                </c:pt>
                <c:pt idx="469">
                  <c:v>0.53472125795077297</c:v>
                </c:pt>
                <c:pt idx="470">
                  <c:v>0.54516004969041088</c:v>
                </c:pt>
                <c:pt idx="471">
                  <c:v>0.51055211168734338</c:v>
                </c:pt>
                <c:pt idx="472">
                  <c:v>0.50531245821984216</c:v>
                </c:pt>
                <c:pt idx="473">
                  <c:v>0.48519333179994528</c:v>
                </c:pt>
                <c:pt idx="474">
                  <c:v>0.46775211833537839</c:v>
                </c:pt>
                <c:pt idx="475">
                  <c:v>0.46947286698976592</c:v>
                </c:pt>
                <c:pt idx="476">
                  <c:v>0.4311497548731219</c:v>
                </c:pt>
                <c:pt idx="477">
                  <c:v>0.43103922721643911</c:v>
                </c:pt>
                <c:pt idx="478">
                  <c:v>0.42906827249121615</c:v>
                </c:pt>
                <c:pt idx="479">
                  <c:v>0.4219193419970404</c:v>
                </c:pt>
                <c:pt idx="480">
                  <c:v>0.43163375634408463</c:v>
                </c:pt>
                <c:pt idx="481">
                  <c:v>0.42881496658546969</c:v>
                </c:pt>
                <c:pt idx="482">
                  <c:v>0.42416336567602309</c:v>
                </c:pt>
                <c:pt idx="483">
                  <c:v>0.42714941776569371</c:v>
                </c:pt>
                <c:pt idx="484">
                  <c:v>0.41789101852683896</c:v>
                </c:pt>
                <c:pt idx="485">
                  <c:v>0.4099109369541582</c:v>
                </c:pt>
                <c:pt idx="486">
                  <c:v>0.41824850144675313</c:v>
                </c:pt>
                <c:pt idx="487">
                  <c:v>0.41327276132189245</c:v>
                </c:pt>
                <c:pt idx="488">
                  <c:v>0.41103538039309329</c:v>
                </c:pt>
                <c:pt idx="489">
                  <c:v>0.40591669661739527</c:v>
                </c:pt>
                <c:pt idx="490">
                  <c:v>0.4043328750604947</c:v>
                </c:pt>
                <c:pt idx="491">
                  <c:v>0.39303127591424908</c:v>
                </c:pt>
                <c:pt idx="492">
                  <c:v>0.3979319796100772</c:v>
                </c:pt>
                <c:pt idx="493">
                  <c:v>0.38624196394431742</c:v>
                </c:pt>
                <c:pt idx="494">
                  <c:v>0.38705144752062925</c:v>
                </c:pt>
                <c:pt idx="495">
                  <c:v>0.37888885292505398</c:v>
                </c:pt>
                <c:pt idx="496">
                  <c:v>0.37016809728092809</c:v>
                </c:pt>
                <c:pt idx="497">
                  <c:v>0.3661688954867251</c:v>
                </c:pt>
                <c:pt idx="498">
                  <c:v>0.3677353331848543</c:v>
                </c:pt>
                <c:pt idx="499">
                  <c:v>0.36437556771744722</c:v>
                </c:pt>
                <c:pt idx="500">
                  <c:v>0.36412880123165547</c:v>
                </c:pt>
                <c:pt idx="501">
                  <c:v>0.36016939008572768</c:v>
                </c:pt>
                <c:pt idx="502">
                  <c:v>0.34581355190669544</c:v>
                </c:pt>
                <c:pt idx="503">
                  <c:v>0.33568126344360055</c:v>
                </c:pt>
                <c:pt idx="504">
                  <c:v>0.33500206620306461</c:v>
                </c:pt>
                <c:pt idx="505">
                  <c:v>0.33907082760491247</c:v>
                </c:pt>
                <c:pt idx="506">
                  <c:v>0.33903204683284871</c:v>
                </c:pt>
                <c:pt idx="507">
                  <c:v>0.33986922168738481</c:v>
                </c:pt>
                <c:pt idx="508">
                  <c:v>0.33401081054843401</c:v>
                </c:pt>
                <c:pt idx="509">
                  <c:v>0.33539944934902322</c:v>
                </c:pt>
                <c:pt idx="510">
                  <c:v>0.33169522991135986</c:v>
                </c:pt>
                <c:pt idx="511">
                  <c:v>0.32235646341341051</c:v>
                </c:pt>
                <c:pt idx="512">
                  <c:v>0.32070102277490736</c:v>
                </c:pt>
                <c:pt idx="513">
                  <c:v>0.28447209270528367</c:v>
                </c:pt>
                <c:pt idx="514">
                  <c:v>0.26532247052527552</c:v>
                </c:pt>
                <c:pt idx="515">
                  <c:v>0.26124624319647316</c:v>
                </c:pt>
                <c:pt idx="516">
                  <c:v>0.25993848121464275</c:v>
                </c:pt>
                <c:pt idx="517">
                  <c:v>0.26925634184287345</c:v>
                </c:pt>
                <c:pt idx="518">
                  <c:v>0.26677967370444666</c:v>
                </c:pt>
                <c:pt idx="519">
                  <c:v>0.27053463141090506</c:v>
                </c:pt>
                <c:pt idx="520">
                  <c:v>0.26992064731974358</c:v>
                </c:pt>
                <c:pt idx="521">
                  <c:v>0.26955455621465957</c:v>
                </c:pt>
                <c:pt idx="522">
                  <c:v>0.26748726157242314</c:v>
                </c:pt>
                <c:pt idx="523">
                  <c:v>0.26346293859915104</c:v>
                </c:pt>
                <c:pt idx="524">
                  <c:v>0.27748342239825119</c:v>
                </c:pt>
                <c:pt idx="525">
                  <c:v>0.27430240453155569</c:v>
                </c:pt>
                <c:pt idx="526">
                  <c:v>0.27460571133662515</c:v>
                </c:pt>
                <c:pt idx="527">
                  <c:v>0.27872382803751267</c:v>
                </c:pt>
                <c:pt idx="528">
                  <c:v>0.26234334899668127</c:v>
                </c:pt>
                <c:pt idx="529">
                  <c:v>0.26615442269454653</c:v>
                </c:pt>
                <c:pt idx="530">
                  <c:v>0.2669568050616456</c:v>
                </c:pt>
                <c:pt idx="531">
                  <c:v>0.26151225871386685</c:v>
                </c:pt>
                <c:pt idx="532">
                  <c:v>0.27712076125323248</c:v>
                </c:pt>
                <c:pt idx="533">
                  <c:v>0.27674960134563381</c:v>
                </c:pt>
                <c:pt idx="534">
                  <c:v>0.28692660051043989</c:v>
                </c:pt>
                <c:pt idx="535">
                  <c:v>0.29983709126514091</c:v>
                </c:pt>
                <c:pt idx="536">
                  <c:v>0.30986645035974597</c:v>
                </c:pt>
                <c:pt idx="537">
                  <c:v>0.31157051907651906</c:v>
                </c:pt>
                <c:pt idx="538">
                  <c:v>0.30676089384701066</c:v>
                </c:pt>
                <c:pt idx="539">
                  <c:v>0.3435846059016367</c:v>
                </c:pt>
                <c:pt idx="540">
                  <c:v>0.34571298947689211</c:v>
                </c:pt>
                <c:pt idx="541">
                  <c:v>0.34219427584585127</c:v>
                </c:pt>
                <c:pt idx="542">
                  <c:v>0.3421277206710131</c:v>
                </c:pt>
                <c:pt idx="543">
                  <c:v>0.32979968480705535</c:v>
                </c:pt>
                <c:pt idx="544">
                  <c:v>0.3280477634311933</c:v>
                </c:pt>
                <c:pt idx="545">
                  <c:v>0.32605972272829037</c:v>
                </c:pt>
                <c:pt idx="546">
                  <c:v>0.32896121753972818</c:v>
                </c:pt>
                <c:pt idx="547">
                  <c:v>0.31581465768788591</c:v>
                </c:pt>
                <c:pt idx="548">
                  <c:v>0.29088962859258061</c:v>
                </c:pt>
                <c:pt idx="549">
                  <c:v>0.29448857016615698</c:v>
                </c:pt>
                <c:pt idx="550">
                  <c:v>0.29456917190189441</c:v>
                </c:pt>
                <c:pt idx="551">
                  <c:v>0.29528813621566408</c:v>
                </c:pt>
                <c:pt idx="552">
                  <c:v>0.30318091972733957</c:v>
                </c:pt>
                <c:pt idx="553">
                  <c:v>0.29868321726177965</c:v>
                </c:pt>
                <c:pt idx="554">
                  <c:v>0.30508351045229859</c:v>
                </c:pt>
                <c:pt idx="555">
                  <c:v>0.28632988942170085</c:v>
                </c:pt>
                <c:pt idx="556">
                  <c:v>0.28049255450056831</c:v>
                </c:pt>
                <c:pt idx="557">
                  <c:v>0.27937275491086233</c:v>
                </c:pt>
                <c:pt idx="558">
                  <c:v>0.27700196215740097</c:v>
                </c:pt>
                <c:pt idx="559">
                  <c:v>0.28497459392111901</c:v>
                </c:pt>
                <c:pt idx="560">
                  <c:v>0.30820324963657275</c:v>
                </c:pt>
                <c:pt idx="561">
                  <c:v>0.34128771130856866</c:v>
                </c:pt>
                <c:pt idx="562">
                  <c:v>0.34853779934323054</c:v>
                </c:pt>
                <c:pt idx="563">
                  <c:v>0.31125815676035568</c:v>
                </c:pt>
                <c:pt idx="564">
                  <c:v>0.31564140711409883</c:v>
                </c:pt>
                <c:pt idx="565">
                  <c:v>0.31787038267683759</c:v>
                </c:pt>
                <c:pt idx="566">
                  <c:v>0.30793668897386123</c:v>
                </c:pt>
                <c:pt idx="567">
                  <c:v>0.30104505444564872</c:v>
                </c:pt>
                <c:pt idx="568">
                  <c:v>0.31029089249094555</c:v>
                </c:pt>
                <c:pt idx="569">
                  <c:v>0.30714907819401732</c:v>
                </c:pt>
                <c:pt idx="570">
                  <c:v>0.30782263939526205</c:v>
                </c:pt>
                <c:pt idx="571">
                  <c:v>0.31564193994574019</c:v>
                </c:pt>
                <c:pt idx="572">
                  <c:v>0.31826214708977441</c:v>
                </c:pt>
                <c:pt idx="573">
                  <c:v>0.32098258601392349</c:v>
                </c:pt>
                <c:pt idx="574">
                  <c:v>0.31004600892285394</c:v>
                </c:pt>
                <c:pt idx="575">
                  <c:v>0.31056503910903721</c:v>
                </c:pt>
                <c:pt idx="576">
                  <c:v>0.30200254183951852</c:v>
                </c:pt>
                <c:pt idx="577">
                  <c:v>0.31675508763181726</c:v>
                </c:pt>
                <c:pt idx="578">
                  <c:v>0.31475723530034844</c:v>
                </c:pt>
                <c:pt idx="579">
                  <c:v>0.31635913042026076</c:v>
                </c:pt>
                <c:pt idx="580">
                  <c:v>0.31255937940456902</c:v>
                </c:pt>
                <c:pt idx="581">
                  <c:v>0.31804011450700814</c:v>
                </c:pt>
                <c:pt idx="582">
                  <c:v>0.31101349362872899</c:v>
                </c:pt>
                <c:pt idx="583">
                  <c:v>0.30559902797756178</c:v>
                </c:pt>
                <c:pt idx="584">
                  <c:v>0.31980070990822052</c:v>
                </c:pt>
                <c:pt idx="585">
                  <c:v>0.32106858917566622</c:v>
                </c:pt>
                <c:pt idx="586">
                  <c:v>0.32448426886693338</c:v>
                </c:pt>
                <c:pt idx="587">
                  <c:v>0.31609406507852955</c:v>
                </c:pt>
                <c:pt idx="588">
                  <c:v>0.32069774428916586</c:v>
                </c:pt>
                <c:pt idx="589">
                  <c:v>0.32067313885118376</c:v>
                </c:pt>
                <c:pt idx="590">
                  <c:v>0.32364497254268715</c:v>
                </c:pt>
                <c:pt idx="591">
                  <c:v>0.33268118230771171</c:v>
                </c:pt>
                <c:pt idx="592">
                  <c:v>0.33178403709495136</c:v>
                </c:pt>
                <c:pt idx="593">
                  <c:v>0.34053467440668567</c:v>
                </c:pt>
                <c:pt idx="594">
                  <c:v>0.34129572365609734</c:v>
                </c:pt>
                <c:pt idx="595">
                  <c:v>0.32009818821543884</c:v>
                </c:pt>
                <c:pt idx="596">
                  <c:v>0.31721192434426049</c:v>
                </c:pt>
                <c:pt idx="597">
                  <c:v>0.31667884691534809</c:v>
                </c:pt>
                <c:pt idx="598">
                  <c:v>0.31069528531308543</c:v>
                </c:pt>
                <c:pt idx="599">
                  <c:v>0.31654176509583853</c:v>
                </c:pt>
                <c:pt idx="600">
                  <c:v>0.31703398098447738</c:v>
                </c:pt>
                <c:pt idx="601">
                  <c:v>0.31412075241940757</c:v>
                </c:pt>
                <c:pt idx="602">
                  <c:v>0.29325622099172688</c:v>
                </c:pt>
                <c:pt idx="603">
                  <c:v>0.2791337981283934</c:v>
                </c:pt>
                <c:pt idx="604">
                  <c:v>0.2770087492423603</c:v>
                </c:pt>
                <c:pt idx="605">
                  <c:v>0.28104089233286589</c:v>
                </c:pt>
                <c:pt idx="606">
                  <c:v>0.27883153443468328</c:v>
                </c:pt>
                <c:pt idx="607">
                  <c:v>0.2756705435706775</c:v>
                </c:pt>
                <c:pt idx="608">
                  <c:v>0.2785978057224156</c:v>
                </c:pt>
                <c:pt idx="609">
                  <c:v>0.27241353694251985</c:v>
                </c:pt>
                <c:pt idx="610">
                  <c:v>0.27873993466947522</c:v>
                </c:pt>
                <c:pt idx="611">
                  <c:v>0.26454081649618588</c:v>
                </c:pt>
                <c:pt idx="612">
                  <c:v>0.2623079698583396</c:v>
                </c:pt>
                <c:pt idx="613">
                  <c:v>0.26873052932032365</c:v>
                </c:pt>
                <c:pt idx="614">
                  <c:v>0.27225268660777469</c:v>
                </c:pt>
                <c:pt idx="615">
                  <c:v>0.274611852522821</c:v>
                </c:pt>
                <c:pt idx="616">
                  <c:v>0.26785463105125079</c:v>
                </c:pt>
                <c:pt idx="617">
                  <c:v>0.26825082709806997</c:v>
                </c:pt>
                <c:pt idx="618">
                  <c:v>0.28269209920979849</c:v>
                </c:pt>
                <c:pt idx="619">
                  <c:v>0.28497549822582585</c:v>
                </c:pt>
                <c:pt idx="620">
                  <c:v>0.29792607641913477</c:v>
                </c:pt>
                <c:pt idx="621">
                  <c:v>0.30780129966566366</c:v>
                </c:pt>
                <c:pt idx="622">
                  <c:v>0.3184301528374035</c:v>
                </c:pt>
                <c:pt idx="623">
                  <c:v>0.3098086101378506</c:v>
                </c:pt>
                <c:pt idx="624">
                  <c:v>0.27892725007598212</c:v>
                </c:pt>
                <c:pt idx="625">
                  <c:v>0.27894139397443962</c:v>
                </c:pt>
                <c:pt idx="626">
                  <c:v>0.29917082733966077</c:v>
                </c:pt>
                <c:pt idx="627">
                  <c:v>0.27751003155478948</c:v>
                </c:pt>
                <c:pt idx="628">
                  <c:v>0.27560156175664902</c:v>
                </c:pt>
                <c:pt idx="629">
                  <c:v>0.28892310011491151</c:v>
                </c:pt>
                <c:pt idx="630">
                  <c:v>0.29209733816769923</c:v>
                </c:pt>
                <c:pt idx="631">
                  <c:v>0.27665784283327749</c:v>
                </c:pt>
                <c:pt idx="632">
                  <c:v>0.28239943362404052</c:v>
                </c:pt>
                <c:pt idx="633">
                  <c:v>0.28389262132490384</c:v>
                </c:pt>
                <c:pt idx="634">
                  <c:v>0.27098424525767606</c:v>
                </c:pt>
                <c:pt idx="635">
                  <c:v>0.26906851663867415</c:v>
                </c:pt>
                <c:pt idx="636">
                  <c:v>0.26673496156579246</c:v>
                </c:pt>
                <c:pt idx="637">
                  <c:v>0.27944052835156175</c:v>
                </c:pt>
                <c:pt idx="638">
                  <c:v>0.25762532406240019</c:v>
                </c:pt>
                <c:pt idx="639">
                  <c:v>0.25269607104972452</c:v>
                </c:pt>
                <c:pt idx="640">
                  <c:v>0.24194602897133874</c:v>
                </c:pt>
                <c:pt idx="641">
                  <c:v>0.23516825649494177</c:v>
                </c:pt>
                <c:pt idx="642">
                  <c:v>0.24041347140684965</c:v>
                </c:pt>
                <c:pt idx="643">
                  <c:v>0.23473622424860813</c:v>
                </c:pt>
                <c:pt idx="644">
                  <c:v>0.24501727304577786</c:v>
                </c:pt>
                <c:pt idx="645">
                  <c:v>0.23885715852625822</c:v>
                </c:pt>
                <c:pt idx="646">
                  <c:v>0.23823915136310692</c:v>
                </c:pt>
                <c:pt idx="647">
                  <c:v>0.22644948578325588</c:v>
                </c:pt>
                <c:pt idx="648">
                  <c:v>0.22621162558459251</c:v>
                </c:pt>
                <c:pt idx="649">
                  <c:v>0.23463629900449606</c:v>
                </c:pt>
                <c:pt idx="650">
                  <c:v>0.23433916643877389</c:v>
                </c:pt>
                <c:pt idx="651">
                  <c:v>0.23646102650858977</c:v>
                </c:pt>
                <c:pt idx="652">
                  <c:v>0.22940929121352596</c:v>
                </c:pt>
                <c:pt idx="653">
                  <c:v>0.23584189234045264</c:v>
                </c:pt>
                <c:pt idx="654">
                  <c:v>0.23085244123106338</c:v>
                </c:pt>
                <c:pt idx="655">
                  <c:v>0.23680342557185213</c:v>
                </c:pt>
                <c:pt idx="656">
                  <c:v>0.2300406393675315</c:v>
                </c:pt>
                <c:pt idx="657">
                  <c:v>0.23593608074894351</c:v>
                </c:pt>
                <c:pt idx="658">
                  <c:v>0.23613746742300418</c:v>
                </c:pt>
                <c:pt idx="659">
                  <c:v>0.23821242676046284</c:v>
                </c:pt>
                <c:pt idx="660">
                  <c:v>0.24403240974396831</c:v>
                </c:pt>
                <c:pt idx="661">
                  <c:v>0.27515457170848523</c:v>
                </c:pt>
                <c:pt idx="662">
                  <c:v>0.27078140498775527</c:v>
                </c:pt>
                <c:pt idx="663">
                  <c:v>0.26752739434585449</c:v>
                </c:pt>
                <c:pt idx="664">
                  <c:v>0.26824780166612761</c:v>
                </c:pt>
                <c:pt idx="665">
                  <c:v>0.28234397392976784</c:v>
                </c:pt>
                <c:pt idx="666">
                  <c:v>0.3007351079360312</c:v>
                </c:pt>
                <c:pt idx="667">
                  <c:v>0.29955159678792509</c:v>
                </c:pt>
                <c:pt idx="668">
                  <c:v>0.30877241435069741</c:v>
                </c:pt>
                <c:pt idx="669">
                  <c:v>0.30259718980839412</c:v>
                </c:pt>
                <c:pt idx="670">
                  <c:v>0.3031978358505758</c:v>
                </c:pt>
                <c:pt idx="671">
                  <c:v>0.31232084533130294</c:v>
                </c:pt>
                <c:pt idx="672">
                  <c:v>0.31472699714767538</c:v>
                </c:pt>
                <c:pt idx="673">
                  <c:v>0.31699340576650425</c:v>
                </c:pt>
                <c:pt idx="674">
                  <c:v>0.33505989256045998</c:v>
                </c:pt>
                <c:pt idx="675">
                  <c:v>0.3400903560666006</c:v>
                </c:pt>
                <c:pt idx="676">
                  <c:v>0.32628195911292307</c:v>
                </c:pt>
                <c:pt idx="677">
                  <c:v>0.34217937510646834</c:v>
                </c:pt>
                <c:pt idx="678">
                  <c:v>0.34422783258738604</c:v>
                </c:pt>
                <c:pt idx="679">
                  <c:v>0.35057131532982638</c:v>
                </c:pt>
                <c:pt idx="680">
                  <c:v>0.36658193368916386</c:v>
                </c:pt>
                <c:pt idx="681">
                  <c:v>0.37295644321757832</c:v>
                </c:pt>
                <c:pt idx="682">
                  <c:v>0.37360309749740506</c:v>
                </c:pt>
                <c:pt idx="683">
                  <c:v>0.36802276355144509</c:v>
                </c:pt>
                <c:pt idx="684">
                  <c:v>0.39199915118828077</c:v>
                </c:pt>
                <c:pt idx="685">
                  <c:v>0.40908634620329887</c:v>
                </c:pt>
                <c:pt idx="686">
                  <c:v>0.41216088784513405</c:v>
                </c:pt>
                <c:pt idx="687">
                  <c:v>0.42490424917871078</c:v>
                </c:pt>
                <c:pt idx="688">
                  <c:v>0.42714541622491903</c:v>
                </c:pt>
                <c:pt idx="689">
                  <c:v>0.42916654798510895</c:v>
                </c:pt>
                <c:pt idx="690">
                  <c:v>0.43581829890032969</c:v>
                </c:pt>
                <c:pt idx="691">
                  <c:v>0.44458673213514216</c:v>
                </c:pt>
                <c:pt idx="692">
                  <c:v>0.44723386887157895</c:v>
                </c:pt>
                <c:pt idx="693">
                  <c:v>0.44895944235406504</c:v>
                </c:pt>
                <c:pt idx="694">
                  <c:v>0.45067253188358408</c:v>
                </c:pt>
                <c:pt idx="695">
                  <c:v>0.45244727567049126</c:v>
                </c:pt>
                <c:pt idx="696">
                  <c:v>0.45237254397741472</c:v>
                </c:pt>
                <c:pt idx="697">
                  <c:v>0.45976333858036333</c:v>
                </c:pt>
                <c:pt idx="698">
                  <c:v>0.5067706258889807</c:v>
                </c:pt>
                <c:pt idx="699">
                  <c:v>0.50004776732563028</c:v>
                </c:pt>
                <c:pt idx="700">
                  <c:v>0.50330594551086172</c:v>
                </c:pt>
                <c:pt idx="701">
                  <c:v>0.53234366085099838</c:v>
                </c:pt>
                <c:pt idx="702">
                  <c:v>0.55517347431905029</c:v>
                </c:pt>
                <c:pt idx="703">
                  <c:v>0.56283460822565035</c:v>
                </c:pt>
                <c:pt idx="704">
                  <c:v>0.63269028516491355</c:v>
                </c:pt>
                <c:pt idx="705">
                  <c:v>0.63441580198362046</c:v>
                </c:pt>
                <c:pt idx="706">
                  <c:v>0.61378835613459093</c:v>
                </c:pt>
                <c:pt idx="707">
                  <c:v>0.61975153115806259</c:v>
                </c:pt>
                <c:pt idx="708">
                  <c:v>0.65526543765281442</c:v>
                </c:pt>
                <c:pt idx="709">
                  <c:v>0.66219092138120561</c:v>
                </c:pt>
                <c:pt idx="710">
                  <c:v>0.67439211464004545</c:v>
                </c:pt>
                <c:pt idx="711">
                  <c:v>0.68343574199113999</c:v>
                </c:pt>
                <c:pt idx="712">
                  <c:v>0.65724688086379079</c:v>
                </c:pt>
                <c:pt idx="713">
                  <c:v>0.65161836360782632</c:v>
                </c:pt>
                <c:pt idx="714">
                  <c:v>0.65531691597787578</c:v>
                </c:pt>
                <c:pt idx="715">
                  <c:v>0.67652067005816408</c:v>
                </c:pt>
                <c:pt idx="716">
                  <c:v>0.66215225521348153</c:v>
                </c:pt>
                <c:pt idx="717">
                  <c:v>0.66684664140461336</c:v>
                </c:pt>
                <c:pt idx="718">
                  <c:v>0.66251091243196336</c:v>
                </c:pt>
                <c:pt idx="719">
                  <c:v>0.66469189219895319</c:v>
                </c:pt>
                <c:pt idx="720">
                  <c:v>0.66544142944341522</c:v>
                </c:pt>
                <c:pt idx="721">
                  <c:v>0.66161767113735259</c:v>
                </c:pt>
                <c:pt idx="722">
                  <c:v>0.65819442579796483</c:v>
                </c:pt>
                <c:pt idx="723">
                  <c:v>0.66472825401145275</c:v>
                </c:pt>
                <c:pt idx="724">
                  <c:v>0.64776048579476764</c:v>
                </c:pt>
                <c:pt idx="725">
                  <c:v>0.6502980408596023</c:v>
                </c:pt>
                <c:pt idx="726">
                  <c:v>0.66261118306160671</c:v>
                </c:pt>
                <c:pt idx="727">
                  <c:v>0.66424726705058335</c:v>
                </c:pt>
                <c:pt idx="728">
                  <c:v>0.66320817973332125</c:v>
                </c:pt>
                <c:pt idx="729">
                  <c:v>0.6573853752649218</c:v>
                </c:pt>
                <c:pt idx="730">
                  <c:v>0.65605508137387547</c:v>
                </c:pt>
                <c:pt idx="731">
                  <c:v>0.66001704120340021</c:v>
                </c:pt>
                <c:pt idx="732">
                  <c:v>0.66539081479428885</c:v>
                </c:pt>
                <c:pt idx="733">
                  <c:v>0.67691727551269509</c:v>
                </c:pt>
                <c:pt idx="734">
                  <c:v>0.67008335065792868</c:v>
                </c:pt>
                <c:pt idx="735">
                  <c:v>0.65477788858035924</c:v>
                </c:pt>
                <c:pt idx="736">
                  <c:v>0.65369411591919391</c:v>
                </c:pt>
                <c:pt idx="737">
                  <c:v>0.65627718984737493</c:v>
                </c:pt>
                <c:pt idx="738">
                  <c:v>0.65518693657393778</c:v>
                </c:pt>
                <c:pt idx="739">
                  <c:v>0.65849526890621102</c:v>
                </c:pt>
                <c:pt idx="740">
                  <c:v>0.64296736934224819</c:v>
                </c:pt>
                <c:pt idx="741">
                  <c:v>0.64141320824324677</c:v>
                </c:pt>
                <c:pt idx="742">
                  <c:v>0.6447370068414503</c:v>
                </c:pt>
                <c:pt idx="743">
                  <c:v>0.62447505657369273</c:v>
                </c:pt>
                <c:pt idx="744">
                  <c:v>0.62024489993407117</c:v>
                </c:pt>
                <c:pt idx="745">
                  <c:v>0.62128165518929657</c:v>
                </c:pt>
                <c:pt idx="746">
                  <c:v>0.61475912365126351</c:v>
                </c:pt>
                <c:pt idx="747">
                  <c:v>0.60409261738139619</c:v>
                </c:pt>
                <c:pt idx="748">
                  <c:v>0.58343709602819294</c:v>
                </c:pt>
                <c:pt idx="749">
                  <c:v>0.5799355342538266</c:v>
                </c:pt>
                <c:pt idx="750">
                  <c:v>0.56314767470048066</c:v>
                </c:pt>
                <c:pt idx="751">
                  <c:v>0.61743802479109799</c:v>
                </c:pt>
                <c:pt idx="752">
                  <c:v>0.63332492085052849</c:v>
                </c:pt>
                <c:pt idx="753">
                  <c:v>0.65191049616700758</c:v>
                </c:pt>
                <c:pt idx="754">
                  <c:v>0.64237132974489919</c:v>
                </c:pt>
                <c:pt idx="755">
                  <c:v>0.59084989876471161</c:v>
                </c:pt>
                <c:pt idx="756">
                  <c:v>0.60201653606029282</c:v>
                </c:pt>
                <c:pt idx="757">
                  <c:v>0.5913268197178384</c:v>
                </c:pt>
                <c:pt idx="758">
                  <c:v>0.58096634030668459</c:v>
                </c:pt>
                <c:pt idx="759">
                  <c:v>0.58616254319584049</c:v>
                </c:pt>
                <c:pt idx="760">
                  <c:v>0.58664553594968194</c:v>
                </c:pt>
                <c:pt idx="761">
                  <c:v>0.50920561580826607</c:v>
                </c:pt>
                <c:pt idx="762">
                  <c:v>0.52588592179185589</c:v>
                </c:pt>
                <c:pt idx="763">
                  <c:v>0.51791162226399934</c:v>
                </c:pt>
                <c:pt idx="764">
                  <c:v>0.4995268710410119</c:v>
                </c:pt>
                <c:pt idx="765">
                  <c:v>0.54157910169582346</c:v>
                </c:pt>
                <c:pt idx="766">
                  <c:v>0.53578082509154223</c:v>
                </c:pt>
                <c:pt idx="767">
                  <c:v>0.5329711003020704</c:v>
                </c:pt>
                <c:pt idx="768">
                  <c:v>0.48763734448709867</c:v>
                </c:pt>
                <c:pt idx="769">
                  <c:v>0.5236908985460732</c:v>
                </c:pt>
                <c:pt idx="770">
                  <c:v>0.53138874591933294</c:v>
                </c:pt>
                <c:pt idx="771">
                  <c:v>0.56246038065921078</c:v>
                </c:pt>
                <c:pt idx="772">
                  <c:v>0.55064053441313476</c:v>
                </c:pt>
                <c:pt idx="773">
                  <c:v>0.5554390002618268</c:v>
                </c:pt>
                <c:pt idx="774">
                  <c:v>0.5402373706863427</c:v>
                </c:pt>
                <c:pt idx="775">
                  <c:v>0.55833189413192252</c:v>
                </c:pt>
                <c:pt idx="776">
                  <c:v>0.56224400350763448</c:v>
                </c:pt>
                <c:pt idx="777">
                  <c:v>0.55402061650850631</c:v>
                </c:pt>
                <c:pt idx="778">
                  <c:v>0.54814338784202588</c:v>
                </c:pt>
                <c:pt idx="779">
                  <c:v>0.55214101148406924</c:v>
                </c:pt>
                <c:pt idx="780">
                  <c:v>0.55001226748757182</c:v>
                </c:pt>
                <c:pt idx="781">
                  <c:v>0.54598851402258375</c:v>
                </c:pt>
                <c:pt idx="782">
                  <c:v>0.53522886649952961</c:v>
                </c:pt>
                <c:pt idx="783">
                  <c:v>0.53453851982669642</c:v>
                </c:pt>
                <c:pt idx="784">
                  <c:v>0.5402353790888017</c:v>
                </c:pt>
                <c:pt idx="785">
                  <c:v>0.53984402789420582</c:v>
                </c:pt>
                <c:pt idx="786">
                  <c:v>0.5441066658303263</c:v>
                </c:pt>
                <c:pt idx="787">
                  <c:v>0.54372686776053591</c:v>
                </c:pt>
                <c:pt idx="788">
                  <c:v>0.53956253247417019</c:v>
                </c:pt>
                <c:pt idx="789">
                  <c:v>0.52736904526617689</c:v>
                </c:pt>
                <c:pt idx="790">
                  <c:v>0.52467409170428592</c:v>
                </c:pt>
                <c:pt idx="791">
                  <c:v>0.5252276636251324</c:v>
                </c:pt>
                <c:pt idx="792">
                  <c:v>0.50997347584478359</c:v>
                </c:pt>
                <c:pt idx="793">
                  <c:v>0.50958228664687233</c:v>
                </c:pt>
                <c:pt idx="794">
                  <c:v>0.51270469687298803</c:v>
                </c:pt>
                <c:pt idx="795">
                  <c:v>0.52204189668455825</c:v>
                </c:pt>
                <c:pt idx="796">
                  <c:v>0.52528048118341208</c:v>
                </c:pt>
                <c:pt idx="797">
                  <c:v>0.52044398274077142</c:v>
                </c:pt>
                <c:pt idx="798">
                  <c:v>0.55145780559195889</c:v>
                </c:pt>
                <c:pt idx="799">
                  <c:v>0.54760958534096682</c:v>
                </c:pt>
                <c:pt idx="800">
                  <c:v>0.54960135881474004</c:v>
                </c:pt>
                <c:pt idx="801">
                  <c:v>0.55287722825575225</c:v>
                </c:pt>
                <c:pt idx="802">
                  <c:v>0.54447113003456649</c:v>
                </c:pt>
                <c:pt idx="803">
                  <c:v>0.55506254142851741</c:v>
                </c:pt>
                <c:pt idx="804">
                  <c:v>0.51095171587116905</c:v>
                </c:pt>
                <c:pt idx="805">
                  <c:v>0.48420601211508324</c:v>
                </c:pt>
                <c:pt idx="806">
                  <c:v>0.4792883749161988</c:v>
                </c:pt>
                <c:pt idx="807">
                  <c:v>0.47368474277390993</c:v>
                </c:pt>
                <c:pt idx="808">
                  <c:v>0.49033377111069365</c:v>
                </c:pt>
                <c:pt idx="809">
                  <c:v>0.49226344981196801</c:v>
                </c:pt>
                <c:pt idx="810">
                  <c:v>0.45740211856109075</c:v>
                </c:pt>
                <c:pt idx="811">
                  <c:v>0.45515317518755294</c:v>
                </c:pt>
                <c:pt idx="812">
                  <c:v>0.4500339966714958</c:v>
                </c:pt>
                <c:pt idx="813">
                  <c:v>0.42566488441045275</c:v>
                </c:pt>
                <c:pt idx="814">
                  <c:v>0.40983215912928772</c:v>
                </c:pt>
                <c:pt idx="815">
                  <c:v>0.40925657475656391</c:v>
                </c:pt>
                <c:pt idx="816">
                  <c:v>0.38644791608047085</c:v>
                </c:pt>
                <c:pt idx="817">
                  <c:v>0.39058610692128043</c:v>
                </c:pt>
                <c:pt idx="818">
                  <c:v>0.38903146430492169</c:v>
                </c:pt>
                <c:pt idx="819">
                  <c:v>0.37902177810863719</c:v>
                </c:pt>
                <c:pt idx="820">
                  <c:v>0.36828645507517921</c:v>
                </c:pt>
                <c:pt idx="821">
                  <c:v>0.35967545240377702</c:v>
                </c:pt>
                <c:pt idx="822">
                  <c:v>0.31581702201069678</c:v>
                </c:pt>
                <c:pt idx="823">
                  <c:v>0.31754898358203121</c:v>
                </c:pt>
                <c:pt idx="824">
                  <c:v>0.33050701252344661</c:v>
                </c:pt>
                <c:pt idx="825">
                  <c:v>0.32436939692060607</c:v>
                </c:pt>
                <c:pt idx="826">
                  <c:v>0.32558265328107644</c:v>
                </c:pt>
                <c:pt idx="827">
                  <c:v>0.31827710569248907</c:v>
                </c:pt>
                <c:pt idx="828">
                  <c:v>0.27582395130820236</c:v>
                </c:pt>
                <c:pt idx="829">
                  <c:v>0.27738956025702455</c:v>
                </c:pt>
                <c:pt idx="830">
                  <c:v>0.29588264429603883</c:v>
                </c:pt>
                <c:pt idx="831">
                  <c:v>0.30841764223784163</c:v>
                </c:pt>
                <c:pt idx="832">
                  <c:v>0.30743474424323014</c:v>
                </c:pt>
                <c:pt idx="833">
                  <c:v>0.30401979223900966</c:v>
                </c:pt>
                <c:pt idx="834">
                  <c:v>0.2826205241079392</c:v>
                </c:pt>
                <c:pt idx="835">
                  <c:v>0.28121165545616977</c:v>
                </c:pt>
                <c:pt idx="836">
                  <c:v>0.27719915188590238</c:v>
                </c:pt>
                <c:pt idx="837">
                  <c:v>0.27537393146328287</c:v>
                </c:pt>
                <c:pt idx="838">
                  <c:v>0.27724936693155883</c:v>
                </c:pt>
                <c:pt idx="839">
                  <c:v>0.27706727984574925</c:v>
                </c:pt>
                <c:pt idx="840">
                  <c:v>0.27297003665559522</c:v>
                </c:pt>
                <c:pt idx="841">
                  <c:v>0.26781693926033834</c:v>
                </c:pt>
                <c:pt idx="842">
                  <c:v>0.26911595068222477</c:v>
                </c:pt>
                <c:pt idx="843">
                  <c:v>0.27147119904394085</c:v>
                </c:pt>
                <c:pt idx="844">
                  <c:v>0.27138066366431068</c:v>
                </c:pt>
                <c:pt idx="845">
                  <c:v>0.26800858008632533</c:v>
                </c:pt>
                <c:pt idx="846">
                  <c:v>0.27065193413725952</c:v>
                </c:pt>
                <c:pt idx="847">
                  <c:v>0.27048592389017245</c:v>
                </c:pt>
                <c:pt idx="848">
                  <c:v>0.27166602698574127</c:v>
                </c:pt>
                <c:pt idx="849">
                  <c:v>0.27076141959720457</c:v>
                </c:pt>
                <c:pt idx="850">
                  <c:v>0.28032931834234015</c:v>
                </c:pt>
                <c:pt idx="851">
                  <c:v>0.28750409038813501</c:v>
                </c:pt>
                <c:pt idx="852">
                  <c:v>0.28431715988227724</c:v>
                </c:pt>
                <c:pt idx="853">
                  <c:v>0.28155715206942217</c:v>
                </c:pt>
                <c:pt idx="854">
                  <c:v>0.28062109536987923</c:v>
                </c:pt>
                <c:pt idx="855">
                  <c:v>0.29249271085948153</c:v>
                </c:pt>
                <c:pt idx="856">
                  <c:v>0.29012094640164504</c:v>
                </c:pt>
                <c:pt idx="857">
                  <c:v>0.29349945504735264</c:v>
                </c:pt>
                <c:pt idx="858">
                  <c:v>0.28892864807964108</c:v>
                </c:pt>
                <c:pt idx="859">
                  <c:v>0.29175353021899586</c:v>
                </c:pt>
                <c:pt idx="860">
                  <c:v>0.29208069999085046</c:v>
                </c:pt>
                <c:pt idx="861">
                  <c:v>0.28796244986282299</c:v>
                </c:pt>
                <c:pt idx="862">
                  <c:v>0.30577557564888974</c:v>
                </c:pt>
                <c:pt idx="863">
                  <c:v>0.300153282026903</c:v>
                </c:pt>
                <c:pt idx="864">
                  <c:v>0.29622882394095523</c:v>
                </c:pt>
                <c:pt idx="865">
                  <c:v>0.29860076101270044</c:v>
                </c:pt>
                <c:pt idx="866">
                  <c:v>0.29284792774306551</c:v>
                </c:pt>
                <c:pt idx="867">
                  <c:v>0.29779828831621674</c:v>
                </c:pt>
                <c:pt idx="868">
                  <c:v>0.30658986132491434</c:v>
                </c:pt>
                <c:pt idx="869">
                  <c:v>0.30933123667392243</c:v>
                </c:pt>
                <c:pt idx="870">
                  <c:v>0.30827267333529873</c:v>
                </c:pt>
                <c:pt idx="871">
                  <c:v>0.28727995253642064</c:v>
                </c:pt>
                <c:pt idx="872">
                  <c:v>0.28712635574784795</c:v>
                </c:pt>
                <c:pt idx="873">
                  <c:v>0.29131258052395803</c:v>
                </c:pt>
                <c:pt idx="874">
                  <c:v>0.29534504680893081</c:v>
                </c:pt>
                <c:pt idx="875">
                  <c:v>0.28787881892955208</c:v>
                </c:pt>
                <c:pt idx="876">
                  <c:v>0.28074964769310506</c:v>
                </c:pt>
                <c:pt idx="877">
                  <c:v>0.27903543792225005</c:v>
                </c:pt>
                <c:pt idx="878">
                  <c:v>0.27829706926902631</c:v>
                </c:pt>
                <c:pt idx="879">
                  <c:v>0.2882605218404149</c:v>
                </c:pt>
                <c:pt idx="880">
                  <c:v>0.28883037802331152</c:v>
                </c:pt>
                <c:pt idx="881">
                  <c:v>0.29837058157031476</c:v>
                </c:pt>
                <c:pt idx="882">
                  <c:v>0.30387350976735905</c:v>
                </c:pt>
                <c:pt idx="883">
                  <c:v>0.30935343242029889</c:v>
                </c:pt>
                <c:pt idx="884">
                  <c:v>0.31102181370600335</c:v>
                </c:pt>
                <c:pt idx="885">
                  <c:v>0.3406623010826807</c:v>
                </c:pt>
                <c:pt idx="886">
                  <c:v>0.3325194024005787</c:v>
                </c:pt>
                <c:pt idx="887">
                  <c:v>0.31978036970609203</c:v>
                </c:pt>
                <c:pt idx="888">
                  <c:v>0.31128617990024804</c:v>
                </c:pt>
                <c:pt idx="889">
                  <c:v>0.29538620315028369</c:v>
                </c:pt>
                <c:pt idx="890">
                  <c:v>0.30742161003333102</c:v>
                </c:pt>
                <c:pt idx="891">
                  <c:v>0.31767034427617857</c:v>
                </c:pt>
                <c:pt idx="892">
                  <c:v>0.29895725227319697</c:v>
                </c:pt>
                <c:pt idx="893">
                  <c:v>0.26732013363430901</c:v>
                </c:pt>
                <c:pt idx="894">
                  <c:v>0.26614244600310871</c:v>
                </c:pt>
                <c:pt idx="895">
                  <c:v>0.25899786675345066</c:v>
                </c:pt>
                <c:pt idx="896">
                  <c:v>0.25406901798698567</c:v>
                </c:pt>
                <c:pt idx="897">
                  <c:v>0.25375150902910443</c:v>
                </c:pt>
                <c:pt idx="898">
                  <c:v>0.25214304694465522</c:v>
                </c:pt>
                <c:pt idx="899">
                  <c:v>0.252993355969168</c:v>
                </c:pt>
                <c:pt idx="900">
                  <c:v>0.24917328222589169</c:v>
                </c:pt>
                <c:pt idx="901">
                  <c:v>0.25191149664723744</c:v>
                </c:pt>
                <c:pt idx="902">
                  <c:v>0.25125037285569862</c:v>
                </c:pt>
                <c:pt idx="903">
                  <c:v>0.25076104725174847</c:v>
                </c:pt>
                <c:pt idx="904">
                  <c:v>0.25101232195926809</c:v>
                </c:pt>
                <c:pt idx="905">
                  <c:v>0.24553812298542374</c:v>
                </c:pt>
                <c:pt idx="906">
                  <c:v>0.2436168328509887</c:v>
                </c:pt>
                <c:pt idx="907">
                  <c:v>0.24326202000535904</c:v>
                </c:pt>
                <c:pt idx="908">
                  <c:v>0.24641064439632804</c:v>
                </c:pt>
                <c:pt idx="909">
                  <c:v>0.24289379176717099</c:v>
                </c:pt>
                <c:pt idx="910">
                  <c:v>0.24212672850011374</c:v>
                </c:pt>
                <c:pt idx="911">
                  <c:v>0.24480853957067611</c:v>
                </c:pt>
                <c:pt idx="912">
                  <c:v>0.24478985936192471</c:v>
                </c:pt>
                <c:pt idx="913">
                  <c:v>0.24135856497995553</c:v>
                </c:pt>
                <c:pt idx="914">
                  <c:v>0.23605523352874991</c:v>
                </c:pt>
                <c:pt idx="915">
                  <c:v>0.23052298475479749</c:v>
                </c:pt>
                <c:pt idx="916">
                  <c:v>0.22961433258993189</c:v>
                </c:pt>
                <c:pt idx="917">
                  <c:v>0.23965692408752934</c:v>
                </c:pt>
                <c:pt idx="918">
                  <c:v>0.23265627020736465</c:v>
                </c:pt>
                <c:pt idx="919">
                  <c:v>0.23239229162724384</c:v>
                </c:pt>
                <c:pt idx="920">
                  <c:v>0.22696196665023816</c:v>
                </c:pt>
                <c:pt idx="921">
                  <c:v>0.22333172155877665</c:v>
                </c:pt>
                <c:pt idx="922">
                  <c:v>0.21345086747882466</c:v>
                </c:pt>
                <c:pt idx="923">
                  <c:v>0.20780376489595731</c:v>
                </c:pt>
                <c:pt idx="924">
                  <c:v>0.20691635889073642</c:v>
                </c:pt>
                <c:pt idx="925">
                  <c:v>0.18600321621122043</c:v>
                </c:pt>
                <c:pt idx="926">
                  <c:v>0.17904975729607409</c:v>
                </c:pt>
                <c:pt idx="927">
                  <c:v>0.1761882345171768</c:v>
                </c:pt>
                <c:pt idx="928">
                  <c:v>0.17997408003079196</c:v>
                </c:pt>
                <c:pt idx="929">
                  <c:v>0.17976691079453741</c:v>
                </c:pt>
                <c:pt idx="930">
                  <c:v>0.18274968108214748</c:v>
                </c:pt>
                <c:pt idx="931">
                  <c:v>0.17501643713708728</c:v>
                </c:pt>
                <c:pt idx="932">
                  <c:v>0.17554254730709082</c:v>
                </c:pt>
                <c:pt idx="933">
                  <c:v>0.17590081105076874</c:v>
                </c:pt>
                <c:pt idx="934">
                  <c:v>0.17814241901519159</c:v>
                </c:pt>
                <c:pt idx="935">
                  <c:v>0.17613018444415171</c:v>
                </c:pt>
                <c:pt idx="936">
                  <c:v>0.17498174359730087</c:v>
                </c:pt>
                <c:pt idx="937">
                  <c:v>0.16812148899764867</c:v>
                </c:pt>
                <c:pt idx="938">
                  <c:v>0.16587367407986101</c:v>
                </c:pt>
                <c:pt idx="939">
                  <c:v>0.16715516359264557</c:v>
                </c:pt>
                <c:pt idx="940">
                  <c:v>0.16167627711396895</c:v>
                </c:pt>
                <c:pt idx="941">
                  <c:v>0.15489804960721346</c:v>
                </c:pt>
                <c:pt idx="942">
                  <c:v>0.15621449848248478</c:v>
                </c:pt>
                <c:pt idx="943">
                  <c:v>0.15448959188537922</c:v>
                </c:pt>
                <c:pt idx="944">
                  <c:v>0.14286236748737641</c:v>
                </c:pt>
                <c:pt idx="945">
                  <c:v>0.1226121104548329</c:v>
                </c:pt>
                <c:pt idx="946">
                  <c:v>0.12105638574570325</c:v>
                </c:pt>
                <c:pt idx="947">
                  <c:v>0.12242200017580811</c:v>
                </c:pt>
                <c:pt idx="948">
                  <c:v>0.11424251434296157</c:v>
                </c:pt>
                <c:pt idx="949">
                  <c:v>0.11769506798942901</c:v>
                </c:pt>
                <c:pt idx="950">
                  <c:v>0.12106115952071306</c:v>
                </c:pt>
                <c:pt idx="951">
                  <c:v>0.12981848399487603</c:v>
                </c:pt>
                <c:pt idx="952">
                  <c:v>0.13709377642531931</c:v>
                </c:pt>
                <c:pt idx="953">
                  <c:v>0.11362466152036588</c:v>
                </c:pt>
                <c:pt idx="954">
                  <c:v>9.040136792339018E-2</c:v>
                </c:pt>
                <c:pt idx="955">
                  <c:v>0.10627851633698335</c:v>
                </c:pt>
                <c:pt idx="956">
                  <c:v>0.12360893658820481</c:v>
                </c:pt>
                <c:pt idx="957">
                  <c:v>0.12471006713134546</c:v>
                </c:pt>
                <c:pt idx="958">
                  <c:v>0.13406233560415876</c:v>
                </c:pt>
                <c:pt idx="959">
                  <c:v>0.14402108793300863</c:v>
                </c:pt>
                <c:pt idx="960">
                  <c:v>0.13855429859921203</c:v>
                </c:pt>
                <c:pt idx="961">
                  <c:v>0.1361447291695288</c:v>
                </c:pt>
                <c:pt idx="962">
                  <c:v>0.13630838233349044</c:v>
                </c:pt>
                <c:pt idx="963">
                  <c:v>0.15480353964923368</c:v>
                </c:pt>
                <c:pt idx="964">
                  <c:v>0.14881250968167611</c:v>
                </c:pt>
                <c:pt idx="965">
                  <c:v>0.15424152264153534</c:v>
                </c:pt>
                <c:pt idx="966">
                  <c:v>0.15525929308347139</c:v>
                </c:pt>
                <c:pt idx="967">
                  <c:v>0.15470280983886964</c:v>
                </c:pt>
                <c:pt idx="968">
                  <c:v>0.1634222396800844</c:v>
                </c:pt>
                <c:pt idx="969">
                  <c:v>0.16479217713074057</c:v>
                </c:pt>
                <c:pt idx="970">
                  <c:v>0.16541233447935055</c:v>
                </c:pt>
                <c:pt idx="971">
                  <c:v>0.17442416216124318</c:v>
                </c:pt>
                <c:pt idx="972">
                  <c:v>0.17649114572152061</c:v>
                </c:pt>
                <c:pt idx="973">
                  <c:v>0.18236549545327366</c:v>
                </c:pt>
                <c:pt idx="974">
                  <c:v>0.17714061591160718</c:v>
                </c:pt>
                <c:pt idx="975">
                  <c:v>0.1751110300624574</c:v>
                </c:pt>
                <c:pt idx="976">
                  <c:v>0.17057017298057436</c:v>
                </c:pt>
                <c:pt idx="977">
                  <c:v>0.17811535035687248</c:v>
                </c:pt>
                <c:pt idx="978">
                  <c:v>0.18455328441327304</c:v>
                </c:pt>
                <c:pt idx="979">
                  <c:v>0.19376876983381133</c:v>
                </c:pt>
                <c:pt idx="980">
                  <c:v>0.1684679110469981</c:v>
                </c:pt>
                <c:pt idx="981">
                  <c:v>0.17049355961469304</c:v>
                </c:pt>
                <c:pt idx="982">
                  <c:v>0.16743004017017324</c:v>
                </c:pt>
                <c:pt idx="983">
                  <c:v>0.17051638918177042</c:v>
                </c:pt>
                <c:pt idx="984">
                  <c:v>0.16671837197117512</c:v>
                </c:pt>
                <c:pt idx="985">
                  <c:v>0.1732481687437025</c:v>
                </c:pt>
                <c:pt idx="986">
                  <c:v>0.17412860255469581</c:v>
                </c:pt>
                <c:pt idx="987">
                  <c:v>0.19432665274214192</c:v>
                </c:pt>
                <c:pt idx="988">
                  <c:v>0.19043152356863557</c:v>
                </c:pt>
                <c:pt idx="989">
                  <c:v>0.19179863042319173</c:v>
                </c:pt>
                <c:pt idx="990">
                  <c:v>0.19431975821465289</c:v>
                </c:pt>
                <c:pt idx="991">
                  <c:v>0.19781755997747946</c:v>
                </c:pt>
                <c:pt idx="992">
                  <c:v>0.19495128132292497</c:v>
                </c:pt>
                <c:pt idx="993">
                  <c:v>0.19193779420084406</c:v>
                </c:pt>
                <c:pt idx="994">
                  <c:v>0.21837252077110228</c:v>
                </c:pt>
                <c:pt idx="995">
                  <c:v>0.22248376936557587</c:v>
                </c:pt>
                <c:pt idx="996">
                  <c:v>0.21392999949660282</c:v>
                </c:pt>
                <c:pt idx="997">
                  <c:v>0.21439365622193121</c:v>
                </c:pt>
                <c:pt idx="998">
                  <c:v>0.21931272930138376</c:v>
                </c:pt>
                <c:pt idx="999">
                  <c:v>0.20960222245131194</c:v>
                </c:pt>
                <c:pt idx="1000">
                  <c:v>0.20696254722476568</c:v>
                </c:pt>
                <c:pt idx="1001">
                  <c:v>0.2040896475938942</c:v>
                </c:pt>
                <c:pt idx="1002">
                  <c:v>0.22245541539094585</c:v>
                </c:pt>
                <c:pt idx="1003">
                  <c:v>0.22385423538188129</c:v>
                </c:pt>
                <c:pt idx="1004">
                  <c:v>0.22655675846435833</c:v>
                </c:pt>
                <c:pt idx="1005">
                  <c:v>0.2256630972549323</c:v>
                </c:pt>
                <c:pt idx="1006">
                  <c:v>0.23116228012888787</c:v>
                </c:pt>
                <c:pt idx="1007">
                  <c:v>0.24163056696041973</c:v>
                </c:pt>
                <c:pt idx="1008">
                  <c:v>0.25436568242422958</c:v>
                </c:pt>
                <c:pt idx="1009">
                  <c:v>0.25738377138938262</c:v>
                </c:pt>
                <c:pt idx="1010">
                  <c:v>0.26190929294546328</c:v>
                </c:pt>
                <c:pt idx="1011">
                  <c:v>0.26482753478407101</c:v>
                </c:pt>
                <c:pt idx="1012">
                  <c:v>0.28453081171403588</c:v>
                </c:pt>
                <c:pt idx="1013">
                  <c:v>0.27841088465757075</c:v>
                </c:pt>
                <c:pt idx="1014">
                  <c:v>0.26680503178978593</c:v>
                </c:pt>
                <c:pt idx="1015">
                  <c:v>0.27509910252007963</c:v>
                </c:pt>
                <c:pt idx="1016">
                  <c:v>0.29216125514541652</c:v>
                </c:pt>
                <c:pt idx="1017">
                  <c:v>0.29786836504882519</c:v>
                </c:pt>
                <c:pt idx="1018">
                  <c:v>0.29784374780990097</c:v>
                </c:pt>
                <c:pt idx="1019">
                  <c:v>0.29817851103125015</c:v>
                </c:pt>
                <c:pt idx="1020">
                  <c:v>0.30302156558877491</c:v>
                </c:pt>
                <c:pt idx="1021">
                  <c:v>0.29115264030283838</c:v>
                </c:pt>
                <c:pt idx="1022">
                  <c:v>0.29676003965805214</c:v>
                </c:pt>
                <c:pt idx="1023">
                  <c:v>0.295358922620375</c:v>
                </c:pt>
                <c:pt idx="1024">
                  <c:v>0.28437145880065368</c:v>
                </c:pt>
                <c:pt idx="1025">
                  <c:v>0.28465749099663551</c:v>
                </c:pt>
                <c:pt idx="1026">
                  <c:v>0.27317874018802973</c:v>
                </c:pt>
                <c:pt idx="1027">
                  <c:v>0.27745268109573989</c:v>
                </c:pt>
                <c:pt idx="1028">
                  <c:v>0.26997344281987606</c:v>
                </c:pt>
                <c:pt idx="1029">
                  <c:v>0.26861666719380056</c:v>
                </c:pt>
                <c:pt idx="1030">
                  <c:v>0.25878694494749344</c:v>
                </c:pt>
                <c:pt idx="1031">
                  <c:v>0.22723565321604178</c:v>
                </c:pt>
                <c:pt idx="1032">
                  <c:v>0.1573451879320307</c:v>
                </c:pt>
                <c:pt idx="1033">
                  <c:v>0.11696237223652599</c:v>
                </c:pt>
                <c:pt idx="1034">
                  <c:v>0.1032725683444002</c:v>
                </c:pt>
                <c:pt idx="1035">
                  <c:v>9.7878378386402273E-2</c:v>
                </c:pt>
                <c:pt idx="1036">
                  <c:v>9.4604114043177409E-2</c:v>
                </c:pt>
                <c:pt idx="1037">
                  <c:v>9.3852367542692799E-2</c:v>
                </c:pt>
                <c:pt idx="1038">
                  <c:v>9.3901507912263052E-2</c:v>
                </c:pt>
                <c:pt idx="1039">
                  <c:v>0.10154888748236987</c:v>
                </c:pt>
                <c:pt idx="1040">
                  <c:v>0.10486012610666777</c:v>
                </c:pt>
                <c:pt idx="1041">
                  <c:v>0.10445721211937668</c:v>
                </c:pt>
                <c:pt idx="1042">
                  <c:v>9.9008950417559194E-2</c:v>
                </c:pt>
                <c:pt idx="1043">
                  <c:v>0.10830146501315192</c:v>
                </c:pt>
                <c:pt idx="1044">
                  <c:v>0.10621403946462497</c:v>
                </c:pt>
                <c:pt idx="1045">
                  <c:v>0.10780536983411355</c:v>
                </c:pt>
                <c:pt idx="1046">
                  <c:v>0.10947494375867518</c:v>
                </c:pt>
                <c:pt idx="1047">
                  <c:v>0.10942752739162002</c:v>
                </c:pt>
                <c:pt idx="1048">
                  <c:v>0.10871735385610071</c:v>
                </c:pt>
                <c:pt idx="1049">
                  <c:v>0.10873282046422612</c:v>
                </c:pt>
                <c:pt idx="1050">
                  <c:v>0.10349109867419756</c:v>
                </c:pt>
                <c:pt idx="1051">
                  <c:v>0.101297397771444</c:v>
                </c:pt>
                <c:pt idx="1052">
                  <c:v>0.10096439813039058</c:v>
                </c:pt>
                <c:pt idx="1053">
                  <c:v>0.10213440282224155</c:v>
                </c:pt>
                <c:pt idx="1054">
                  <c:v>9.9139642430526018E-2</c:v>
                </c:pt>
                <c:pt idx="1055">
                  <c:v>9.931342320288368E-2</c:v>
                </c:pt>
                <c:pt idx="1056">
                  <c:v>0.10009584444376438</c:v>
                </c:pt>
                <c:pt idx="1057">
                  <c:v>9.6182335827465618E-2</c:v>
                </c:pt>
                <c:pt idx="1058">
                  <c:v>9.4031313455349277E-2</c:v>
                </c:pt>
                <c:pt idx="1059">
                  <c:v>8.2922295519146969E-2</c:v>
                </c:pt>
                <c:pt idx="1060">
                  <c:v>8.2772056077368178E-2</c:v>
                </c:pt>
                <c:pt idx="1061">
                  <c:v>8.0681350436977411E-2</c:v>
                </c:pt>
                <c:pt idx="1062">
                  <c:v>7.9200465455786934E-2</c:v>
                </c:pt>
                <c:pt idx="1063">
                  <c:v>7.5544914139061309E-2</c:v>
                </c:pt>
                <c:pt idx="1064">
                  <c:v>7.6938883507209399E-2</c:v>
                </c:pt>
                <c:pt idx="1065">
                  <c:v>7.4651843347001506E-2</c:v>
                </c:pt>
                <c:pt idx="1066">
                  <c:v>7.4264873782152407E-2</c:v>
                </c:pt>
                <c:pt idx="1067">
                  <c:v>7.3853885161341629E-2</c:v>
                </c:pt>
                <c:pt idx="1068">
                  <c:v>7.8778558518391092E-2</c:v>
                </c:pt>
                <c:pt idx="1069">
                  <c:v>8.0652221024774859E-2</c:v>
                </c:pt>
                <c:pt idx="1070">
                  <c:v>8.9486982948020155E-2</c:v>
                </c:pt>
                <c:pt idx="1071">
                  <c:v>9.0290024650419506E-2</c:v>
                </c:pt>
                <c:pt idx="1072">
                  <c:v>8.9776498425235093E-2</c:v>
                </c:pt>
                <c:pt idx="1073">
                  <c:v>8.9616084025541054E-2</c:v>
                </c:pt>
                <c:pt idx="1074">
                  <c:v>9.3005181335682752E-2</c:v>
                </c:pt>
                <c:pt idx="1075">
                  <c:v>8.4904578350158022E-2</c:v>
                </c:pt>
                <c:pt idx="1076">
                  <c:v>9.2153544426571921E-2</c:v>
                </c:pt>
                <c:pt idx="1077">
                  <c:v>9.4007268679943023E-2</c:v>
                </c:pt>
                <c:pt idx="1078">
                  <c:v>9.3814659031643433E-2</c:v>
                </c:pt>
                <c:pt idx="1079">
                  <c:v>9.7590276691135125E-2</c:v>
                </c:pt>
                <c:pt idx="1080">
                  <c:v>9.893510396993864E-2</c:v>
                </c:pt>
                <c:pt idx="1081">
                  <c:v>9.8239841022549318E-2</c:v>
                </c:pt>
                <c:pt idx="1082">
                  <c:v>9.7192159089244862E-2</c:v>
                </c:pt>
                <c:pt idx="1083">
                  <c:v>9.5717672867642906E-2</c:v>
                </c:pt>
                <c:pt idx="1084">
                  <c:v>9.7059042260081871E-2</c:v>
                </c:pt>
                <c:pt idx="1085">
                  <c:v>9.604663983948275E-2</c:v>
                </c:pt>
                <c:pt idx="1086">
                  <c:v>9.509562659322511E-2</c:v>
                </c:pt>
                <c:pt idx="1087">
                  <c:v>0.10155322074079537</c:v>
                </c:pt>
                <c:pt idx="1088">
                  <c:v>0.10135206349607838</c:v>
                </c:pt>
                <c:pt idx="1089">
                  <c:v>0.10150357395231312</c:v>
                </c:pt>
                <c:pt idx="1090">
                  <c:v>0.10097881598916686</c:v>
                </c:pt>
                <c:pt idx="1091">
                  <c:v>9.9490010746801125E-2</c:v>
                </c:pt>
                <c:pt idx="1092">
                  <c:v>0.10294556044076676</c:v>
                </c:pt>
                <c:pt idx="1093">
                  <c:v>0.10409637893454235</c:v>
                </c:pt>
                <c:pt idx="1094">
                  <c:v>0.10713557853920967</c:v>
                </c:pt>
                <c:pt idx="1095">
                  <c:v>0.12475857216690073</c:v>
                </c:pt>
                <c:pt idx="1096">
                  <c:v>0.14759388147761882</c:v>
                </c:pt>
                <c:pt idx="1097">
                  <c:v>0.15409232519034144</c:v>
                </c:pt>
                <c:pt idx="1098">
                  <c:v>0.16909988888636596</c:v>
                </c:pt>
                <c:pt idx="1099">
                  <c:v>0.17606019803594539</c:v>
                </c:pt>
                <c:pt idx="1100">
                  <c:v>0.17599462972779015</c:v>
                </c:pt>
                <c:pt idx="1101">
                  <c:v>0.17659229229461421</c:v>
                </c:pt>
                <c:pt idx="1102">
                  <c:v>0.17549839388741167</c:v>
                </c:pt>
                <c:pt idx="1103">
                  <c:v>0.17066321431415854</c:v>
                </c:pt>
                <c:pt idx="1104">
                  <c:v>0.17362279347478635</c:v>
                </c:pt>
                <c:pt idx="1105">
                  <c:v>0.18049690446977371</c:v>
                </c:pt>
                <c:pt idx="1106">
                  <c:v>0.18210276035784623</c:v>
                </c:pt>
                <c:pt idx="1107">
                  <c:v>0.18404871667117395</c:v>
                </c:pt>
                <c:pt idx="1108">
                  <c:v>0.18856271153493451</c:v>
                </c:pt>
                <c:pt idx="1109">
                  <c:v>0.18439534181795411</c:v>
                </c:pt>
                <c:pt idx="1110">
                  <c:v>0.19185089156108073</c:v>
                </c:pt>
                <c:pt idx="1111">
                  <c:v>0.18797338194865121</c:v>
                </c:pt>
                <c:pt idx="1112">
                  <c:v>0.1919063426496205</c:v>
                </c:pt>
                <c:pt idx="1113">
                  <c:v>0.19619483770816815</c:v>
                </c:pt>
                <c:pt idx="1114">
                  <c:v>0.19296151666242498</c:v>
                </c:pt>
                <c:pt idx="1115">
                  <c:v>0.1865294142548119</c:v>
                </c:pt>
                <c:pt idx="1116">
                  <c:v>0.18591173577546286</c:v>
                </c:pt>
                <c:pt idx="1117">
                  <c:v>0.18812465727696509</c:v>
                </c:pt>
                <c:pt idx="1118">
                  <c:v>0.1907691860555267</c:v>
                </c:pt>
                <c:pt idx="1119">
                  <c:v>0.19070857333327559</c:v>
                </c:pt>
                <c:pt idx="1120">
                  <c:v>0.19606319943571773</c:v>
                </c:pt>
                <c:pt idx="1121">
                  <c:v>0.20038076157015683</c:v>
                </c:pt>
                <c:pt idx="1122">
                  <c:v>0.22803326009989378</c:v>
                </c:pt>
                <c:pt idx="1123">
                  <c:v>0.23211112089813776</c:v>
                </c:pt>
                <c:pt idx="1124">
                  <c:v>0.24638264252458586</c:v>
                </c:pt>
                <c:pt idx="1125">
                  <c:v>0.26055217282274123</c:v>
                </c:pt>
                <c:pt idx="1126">
                  <c:v>0.25778792159583425</c:v>
                </c:pt>
                <c:pt idx="1127">
                  <c:v>0.27175017839386739</c:v>
                </c:pt>
                <c:pt idx="1128">
                  <c:v>0.27179314897907075</c:v>
                </c:pt>
                <c:pt idx="1129">
                  <c:v>0.27186321739301594</c:v>
                </c:pt>
                <c:pt idx="1130">
                  <c:v>0.26888989440998762</c:v>
                </c:pt>
                <c:pt idx="1131">
                  <c:v>0.2698148204785194</c:v>
                </c:pt>
                <c:pt idx="1132">
                  <c:v>0.27385743882424629</c:v>
                </c:pt>
                <c:pt idx="1133">
                  <c:v>0.26665851443466071</c:v>
                </c:pt>
                <c:pt idx="1134">
                  <c:v>0.2631611224980131</c:v>
                </c:pt>
                <c:pt idx="1135">
                  <c:v>0.25237546583792647</c:v>
                </c:pt>
                <c:pt idx="1136">
                  <c:v>0.27092156965274744</c:v>
                </c:pt>
                <c:pt idx="1137">
                  <c:v>0.26063510741764673</c:v>
                </c:pt>
                <c:pt idx="1138">
                  <c:v>0.2699418432941183</c:v>
                </c:pt>
                <c:pt idx="1139">
                  <c:v>0.26396368250101865</c:v>
                </c:pt>
                <c:pt idx="1140">
                  <c:v>0.27346522279723856</c:v>
                </c:pt>
                <c:pt idx="1141">
                  <c:v>0.27410033341413381</c:v>
                </c:pt>
                <c:pt idx="1142">
                  <c:v>0.28642470923550595</c:v>
                </c:pt>
                <c:pt idx="1143">
                  <c:v>0.28709411816819791</c:v>
                </c:pt>
                <c:pt idx="1144">
                  <c:v>0.29590172561509903</c:v>
                </c:pt>
                <c:pt idx="1145">
                  <c:v>0.30299808902772951</c:v>
                </c:pt>
                <c:pt idx="1146">
                  <c:v>0.30836298782976113</c:v>
                </c:pt>
                <c:pt idx="1147">
                  <c:v>0.34257260429789477</c:v>
                </c:pt>
                <c:pt idx="1148">
                  <c:v>0.34862318217325405</c:v>
                </c:pt>
                <c:pt idx="1149">
                  <c:v>0.34737705756586867</c:v>
                </c:pt>
                <c:pt idx="1150">
                  <c:v>0.34313966747451641</c:v>
                </c:pt>
                <c:pt idx="1151">
                  <c:v>0.33790213712932921</c:v>
                </c:pt>
                <c:pt idx="1152">
                  <c:v>0.33658458848673556</c:v>
                </c:pt>
                <c:pt idx="1153">
                  <c:v>0.34292926719596223</c:v>
                </c:pt>
                <c:pt idx="1154">
                  <c:v>0.34951168790320331</c:v>
                </c:pt>
                <c:pt idx="1155">
                  <c:v>0.35254121360959528</c:v>
                </c:pt>
                <c:pt idx="1156">
                  <c:v>0.35303284377100425</c:v>
                </c:pt>
                <c:pt idx="1157">
                  <c:v>0.37018220497652787</c:v>
                </c:pt>
                <c:pt idx="1158">
                  <c:v>0.37038790725365711</c:v>
                </c:pt>
                <c:pt idx="1159">
                  <c:v>0.37107064175436377</c:v>
                </c:pt>
                <c:pt idx="1160">
                  <c:v>0.36816951418468757</c:v>
                </c:pt>
                <c:pt idx="1161">
                  <c:v>0.36731579360968969</c:v>
                </c:pt>
                <c:pt idx="1162">
                  <c:v>0.36092850373971264</c:v>
                </c:pt>
                <c:pt idx="1163">
                  <c:v>0.35471623880745334</c:v>
                </c:pt>
                <c:pt idx="1164">
                  <c:v>0.35253569551266567</c:v>
                </c:pt>
                <c:pt idx="1165">
                  <c:v>0.35412092220474412</c:v>
                </c:pt>
                <c:pt idx="1166">
                  <c:v>0.35641440311218636</c:v>
                </c:pt>
                <c:pt idx="1167">
                  <c:v>0.35853787244210777</c:v>
                </c:pt>
                <c:pt idx="1168">
                  <c:v>0.37829986062370352</c:v>
                </c:pt>
                <c:pt idx="1169">
                  <c:v>0.37393337136511151</c:v>
                </c:pt>
                <c:pt idx="1170">
                  <c:v>0.37653580314128776</c:v>
                </c:pt>
                <c:pt idx="1171">
                  <c:v>0.37789138563238245</c:v>
                </c:pt>
                <c:pt idx="1172">
                  <c:v>0.37821937771851344</c:v>
                </c:pt>
                <c:pt idx="1173">
                  <c:v>0.38389614767263469</c:v>
                </c:pt>
                <c:pt idx="1174">
                  <c:v>0.38708974202454133</c:v>
                </c:pt>
                <c:pt idx="1175">
                  <c:v>0.3887956045757181</c:v>
                </c:pt>
                <c:pt idx="1176">
                  <c:v>0.39558514733906014</c:v>
                </c:pt>
                <c:pt idx="1177">
                  <c:v>0.40868740252577385</c:v>
                </c:pt>
                <c:pt idx="1178">
                  <c:v>0.42037344322408821</c:v>
                </c:pt>
                <c:pt idx="1179">
                  <c:v>0.42467609848838539</c:v>
                </c:pt>
                <c:pt idx="1180">
                  <c:v>0.42653199630581989</c:v>
                </c:pt>
                <c:pt idx="1181">
                  <c:v>0.43067771342019695</c:v>
                </c:pt>
                <c:pt idx="1182">
                  <c:v>0.43180081280574956</c:v>
                </c:pt>
                <c:pt idx="1183">
                  <c:v>0.43170292040150238</c:v>
                </c:pt>
                <c:pt idx="1184">
                  <c:v>0.43128228977103755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C-4653-A361-CD8224A1A5E8}"/>
            </c:ext>
          </c:extLst>
        </c:ser>
        <c:ser>
          <c:idx val="1"/>
          <c:order val="1"/>
          <c:tx>
            <c:strRef>
              <c:f>RISKSTATS_LSE!$Z$1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RISKSTATS_LSE!$Z$2:$Z$1186</c:f>
              <c:numCache>
                <c:formatCode>0.0%</c:formatCode>
                <c:ptCount val="1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C-4653-A361-CD8224A1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74264401160382"/>
          <c:y val="0.15868075511947313"/>
          <c:w val="0.68266532472914565"/>
          <c:h val="0.68266548639286873"/>
        </c:manualLayout>
      </c:layout>
      <c:pieChart>
        <c:varyColors val="1"/>
        <c:ser>
          <c:idx val="0"/>
          <c:order val="0"/>
          <c:tx>
            <c:strRef>
              <c:f>COMPONENT_RISK!$B$1</c:f>
              <c:strCache>
                <c:ptCount val="1"/>
                <c:pt idx="0">
                  <c:v>ETL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DD7-4B0B-B71F-9F5184CAD4C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2DD7-4B0B-B71F-9F5184CAD4C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DD7-4B0B-B71F-9F5184CAD4CE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DD7-4B0B-B71F-9F5184CAD4CE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2DD7-4B0B-B71F-9F5184CAD4CE}"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2DD7-4B0B-B71F-9F5184CAD4CE}"/>
                </c:ext>
              </c:extLst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2DD7-4B0B-B71F-9F5184CAD4CE}"/>
                </c:ext>
              </c:extLst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2DD7-4B0B-B71F-9F5184CAD4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COMPONENT_RISK!$B$3:$B$6</c:f>
              <c:numCache>
                <c:formatCode>0.0%</c:formatCode>
                <c:ptCount val="4"/>
                <c:pt idx="0">
                  <c:v>0.46916932507128145</c:v>
                </c:pt>
                <c:pt idx="1">
                  <c:v>0.21422241204829498</c:v>
                </c:pt>
                <c:pt idx="2">
                  <c:v>0.18907533947358932</c:v>
                </c:pt>
                <c:pt idx="3">
                  <c:v>0.12753292340683434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D7-4B0B-B71F-9F5184CA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660458232194661"/>
          <c:y val="0.17111953111124265"/>
          <c:w val="0.67295648570244504"/>
          <c:h val="0.67295648570244504"/>
        </c:manualLayout>
      </c:layout>
      <c:pieChart>
        <c:varyColors val="1"/>
        <c:ser>
          <c:idx val="0"/>
          <c:order val="0"/>
          <c:tx>
            <c:strRef>
              <c:f>COMPONENT_RISK!$D$1</c:f>
              <c:strCache>
                <c:ptCount val="1"/>
                <c:pt idx="0">
                  <c:v>StdDev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E4-4D5F-AD3E-60D5AF33956A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E4-4D5F-AD3E-60D5AF33956A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E4-4D5F-AD3E-60D5AF33956A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2E4-4D5F-AD3E-60D5AF33956A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2E4-4D5F-AD3E-60D5AF33956A}"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2E4-4D5F-AD3E-60D5AF33956A}"/>
                </c:ext>
              </c:extLst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2E4-4D5F-AD3E-60D5AF33956A}"/>
                </c:ext>
              </c:extLst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B2E4-4D5F-AD3E-60D5AF3395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COMPONENT_RISK!$D$3:$D$6</c:f>
              <c:numCache>
                <c:formatCode>0.0%</c:formatCode>
                <c:ptCount val="4"/>
                <c:pt idx="0">
                  <c:v>0.47094610472146697</c:v>
                </c:pt>
                <c:pt idx="1">
                  <c:v>0.2156492560020257</c:v>
                </c:pt>
                <c:pt idx="2">
                  <c:v>0.17609554414258105</c:v>
                </c:pt>
                <c:pt idx="3">
                  <c:v>0.13730909513392642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E4-4D5F-AD3E-60D5AF33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>
        <c:manualLayout>
          <c:xMode val="edge"/>
          <c:yMode val="edge"/>
          <c:x val="0.34124989639452968"/>
          <c:y val="1.777777333388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6298620567166"/>
          <c:y val="0.15851636966431831"/>
          <c:w val="0.71274051269907046"/>
          <c:h val="0.71274051269907046"/>
        </c:manualLayout>
      </c:layout>
      <c:pieChart>
        <c:varyColors val="1"/>
        <c:ser>
          <c:idx val="0"/>
          <c:order val="0"/>
          <c:tx>
            <c:strRef>
              <c:f>COMPONENT_RISK!$E$1</c:f>
              <c:strCache>
                <c:ptCount val="1"/>
                <c:pt idx="0">
                  <c:v>ActualWeights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E-4300-B2BE-F4E8622D8338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AE-4300-B2BE-F4E8622D8338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AE-4300-B2BE-F4E8622D8338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AE-4300-B2BE-F4E8622D8338}"/>
              </c:ext>
            </c:extLst>
          </c:dPt>
          <c:dLbls>
            <c:dLbl>
              <c:idx val="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AAE-4300-B2BE-F4E8622D8338}"/>
                </c:ext>
              </c:extLst>
            </c:dLbl>
            <c:dLbl>
              <c:idx val="1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AAE-4300-B2BE-F4E8622D8338}"/>
                </c:ext>
              </c:extLst>
            </c:dLbl>
            <c:dLbl>
              <c:idx val="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AAE-4300-B2BE-F4E8622D8338}"/>
                </c:ext>
              </c:extLst>
            </c:dLbl>
            <c:dLbl>
              <c:idx val="3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BAAE-4300-B2BE-F4E8622D83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COMPONENT_RISK!$E$3:$E$6</c:f>
              <c:numCache>
                <c:formatCode>0.0%</c:formatCode>
                <c:ptCount val="4"/>
                <c:pt idx="0">
                  <c:v>0.41654013347452401</c:v>
                </c:pt>
                <c:pt idx="1">
                  <c:v>0.3522785726412333</c:v>
                </c:pt>
                <c:pt idx="2">
                  <c:v>9.0093633648305887E-2</c:v>
                </c:pt>
                <c:pt idx="3">
                  <c:v>0.14108766023593683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AE-4300-B2BE-F4E8622D8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Since July</a:t>
            </a:r>
            <a:r>
              <a:rPr lang="en-US" sz="2400" baseline="0"/>
              <a:t> 2009</a:t>
            </a:r>
            <a:endParaRPr lang="en-US" sz="2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BOXPLOTS!$B$7:$D$7</c:f>
              <c:numCache>
                <c:formatCode>0.00%</c:formatCode>
                <c:ptCount val="3"/>
                <c:pt idx="0">
                  <c:v>-2.6869555000000002E-3</c:v>
                </c:pt>
                <c:pt idx="1">
                  <c:v>-1.7210090999999999E-3</c:v>
                </c:pt>
                <c:pt idx="2">
                  <c:v>-4.0276616999999999E-3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5-42EE-8180-CBFDD832B8C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BOXPLOTS!$B$11:$D$11</c:f>
                <c:numCache>
                  <c:formatCode>General</c:formatCode>
                  <c:ptCount val="3"/>
                  <c:pt idx="0">
                    <c:v>2.5853343099999999E-2</c:v>
                  </c:pt>
                  <c:pt idx="1">
                    <c:v>1.42339526E-2</c:v>
                  </c:pt>
                  <c:pt idx="2">
                    <c:v>4.68217467E-2</c:v>
                  </c:pt>
                </c:numCache>
              </c:numRef>
            </c:plus>
            <c:minus>
              <c:numRef>
                <c:f>BOXPLOTS!$B$10:$D$10</c:f>
                <c:numCache>
                  <c:formatCode>General</c:formatCode>
                  <c:ptCount val="3"/>
                  <c:pt idx="0">
                    <c:v>3.4418871000000004E-2</c:v>
                  </c:pt>
                  <c:pt idx="1">
                    <c:v>2.7391714400000003E-2</c:v>
                  </c:pt>
                  <c:pt idx="2">
                    <c:v>6.7099899399999996E-2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BOXPLOTS!$B$8:$D$8</c:f>
              <c:numCache>
                <c:formatCode>0.00%</c:formatCode>
                <c:ptCount val="3"/>
                <c:pt idx="0">
                  <c:v>2.8171439999999999E-4</c:v>
                </c:pt>
                <c:pt idx="1">
                  <c:v>2.6886379999999999E-4</c:v>
                </c:pt>
                <c:pt idx="2">
                  <c:v>6.1269690000000001E-4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5-42EE-8180-CBFDD832B8C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BOXPLOTS!$B$9:$D$9</c:f>
              <c:numCache>
                <c:formatCode>0.00%</c:formatCode>
                <c:ptCount val="3"/>
                <c:pt idx="0">
                  <c:v>2.7287130000000002E-3</c:v>
                </c:pt>
                <c:pt idx="1">
                  <c:v>1.6840747000000001E-3</c:v>
                </c:pt>
                <c:pt idx="2">
                  <c:v>4.8166802999999999E-3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5-42EE-8180-CBFDD832B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  <c:majorUnit val="1.0000000000000002E-3"/>
        <c:minorUnit val="1.0000000000000002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BOXPLOTS!$G$7:$I$7</c:f>
              <c:numCache>
                <c:formatCode>0.00%</c:formatCode>
                <c:ptCount val="3"/>
                <c:pt idx="0">
                  <c:v>-2.1558274000000001E-3</c:v>
                </c:pt>
                <c:pt idx="1">
                  <c:v>-2.3001497999999999E-3</c:v>
                </c:pt>
                <c:pt idx="2">
                  <c:v>-4.6964529000000001E-3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A22-B2ED-9A67360108D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BOXPLOTS!$G$11:$I$11</c:f>
                <c:numCache>
                  <c:formatCode>General</c:formatCode>
                  <c:ptCount val="3"/>
                  <c:pt idx="0">
                    <c:v>2.15202439E-2</c:v>
                  </c:pt>
                  <c:pt idx="1">
                    <c:v>1.46333885E-2</c:v>
                  </c:pt>
                  <c:pt idx="2">
                    <c:v>3.8977191600000002E-2</c:v>
                  </c:pt>
                </c:numCache>
              </c:numRef>
            </c:plus>
            <c:minus>
              <c:numRef>
                <c:f>BOXPLOTS!$G$10:$I$10</c:f>
                <c:numCache>
                  <c:formatCode>General</c:formatCode>
                  <c:ptCount val="3"/>
                  <c:pt idx="0">
                    <c:v>2.2813188599999999E-2</c:v>
                  </c:pt>
                  <c:pt idx="1">
                    <c:v>1.99323772E-2</c:v>
                  </c:pt>
                  <c:pt idx="2">
                    <c:v>3.95231261E-2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BOXPLOTS!$G$8:$I$8</c:f>
              <c:numCache>
                <c:formatCode>0.00%</c:formatCode>
                <c:ptCount val="3"/>
                <c:pt idx="0">
                  <c:v>2.3100085999999999E-3</c:v>
                </c:pt>
                <c:pt idx="1">
                  <c:v>2.1695777E-3</c:v>
                </c:pt>
                <c:pt idx="2">
                  <c:v>4.8340114999999998E-3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A22-B2ED-9A67360108D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BOXPLOTS!$G$9:$I$9</c:f>
              <c:numCache>
                <c:formatCode>0.00%</c:formatCode>
                <c:ptCount val="3"/>
                <c:pt idx="0">
                  <c:v>2.3824994000000003E-3</c:v>
                </c:pt>
                <c:pt idx="1">
                  <c:v>2.3802454999999998E-3</c:v>
                </c:pt>
                <c:pt idx="2">
                  <c:v>5.1169971999999999E-3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6-4A22-B2ED-9A673601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Previous</a:t>
            </a:r>
            <a:r>
              <a:rPr lang="en-US" sz="2400" baseline="0"/>
              <a:t> Quarter</a:t>
            </a:r>
            <a:endParaRPr lang="en-US" sz="2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BOXPLOTS!$L$7:$N$7</c:f>
              <c:numCache>
                <c:formatCode>0.00%</c:formatCode>
                <c:ptCount val="3"/>
                <c:pt idx="0">
                  <c:v>-4.5671770000000004E-3</c:v>
                </c:pt>
                <c:pt idx="1">
                  <c:v>-4.220054E-3</c:v>
                </c:pt>
                <c:pt idx="2">
                  <c:v>-8.7194442000000007E-3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B-48BB-9E71-D703558D947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7.7202629999999998E-3</c:v>
                  </c:pt>
                  <c:pt idx="2">
                    <c:v>2.4244716699999998E-2</c:v>
                  </c:pt>
                </c:numCache>
              </c:numRef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1.8091829999999996E-2</c:v>
                  </c:pt>
                  <c:pt idx="1">
                    <c:v>9.9838359999999994E-3</c:v>
                  </c:pt>
                  <c:pt idx="2">
                    <c:v>1.6132677200000001E-2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BOXPLOTS!$L$8:$N$8</c:f>
              <c:numCache>
                <c:formatCode>0.00%</c:formatCode>
                <c:ptCount val="3"/>
                <c:pt idx="0">
                  <c:v>5.6788900000000007E-3</c:v>
                </c:pt>
                <c:pt idx="1">
                  <c:v>4.0812050000000001E-3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B-48BB-9E71-D703558D947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BOXPLOTS!$L$9:$N$9</c:f>
              <c:numCache>
                <c:formatCode>0.00%</c:formatCode>
                <c:ptCount val="3"/>
                <c:pt idx="0">
                  <c:v>3.4508379999999995E-3</c:v>
                </c:pt>
                <c:pt idx="1">
                  <c:v>2.6916800000000001E-3</c:v>
                </c:pt>
                <c:pt idx="2">
                  <c:v>4.9399448000000002E-3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CB-48BB-9E71-D703558D9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6.0000000000000012E-2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4000" b="1">
                <a:solidFill>
                  <a:schemeClr val="tx1"/>
                </a:solidFill>
                <a:latin typeface="+mn-lt"/>
              </a:rPr>
              <a:t>DAILY 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51431519767357E-2"/>
          <c:y val="0.1059534940944882"/>
          <c:w val="0.79590069560270471"/>
          <c:h val="0.70277452427821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RISKSTATS_LSE!$C$1</c:f>
              <c:strCache>
                <c:ptCount val="1"/>
                <c:pt idx="0">
                  <c:v>Daily.Return</c:v>
                </c:pt>
              </c:strCache>
            </c:strRef>
          </c:tx>
          <c:spPr>
            <a:solidFill>
              <a:schemeClr val="tx1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RISKSTATS_LSE!$C$2:$C$1186</c:f>
              <c:numCache>
                <c:formatCode>0.0%</c:formatCode>
                <c:ptCount val="1185"/>
                <c:pt idx="0">
                  <c:v>-5.2005866261725093E-5</c:v>
                </c:pt>
                <c:pt idx="1">
                  <c:v>-1.5899763138113194E-4</c:v>
                </c:pt>
                <c:pt idx="2">
                  <c:v>-5.3503037040404292E-5</c:v>
                </c:pt>
                <c:pt idx="3">
                  <c:v>-5.350589976854149E-5</c:v>
                </c:pt>
                <c:pt idx="4">
                  <c:v>-5.3508762803172783E-5</c:v>
                </c:pt>
                <c:pt idx="5">
                  <c:v>-5.3511626143951314E-5</c:v>
                </c:pt>
                <c:pt idx="6">
                  <c:v>-1.6054346937409897E-4</c:v>
                </c:pt>
                <c:pt idx="7">
                  <c:v>-8.9561958171711399E-3</c:v>
                </c:pt>
                <c:pt idx="8">
                  <c:v>-2.1032639596268547E-3</c:v>
                </c:pt>
                <c:pt idx="9">
                  <c:v>4.3221318708741843E-3</c:v>
                </c:pt>
                <c:pt idx="10">
                  <c:v>2.8231166249536115E-3</c:v>
                </c:pt>
                <c:pt idx="11">
                  <c:v>-3.6644963295329488E-3</c:v>
                </c:pt>
                <c:pt idx="12">
                  <c:v>-9.1971828664828333E-3</c:v>
                </c:pt>
                <c:pt idx="13">
                  <c:v>1.2096505924262444E-4</c:v>
                </c:pt>
                <c:pt idx="14">
                  <c:v>-1.9655956506225852E-2</c:v>
                </c:pt>
                <c:pt idx="15">
                  <c:v>-5.6675616530466036E-3</c:v>
                </c:pt>
                <c:pt idx="16">
                  <c:v>-3.4137156612154676E-2</c:v>
                </c:pt>
                <c:pt idx="17">
                  <c:v>2.5132398328681849E-2</c:v>
                </c:pt>
                <c:pt idx="18">
                  <c:v>-1.2915241865120792E-2</c:v>
                </c:pt>
                <c:pt idx="19">
                  <c:v>1.681033661933385E-2</c:v>
                </c:pt>
                <c:pt idx="20">
                  <c:v>2.5298833694113627E-3</c:v>
                </c:pt>
                <c:pt idx="21">
                  <c:v>9.4401599098328133E-3</c:v>
                </c:pt>
                <c:pt idx="22">
                  <c:v>-9.7621008411136988E-3</c:v>
                </c:pt>
                <c:pt idx="23">
                  <c:v>-2.5447908100968667E-3</c:v>
                </c:pt>
                <c:pt idx="24">
                  <c:v>-2.6941489112546912E-2</c:v>
                </c:pt>
                <c:pt idx="25">
                  <c:v>-5.1571949609038499E-3</c:v>
                </c:pt>
                <c:pt idx="26">
                  <c:v>3.5322979452988859E-4</c:v>
                </c:pt>
                <c:pt idx="27">
                  <c:v>2.1649049034846133E-2</c:v>
                </c:pt>
                <c:pt idx="28">
                  <c:v>6.9440170191545159E-3</c:v>
                </c:pt>
                <c:pt idx="29">
                  <c:v>-8.8270466225419397E-3</c:v>
                </c:pt>
                <c:pt idx="30">
                  <c:v>1.6071928362589239E-2</c:v>
                </c:pt>
                <c:pt idx="31">
                  <c:v>2.2982674288133182E-2</c:v>
                </c:pt>
                <c:pt idx="32">
                  <c:v>3.1810070602839267E-3</c:v>
                </c:pt>
                <c:pt idx="33">
                  <c:v>-7.1213017302821299E-3</c:v>
                </c:pt>
                <c:pt idx="34">
                  <c:v>-3.4380374319953558E-3</c:v>
                </c:pt>
                <c:pt idx="35">
                  <c:v>-1.1753562928076174E-2</c:v>
                </c:pt>
                <c:pt idx="36">
                  <c:v>5.7846138576395838E-4</c:v>
                </c:pt>
                <c:pt idx="37">
                  <c:v>1.2128266688572415E-2</c:v>
                </c:pt>
                <c:pt idx="38">
                  <c:v>-7.3490226825847641E-3</c:v>
                </c:pt>
                <c:pt idx="39">
                  <c:v>-9.1621118366955936E-3</c:v>
                </c:pt>
                <c:pt idx="40">
                  <c:v>1.848120895443385E-3</c:v>
                </c:pt>
                <c:pt idx="41">
                  <c:v>7.6741247721307431E-3</c:v>
                </c:pt>
                <c:pt idx="42">
                  <c:v>8.0814436789692079E-3</c:v>
                </c:pt>
                <c:pt idx="43">
                  <c:v>3.6656319466861309E-3</c:v>
                </c:pt>
                <c:pt idx="44">
                  <c:v>1.4419962349570816E-3</c:v>
                </c:pt>
                <c:pt idx="45">
                  <c:v>2.4095065154090215E-3</c:v>
                </c:pt>
                <c:pt idx="46">
                  <c:v>-6.1041903292617834E-3</c:v>
                </c:pt>
                <c:pt idx="47">
                  <c:v>-1.1140580312400675E-2</c:v>
                </c:pt>
                <c:pt idx="48">
                  <c:v>-1.0207770698275146E-2</c:v>
                </c:pt>
                <c:pt idx="49">
                  <c:v>9.8338393337845807E-5</c:v>
                </c:pt>
                <c:pt idx="50">
                  <c:v>3.7677069741598439E-3</c:v>
                </c:pt>
                <c:pt idx="51">
                  <c:v>5.3084795730826695E-3</c:v>
                </c:pt>
                <c:pt idx="52">
                  <c:v>-1.2979942338864483E-2</c:v>
                </c:pt>
                <c:pt idx="53">
                  <c:v>1.7347181827299381E-3</c:v>
                </c:pt>
                <c:pt idx="54">
                  <c:v>-6.1180975860812073E-3</c:v>
                </c:pt>
                <c:pt idx="55">
                  <c:v>-1.5865520823496012E-2</c:v>
                </c:pt>
                <c:pt idx="56">
                  <c:v>1.3546364712279655E-2</c:v>
                </c:pt>
                <c:pt idx="57">
                  <c:v>7.3690688463541902E-3</c:v>
                </c:pt>
                <c:pt idx="58">
                  <c:v>9.1008771929823925E-3</c:v>
                </c:pt>
                <c:pt idx="59">
                  <c:v>-3.2132379193119819E-3</c:v>
                </c:pt>
                <c:pt idx="60">
                  <c:v>1.191328993677381E-2</c:v>
                </c:pt>
                <c:pt idx="61">
                  <c:v>-1.1849982301974204E-3</c:v>
                </c:pt>
                <c:pt idx="62">
                  <c:v>4.3450124803549976E-3</c:v>
                </c:pt>
                <c:pt idx="63">
                  <c:v>2.1477663230240912E-3</c:v>
                </c:pt>
                <c:pt idx="64">
                  <c:v>3.337211438368719E-3</c:v>
                </c:pt>
                <c:pt idx="65">
                  <c:v>-7.5371517500228014E-3</c:v>
                </c:pt>
                <c:pt idx="66">
                  <c:v>7.5943918337227035E-3</c:v>
                </c:pt>
                <c:pt idx="67">
                  <c:v>-4.4551585243049422E-3</c:v>
                </c:pt>
                <c:pt idx="68">
                  <c:v>5.1800766283523958E-3</c:v>
                </c:pt>
                <c:pt idx="69">
                  <c:v>9.4986887845338284E-3</c:v>
                </c:pt>
                <c:pt idx="70">
                  <c:v>9.1827641932608652E-3</c:v>
                </c:pt>
                <c:pt idx="71">
                  <c:v>-8.5604393959801735E-3</c:v>
                </c:pt>
                <c:pt idx="72">
                  <c:v>-1.0566516219601904E-3</c:v>
                </c:pt>
                <c:pt idx="73">
                  <c:v>1.217945811989053E-2</c:v>
                </c:pt>
                <c:pt idx="74">
                  <c:v>3.7322902826090734E-3</c:v>
                </c:pt>
                <c:pt idx="75">
                  <c:v>-8.5523478053932001E-3</c:v>
                </c:pt>
                <c:pt idx="76">
                  <c:v>-8.6861291967955927E-3</c:v>
                </c:pt>
                <c:pt idx="77">
                  <c:v>9.2616413686648358E-3</c:v>
                </c:pt>
                <c:pt idx="78">
                  <c:v>7.4222908638347154E-3</c:v>
                </c:pt>
                <c:pt idx="79">
                  <c:v>-4.4652159676123373E-3</c:v>
                </c:pt>
                <c:pt idx="80">
                  <c:v>1.8389498549770888E-3</c:v>
                </c:pt>
                <c:pt idx="81">
                  <c:v>9.2375651031951691E-3</c:v>
                </c:pt>
                <c:pt idx="82">
                  <c:v>-1.7152658662093361E-3</c:v>
                </c:pt>
                <c:pt idx="83">
                  <c:v>-1.6441521507287427E-3</c:v>
                </c:pt>
                <c:pt idx="84">
                  <c:v>6.1868518271241714E-3</c:v>
                </c:pt>
                <c:pt idx="85">
                  <c:v>-2.2118021764132947E-3</c:v>
                </c:pt>
                <c:pt idx="86">
                  <c:v>4.2856298398060997E-3</c:v>
                </c:pt>
                <c:pt idx="87">
                  <c:v>-2.884134318255337E-3</c:v>
                </c:pt>
                <c:pt idx="88">
                  <c:v>-6.6999203093178897E-3</c:v>
                </c:pt>
                <c:pt idx="89">
                  <c:v>-2.7337017887919175E-3</c:v>
                </c:pt>
                <c:pt idx="90">
                  <c:v>-1.0979679399320609E-2</c:v>
                </c:pt>
                <c:pt idx="91">
                  <c:v>-2.0485938512058502E-3</c:v>
                </c:pt>
                <c:pt idx="92">
                  <c:v>-1.4294123862281259E-2</c:v>
                </c:pt>
                <c:pt idx="93">
                  <c:v>-6.1098860712973579E-3</c:v>
                </c:pt>
                <c:pt idx="94">
                  <c:v>2.0152530621677808E-2</c:v>
                </c:pt>
                <c:pt idx="95">
                  <c:v>-2.5372660957817842E-3</c:v>
                </c:pt>
                <c:pt idx="96">
                  <c:v>2.3377999848588064E-2</c:v>
                </c:pt>
                <c:pt idx="97">
                  <c:v>-5.2819245735251895E-3</c:v>
                </c:pt>
                <c:pt idx="98">
                  <c:v>1.3951689671584942E-2</c:v>
                </c:pt>
                <c:pt idx="99">
                  <c:v>8.9042100630775632E-3</c:v>
                </c:pt>
                <c:pt idx="100">
                  <c:v>-1.0468615961731532E-3</c:v>
                </c:pt>
                <c:pt idx="101">
                  <c:v>2.5325667709774112E-3</c:v>
                </c:pt>
                <c:pt idx="102">
                  <c:v>-6.8671147955109537E-3</c:v>
                </c:pt>
                <c:pt idx="103">
                  <c:v>1.233809899716393E-2</c:v>
                </c:pt>
                <c:pt idx="104">
                  <c:v>-4.9819494584836871E-3</c:v>
                </c:pt>
                <c:pt idx="105">
                  <c:v>-1.7778100282998404E-2</c:v>
                </c:pt>
                <c:pt idx="106">
                  <c:v>-5.1418439716311645E-3</c:v>
                </c:pt>
                <c:pt idx="107">
                  <c:v>1.024772767777579E-2</c:v>
                </c:pt>
                <c:pt idx="108">
                  <c:v>1.7876569345211833E-2</c:v>
                </c:pt>
                <c:pt idx="109">
                  <c:v>-3.3363182067651207E-3</c:v>
                </c:pt>
                <c:pt idx="110">
                  <c:v>8.7817177967452562E-3</c:v>
                </c:pt>
                <c:pt idx="111">
                  <c:v>4.6830333414736337E-3</c:v>
                </c:pt>
                <c:pt idx="112">
                  <c:v>1.6156936759176297E-3</c:v>
                </c:pt>
                <c:pt idx="113">
                  <c:v>1.1705590133043369E-3</c:v>
                </c:pt>
                <c:pt idx="114">
                  <c:v>3.4220207032252575E-3</c:v>
                </c:pt>
                <c:pt idx="115">
                  <c:v>-6.2949384715945923E-3</c:v>
                </c:pt>
                <c:pt idx="116">
                  <c:v>4.3614419928214914E-3</c:v>
                </c:pt>
                <c:pt idx="117">
                  <c:v>-2.5200751751239384E-3</c:v>
                </c:pt>
                <c:pt idx="118">
                  <c:v>1.6414736150959523E-3</c:v>
                </c:pt>
                <c:pt idx="119">
                  <c:v>-5.4151110097757369E-4</c:v>
                </c:pt>
                <c:pt idx="120">
                  <c:v>3.5502452378236142E-3</c:v>
                </c:pt>
                <c:pt idx="121">
                  <c:v>-2.2447964765219281E-3</c:v>
                </c:pt>
                <c:pt idx="122">
                  <c:v>-7.1197687499121155E-4</c:v>
                </c:pt>
                <c:pt idx="123">
                  <c:v>6.3838579591604652E-3</c:v>
                </c:pt>
                <c:pt idx="124">
                  <c:v>-1.0477876106194165E-3</c:v>
                </c:pt>
                <c:pt idx="125">
                  <c:v>5.9531402814984639E-4</c:v>
                </c:pt>
                <c:pt idx="126">
                  <c:v>-8.1452835266952964E-3</c:v>
                </c:pt>
                <c:pt idx="127">
                  <c:v>-3.5419463566511373E-3</c:v>
                </c:pt>
                <c:pt idx="128">
                  <c:v>6.6074243944388746E-3</c:v>
                </c:pt>
                <c:pt idx="129">
                  <c:v>1.2245304779939766E-3</c:v>
                </c:pt>
                <c:pt idx="130">
                  <c:v>-1.6354508866987846E-3</c:v>
                </c:pt>
                <c:pt idx="131">
                  <c:v>-1.6096407509757998E-3</c:v>
                </c:pt>
                <c:pt idx="132">
                  <c:v>5.3788754298106792E-3</c:v>
                </c:pt>
                <c:pt idx="133">
                  <c:v>3.3065591916668856E-3</c:v>
                </c:pt>
                <c:pt idx="134">
                  <c:v>2.0933818017228175E-3</c:v>
                </c:pt>
                <c:pt idx="135">
                  <c:v>-3.1758578344883996E-3</c:v>
                </c:pt>
                <c:pt idx="136">
                  <c:v>-5.8621959162866296E-3</c:v>
                </c:pt>
                <c:pt idx="137">
                  <c:v>-6.4095259799455478E-4</c:v>
                </c:pt>
                <c:pt idx="138">
                  <c:v>3.5061214600287205E-3</c:v>
                </c:pt>
                <c:pt idx="139">
                  <c:v>5.6952946356290659E-3</c:v>
                </c:pt>
                <c:pt idx="140">
                  <c:v>3.6153085722355378E-3</c:v>
                </c:pt>
                <c:pt idx="141">
                  <c:v>-2.6032139138266407E-3</c:v>
                </c:pt>
                <c:pt idx="142">
                  <c:v>4.923745432485486E-3</c:v>
                </c:pt>
                <c:pt idx="143">
                  <c:v>4.9557770602273541E-3</c:v>
                </c:pt>
                <c:pt idx="144">
                  <c:v>4.3306371624548543E-3</c:v>
                </c:pt>
                <c:pt idx="145">
                  <c:v>-7.4277050616888838E-3</c:v>
                </c:pt>
                <c:pt idx="146">
                  <c:v>4.7926680586890709E-3</c:v>
                </c:pt>
                <c:pt idx="147">
                  <c:v>1.5062551428851184E-3</c:v>
                </c:pt>
                <c:pt idx="148">
                  <c:v>-5.8627748610899011E-3</c:v>
                </c:pt>
                <c:pt idx="149">
                  <c:v>3.0117106516502098E-3</c:v>
                </c:pt>
                <c:pt idx="150">
                  <c:v>-1.3826236330880019E-3</c:v>
                </c:pt>
                <c:pt idx="151">
                  <c:v>-1.4964197807115589E-3</c:v>
                </c:pt>
                <c:pt idx="152">
                  <c:v>-5.9386248721936012E-3</c:v>
                </c:pt>
                <c:pt idx="153">
                  <c:v>4.8469136150367962E-3</c:v>
                </c:pt>
                <c:pt idx="154">
                  <c:v>-1.2339273945904633E-3</c:v>
                </c:pt>
                <c:pt idx="155">
                  <c:v>1.9514523578880046E-3</c:v>
                </c:pt>
                <c:pt idx="156">
                  <c:v>-4.2175765048761372E-3</c:v>
                </c:pt>
                <c:pt idx="157">
                  <c:v>-6.5712637370369384E-3</c:v>
                </c:pt>
                <c:pt idx="158">
                  <c:v>4.3201133144475882E-3</c:v>
                </c:pt>
                <c:pt idx="159">
                  <c:v>-9.6326070093787197E-3</c:v>
                </c:pt>
                <c:pt idx="160">
                  <c:v>-1.9367149896043108E-3</c:v>
                </c:pt>
                <c:pt idx="161">
                  <c:v>-8.0187198584596737E-3</c:v>
                </c:pt>
                <c:pt idx="162">
                  <c:v>3.6534146481790909E-3</c:v>
                </c:pt>
                <c:pt idx="163">
                  <c:v>9.2292699704778023E-3</c:v>
                </c:pt>
                <c:pt idx="164">
                  <c:v>4.3878333475334307E-3</c:v>
                </c:pt>
                <c:pt idx="165">
                  <c:v>1.5551879656729029E-4</c:v>
                </c:pt>
                <c:pt idx="166">
                  <c:v>1.126629159480929E-2</c:v>
                </c:pt>
                <c:pt idx="167">
                  <c:v>-5.1720040816900694E-4</c:v>
                </c:pt>
                <c:pt idx="168">
                  <c:v>6.5452714609381801E-3</c:v>
                </c:pt>
                <c:pt idx="169">
                  <c:v>1.3894678338164088E-5</c:v>
                </c:pt>
                <c:pt idx="170">
                  <c:v>2.612163232413138E-3</c:v>
                </c:pt>
                <c:pt idx="171">
                  <c:v>-7.7190648429164409E-3</c:v>
                </c:pt>
                <c:pt idx="172">
                  <c:v>1.8295578335801453E-3</c:v>
                </c:pt>
                <c:pt idx="173">
                  <c:v>-6.1896198402409544E-3</c:v>
                </c:pt>
                <c:pt idx="174">
                  <c:v>5.7512379188935699E-3</c:v>
                </c:pt>
                <c:pt idx="175">
                  <c:v>6.5412348847264171E-3</c:v>
                </c:pt>
                <c:pt idx="176">
                  <c:v>-9.6995898459170955E-5</c:v>
                </c:pt>
                <c:pt idx="177">
                  <c:v>-5.8480342567315087E-3</c:v>
                </c:pt>
                <c:pt idx="178">
                  <c:v>2.7181867603395435E-3</c:v>
                </c:pt>
                <c:pt idx="179">
                  <c:v>-4.5041287847193238E-3</c:v>
                </c:pt>
                <c:pt idx="180">
                  <c:v>3.3375226923614376E-3</c:v>
                </c:pt>
                <c:pt idx="181">
                  <c:v>-3.590864173474964E-3</c:v>
                </c:pt>
                <c:pt idx="182">
                  <c:v>-4.5815814837060443E-3</c:v>
                </c:pt>
                <c:pt idx="183">
                  <c:v>-1.4453503220465006E-3</c:v>
                </c:pt>
                <c:pt idx="184">
                  <c:v>-5.8038223721191221E-3</c:v>
                </c:pt>
                <c:pt idx="185">
                  <c:v>-6.9826282386532762E-3</c:v>
                </c:pt>
                <c:pt idx="186">
                  <c:v>7.2452421960628576E-3</c:v>
                </c:pt>
                <c:pt idx="187">
                  <c:v>5.4549051750939414E-3</c:v>
                </c:pt>
                <c:pt idx="188">
                  <c:v>-4.3571147467250937E-3</c:v>
                </c:pt>
                <c:pt idx="189">
                  <c:v>-3.9526807645609585E-4</c:v>
                </c:pt>
                <c:pt idx="190">
                  <c:v>-5.6489196441299832E-5</c:v>
                </c:pt>
                <c:pt idx="191">
                  <c:v>-1.398186594356288E-3</c:v>
                </c:pt>
                <c:pt idx="192">
                  <c:v>1.3831728117442323E-2</c:v>
                </c:pt>
                <c:pt idx="193">
                  <c:v>-1.5065913370997696E-3</c:v>
                </c:pt>
                <c:pt idx="194">
                  <c:v>-5.1972002179471542E-3</c:v>
                </c:pt>
                <c:pt idx="195">
                  <c:v>2.2470332139594464E-4</c:v>
                </c:pt>
                <c:pt idx="196">
                  <c:v>8.2419511099254394E-3</c:v>
                </c:pt>
                <c:pt idx="197">
                  <c:v>5.1387032085561711E-3</c:v>
                </c:pt>
                <c:pt idx="198">
                  <c:v>1.0294138021807505E-2</c:v>
                </c:pt>
                <c:pt idx="199">
                  <c:v>-4.1140976412507198E-3</c:v>
                </c:pt>
                <c:pt idx="200">
                  <c:v>-1.9691545028917017E-3</c:v>
                </c:pt>
                <c:pt idx="201">
                  <c:v>5.3534224650579037E-3</c:v>
                </c:pt>
                <c:pt idx="202">
                  <c:v>-7.8638578192548655E-3</c:v>
                </c:pt>
                <c:pt idx="203">
                  <c:v>-5.7406075361034698E-3</c:v>
                </c:pt>
                <c:pt idx="204">
                  <c:v>-2.6990553306342896E-3</c:v>
                </c:pt>
                <c:pt idx="205">
                  <c:v>-1.8135401699147496E-3</c:v>
                </c:pt>
                <c:pt idx="206">
                  <c:v>7.1275837491085764E-4</c:v>
                </c:pt>
                <c:pt idx="207">
                  <c:v>1.3127758225797855E-3</c:v>
                </c:pt>
                <c:pt idx="208">
                  <c:v>-8.368434265954113E-5</c:v>
                </c:pt>
                <c:pt idx="209">
                  <c:v>-2.8315572169837306E-3</c:v>
                </c:pt>
                <c:pt idx="210">
                  <c:v>-1.3708402691323493E-3</c:v>
                </c:pt>
                <c:pt idx="211">
                  <c:v>-9.1047891190765642E-4</c:v>
                </c:pt>
                <c:pt idx="212">
                  <c:v>-7.1783080503602737E-3</c:v>
                </c:pt>
                <c:pt idx="213">
                  <c:v>-1.3697856356088465E-3</c:v>
                </c:pt>
                <c:pt idx="214">
                  <c:v>7.6077887919453382E-3</c:v>
                </c:pt>
                <c:pt idx="215">
                  <c:v>-1.6700582415268824E-3</c:v>
                </c:pt>
                <c:pt idx="216">
                  <c:v>2.2070400359873797E-3</c:v>
                </c:pt>
                <c:pt idx="217">
                  <c:v>2.7912978833827579E-3</c:v>
                </c:pt>
                <c:pt idx="218">
                  <c:v>-1.7624349577576278E-3</c:v>
                </c:pt>
                <c:pt idx="219">
                  <c:v>4.6660874926436335E-3</c:v>
                </c:pt>
                <c:pt idx="220">
                  <c:v>-6.5272876888101891E-3</c:v>
                </c:pt>
                <c:pt idx="221">
                  <c:v>1.7408150945515872E-3</c:v>
                </c:pt>
                <c:pt idx="222">
                  <c:v>-9.6419311891248558E-3</c:v>
                </c:pt>
                <c:pt idx="223">
                  <c:v>-2.8160244527148182E-3</c:v>
                </c:pt>
                <c:pt idx="224">
                  <c:v>2.8381676789464116E-3</c:v>
                </c:pt>
                <c:pt idx="225">
                  <c:v>-7.6413652572590845E-4</c:v>
                </c:pt>
                <c:pt idx="226">
                  <c:v>2.8322995439994614E-4</c:v>
                </c:pt>
                <c:pt idx="227">
                  <c:v>7.4609961208484069E-3</c:v>
                </c:pt>
                <c:pt idx="228">
                  <c:v>-6.1128989193518736E-3</c:v>
                </c:pt>
                <c:pt idx="229">
                  <c:v>6.3201651443598869E-3</c:v>
                </c:pt>
                <c:pt idx="230">
                  <c:v>-8.1210571424557478E-3</c:v>
                </c:pt>
                <c:pt idx="231">
                  <c:v>2.478929102627675E-3</c:v>
                </c:pt>
                <c:pt idx="232">
                  <c:v>5.5814610710753585E-3</c:v>
                </c:pt>
                <c:pt idx="233">
                  <c:v>1.5035480924611721E-3</c:v>
                </c:pt>
                <c:pt idx="234">
                  <c:v>4.1390728476820684E-3</c:v>
                </c:pt>
                <c:pt idx="235">
                  <c:v>-6.1480850112475237E-4</c:v>
                </c:pt>
                <c:pt idx="236">
                  <c:v>-1.3086699383415173E-2</c:v>
                </c:pt>
                <c:pt idx="237">
                  <c:v>1.5866944338192095E-3</c:v>
                </c:pt>
                <c:pt idx="238">
                  <c:v>-9.2504844481533632E-3</c:v>
                </c:pt>
                <c:pt idx="239">
                  <c:v>1.3848240416874291E-3</c:v>
                </c:pt>
                <c:pt idx="240">
                  <c:v>5.5458926178323879E-3</c:v>
                </c:pt>
                <c:pt idx="241">
                  <c:v>3.7005004891466813E-3</c:v>
                </c:pt>
                <c:pt idx="242">
                  <c:v>8.4472821787772729E-3</c:v>
                </c:pt>
                <c:pt idx="243">
                  <c:v>-7.0037820423114028E-5</c:v>
                </c:pt>
                <c:pt idx="244">
                  <c:v>6.3738880717238277E-3</c:v>
                </c:pt>
                <c:pt idx="245">
                  <c:v>2.9788418708240343E-3</c:v>
                </c:pt>
                <c:pt idx="246">
                  <c:v>-1.9291087240126111E-3</c:v>
                </c:pt>
                <c:pt idx="247">
                  <c:v>-2.0023639018284505E-3</c:v>
                </c:pt>
                <c:pt idx="248">
                  <c:v>-5.2667511947722383E-3</c:v>
                </c:pt>
                <c:pt idx="249">
                  <c:v>-8.1800736766910864E-3</c:v>
                </c:pt>
                <c:pt idx="250">
                  <c:v>1.7794348176079235E-3</c:v>
                </c:pt>
                <c:pt idx="251">
                  <c:v>8.2187918516952174E-3</c:v>
                </c:pt>
                <c:pt idx="252">
                  <c:v>-4.1807656813668721E-3</c:v>
                </c:pt>
                <c:pt idx="253">
                  <c:v>-4.5493477864053111E-3</c:v>
                </c:pt>
                <c:pt idx="254">
                  <c:v>5.077932153183727E-4</c:v>
                </c:pt>
                <c:pt idx="255">
                  <c:v>1.2519208808560431E-2</c:v>
                </c:pt>
                <c:pt idx="256">
                  <c:v>-4.0100808978124859E-3</c:v>
                </c:pt>
                <c:pt idx="257">
                  <c:v>-2.6002712110833304E-3</c:v>
                </c:pt>
                <c:pt idx="258">
                  <c:v>-6.2372976382367657E-3</c:v>
                </c:pt>
                <c:pt idx="259">
                  <c:v>-4.7249647390691235E-3</c:v>
                </c:pt>
                <c:pt idx="260">
                  <c:v>6.5754977680153367E-3</c:v>
                </c:pt>
                <c:pt idx="261">
                  <c:v>1.0333807318137713E-2</c:v>
                </c:pt>
                <c:pt idx="262">
                  <c:v>-2.1877569220908701E-3</c:v>
                </c:pt>
                <c:pt idx="263">
                  <c:v>2.3741027288216557E-3</c:v>
                </c:pt>
                <c:pt idx="264">
                  <c:v>-3.5805840392331158E-3</c:v>
                </c:pt>
                <c:pt idx="265">
                  <c:v>-8.5292020302297209E-4</c:v>
                </c:pt>
                <c:pt idx="266">
                  <c:v>1.0243779562820108E-2</c:v>
                </c:pt>
                <c:pt idx="267">
                  <c:v>3.7816872142955307E-3</c:v>
                </c:pt>
                <c:pt idx="268">
                  <c:v>4.2228447621545651E-3</c:v>
                </c:pt>
                <c:pt idx="269">
                  <c:v>5.1258090670476741E-3</c:v>
                </c:pt>
                <c:pt idx="270">
                  <c:v>-2.693390938174973E-3</c:v>
                </c:pt>
                <c:pt idx="271">
                  <c:v>-7.8141065186099635E-4</c:v>
                </c:pt>
                <c:pt idx="272">
                  <c:v>-7.2714301393920567E-4</c:v>
                </c:pt>
                <c:pt idx="273">
                  <c:v>-6.452941580283798E-4</c:v>
                </c:pt>
                <c:pt idx="274">
                  <c:v>3.7506182337747203E-3</c:v>
                </c:pt>
                <c:pt idx="275">
                  <c:v>5.44750277165663E-3</c:v>
                </c:pt>
                <c:pt idx="276">
                  <c:v>6.4798050613267379E-3</c:v>
                </c:pt>
                <c:pt idx="277">
                  <c:v>-5.0720227226618694E-3</c:v>
                </c:pt>
                <c:pt idx="278">
                  <c:v>-1.4545948885263638E-3</c:v>
                </c:pt>
                <c:pt idx="279">
                  <c:v>7.4877813023288586E-4</c:v>
                </c:pt>
                <c:pt idx="280">
                  <c:v>-1.9045546063005411E-4</c:v>
                </c:pt>
                <c:pt idx="281">
                  <c:v>-7.6196696328955716E-4</c:v>
                </c:pt>
                <c:pt idx="282">
                  <c:v>-3.8944415697595193E-3</c:v>
                </c:pt>
                <c:pt idx="283">
                  <c:v>2.0095144356955899E-3</c:v>
                </c:pt>
                <c:pt idx="284">
                  <c:v>-1.637130110915627E-3</c:v>
                </c:pt>
                <c:pt idx="285">
                  <c:v>-3.8672296697139577E-3</c:v>
                </c:pt>
                <c:pt idx="286">
                  <c:v>6.8728050921860713E-3</c:v>
                </c:pt>
                <c:pt idx="287">
                  <c:v>7.0847582326257418E-4</c:v>
                </c:pt>
                <c:pt idx="288">
                  <c:v>1.5793271521735641E-3</c:v>
                </c:pt>
                <c:pt idx="289">
                  <c:v>4.5266091211854211E-3</c:v>
                </c:pt>
                <c:pt idx="290">
                  <c:v>-4.5738720939673978E-3</c:v>
                </c:pt>
                <c:pt idx="291">
                  <c:v>-3.2626427406199049E-3</c:v>
                </c:pt>
                <c:pt idx="292">
                  <c:v>-9.9563557010363653E-4</c:v>
                </c:pt>
                <c:pt idx="293">
                  <c:v>-2.9079689270550464E-3</c:v>
                </c:pt>
                <c:pt idx="294">
                  <c:v>2.1770682148040976E-3</c:v>
                </c:pt>
                <c:pt idx="295">
                  <c:v>6.5170166545980976E-3</c:v>
                </c:pt>
                <c:pt idx="296">
                  <c:v>-2.1311252884484628E-3</c:v>
                </c:pt>
                <c:pt idx="297">
                  <c:v>-4.2305442574783166E-3</c:v>
                </c:pt>
                <c:pt idx="298">
                  <c:v>-1.9261768804131037E-3</c:v>
                </c:pt>
                <c:pt idx="299">
                  <c:v>-8.732429066122779E-3</c:v>
                </c:pt>
                <c:pt idx="300">
                  <c:v>1.9468953233088937E-3</c:v>
                </c:pt>
                <c:pt idx="301">
                  <c:v>-2.9766826525550252E-3</c:v>
                </c:pt>
                <c:pt idx="302">
                  <c:v>-2.2529993918284134E-3</c:v>
                </c:pt>
                <c:pt idx="303">
                  <c:v>-3.5464431668629005E-3</c:v>
                </c:pt>
                <c:pt idx="304">
                  <c:v>3.0029612534583109E-3</c:v>
                </c:pt>
                <c:pt idx="305">
                  <c:v>-1.5247071869153799E-4</c:v>
                </c:pt>
                <c:pt idx="306">
                  <c:v>6.9315440707570536E-4</c:v>
                </c:pt>
                <c:pt idx="307">
                  <c:v>-4.1560456610884874E-4</c:v>
                </c:pt>
                <c:pt idx="308">
                  <c:v>-2.7857083460376734E-3</c:v>
                </c:pt>
                <c:pt idx="309">
                  <c:v>-2.7934901949883038E-3</c:v>
                </c:pt>
                <c:pt idx="310">
                  <c:v>-3.191548667632947E-3</c:v>
                </c:pt>
                <c:pt idx="311">
                  <c:v>-2.4607468926080736E-3</c:v>
                </c:pt>
                <c:pt idx="312">
                  <c:v>-6.9659551207478434E-3</c:v>
                </c:pt>
                <c:pt idx="313">
                  <c:v>-3.5568101623147338E-3</c:v>
                </c:pt>
                <c:pt idx="314">
                  <c:v>6.090824102665442E-4</c:v>
                </c:pt>
                <c:pt idx="315">
                  <c:v>1.2315793944027056E-3</c:v>
                </c:pt>
                <c:pt idx="316">
                  <c:v>-5.7968555593261714E-4</c:v>
                </c:pt>
                <c:pt idx="317">
                  <c:v>2.5605839829106413E-3</c:v>
                </c:pt>
                <c:pt idx="318">
                  <c:v>-3.1043630411469549E-3</c:v>
                </c:pt>
                <c:pt idx="319">
                  <c:v>-7.8416940323858663E-3</c:v>
                </c:pt>
                <c:pt idx="320">
                  <c:v>-9.6869917539305402E-3</c:v>
                </c:pt>
                <c:pt idx="321">
                  <c:v>-1.5414535763163485E-3</c:v>
                </c:pt>
                <c:pt idx="322">
                  <c:v>1.139839556761159E-3</c:v>
                </c:pt>
                <c:pt idx="323">
                  <c:v>-1.196189487944456E-3</c:v>
                </c:pt>
                <c:pt idx="324">
                  <c:v>5.1367886413483379E-3</c:v>
                </c:pt>
                <c:pt idx="325">
                  <c:v>2.3399368360608962E-3</c:v>
                </c:pt>
                <c:pt idx="326">
                  <c:v>7.8913824957391517E-3</c:v>
                </c:pt>
                <c:pt idx="327">
                  <c:v>-3.4387700002841328E-3</c:v>
                </c:pt>
                <c:pt idx="328">
                  <c:v>-1.2918496549364089E-2</c:v>
                </c:pt>
                <c:pt idx="329">
                  <c:v>8.8117181405830095E-4</c:v>
                </c:pt>
                <c:pt idx="330">
                  <c:v>-1.4577049085687708E-3</c:v>
                </c:pt>
                <c:pt idx="331">
                  <c:v>-9.3082415517590292E-3</c:v>
                </c:pt>
                <c:pt idx="332">
                  <c:v>-5.8796066645267634E-3</c:v>
                </c:pt>
                <c:pt idx="333">
                  <c:v>4.8136896637755089E-3</c:v>
                </c:pt>
                <c:pt idx="334">
                  <c:v>-2.1470197321337842E-3</c:v>
                </c:pt>
                <c:pt idx="335">
                  <c:v>-8.3430913348946697E-4</c:v>
                </c:pt>
                <c:pt idx="336">
                  <c:v>-2.4464204620365587E-3</c:v>
                </c:pt>
                <c:pt idx="337">
                  <c:v>-5.0810620300750856E-3</c:v>
                </c:pt>
                <c:pt idx="338">
                  <c:v>4.1180811808117805E-3</c:v>
                </c:pt>
                <c:pt idx="339">
                  <c:v>6.9676167516793813E-3</c:v>
                </c:pt>
                <c:pt idx="340">
                  <c:v>-2.5546326438258284E-3</c:v>
                </c:pt>
                <c:pt idx="341">
                  <c:v>6.3370799672170033E-3</c:v>
                </c:pt>
                <c:pt idx="342">
                  <c:v>3.0104274225214466E-3</c:v>
                </c:pt>
                <c:pt idx="343">
                  <c:v>3.0448903839468084E-4</c:v>
                </c:pt>
                <c:pt idx="344">
                  <c:v>-3.1019437881401185E-3</c:v>
                </c:pt>
                <c:pt idx="345">
                  <c:v>9.3057070156296541E-4</c:v>
                </c:pt>
                <c:pt idx="346">
                  <c:v>5.9995060939293946E-3</c:v>
                </c:pt>
                <c:pt idx="347">
                  <c:v>-2.3681626523421664E-3</c:v>
                </c:pt>
                <c:pt idx="348">
                  <c:v>2.4895785085687645E-3</c:v>
                </c:pt>
                <c:pt idx="349">
                  <c:v>4.1871209933583477E-3</c:v>
                </c:pt>
                <c:pt idx="350">
                  <c:v>-2.4874191229330911E-3</c:v>
                </c:pt>
                <c:pt idx="351">
                  <c:v>2.450379808869785E-4</c:v>
                </c:pt>
                <c:pt idx="352">
                  <c:v>1.0519641467561839E-3</c:v>
                </c:pt>
                <c:pt idx="353">
                  <c:v>3.051808772510736E-3</c:v>
                </c:pt>
                <c:pt idx="354">
                  <c:v>3.9323182020407996E-3</c:v>
                </c:pt>
                <c:pt idx="355">
                  <c:v>-2.716109387731781E-4</c:v>
                </c:pt>
                <c:pt idx="356">
                  <c:v>-5.6767809649097495E-3</c:v>
                </c:pt>
                <c:pt idx="357">
                  <c:v>-6.4713749514649325E-4</c:v>
                </c:pt>
                <c:pt idx="358">
                  <c:v>3.9860703390317432E-3</c:v>
                </c:pt>
                <c:pt idx="359">
                  <c:v>7.4818329057317759E-3</c:v>
                </c:pt>
                <c:pt idx="360">
                  <c:v>-1.0954460741773226E-3</c:v>
                </c:pt>
                <c:pt idx="361">
                  <c:v>1.7517873928276065E-3</c:v>
                </c:pt>
                <c:pt idx="362">
                  <c:v>-2.6444119026969139E-3</c:v>
                </c:pt>
                <c:pt idx="363">
                  <c:v>6.6998332169173702E-4</c:v>
                </c:pt>
                <c:pt idx="364">
                  <c:v>-3.6468275449442781E-3</c:v>
                </c:pt>
                <c:pt idx="365">
                  <c:v>-1.5298390094649755E-3</c:v>
                </c:pt>
                <c:pt idx="366">
                  <c:v>2.863893463162855E-4</c:v>
                </c:pt>
                <c:pt idx="367">
                  <c:v>7.5585140648485455E-3</c:v>
                </c:pt>
                <c:pt idx="368">
                  <c:v>3.6230339712714833E-3</c:v>
                </c:pt>
                <c:pt idx="369">
                  <c:v>-3.6665817265494542E-3</c:v>
                </c:pt>
                <c:pt idx="370">
                  <c:v>3.9358331320422683E-3</c:v>
                </c:pt>
                <c:pt idx="371">
                  <c:v>1.1039402173913713E-3</c:v>
                </c:pt>
                <c:pt idx="372">
                  <c:v>-5.0894902027314266E-3</c:v>
                </c:pt>
                <c:pt idx="373">
                  <c:v>7.95748429817869E-4</c:v>
                </c:pt>
                <c:pt idx="374">
                  <c:v>3.1236688910978299E-4</c:v>
                </c:pt>
                <c:pt idx="375">
                  <c:v>2.2284676091523059E-3</c:v>
                </c:pt>
                <c:pt idx="376">
                  <c:v>-1.8269625685111153E-3</c:v>
                </c:pt>
                <c:pt idx="377">
                  <c:v>-3.1214528944384248E-4</c:v>
                </c:pt>
                <c:pt idx="378">
                  <c:v>-1.2773567231537638E-4</c:v>
                </c:pt>
                <c:pt idx="379">
                  <c:v>3.7331970645431431E-3</c:v>
                </c:pt>
                <c:pt idx="380">
                  <c:v>-2.6869555379568006E-3</c:v>
                </c:pt>
                <c:pt idx="381">
                  <c:v>6.8063866594826573E-4</c:v>
                </c:pt>
                <c:pt idx="382">
                  <c:v>-4.5345047470604161E-4</c:v>
                </c:pt>
                <c:pt idx="383">
                  <c:v>-3.8277240636252993E-3</c:v>
                </c:pt>
                <c:pt idx="384">
                  <c:v>1.0531109466614273E-3</c:v>
                </c:pt>
                <c:pt idx="385">
                  <c:v>1.6348696369167558E-3</c:v>
                </c:pt>
                <c:pt idx="386">
                  <c:v>-4.2437231219042085E-3</c:v>
                </c:pt>
                <c:pt idx="387">
                  <c:v>-7.9534764388950133E-3</c:v>
                </c:pt>
                <c:pt idx="388">
                  <c:v>2.6135057471264329E-2</c:v>
                </c:pt>
                <c:pt idx="389">
                  <c:v>3.7525028353800251E-3</c:v>
                </c:pt>
                <c:pt idx="390">
                  <c:v>-8.3557688283790264E-3</c:v>
                </c:pt>
                <c:pt idx="391">
                  <c:v>6.4708530272338883E-3</c:v>
                </c:pt>
                <c:pt idx="392">
                  <c:v>3.9274333314698153E-3</c:v>
                </c:pt>
                <c:pt idx="393">
                  <c:v>-4.8726837349814648E-4</c:v>
                </c:pt>
                <c:pt idx="394">
                  <c:v>1.7828787920995456E-3</c:v>
                </c:pt>
                <c:pt idx="395">
                  <c:v>-8.0642918717496812E-4</c:v>
                </c:pt>
                <c:pt idx="396">
                  <c:v>5.0094623177112984E-3</c:v>
                </c:pt>
                <c:pt idx="397">
                  <c:v>1.6614975631368473E-3</c:v>
                </c:pt>
                <c:pt idx="398">
                  <c:v>7.879022448302608E-3</c:v>
                </c:pt>
                <c:pt idx="399">
                  <c:v>3.7989960775707534E-3</c:v>
                </c:pt>
                <c:pt idx="400">
                  <c:v>4.9049746553538973E-3</c:v>
                </c:pt>
                <c:pt idx="401">
                  <c:v>-8.4296397008837894E-3</c:v>
                </c:pt>
                <c:pt idx="402">
                  <c:v>-8.3093377211024243E-3</c:v>
                </c:pt>
                <c:pt idx="403">
                  <c:v>2.0048669874453786E-3</c:v>
                </c:pt>
                <c:pt idx="404">
                  <c:v>-8.8451613793483867E-3</c:v>
                </c:pt>
                <c:pt idx="405">
                  <c:v>-2.0465556607451659E-3</c:v>
                </c:pt>
                <c:pt idx="406">
                  <c:v>5.3152160265621329E-3</c:v>
                </c:pt>
                <c:pt idx="407">
                  <c:v>9.1587799394965228E-3</c:v>
                </c:pt>
                <c:pt idx="408">
                  <c:v>-3.7952751574488637E-3</c:v>
                </c:pt>
                <c:pt idx="409">
                  <c:v>-2.4431990724126237E-3</c:v>
                </c:pt>
                <c:pt idx="410">
                  <c:v>5.2719700009686071E-3</c:v>
                </c:pt>
                <c:pt idx="411">
                  <c:v>3.5099793530626398E-3</c:v>
                </c:pt>
                <c:pt idx="412">
                  <c:v>4.9516494067622582E-3</c:v>
                </c:pt>
                <c:pt idx="413">
                  <c:v>2.9891081811480886E-3</c:v>
                </c:pt>
                <c:pt idx="414">
                  <c:v>-2.8577260665435761E-4</c:v>
                </c:pt>
                <c:pt idx="415">
                  <c:v>-1.6062289012305391E-3</c:v>
                </c:pt>
                <c:pt idx="416">
                  <c:v>3.981130531999064E-3</c:v>
                </c:pt>
                <c:pt idx="417">
                  <c:v>4.1418832667915982E-3</c:v>
                </c:pt>
                <c:pt idx="418">
                  <c:v>-2.7453579108232895E-3</c:v>
                </c:pt>
                <c:pt idx="419">
                  <c:v>-4.9905071874151753E-3</c:v>
                </c:pt>
                <c:pt idx="420">
                  <c:v>3.9524614294273819E-4</c:v>
                </c:pt>
                <c:pt idx="421">
                  <c:v>4.3732374218335831E-3</c:v>
                </c:pt>
                <c:pt idx="422">
                  <c:v>-4.9781612001845608E-3</c:v>
                </c:pt>
                <c:pt idx="423">
                  <c:v>-2.985481562265638E-3</c:v>
                </c:pt>
                <c:pt idx="424">
                  <c:v>-3.5686939400569428E-3</c:v>
                </c:pt>
                <c:pt idx="425">
                  <c:v>2.6620926243567868E-3</c:v>
                </c:pt>
                <c:pt idx="426">
                  <c:v>1.7107117929628403E-3</c:v>
                </c:pt>
                <c:pt idx="427">
                  <c:v>6.7082001256933829E-3</c:v>
                </c:pt>
                <c:pt idx="428">
                  <c:v>-9.5406120648707984E-3</c:v>
                </c:pt>
                <c:pt idx="429">
                  <c:v>-2.7952097777533542E-3</c:v>
                </c:pt>
                <c:pt idx="430">
                  <c:v>-9.5633295776196559E-3</c:v>
                </c:pt>
                <c:pt idx="431">
                  <c:v>2.4971560167590329E-4</c:v>
                </c:pt>
                <c:pt idx="432">
                  <c:v>-6.2690707350902012E-3</c:v>
                </c:pt>
                <c:pt idx="433">
                  <c:v>4.6756364448414592E-3</c:v>
                </c:pt>
                <c:pt idx="434">
                  <c:v>5.5568675937367981E-5</c:v>
                </c:pt>
                <c:pt idx="435">
                  <c:v>3.4728492644505752E-3</c:v>
                </c:pt>
                <c:pt idx="436">
                  <c:v>3.5438902501487941E-3</c:v>
                </c:pt>
                <c:pt idx="437">
                  <c:v>-4.1935083387361818E-3</c:v>
                </c:pt>
                <c:pt idx="438">
                  <c:v>-9.3227500034630591E-3</c:v>
                </c:pt>
                <c:pt idx="439">
                  <c:v>8.7532859779629411E-3</c:v>
                </c:pt>
                <c:pt idx="440">
                  <c:v>-7.9981148290870288E-3</c:v>
                </c:pt>
                <c:pt idx="441">
                  <c:v>-2.7946621952072187E-3</c:v>
                </c:pt>
                <c:pt idx="442">
                  <c:v>7.8469838155962603E-4</c:v>
                </c:pt>
                <c:pt idx="443">
                  <c:v>1.4561543523613143E-3</c:v>
                </c:pt>
                <c:pt idx="444">
                  <c:v>2.4466969591052179E-3</c:v>
                </c:pt>
                <c:pt idx="445">
                  <c:v>7.8382147838215437E-3</c:v>
                </c:pt>
                <c:pt idx="446">
                  <c:v>2.1311339293127282E-3</c:v>
                </c:pt>
                <c:pt idx="447">
                  <c:v>-5.8688687582855205E-3</c:v>
                </c:pt>
                <c:pt idx="448">
                  <c:v>6.4869219763582127E-3</c:v>
                </c:pt>
                <c:pt idx="449">
                  <c:v>3.1742526705125299E-3</c:v>
                </c:pt>
                <c:pt idx="450">
                  <c:v>-1.5201959057891267E-2</c:v>
                </c:pt>
                <c:pt idx="451">
                  <c:v>7.5436905410502875E-3</c:v>
                </c:pt>
                <c:pt idx="452">
                  <c:v>4.3259431804001658E-3</c:v>
                </c:pt>
                <c:pt idx="453">
                  <c:v>2.4573755781045433E-3</c:v>
                </c:pt>
                <c:pt idx="454">
                  <c:v>5.3709390880418001E-4</c:v>
                </c:pt>
                <c:pt idx="455">
                  <c:v>2.5739140009910172E-3</c:v>
                </c:pt>
                <c:pt idx="456">
                  <c:v>1.3866198053240097E-3</c:v>
                </c:pt>
                <c:pt idx="457">
                  <c:v>2.0427748834659725E-3</c:v>
                </c:pt>
                <c:pt idx="458">
                  <c:v>-2.13438410704758E-3</c:v>
                </c:pt>
                <c:pt idx="459">
                  <c:v>3.1947129557264716E-3</c:v>
                </c:pt>
                <c:pt idx="460">
                  <c:v>1.4214252521662716E-3</c:v>
                </c:pt>
                <c:pt idx="461">
                  <c:v>-3.0025931486286363E-4</c:v>
                </c:pt>
                <c:pt idx="462">
                  <c:v>2.7714067278288351E-3</c:v>
                </c:pt>
                <c:pt idx="463">
                  <c:v>-6.3443656315095289E-3</c:v>
                </c:pt>
                <c:pt idx="464">
                  <c:v>-4.1378365417551258E-3</c:v>
                </c:pt>
                <c:pt idx="465">
                  <c:v>-8.3375754990850665E-3</c:v>
                </c:pt>
                <c:pt idx="466">
                  <c:v>1.1654203143859987E-3</c:v>
                </c:pt>
                <c:pt idx="467">
                  <c:v>-5.8203184545668459E-4</c:v>
                </c:pt>
                <c:pt idx="468">
                  <c:v>3.9102039684410488E-3</c:v>
                </c:pt>
                <c:pt idx="469">
                  <c:v>-3.839725970635771E-3</c:v>
                </c:pt>
                <c:pt idx="470">
                  <c:v>3.7852002828501759E-3</c:v>
                </c:pt>
                <c:pt idx="471">
                  <c:v>-1.4779822089618117E-3</c:v>
                </c:pt>
                <c:pt idx="472">
                  <c:v>-3.9010084521849801E-3</c:v>
                </c:pt>
                <c:pt idx="473">
                  <c:v>4.6523254683572546E-3</c:v>
                </c:pt>
                <c:pt idx="474">
                  <c:v>-3.2484587100163526E-3</c:v>
                </c:pt>
                <c:pt idx="475">
                  <c:v>4.8538976798369283E-3</c:v>
                </c:pt>
                <c:pt idx="476">
                  <c:v>-5.4101053038353953E-3</c:v>
                </c:pt>
                <c:pt idx="477">
                  <c:v>1.304377992090515E-3</c:v>
                </c:pt>
                <c:pt idx="478">
                  <c:v>-4.3930764007262743E-3</c:v>
                </c:pt>
                <c:pt idx="479">
                  <c:v>-1.6285738147600816E-3</c:v>
                </c:pt>
                <c:pt idx="480">
                  <c:v>9.0902753572673304E-3</c:v>
                </c:pt>
                <c:pt idx="481">
                  <c:v>-2.072481589455292E-3</c:v>
                </c:pt>
                <c:pt idx="482">
                  <c:v>1.8137261688842892E-3</c:v>
                </c:pt>
                <c:pt idx="483">
                  <c:v>3.3583017772741384E-3</c:v>
                </c:pt>
                <c:pt idx="484">
                  <c:v>-4.8346441509071218E-3</c:v>
                </c:pt>
                <c:pt idx="485">
                  <c:v>-9.8685121107266321E-3</c:v>
                </c:pt>
                <c:pt idx="486">
                  <c:v>1.9150928889945127E-3</c:v>
                </c:pt>
                <c:pt idx="487">
                  <c:v>-4.1716661550910503E-3</c:v>
                </c:pt>
                <c:pt idx="488">
                  <c:v>2.1436077057793161E-3</c:v>
                </c:pt>
                <c:pt idx="489">
                  <c:v>5.7320210267310903E-4</c:v>
                </c:pt>
                <c:pt idx="490">
                  <c:v>4.066006231748338E-3</c:v>
                </c:pt>
                <c:pt idx="491">
                  <c:v>1.7812413025327534E-3</c:v>
                </c:pt>
                <c:pt idx="492">
                  <c:v>2.5143079402121966E-3</c:v>
                </c:pt>
                <c:pt idx="493">
                  <c:v>-8.4523826019481968E-4</c:v>
                </c:pt>
                <c:pt idx="494">
                  <c:v>1.248127808287616E-3</c:v>
                </c:pt>
                <c:pt idx="495">
                  <c:v>1.9114102883736131E-3</c:v>
                </c:pt>
                <c:pt idx="496">
                  <c:v>-4.2440831674408859E-3</c:v>
                </c:pt>
                <c:pt idx="497">
                  <c:v>-1.1106637604298278E-3</c:v>
                </c:pt>
                <c:pt idx="498">
                  <c:v>2.9187341033237919E-4</c:v>
                </c:pt>
                <c:pt idx="499">
                  <c:v>3.946088648047733E-3</c:v>
                </c:pt>
                <c:pt idx="500">
                  <c:v>5.3145846596728509E-3</c:v>
                </c:pt>
                <c:pt idx="501">
                  <c:v>-2.0237341336489844E-3</c:v>
                </c:pt>
                <c:pt idx="502">
                  <c:v>1.5174297499001267E-4</c:v>
                </c:pt>
                <c:pt idx="503">
                  <c:v>3.0206063281012366E-3</c:v>
                </c:pt>
                <c:pt idx="504">
                  <c:v>1.6088887666561606E-3</c:v>
                </c:pt>
                <c:pt idx="505">
                  <c:v>3.7892308959608478E-3</c:v>
                </c:pt>
                <c:pt idx="506">
                  <c:v>2.59868151106493E-4</c:v>
                </c:pt>
                <c:pt idx="507">
                  <c:v>1.1349185730108427E-3</c:v>
                </c:pt>
                <c:pt idx="508">
                  <c:v>4.698426573426541E-3</c:v>
                </c:pt>
                <c:pt idx="509">
                  <c:v>6.1446438281675302E-3</c:v>
                </c:pt>
                <c:pt idx="510">
                  <c:v>-4.8370534507917702E-3</c:v>
                </c:pt>
                <c:pt idx="511">
                  <c:v>7.3315773752950948E-4</c:v>
                </c:pt>
                <c:pt idx="512">
                  <c:v>4.5178271015357445E-3</c:v>
                </c:pt>
                <c:pt idx="513">
                  <c:v>3.7546764630407544E-3</c:v>
                </c:pt>
                <c:pt idx="514">
                  <c:v>1.0495297299479909E-3</c:v>
                </c:pt>
                <c:pt idx="515">
                  <c:v>-2.5135422127236231E-3</c:v>
                </c:pt>
                <c:pt idx="516">
                  <c:v>1.0241207384449605E-3</c:v>
                </c:pt>
                <c:pt idx="517">
                  <c:v>-5.8961311687262818E-3</c:v>
                </c:pt>
                <c:pt idx="518">
                  <c:v>5.4165312533847354E-5</c:v>
                </c:pt>
                <c:pt idx="519">
                  <c:v>2.5727129935546942E-3</c:v>
                </c:pt>
                <c:pt idx="520">
                  <c:v>-1.0939736906081226E-3</c:v>
                </c:pt>
                <c:pt idx="521">
                  <c:v>-1.6224767106987032E-4</c:v>
                </c:pt>
                <c:pt idx="522">
                  <c:v>-7.0318733180968333E-4</c:v>
                </c:pt>
                <c:pt idx="523">
                  <c:v>1.4073643043695607E-3</c:v>
                </c:pt>
                <c:pt idx="524">
                  <c:v>-6.9458520830799732E-3</c:v>
                </c:pt>
                <c:pt idx="525">
                  <c:v>2.9256875365710438E-3</c:v>
                </c:pt>
                <c:pt idx="526">
                  <c:v>-2.3879948983745133E-3</c:v>
                </c:pt>
                <c:pt idx="527">
                  <c:v>2.8833337866877471E-3</c:v>
                </c:pt>
                <c:pt idx="528">
                  <c:v>6.7807643277512661E-5</c:v>
                </c:pt>
                <c:pt idx="529">
                  <c:v>3.7698493416324324E-3</c:v>
                </c:pt>
                <c:pt idx="530">
                  <c:v>2.3912133043326208E-3</c:v>
                </c:pt>
                <c:pt idx="531">
                  <c:v>1.4286099355776808E-3</c:v>
                </c:pt>
                <c:pt idx="532">
                  <c:v>-8.653639104220413E-3</c:v>
                </c:pt>
                <c:pt idx="533">
                  <c:v>3.7604702624182934E-3</c:v>
                </c:pt>
                <c:pt idx="534">
                  <c:v>4.5172982769347723E-3</c:v>
                </c:pt>
                <c:pt idx="535">
                  <c:v>-4.0930633347695238E-3</c:v>
                </c:pt>
                <c:pt idx="536">
                  <c:v>2.5281202682240888E-3</c:v>
                </c:pt>
                <c:pt idx="537">
                  <c:v>2.6026565976670917E-3</c:v>
                </c:pt>
                <c:pt idx="538">
                  <c:v>-1.1432721794802456E-3</c:v>
                </c:pt>
                <c:pt idx="539">
                  <c:v>-1.3465655844856134E-5</c:v>
                </c:pt>
                <c:pt idx="540">
                  <c:v>4.5379871266597333E-3</c:v>
                </c:pt>
                <c:pt idx="541">
                  <c:v>3.2708213246826334E-3</c:v>
                </c:pt>
                <c:pt idx="542">
                  <c:v>-1.3494916024211271E-3</c:v>
                </c:pt>
                <c:pt idx="543">
                  <c:v>-4.5489818308313678E-3</c:v>
                </c:pt>
                <c:pt idx="544">
                  <c:v>-1.8816698475851321E-4</c:v>
                </c:pt>
                <c:pt idx="545">
                  <c:v>-3.360757111361379E-4</c:v>
                </c:pt>
                <c:pt idx="546">
                  <c:v>5.1504108225864419E-3</c:v>
                </c:pt>
                <c:pt idx="547">
                  <c:v>1.6188157225805022E-3</c:v>
                </c:pt>
                <c:pt idx="548">
                  <c:v>-1.7230555518452902E-3</c:v>
                </c:pt>
                <c:pt idx="549">
                  <c:v>-2.9168562177205467E-3</c:v>
                </c:pt>
                <c:pt idx="550">
                  <c:v>-3.0595813204509063E-3</c:v>
                </c:pt>
                <c:pt idx="551">
                  <c:v>1.2383567544284547E-3</c:v>
                </c:pt>
                <c:pt idx="552">
                  <c:v>1.4115938911594427E-3</c:v>
                </c:pt>
                <c:pt idx="553">
                  <c:v>1.7317993260750088E-3</c:v>
                </c:pt>
                <c:pt idx="554">
                  <c:v>-5.7626846069321568E-4</c:v>
                </c:pt>
                <c:pt idx="555">
                  <c:v>3.7009721756621539E-3</c:v>
                </c:pt>
                <c:pt idx="556">
                  <c:v>1.1890288706897284E-3</c:v>
                </c:pt>
                <c:pt idx="557">
                  <c:v>2.0016012810248956E-3</c:v>
                </c:pt>
                <c:pt idx="558">
                  <c:v>-2.5302969769609973E-4</c:v>
                </c:pt>
                <c:pt idx="559">
                  <c:v>2.1313156878152999E-4</c:v>
                </c:pt>
                <c:pt idx="560">
                  <c:v>-4.6346238363497968E-3</c:v>
                </c:pt>
                <c:pt idx="561">
                  <c:v>-9.39268654919128E-3</c:v>
                </c:pt>
                <c:pt idx="562">
                  <c:v>2.161081621352448E-4</c:v>
                </c:pt>
                <c:pt idx="563">
                  <c:v>4.1996948131742748E-3</c:v>
                </c:pt>
                <c:pt idx="564">
                  <c:v>3.6711311925125495E-3</c:v>
                </c:pt>
                <c:pt idx="565">
                  <c:v>2.1705052453876157E-3</c:v>
                </c:pt>
                <c:pt idx="566">
                  <c:v>1.0829021778366906E-3</c:v>
                </c:pt>
                <c:pt idx="567">
                  <c:v>3.124999999999952E-3</c:v>
                </c:pt>
                <c:pt idx="568">
                  <c:v>7.1225071225070767E-3</c:v>
                </c:pt>
                <c:pt idx="569">
                  <c:v>7.4026094198208453E-4</c:v>
                </c:pt>
                <c:pt idx="570">
                  <c:v>3.0645267815864355E-3</c:v>
                </c:pt>
                <c:pt idx="571">
                  <c:v>1.7119454284472524E-3</c:v>
                </c:pt>
                <c:pt idx="572">
                  <c:v>-4.4434511680492561E-3</c:v>
                </c:pt>
                <c:pt idx="573">
                  <c:v>3.9086743519655999E-3</c:v>
                </c:pt>
                <c:pt idx="574">
                  <c:v>-9.1285761262742387E-3</c:v>
                </c:pt>
                <c:pt idx="575">
                  <c:v>1.592969693751401E-4</c:v>
                </c:pt>
                <c:pt idx="576">
                  <c:v>-4.1941520778307302E-3</c:v>
                </c:pt>
                <c:pt idx="577">
                  <c:v>-3.345462300238597E-3</c:v>
                </c:pt>
                <c:pt idx="578">
                  <c:v>7.8902321600519694E-4</c:v>
                </c:pt>
                <c:pt idx="579">
                  <c:v>1.5768022983897953E-3</c:v>
                </c:pt>
                <c:pt idx="580">
                  <c:v>6.5507718170053422E-3</c:v>
                </c:pt>
                <c:pt idx="581">
                  <c:v>-3.8969301733737284E-3</c:v>
                </c:pt>
                <c:pt idx="582">
                  <c:v>-2.2887558216899378E-3</c:v>
                </c:pt>
                <c:pt idx="583">
                  <c:v>-2.8808450478806313E-3</c:v>
                </c:pt>
                <c:pt idx="584">
                  <c:v>7.5974425510285919E-3</c:v>
                </c:pt>
                <c:pt idx="585">
                  <c:v>-2.8275587415372487E-3</c:v>
                </c:pt>
                <c:pt idx="586">
                  <c:v>1.451069664656398E-3</c:v>
                </c:pt>
                <c:pt idx="587">
                  <c:v>4.3203147847819421E-3</c:v>
                </c:pt>
                <c:pt idx="588">
                  <c:v>4.3679104181273769E-4</c:v>
                </c:pt>
                <c:pt idx="589">
                  <c:v>2.6328323454699151E-3</c:v>
                </c:pt>
                <c:pt idx="590">
                  <c:v>-3.6815644669648622E-3</c:v>
                </c:pt>
                <c:pt idx="591">
                  <c:v>-4.1587200678109308E-3</c:v>
                </c:pt>
                <c:pt idx="592">
                  <c:v>-2.46043356829371E-3</c:v>
                </c:pt>
                <c:pt idx="593">
                  <c:v>6.6662222518499717E-3</c:v>
                </c:pt>
                <c:pt idx="594">
                  <c:v>-2.3177273028276366E-3</c:v>
                </c:pt>
                <c:pt idx="595">
                  <c:v>2.6549847338315926E-5</c:v>
                </c:pt>
                <c:pt idx="596">
                  <c:v>2.4159719641055882E-3</c:v>
                </c:pt>
                <c:pt idx="597">
                  <c:v>1.072648780358579E-3</c:v>
                </c:pt>
                <c:pt idx="598">
                  <c:v>1.0582710496724808E-4</c:v>
                </c:pt>
                <c:pt idx="599">
                  <c:v>-5.3569302805443909E-3</c:v>
                </c:pt>
                <c:pt idx="600">
                  <c:v>-1.9016463203809174E-3</c:v>
                </c:pt>
                <c:pt idx="601">
                  <c:v>2.3582706015589225E-3</c:v>
                </c:pt>
                <c:pt idx="602">
                  <c:v>7.9886218630370407E-3</c:v>
                </c:pt>
                <c:pt idx="603">
                  <c:v>1.0549496920865594E-3</c:v>
                </c:pt>
                <c:pt idx="604">
                  <c:v>4.5578491167519788E-3</c:v>
                </c:pt>
                <c:pt idx="605">
                  <c:v>-2.2685846916429076E-3</c:v>
                </c:pt>
                <c:pt idx="606">
                  <c:v>-3.9166206660883511E-3</c:v>
                </c:pt>
                <c:pt idx="607">
                  <c:v>1.3854436058478269E-3</c:v>
                </c:pt>
                <c:pt idx="608">
                  <c:v>2.0555255425401629E-3</c:v>
                </c:pt>
                <c:pt idx="609">
                  <c:v>1.209746347749461E-3</c:v>
                </c:pt>
                <c:pt idx="610">
                  <c:v>3.4147174321326983E-4</c:v>
                </c:pt>
                <c:pt idx="611">
                  <c:v>2.4288733966153853E-3</c:v>
                </c:pt>
                <c:pt idx="612">
                  <c:v>-2.0693629505449079E-3</c:v>
                </c:pt>
                <c:pt idx="613">
                  <c:v>9.2658214557577584E-3</c:v>
                </c:pt>
                <c:pt idx="614">
                  <c:v>2.5357607282184458E-3</c:v>
                </c:pt>
                <c:pt idx="615">
                  <c:v>2.2050716648285761E-4</c:v>
                </c:pt>
                <c:pt idx="616">
                  <c:v>-3.6959228135698971E-3</c:v>
                </c:pt>
                <c:pt idx="617">
                  <c:v>7.5494292371180625E-4</c:v>
                </c:pt>
                <c:pt idx="618">
                  <c:v>4.1620602198083465E-4</c:v>
                </c:pt>
                <c:pt idx="619">
                  <c:v>6.7605340821929032E-4</c:v>
                </c:pt>
                <c:pt idx="620">
                  <c:v>-5.6097498867642981E-3</c:v>
                </c:pt>
                <c:pt idx="621">
                  <c:v>-2.9157180836718216E-6</c:v>
                </c:pt>
                <c:pt idx="622">
                  <c:v>-5.4222140925304224E-3</c:v>
                </c:pt>
                <c:pt idx="623">
                  <c:v>7.4879798218649516E-4</c:v>
                </c:pt>
                <c:pt idx="624">
                  <c:v>-1.9953005421441739E-3</c:v>
                </c:pt>
                <c:pt idx="625">
                  <c:v>7.8919331290249256E-5</c:v>
                </c:pt>
                <c:pt idx="626">
                  <c:v>1.4598924151355186E-3</c:v>
                </c:pt>
                <c:pt idx="627">
                  <c:v>-1.1294389577641702E-3</c:v>
                </c:pt>
                <c:pt idx="628">
                  <c:v>2.8662336637828786E-3</c:v>
                </c:pt>
                <c:pt idx="629">
                  <c:v>2.0320939745135302E-3</c:v>
                </c:pt>
                <c:pt idx="630">
                  <c:v>1.1644489801259403E-3</c:v>
                </c:pt>
                <c:pt idx="631">
                  <c:v>-1.0716152639833284E-3</c:v>
                </c:pt>
                <c:pt idx="632">
                  <c:v>3.8200894842879639E-3</c:v>
                </c:pt>
                <c:pt idx="633">
                  <c:v>-4.6917763586597206E-4</c:v>
                </c:pt>
                <c:pt idx="634">
                  <c:v>-3.9116488903980623E-5</c:v>
                </c:pt>
                <c:pt idx="635">
                  <c:v>-6.2588830501623454E-3</c:v>
                </c:pt>
                <c:pt idx="636">
                  <c:v>-1.9288554145727491E-3</c:v>
                </c:pt>
                <c:pt idx="637">
                  <c:v>-6.5734118636900886E-5</c:v>
                </c:pt>
                <c:pt idx="638">
                  <c:v>2.7328785757843223E-3</c:v>
                </c:pt>
                <c:pt idx="639">
                  <c:v>-9.4221804312713824E-4</c:v>
                </c:pt>
                <c:pt idx="640">
                  <c:v>1.11555876369837E-3</c:v>
                </c:pt>
                <c:pt idx="641">
                  <c:v>-4.0770844257997313E-3</c:v>
                </c:pt>
                <c:pt idx="642">
                  <c:v>4.5413260672116807E-3</c:v>
                </c:pt>
                <c:pt idx="643">
                  <c:v>-7.6001782110750391E-4</c:v>
                </c:pt>
                <c:pt idx="644">
                  <c:v>6.766680654636965E-3</c:v>
                </c:pt>
                <c:pt idx="645">
                  <c:v>5.6010003647159756E-4</c:v>
                </c:pt>
                <c:pt idx="646">
                  <c:v>-1.432011976827574E-4</c:v>
                </c:pt>
                <c:pt idx="647">
                  <c:v>4.2315504400813296E-3</c:v>
                </c:pt>
                <c:pt idx="648">
                  <c:v>4.8490191756667238E-3</c:v>
                </c:pt>
                <c:pt idx="649">
                  <c:v>6.1933086461169297E-3</c:v>
                </c:pt>
                <c:pt idx="650">
                  <c:v>4.8472102894220317E-3</c:v>
                </c:pt>
                <c:pt idx="651">
                  <c:v>2.9606564489988783E-3</c:v>
                </c:pt>
                <c:pt idx="652">
                  <c:v>1.7431577875892312E-3</c:v>
                </c:pt>
                <c:pt idx="653">
                  <c:v>8.2179601168551001E-3</c:v>
                </c:pt>
                <c:pt idx="654">
                  <c:v>2.8975647857691377E-3</c:v>
                </c:pt>
                <c:pt idx="655">
                  <c:v>7.7254512794100597E-3</c:v>
                </c:pt>
                <c:pt idx="656">
                  <c:v>-3.0914213058761855E-3</c:v>
                </c:pt>
                <c:pt idx="657">
                  <c:v>2.925950934053523E-3</c:v>
                </c:pt>
                <c:pt idx="658">
                  <c:v>2.4685816876122133E-3</c:v>
                </c:pt>
                <c:pt idx="659">
                  <c:v>4.4648409322687139E-3</c:v>
                </c:pt>
                <c:pt idx="660">
                  <c:v>-3.1820714418372719E-3</c:v>
                </c:pt>
                <c:pt idx="661">
                  <c:v>1.2309335718189492E-2</c:v>
                </c:pt>
                <c:pt idx="662">
                  <c:v>-5.0184664842514142E-3</c:v>
                </c:pt>
                <c:pt idx="663">
                  <c:v>-1.6648168701443472E-3</c:v>
                </c:pt>
                <c:pt idx="664">
                  <c:v>3.5945895868074464E-3</c:v>
                </c:pt>
                <c:pt idx="665">
                  <c:v>-4.4925288629592136E-3</c:v>
                </c:pt>
                <c:pt idx="666">
                  <c:v>-6.2931961770997368E-3</c:v>
                </c:pt>
                <c:pt idx="667">
                  <c:v>1.7419001642362199E-3</c:v>
                </c:pt>
                <c:pt idx="668">
                  <c:v>-6.123310810810881E-3</c:v>
                </c:pt>
                <c:pt idx="669">
                  <c:v>2.1639742779932854E-3</c:v>
                </c:pt>
                <c:pt idx="670">
                  <c:v>3.0032978919525633E-3</c:v>
                </c:pt>
                <c:pt idx="671">
                  <c:v>7.7828751880446786E-3</c:v>
                </c:pt>
                <c:pt idx="672">
                  <c:v>-1.233669302606717E-3</c:v>
                </c:pt>
                <c:pt idx="673">
                  <c:v>3.7796909546807321E-3</c:v>
                </c:pt>
                <c:pt idx="674">
                  <c:v>-7.998523349536502E-4</c:v>
                </c:pt>
                <c:pt idx="675">
                  <c:v>-4.4704433497535579E-3</c:v>
                </c:pt>
                <c:pt idx="676">
                  <c:v>-1.9421799423532185E-3</c:v>
                </c:pt>
                <c:pt idx="677">
                  <c:v>-9.1720376797223419E-3</c:v>
                </c:pt>
                <c:pt idx="678">
                  <c:v>-1.813860395296467E-3</c:v>
                </c:pt>
                <c:pt idx="679">
                  <c:v>1.0401654238987651E-3</c:v>
                </c:pt>
                <c:pt idx="680">
                  <c:v>1.0578632414432038E-2</c:v>
                </c:pt>
                <c:pt idx="681">
                  <c:v>6.6276030375481158E-3</c:v>
                </c:pt>
                <c:pt idx="682">
                  <c:v>5.9071106844857998E-4</c:v>
                </c:pt>
                <c:pt idx="683">
                  <c:v>-5.2640641527070238E-3</c:v>
                </c:pt>
                <c:pt idx="684">
                  <c:v>-1.0596206632211383E-2</c:v>
                </c:pt>
                <c:pt idx="685">
                  <c:v>-1.0622211669436879E-2</c:v>
                </c:pt>
                <c:pt idx="686">
                  <c:v>1.6672771595660435E-3</c:v>
                </c:pt>
                <c:pt idx="687">
                  <c:v>9.7095948450879339E-3</c:v>
                </c:pt>
                <c:pt idx="688">
                  <c:v>-8.6546026750591361E-3</c:v>
                </c:pt>
                <c:pt idx="689">
                  <c:v>-4.232804232804214E-3</c:v>
                </c:pt>
                <c:pt idx="690">
                  <c:v>2.0368402408784702E-3</c:v>
                </c:pt>
                <c:pt idx="691">
                  <c:v>5.1133135534373649E-3</c:v>
                </c:pt>
                <c:pt idx="692">
                  <c:v>5.9540258761461703E-3</c:v>
                </c:pt>
                <c:pt idx="693">
                  <c:v>6.1685230507967049E-3</c:v>
                </c:pt>
                <c:pt idx="694">
                  <c:v>4.5918240710862805E-3</c:v>
                </c:pt>
                <c:pt idx="695">
                  <c:v>5.8061965706380147E-3</c:v>
                </c:pt>
                <c:pt idx="696">
                  <c:v>1.4738755557748361E-4</c:v>
                </c:pt>
                <c:pt idx="697">
                  <c:v>2.1490851037701177E-3</c:v>
                </c:pt>
                <c:pt idx="698">
                  <c:v>-1.6653391336315326E-2</c:v>
                </c:pt>
                <c:pt idx="699">
                  <c:v>-8.4240959050918014E-3</c:v>
                </c:pt>
                <c:pt idx="700">
                  <c:v>1.1562146537639657E-3</c:v>
                </c:pt>
                <c:pt idx="701">
                  <c:v>1.249027139665084E-2</c:v>
                </c:pt>
                <c:pt idx="702">
                  <c:v>-3.4342958453698245E-3</c:v>
                </c:pt>
                <c:pt idx="703">
                  <c:v>2.1025130629509447E-3</c:v>
                </c:pt>
                <c:pt idx="704">
                  <c:v>-3.8361742541807861E-3</c:v>
                </c:pt>
                <c:pt idx="705">
                  <c:v>-5.9197407776669288E-3</c:v>
                </c:pt>
                <c:pt idx="706">
                  <c:v>-8.9512944273803918E-3</c:v>
                </c:pt>
                <c:pt idx="707">
                  <c:v>-2.9854144792602327E-3</c:v>
                </c:pt>
                <c:pt idx="708">
                  <c:v>1.8905030768254663E-3</c:v>
                </c:pt>
                <c:pt idx="709">
                  <c:v>8.3709031963933554E-3</c:v>
                </c:pt>
                <c:pt idx="710">
                  <c:v>-1.0549450549450503E-3</c:v>
                </c:pt>
                <c:pt idx="711">
                  <c:v>-7.2541205164632734E-3</c:v>
                </c:pt>
                <c:pt idx="712">
                  <c:v>-3.1659996960633992E-4</c:v>
                </c:pt>
                <c:pt idx="713">
                  <c:v>6.3340047378320329E-5</c:v>
                </c:pt>
                <c:pt idx="714">
                  <c:v>5.89025131738954E-3</c:v>
                </c:pt>
                <c:pt idx="715">
                  <c:v>-6.5861552217002847E-3</c:v>
                </c:pt>
                <c:pt idx="716">
                  <c:v>3.3466014248408789E-3</c:v>
                </c:pt>
                <c:pt idx="717">
                  <c:v>2.5521162349968411E-3</c:v>
                </c:pt>
                <c:pt idx="718">
                  <c:v>5.325132814041976E-3</c:v>
                </c:pt>
                <c:pt idx="719">
                  <c:v>5.3330292422187238E-3</c:v>
                </c:pt>
                <c:pt idx="720">
                  <c:v>-1.4588528678303465E-3</c:v>
                </c:pt>
                <c:pt idx="721">
                  <c:v>5.8689110048321168E-4</c:v>
                </c:pt>
                <c:pt idx="722">
                  <c:v>-1.5849244976913267E-3</c:v>
                </c:pt>
                <c:pt idx="723">
                  <c:v>-2.1124207842205533E-3</c:v>
                </c:pt>
                <c:pt idx="724">
                  <c:v>6.7640353734007284E-4</c:v>
                </c:pt>
                <c:pt idx="725">
                  <c:v>6.0960344482274302E-3</c:v>
                </c:pt>
                <c:pt idx="726">
                  <c:v>8.5101088646967922E-3</c:v>
                </c:pt>
                <c:pt idx="727">
                  <c:v>3.7380179868984858E-3</c:v>
                </c:pt>
                <c:pt idx="728">
                  <c:v>6.0716304908925945E-3</c:v>
                </c:pt>
                <c:pt idx="729">
                  <c:v>-1.4171227521502865E-3</c:v>
                </c:pt>
                <c:pt idx="730">
                  <c:v>-1.6148764374846385E-3</c:v>
                </c:pt>
                <c:pt idx="731">
                  <c:v>-3.1859621605724686E-3</c:v>
                </c:pt>
                <c:pt idx="732">
                  <c:v>6.2693612627237898E-4</c:v>
                </c:pt>
                <c:pt idx="733">
                  <c:v>9.2138724062930833E-4</c:v>
                </c:pt>
                <c:pt idx="734">
                  <c:v>4.5290522129760469E-3</c:v>
                </c:pt>
                <c:pt idx="735">
                  <c:v>-3.5311511063866362E-3</c:v>
                </c:pt>
                <c:pt idx="736">
                  <c:v>-1.3242759398680258E-3</c:v>
                </c:pt>
                <c:pt idx="737">
                  <c:v>3.1922991921018462E-4</c:v>
                </c:pt>
                <c:pt idx="738">
                  <c:v>-2.4054384207940738E-3</c:v>
                </c:pt>
                <c:pt idx="739">
                  <c:v>-3.4916496771201606E-3</c:v>
                </c:pt>
                <c:pt idx="740">
                  <c:v>2.3511037749047001E-3</c:v>
                </c:pt>
                <c:pt idx="741">
                  <c:v>2.5284315008118543E-4</c:v>
                </c:pt>
                <c:pt idx="742">
                  <c:v>2.2602298290453409E-3</c:v>
                </c:pt>
                <c:pt idx="743">
                  <c:v>1.9259581903318247E-3</c:v>
                </c:pt>
                <c:pt idx="744">
                  <c:v>5.0616124237596949E-3</c:v>
                </c:pt>
                <c:pt idx="745">
                  <c:v>-2.1858291634767402E-3</c:v>
                </c:pt>
                <c:pt idx="746">
                  <c:v>1.7638342460181468E-3</c:v>
                </c:pt>
                <c:pt idx="747">
                  <c:v>-5.4430144529090301E-3</c:v>
                </c:pt>
                <c:pt idx="748">
                  <c:v>-5.0468169808279822E-3</c:v>
                </c:pt>
                <c:pt idx="749">
                  <c:v>2.2497706223646708E-4</c:v>
                </c:pt>
                <c:pt idx="750">
                  <c:v>-3.7041957418292941E-3</c:v>
                </c:pt>
                <c:pt idx="751">
                  <c:v>-1.1752646415283887E-3</c:v>
                </c:pt>
                <c:pt idx="752">
                  <c:v>2.0110003594110198E-3</c:v>
                </c:pt>
                <c:pt idx="753">
                  <c:v>-3.3176102717976915E-3</c:v>
                </c:pt>
                <c:pt idx="754">
                  <c:v>7.0956013730920776E-4</c:v>
                </c:pt>
                <c:pt idx="755">
                  <c:v>-2.63962595079159E-3</c:v>
                </c:pt>
                <c:pt idx="756">
                  <c:v>7.5365083395983103E-3</c:v>
                </c:pt>
                <c:pt idx="757">
                  <c:v>2.1025574262493619E-4</c:v>
                </c:pt>
                <c:pt idx="758">
                  <c:v>1.9021566183184619E-3</c:v>
                </c:pt>
                <c:pt idx="759">
                  <c:v>2.0418135568007938E-3</c:v>
                </c:pt>
                <c:pt idx="760">
                  <c:v>-4.2955783693628957E-3</c:v>
                </c:pt>
                <c:pt idx="761">
                  <c:v>-3.2883749900989674E-3</c:v>
                </c:pt>
                <c:pt idx="762">
                  <c:v>-2.6909310832470379E-4</c:v>
                </c:pt>
                <c:pt idx="763">
                  <c:v>1.7215463054357015E-4</c:v>
                </c:pt>
                <c:pt idx="764">
                  <c:v>-3.2874544268632957E-4</c:v>
                </c:pt>
                <c:pt idx="765">
                  <c:v>-1.4066838669436092E-2</c:v>
                </c:pt>
                <c:pt idx="766">
                  <c:v>2.9146839296727641E-3</c:v>
                </c:pt>
                <c:pt idx="767">
                  <c:v>1.751540028968511E-3</c:v>
                </c:pt>
                <c:pt idx="768">
                  <c:v>1.9955945379683993E-3</c:v>
                </c:pt>
                <c:pt idx="769">
                  <c:v>4.9446058418220942E-3</c:v>
                </c:pt>
                <c:pt idx="770">
                  <c:v>-5.8446064015944639E-3</c:v>
                </c:pt>
                <c:pt idx="771">
                  <c:v>1.1798580763340396E-2</c:v>
                </c:pt>
                <c:pt idx="772">
                  <c:v>3.2907398530124263E-3</c:v>
                </c:pt>
                <c:pt idx="773">
                  <c:v>-5.1270285761161058E-3</c:v>
                </c:pt>
                <c:pt idx="774">
                  <c:v>3.2220956390738372E-3</c:v>
                </c:pt>
                <c:pt idx="775">
                  <c:v>-9.0061290850548445E-4</c:v>
                </c:pt>
                <c:pt idx="776">
                  <c:v>-1.4389313751396481E-3</c:v>
                </c:pt>
                <c:pt idx="777">
                  <c:v>4.3397733391492511E-3</c:v>
                </c:pt>
                <c:pt idx="778">
                  <c:v>5.4604375334407849E-3</c:v>
                </c:pt>
                <c:pt idx="779">
                  <c:v>3.3394602456712357E-4</c:v>
                </c:pt>
                <c:pt idx="780">
                  <c:v>7.2660254498726205E-4</c:v>
                </c:pt>
                <c:pt idx="781">
                  <c:v>-2.2412614068167786E-3</c:v>
                </c:pt>
                <c:pt idx="782">
                  <c:v>6.0944885686528419E-4</c:v>
                </c:pt>
                <c:pt idx="783">
                  <c:v>1.4672134683342253E-3</c:v>
                </c:pt>
                <c:pt idx="784">
                  <c:v>1.7522308246526008E-3</c:v>
                </c:pt>
                <c:pt idx="785">
                  <c:v>7.3850555858574068E-4</c:v>
                </c:pt>
                <c:pt idx="786">
                  <c:v>4.5478115178857114E-3</c:v>
                </c:pt>
                <c:pt idx="787">
                  <c:v>1.0212506310661505E-3</c:v>
                </c:pt>
                <c:pt idx="788">
                  <c:v>1.8425418564392161E-4</c:v>
                </c:pt>
                <c:pt idx="789">
                  <c:v>-5.037815213228573E-3</c:v>
                </c:pt>
                <c:pt idx="790">
                  <c:v>2.7802064955493055E-3</c:v>
                </c:pt>
                <c:pt idx="791">
                  <c:v>-2.7345900136752444E-3</c:v>
                </c:pt>
                <c:pt idx="792">
                  <c:v>1.5763210077458437E-4</c:v>
                </c:pt>
                <c:pt idx="793">
                  <c:v>1.236097073865133E-3</c:v>
                </c:pt>
                <c:pt idx="794">
                  <c:v>4.5655575038652677E-3</c:v>
                </c:pt>
                <c:pt idx="795">
                  <c:v>-5.3062517852973433E-3</c:v>
                </c:pt>
                <c:pt idx="796">
                  <c:v>-5.5142931284465442E-3</c:v>
                </c:pt>
                <c:pt idx="797">
                  <c:v>3.325951659024203E-3</c:v>
                </c:pt>
                <c:pt idx="798">
                  <c:v>1.6642404385509731E-3</c:v>
                </c:pt>
                <c:pt idx="799">
                  <c:v>7.3292739809831156E-4</c:v>
                </c:pt>
                <c:pt idx="800">
                  <c:v>-3.4885033924787704E-3</c:v>
                </c:pt>
                <c:pt idx="801">
                  <c:v>-5.4317428120523141E-3</c:v>
                </c:pt>
                <c:pt idx="802">
                  <c:v>-5.5318104070032563E-4</c:v>
                </c:pt>
                <c:pt idx="803">
                  <c:v>6.6747358150014468E-3</c:v>
                </c:pt>
                <c:pt idx="804">
                  <c:v>-3.2400152279008282E-3</c:v>
                </c:pt>
                <c:pt idx="805">
                  <c:v>-2.2022219247624128E-3</c:v>
                </c:pt>
                <c:pt idx="806">
                  <c:v>3.1740206921834577E-3</c:v>
                </c:pt>
                <c:pt idx="807">
                  <c:v>-1.5247261865521662E-3</c:v>
                </c:pt>
                <c:pt idx="808">
                  <c:v>-9.1811048088619798E-3</c:v>
                </c:pt>
                <c:pt idx="809">
                  <c:v>-5.6565203343844899E-4</c:v>
                </c:pt>
                <c:pt idx="810">
                  <c:v>-9.8030499609306153E-4</c:v>
                </c:pt>
                <c:pt idx="811">
                  <c:v>-5.1206919858749018E-3</c:v>
                </c:pt>
                <c:pt idx="812">
                  <c:v>-5.6225240742475155E-3</c:v>
                </c:pt>
                <c:pt idx="813">
                  <c:v>4.2996551086534589E-3</c:v>
                </c:pt>
                <c:pt idx="814">
                  <c:v>-6.2309605775408778E-3</c:v>
                </c:pt>
                <c:pt idx="815">
                  <c:v>-4.6412579038428645E-3</c:v>
                </c:pt>
                <c:pt idx="816">
                  <c:v>-1.7517714735242418E-3</c:v>
                </c:pt>
                <c:pt idx="817">
                  <c:v>4.9757263014827196E-3</c:v>
                </c:pt>
                <c:pt idx="818">
                  <c:v>5.222277041744876E-4</c:v>
                </c:pt>
                <c:pt idx="819">
                  <c:v>3.762189164342762E-3</c:v>
                </c:pt>
                <c:pt idx="820">
                  <c:v>1.9822661637609222E-3</c:v>
                </c:pt>
                <c:pt idx="821">
                  <c:v>1.4485167882206604E-4</c:v>
                </c:pt>
                <c:pt idx="822">
                  <c:v>-1.8497029687620261E-3</c:v>
                </c:pt>
                <c:pt idx="823">
                  <c:v>-2.9666784120981195E-3</c:v>
                </c:pt>
                <c:pt idx="824">
                  <c:v>8.8408046227781215E-3</c:v>
                </c:pt>
                <c:pt idx="825">
                  <c:v>-1.4593941236001691E-3</c:v>
                </c:pt>
                <c:pt idx="826">
                  <c:v>1.0655331156124101E-3</c:v>
                </c:pt>
                <c:pt idx="827">
                  <c:v>1.0319556614675352E-3</c:v>
                </c:pt>
                <c:pt idx="828">
                  <c:v>8.0283112750362592E-3</c:v>
                </c:pt>
                <c:pt idx="829">
                  <c:v>7.9614402215102801E-4</c:v>
                </c:pt>
                <c:pt idx="830">
                  <c:v>1.0092943570488329E-2</c:v>
                </c:pt>
                <c:pt idx="831">
                  <c:v>-1.4343233003085703E-3</c:v>
                </c:pt>
                <c:pt idx="832">
                  <c:v>9.6555371348701726E-4</c:v>
                </c:pt>
                <c:pt idx="833">
                  <c:v>4.4978056699822256E-3</c:v>
                </c:pt>
                <c:pt idx="834">
                  <c:v>2.2962095901926326E-3</c:v>
                </c:pt>
                <c:pt idx="835">
                  <c:v>1.7319394784352075E-3</c:v>
                </c:pt>
                <c:pt idx="836">
                  <c:v>-7.7410804701554849E-4</c:v>
                </c:pt>
                <c:pt idx="837">
                  <c:v>-1.9668613167232417E-3</c:v>
                </c:pt>
                <c:pt idx="838">
                  <c:v>3.4000136259539657E-4</c:v>
                </c:pt>
                <c:pt idx="839">
                  <c:v>-2.1400736187474484E-3</c:v>
                </c:pt>
                <c:pt idx="840">
                  <c:v>1.662488801225537E-3</c:v>
                </c:pt>
                <c:pt idx="841">
                  <c:v>-4.6529268777864051E-3</c:v>
                </c:pt>
                <c:pt idx="842">
                  <c:v>2.2816793668172701E-3</c:v>
                </c:pt>
                <c:pt idx="843">
                  <c:v>-4.9495972195846213E-3</c:v>
                </c:pt>
                <c:pt idx="844">
                  <c:v>2.9775844102089546E-3</c:v>
                </c:pt>
                <c:pt idx="845">
                  <c:v>-1.8565499615527713E-3</c:v>
                </c:pt>
                <c:pt idx="846">
                  <c:v>5.4107433220538202E-3</c:v>
                </c:pt>
                <c:pt idx="847">
                  <c:v>4.2374616034276968E-4</c:v>
                </c:pt>
                <c:pt idx="848">
                  <c:v>1.4679443869889521E-3</c:v>
                </c:pt>
                <c:pt idx="849">
                  <c:v>-2.9910482658804158E-3</c:v>
                </c:pt>
                <c:pt idx="850">
                  <c:v>-6.9001579684897811E-3</c:v>
                </c:pt>
                <c:pt idx="851">
                  <c:v>6.1935533313757047E-3</c:v>
                </c:pt>
                <c:pt idx="852">
                  <c:v>1.0665178487758089E-4</c:v>
                </c:pt>
                <c:pt idx="853">
                  <c:v>1.794518547566862E-3</c:v>
                </c:pt>
                <c:pt idx="854">
                  <c:v>3.047038160514489E-3</c:v>
                </c:pt>
                <c:pt idx="855">
                  <c:v>-6.0841417059986653E-3</c:v>
                </c:pt>
                <c:pt idx="856">
                  <c:v>1.9275978646719849E-3</c:v>
                </c:pt>
                <c:pt idx="857">
                  <c:v>-5.4646868734354731E-3</c:v>
                </c:pt>
                <c:pt idx="858">
                  <c:v>1.8313582296142655E-3</c:v>
                </c:pt>
                <c:pt idx="859">
                  <c:v>-5.89114735061447E-3</c:v>
                </c:pt>
                <c:pt idx="860">
                  <c:v>-3.6297564258376035E-3</c:v>
                </c:pt>
                <c:pt idx="861">
                  <c:v>-7.102317069935108E-4</c:v>
                </c:pt>
                <c:pt idx="862">
                  <c:v>9.8081330777969513E-3</c:v>
                </c:pt>
                <c:pt idx="863">
                  <c:v>6.1794375877745663E-3</c:v>
                </c:pt>
                <c:pt idx="864">
                  <c:v>2.7097182950778101E-3</c:v>
                </c:pt>
                <c:pt idx="865">
                  <c:v>2.9500063045606942E-3</c:v>
                </c:pt>
                <c:pt idx="866">
                  <c:v>8.2922406607437279E-4</c:v>
                </c:pt>
                <c:pt idx="867">
                  <c:v>1.3142225341488871E-3</c:v>
                </c:pt>
                <c:pt idx="868">
                  <c:v>3.2737039997070339E-3</c:v>
                </c:pt>
                <c:pt idx="869">
                  <c:v>1.2743133775726225E-3</c:v>
                </c:pt>
                <c:pt idx="870">
                  <c:v>-1.0011606219017773E-3</c:v>
                </c:pt>
                <c:pt idx="871">
                  <c:v>-6.7432800394732584E-4</c:v>
                </c:pt>
                <c:pt idx="872">
                  <c:v>1.5119492307308908E-4</c:v>
                </c:pt>
                <c:pt idx="873">
                  <c:v>-3.6611966825073443E-3</c:v>
                </c:pt>
                <c:pt idx="874">
                  <c:v>-5.5726918081331648E-3</c:v>
                </c:pt>
                <c:pt idx="875">
                  <c:v>2.5880424980222667E-3</c:v>
                </c:pt>
                <c:pt idx="876">
                  <c:v>2.2303975404758826E-3</c:v>
                </c:pt>
                <c:pt idx="877">
                  <c:v>-2.9245113096566834E-3</c:v>
                </c:pt>
                <c:pt idx="878">
                  <c:v>-3.9933013851852633E-3</c:v>
                </c:pt>
                <c:pt idx="879">
                  <c:v>2.2161199524813995E-4</c:v>
                </c:pt>
                <c:pt idx="880">
                  <c:v>-1.9955147917870603E-3</c:v>
                </c:pt>
                <c:pt idx="881">
                  <c:v>-4.1366709422299341E-3</c:v>
                </c:pt>
                <c:pt idx="882">
                  <c:v>5.8029761337761113E-3</c:v>
                </c:pt>
                <c:pt idx="883">
                  <c:v>2.5114647600457136E-3</c:v>
                </c:pt>
                <c:pt idx="884">
                  <c:v>-2.5022068772628508E-3</c:v>
                </c:pt>
                <c:pt idx="885">
                  <c:v>3.0977973599987095E-3</c:v>
                </c:pt>
                <c:pt idx="886">
                  <c:v>2.5680956935735613E-3</c:v>
                </c:pt>
                <c:pt idx="887">
                  <c:v>9.1727171231290494E-4</c:v>
                </c:pt>
                <c:pt idx="888">
                  <c:v>2.4106161788101468E-4</c:v>
                </c:pt>
                <c:pt idx="889">
                  <c:v>1.3485464859847394E-3</c:v>
                </c:pt>
                <c:pt idx="890">
                  <c:v>5.2848671546212953E-3</c:v>
                </c:pt>
                <c:pt idx="891">
                  <c:v>-6.1232049325330214E-3</c:v>
                </c:pt>
                <c:pt idx="892">
                  <c:v>-3.1363321170703078E-3</c:v>
                </c:pt>
                <c:pt idx="893">
                  <c:v>-8.8775385000601005E-4</c:v>
                </c:pt>
                <c:pt idx="894">
                  <c:v>1.9071929772523179E-4</c:v>
                </c:pt>
                <c:pt idx="895">
                  <c:v>-1.1343674289352151E-3</c:v>
                </c:pt>
                <c:pt idx="896">
                  <c:v>1.141143793903376E-3</c:v>
                </c:pt>
                <c:pt idx="897">
                  <c:v>-1.8599560032725173E-3</c:v>
                </c:pt>
                <c:pt idx="898">
                  <c:v>1.920059462286584E-3</c:v>
                </c:pt>
                <c:pt idx="899">
                  <c:v>1.7025199021989022E-4</c:v>
                </c:pt>
                <c:pt idx="900">
                  <c:v>3.5744556189492291E-4</c:v>
                </c:pt>
                <c:pt idx="901">
                  <c:v>4.653373458587416E-3</c:v>
                </c:pt>
                <c:pt idx="902">
                  <c:v>-2.4675802557605161E-3</c:v>
                </c:pt>
                <c:pt idx="903">
                  <c:v>3.1925878300141969E-3</c:v>
                </c:pt>
                <c:pt idx="904">
                  <c:v>-3.1951207317692989E-4</c:v>
                </c:pt>
                <c:pt idx="905">
                  <c:v>-2.4669243426647829E-3</c:v>
                </c:pt>
                <c:pt idx="906">
                  <c:v>2.7911041160730179E-4</c:v>
                </c:pt>
                <c:pt idx="907">
                  <c:v>1.4937616592991202E-3</c:v>
                </c:pt>
                <c:pt idx="908">
                  <c:v>-1.5749653293432202E-4</c:v>
                </c:pt>
                <c:pt idx="909">
                  <c:v>3.3946315525027037E-3</c:v>
                </c:pt>
                <c:pt idx="910">
                  <c:v>7.6826877893900792E-4</c:v>
                </c:pt>
                <c:pt idx="911">
                  <c:v>4.2387095596892856E-3</c:v>
                </c:pt>
                <c:pt idx="912">
                  <c:v>-2.4409421916931954E-3</c:v>
                </c:pt>
                <c:pt idx="913">
                  <c:v>-5.5800354884371177E-3</c:v>
                </c:pt>
                <c:pt idx="914">
                  <c:v>1.2851180618155239E-3</c:v>
                </c:pt>
                <c:pt idx="915">
                  <c:v>-9.2994351696625867E-4</c:v>
                </c:pt>
                <c:pt idx="916">
                  <c:v>-7.8940454685200558E-4</c:v>
                </c:pt>
                <c:pt idx="917">
                  <c:v>-7.3275077791260142E-3</c:v>
                </c:pt>
                <c:pt idx="918">
                  <c:v>3.5554033776021149E-3</c:v>
                </c:pt>
                <c:pt idx="919">
                  <c:v>2.533221039179663E-3</c:v>
                </c:pt>
                <c:pt idx="920">
                  <c:v>-1.8481648879048419E-3</c:v>
                </c:pt>
                <c:pt idx="921">
                  <c:v>1.8533886535285222E-3</c:v>
                </c:pt>
                <c:pt idx="922">
                  <c:v>2.4496359312094211E-3</c:v>
                </c:pt>
                <c:pt idx="923">
                  <c:v>1.674200708457053E-3</c:v>
                </c:pt>
                <c:pt idx="924">
                  <c:v>1.3662391645566185E-3</c:v>
                </c:pt>
                <c:pt idx="925">
                  <c:v>2.1076453513731142E-3</c:v>
                </c:pt>
                <c:pt idx="926">
                  <c:v>-2.5087865212898288E-3</c:v>
                </c:pt>
                <c:pt idx="927">
                  <c:v>-1.7111680583375435E-4</c:v>
                </c:pt>
                <c:pt idx="928">
                  <c:v>-4.2848941230841436E-3</c:v>
                </c:pt>
                <c:pt idx="929">
                  <c:v>-3.6952047464975925E-4</c:v>
                </c:pt>
                <c:pt idx="930">
                  <c:v>5.8206326018798975E-3</c:v>
                </c:pt>
                <c:pt idx="931">
                  <c:v>-4.0709133332508269E-5</c:v>
                </c:pt>
                <c:pt idx="932">
                  <c:v>-1.9532128717167654E-3</c:v>
                </c:pt>
                <c:pt idx="933">
                  <c:v>-1.3338332989062879E-3</c:v>
                </c:pt>
                <c:pt idx="934">
                  <c:v>1.5924642042257364E-4</c:v>
                </c:pt>
                <c:pt idx="935">
                  <c:v>-4.342064693739597E-4</c:v>
                </c:pt>
                <c:pt idx="936">
                  <c:v>-1.1325715795557102E-3</c:v>
                </c:pt>
                <c:pt idx="937">
                  <c:v>3.7001584971980174E-3</c:v>
                </c:pt>
                <c:pt idx="938">
                  <c:v>-1.2145395234528132E-4</c:v>
                </c:pt>
                <c:pt idx="939">
                  <c:v>-7.9661952447483394E-4</c:v>
                </c:pt>
                <c:pt idx="940">
                  <c:v>9.0935969947798106E-4</c:v>
                </c:pt>
                <c:pt idx="941">
                  <c:v>-2.2254363528598281E-3</c:v>
                </c:pt>
                <c:pt idx="942">
                  <c:v>1.6188843438553178E-3</c:v>
                </c:pt>
                <c:pt idx="943">
                  <c:v>-6.5906955255631936E-4</c:v>
                </c:pt>
                <c:pt idx="944">
                  <c:v>-2.2763758843389131E-4</c:v>
                </c:pt>
                <c:pt idx="945">
                  <c:v>-2.0373494278938852E-3</c:v>
                </c:pt>
                <c:pt idx="946">
                  <c:v>1.6852542281513764E-3</c:v>
                </c:pt>
                <c:pt idx="947">
                  <c:v>-1.0997480509427743E-3</c:v>
                </c:pt>
                <c:pt idx="948">
                  <c:v>-5.8906773246990519E-3</c:v>
                </c:pt>
                <c:pt idx="949">
                  <c:v>-4.3265669044821493E-3</c:v>
                </c:pt>
                <c:pt idx="950">
                  <c:v>-3.6300020274775652E-3</c:v>
                </c:pt>
                <c:pt idx="951">
                  <c:v>1.4911594635096085E-4</c:v>
                </c:pt>
                <c:pt idx="952">
                  <c:v>4.6545070042022275E-3</c:v>
                </c:pt>
                <c:pt idx="953">
                  <c:v>1.9747554374326365E-3</c:v>
                </c:pt>
                <c:pt idx="954">
                  <c:v>-2.519775922909136E-4</c:v>
                </c:pt>
                <c:pt idx="955">
                  <c:v>-9.0531932259082582E-4</c:v>
                </c:pt>
                <c:pt idx="956">
                  <c:v>-3.0179367773959871E-3</c:v>
                </c:pt>
                <c:pt idx="957">
                  <c:v>-6.1239601635333565E-4</c:v>
                </c:pt>
                <c:pt idx="958">
                  <c:v>1.3815262777091602E-3</c:v>
                </c:pt>
                <c:pt idx="959">
                  <c:v>3.593185050328877E-3</c:v>
                </c:pt>
                <c:pt idx="960">
                  <c:v>1.2711969045240839E-3</c:v>
                </c:pt>
                <c:pt idx="961">
                  <c:v>2.2335549712721516E-4</c:v>
                </c:pt>
                <c:pt idx="962">
                  <c:v>-1.2158796303568078E-3</c:v>
                </c:pt>
                <c:pt idx="963">
                  <c:v>5.842430694138704E-3</c:v>
                </c:pt>
                <c:pt idx="964">
                  <c:v>-3.99306111308968E-3</c:v>
                </c:pt>
                <c:pt idx="965">
                  <c:v>4.8252890065620547E-3</c:v>
                </c:pt>
                <c:pt idx="966">
                  <c:v>-1.5884890004780681E-3</c:v>
                </c:pt>
                <c:pt idx="967">
                  <c:v>1.1465275920763502E-3</c:v>
                </c:pt>
                <c:pt idx="968">
                  <c:v>2.8300478860504253E-3</c:v>
                </c:pt>
                <c:pt idx="969">
                  <c:v>-1.924836993460864E-3</c:v>
                </c:pt>
                <c:pt idx="970">
                  <c:v>-2.1483609654920446E-3</c:v>
                </c:pt>
                <c:pt idx="971">
                  <c:v>4.6303389528203221E-3</c:v>
                </c:pt>
                <c:pt idx="972">
                  <c:v>-1.0597708989058222E-3</c:v>
                </c:pt>
                <c:pt idx="973">
                  <c:v>-3.4271329779559222E-3</c:v>
                </c:pt>
                <c:pt idx="974">
                  <c:v>1.8164114336320049E-3</c:v>
                </c:pt>
                <c:pt idx="975">
                  <c:v>-9.2541147044545853E-4</c:v>
                </c:pt>
                <c:pt idx="976">
                  <c:v>3.5185896601874827E-3</c:v>
                </c:pt>
                <c:pt idx="977">
                  <c:v>-4.3711301425301179E-3</c:v>
                </c:pt>
                <c:pt idx="978">
                  <c:v>2.0812676177612544E-3</c:v>
                </c:pt>
                <c:pt idx="979">
                  <c:v>-4.6206422594309623E-3</c:v>
                </c:pt>
                <c:pt idx="980">
                  <c:v>-1.2963353802019906E-3</c:v>
                </c:pt>
                <c:pt idx="981">
                  <c:v>1.7307012674774374E-3</c:v>
                </c:pt>
                <c:pt idx="982">
                  <c:v>-1.6053936397360982E-3</c:v>
                </c:pt>
                <c:pt idx="983">
                  <c:v>-3.0509551819401367E-3</c:v>
                </c:pt>
                <c:pt idx="984">
                  <c:v>2.0465868407961965E-3</c:v>
                </c:pt>
                <c:pt idx="985">
                  <c:v>1.9278541144303616E-3</c:v>
                </c:pt>
                <c:pt idx="986">
                  <c:v>-6.6199950601431392E-4</c:v>
                </c:pt>
                <c:pt idx="987">
                  <c:v>5.596089026165439E-3</c:v>
                </c:pt>
                <c:pt idx="988">
                  <c:v>-1.3110446116390231E-4</c:v>
                </c:pt>
                <c:pt idx="989">
                  <c:v>2.3474147185758281E-3</c:v>
                </c:pt>
                <c:pt idx="990">
                  <c:v>-1.1247620168683419E-3</c:v>
                </c:pt>
                <c:pt idx="991">
                  <c:v>-5.1886981085214039E-3</c:v>
                </c:pt>
                <c:pt idx="992">
                  <c:v>1.4228750491596769E-3</c:v>
                </c:pt>
                <c:pt idx="993">
                  <c:v>-7.7714294469016882E-3</c:v>
                </c:pt>
                <c:pt idx="994">
                  <c:v>-6.3130135492534415E-3</c:v>
                </c:pt>
                <c:pt idx="995">
                  <c:v>3.4087996335517624E-3</c:v>
                </c:pt>
                <c:pt idx="996">
                  <c:v>-1.6477671361895064E-3</c:v>
                </c:pt>
                <c:pt idx="997">
                  <c:v>-5.947975688210328E-4</c:v>
                </c:pt>
                <c:pt idx="998">
                  <c:v>-1.6283093608612442E-3</c:v>
                </c:pt>
                <c:pt idx="999">
                  <c:v>-2.9285040308314513E-3</c:v>
                </c:pt>
                <c:pt idx="1000">
                  <c:v>-3.9742366007081524E-3</c:v>
                </c:pt>
                <c:pt idx="1001">
                  <c:v>-4.3960852963071386E-3</c:v>
                </c:pt>
                <c:pt idx="1002">
                  <c:v>5.7713119269796618E-3</c:v>
                </c:pt>
                <c:pt idx="1003">
                  <c:v>1.5421865486813875E-3</c:v>
                </c:pt>
                <c:pt idx="1004">
                  <c:v>1.7812343510583547E-3</c:v>
                </c:pt>
                <c:pt idx="1005">
                  <c:v>-2.1782265530509901E-3</c:v>
                </c:pt>
                <c:pt idx="1006">
                  <c:v>3.5970395035593594E-3</c:v>
                </c:pt>
                <c:pt idx="1007">
                  <c:v>-2.5369258228308505E-3</c:v>
                </c:pt>
                <c:pt idx="1008">
                  <c:v>4.0072778217776824E-3</c:v>
                </c:pt>
                <c:pt idx="1009">
                  <c:v>-2.4034945003789227E-3</c:v>
                </c:pt>
                <c:pt idx="1010">
                  <c:v>-2.0951762836103004E-3</c:v>
                </c:pt>
                <c:pt idx="1011">
                  <c:v>-6.6014211485772008E-4</c:v>
                </c:pt>
                <c:pt idx="1012">
                  <c:v>-7.5867655536328866E-3</c:v>
                </c:pt>
                <c:pt idx="1013">
                  <c:v>-1.4481705927302978E-4</c:v>
                </c:pt>
                <c:pt idx="1014">
                  <c:v>2.2723726486978895E-4</c:v>
                </c:pt>
                <c:pt idx="1015">
                  <c:v>2.3451171400077951E-3</c:v>
                </c:pt>
                <c:pt idx="1016">
                  <c:v>-1.8092777923370863E-3</c:v>
                </c:pt>
                <c:pt idx="1017">
                  <c:v>5.7312536469772907E-3</c:v>
                </c:pt>
                <c:pt idx="1018">
                  <c:v>5.9216234909616455E-4</c:v>
                </c:pt>
                <c:pt idx="1019">
                  <c:v>2.1966084847164467E-3</c:v>
                </c:pt>
                <c:pt idx="1020">
                  <c:v>4.0683207434614732E-3</c:v>
                </c:pt>
                <c:pt idx="1021">
                  <c:v>1.9723346461162248E-3</c:v>
                </c:pt>
                <c:pt idx="1022">
                  <c:v>-5.2429401447085791E-3</c:v>
                </c:pt>
                <c:pt idx="1023">
                  <c:v>2.247696613950237E-3</c:v>
                </c:pt>
                <c:pt idx="1024">
                  <c:v>8.5545116523293044E-4</c:v>
                </c:pt>
                <c:pt idx="1025">
                  <c:v>9.7738422128257471E-4</c:v>
                </c:pt>
                <c:pt idx="1026">
                  <c:v>-2.3083392014782569E-5</c:v>
                </c:pt>
                <c:pt idx="1027">
                  <c:v>2.853995720098511E-3</c:v>
                </c:pt>
                <c:pt idx="1028">
                  <c:v>-8.957495030112797E-5</c:v>
                </c:pt>
                <c:pt idx="1029">
                  <c:v>6.7203247045139185E-4</c:v>
                </c:pt>
                <c:pt idx="1030">
                  <c:v>1.3872017586000587E-3</c:v>
                </c:pt>
                <c:pt idx="1031">
                  <c:v>-7.619645654308526E-4</c:v>
                </c:pt>
                <c:pt idx="1032">
                  <c:v>2.4474845364033343E-3</c:v>
                </c:pt>
                <c:pt idx="1033">
                  <c:v>-2.6779501889616104E-4</c:v>
                </c:pt>
                <c:pt idx="1034">
                  <c:v>1.8195835596561136E-3</c:v>
                </c:pt>
                <c:pt idx="1035">
                  <c:v>3.1036068344146542E-3</c:v>
                </c:pt>
                <c:pt idx="1036">
                  <c:v>2.0193181617697955E-3</c:v>
                </c:pt>
                <c:pt idx="1037">
                  <c:v>-7.6508864055533005E-4</c:v>
                </c:pt>
                <c:pt idx="1038">
                  <c:v>-7.9815215561409648E-4</c:v>
                </c:pt>
                <c:pt idx="1039">
                  <c:v>-5.5451196079005192E-3</c:v>
                </c:pt>
                <c:pt idx="1040">
                  <c:v>4.7409244030634755E-3</c:v>
                </c:pt>
                <c:pt idx="1041">
                  <c:v>-1.9248082798337693E-3</c:v>
                </c:pt>
                <c:pt idx="1042">
                  <c:v>5.2580589766221481E-4</c:v>
                </c:pt>
                <c:pt idx="1043">
                  <c:v>6.0975287461903522E-3</c:v>
                </c:pt>
                <c:pt idx="1044">
                  <c:v>6.3711824251014976E-5</c:v>
                </c:pt>
                <c:pt idx="1045">
                  <c:v>2.2674714926778673E-3</c:v>
                </c:pt>
                <c:pt idx="1046">
                  <c:v>6.426754703976246E-3</c:v>
                </c:pt>
                <c:pt idx="1047">
                  <c:v>2.6551356942995379E-3</c:v>
                </c:pt>
                <c:pt idx="1048">
                  <c:v>1.6997031264024177E-3</c:v>
                </c:pt>
                <c:pt idx="1049">
                  <c:v>9.8630958109636947E-4</c:v>
                </c:pt>
                <c:pt idx="1050">
                  <c:v>5.4048739430349862E-3</c:v>
                </c:pt>
                <c:pt idx="1051">
                  <c:v>2.2928206037590282E-4</c:v>
                </c:pt>
                <c:pt idx="1052">
                  <c:v>1.9367358883115695E-3</c:v>
                </c:pt>
                <c:pt idx="1053">
                  <c:v>-1.6394002794701439E-3</c:v>
                </c:pt>
                <c:pt idx="1054">
                  <c:v>1.5372335289457059E-3</c:v>
                </c:pt>
                <c:pt idx="1055">
                  <c:v>3.2272180378715829E-4</c:v>
                </c:pt>
                <c:pt idx="1056">
                  <c:v>7.0453617044842032E-4</c:v>
                </c:pt>
                <c:pt idx="1057">
                  <c:v>-4.1252510662666848E-3</c:v>
                </c:pt>
                <c:pt idx="1058">
                  <c:v>-4.2285362999621868E-3</c:v>
                </c:pt>
                <c:pt idx="1059">
                  <c:v>-4.8173453405582845E-3</c:v>
                </c:pt>
                <c:pt idx="1060">
                  <c:v>-1.2980879245528526E-4</c:v>
                </c:pt>
                <c:pt idx="1061">
                  <c:v>5.0511994327166222E-4</c:v>
                </c:pt>
                <c:pt idx="1062">
                  <c:v>-3.018314631613377E-4</c:v>
                </c:pt>
                <c:pt idx="1063">
                  <c:v>-2.8934094310963782E-3</c:v>
                </c:pt>
                <c:pt idx="1064">
                  <c:v>1.4873362971893373E-3</c:v>
                </c:pt>
                <c:pt idx="1065">
                  <c:v>4.3156139601504325E-3</c:v>
                </c:pt>
                <c:pt idx="1066">
                  <c:v>-1.6537004100398319E-3</c:v>
                </c:pt>
                <c:pt idx="1067">
                  <c:v>6.2055219099507362E-4</c:v>
                </c:pt>
                <c:pt idx="1068">
                  <c:v>-8.9706390522867191E-3</c:v>
                </c:pt>
                <c:pt idx="1069">
                  <c:v>-1.1191810042909721E-2</c:v>
                </c:pt>
                <c:pt idx="1070">
                  <c:v>7.5279462888883366E-3</c:v>
                </c:pt>
                <c:pt idx="1071">
                  <c:v>3.4855243562657958E-3</c:v>
                </c:pt>
                <c:pt idx="1072">
                  <c:v>4.4276157900135921E-3</c:v>
                </c:pt>
                <c:pt idx="1073">
                  <c:v>-2.3010759009479999E-3</c:v>
                </c:pt>
                <c:pt idx="1074">
                  <c:v>-7.9746008535232348E-3</c:v>
                </c:pt>
                <c:pt idx="1075">
                  <c:v>7.4201304780725276E-4</c:v>
                </c:pt>
                <c:pt idx="1076">
                  <c:v>9.162269578967687E-3</c:v>
                </c:pt>
                <c:pt idx="1077">
                  <c:v>-1.2057978836538831E-3</c:v>
                </c:pt>
                <c:pt idx="1078">
                  <c:v>-2.2549729128476183E-3</c:v>
                </c:pt>
                <c:pt idx="1079">
                  <c:v>5.2444651596406707E-3</c:v>
                </c:pt>
                <c:pt idx="1080">
                  <c:v>-6.7622202004791899E-3</c:v>
                </c:pt>
                <c:pt idx="1081">
                  <c:v>1.835828581483532E-3</c:v>
                </c:pt>
                <c:pt idx="1082">
                  <c:v>9.1543010995349583E-5</c:v>
                </c:pt>
                <c:pt idx="1083">
                  <c:v>-1.8610771640790336E-3</c:v>
                </c:pt>
                <c:pt idx="1084">
                  <c:v>9.1668898952133773E-4</c:v>
                </c:pt>
                <c:pt idx="1085">
                  <c:v>-3.6543857381913891E-3</c:v>
                </c:pt>
                <c:pt idx="1086">
                  <c:v>3.5359972157090842E-3</c:v>
                </c:pt>
                <c:pt idx="1087">
                  <c:v>-6.7732310963420153E-3</c:v>
                </c:pt>
                <c:pt idx="1088">
                  <c:v>-6.2337729007506612E-4</c:v>
                </c:pt>
                <c:pt idx="1089">
                  <c:v>-7.1946251895143025E-4</c:v>
                </c:pt>
                <c:pt idx="1090">
                  <c:v>-1.508441757452423E-3</c:v>
                </c:pt>
                <c:pt idx="1091">
                  <c:v>9.8681338345153594E-4</c:v>
                </c:pt>
                <c:pt idx="1092">
                  <c:v>4.2342170571066694E-3</c:v>
                </c:pt>
                <c:pt idx="1093">
                  <c:v>2.9234299453992458E-3</c:v>
                </c:pt>
                <c:pt idx="1094">
                  <c:v>2.4136931372365088E-3</c:v>
                </c:pt>
                <c:pt idx="1095">
                  <c:v>-6.5354285719617679E-4</c:v>
                </c:pt>
                <c:pt idx="1096">
                  <c:v>7.6092203148500669E-3</c:v>
                </c:pt>
                <c:pt idx="1097">
                  <c:v>2.8171440547772211E-4</c:v>
                </c:pt>
                <c:pt idx="1098">
                  <c:v>3.1734561509032028E-4</c:v>
                </c:pt>
                <c:pt idx="1099">
                  <c:v>2.7099728435170862E-3</c:v>
                </c:pt>
                <c:pt idx="1100">
                  <c:v>2.3731230518599612E-3</c:v>
                </c:pt>
                <c:pt idx="1101">
                  <c:v>-5.2496330477998492E-4</c:v>
                </c:pt>
                <c:pt idx="1102">
                  <c:v>2.8920314442662603E-3</c:v>
                </c:pt>
                <c:pt idx="1103">
                  <c:v>-1.3717508361421077E-3</c:v>
                </c:pt>
                <c:pt idx="1104">
                  <c:v>-3.4173449399301763E-3</c:v>
                </c:pt>
                <c:pt idx="1105">
                  <c:v>3.2615774943356417E-3</c:v>
                </c:pt>
                <c:pt idx="1106">
                  <c:v>-6.7610769543313904E-3</c:v>
                </c:pt>
                <c:pt idx="1107">
                  <c:v>2.5842638865412404E-3</c:v>
                </c:pt>
                <c:pt idx="1108">
                  <c:v>-4.9642183204194282E-3</c:v>
                </c:pt>
                <c:pt idx="1109">
                  <c:v>2.4192813773507423E-5</c:v>
                </c:pt>
                <c:pt idx="1110">
                  <c:v>-5.0778652396897619E-3</c:v>
                </c:pt>
                <c:pt idx="1111">
                  <c:v>-5.8430255059434954E-3</c:v>
                </c:pt>
                <c:pt idx="1112">
                  <c:v>3.6188902920971898E-3</c:v>
                </c:pt>
                <c:pt idx="1113">
                  <c:v>2.8958525379125495E-3</c:v>
                </c:pt>
                <c:pt idx="1114">
                  <c:v>1.9939563443492066E-3</c:v>
                </c:pt>
                <c:pt idx="1115">
                  <c:v>-1.9664659353950333E-3</c:v>
                </c:pt>
                <c:pt idx="1116">
                  <c:v>-1.3190666890293195E-3</c:v>
                </c:pt>
                <c:pt idx="1117">
                  <c:v>2.0653108267272612E-3</c:v>
                </c:pt>
                <c:pt idx="1118">
                  <c:v>2.7833092270093209E-3</c:v>
                </c:pt>
                <c:pt idx="1119">
                  <c:v>1.0769506778070079E-4</c:v>
                </c:pt>
                <c:pt idx="1120">
                  <c:v>-2.5697665176720543E-4</c:v>
                </c:pt>
                <c:pt idx="1121">
                  <c:v>4.4639986686251147E-3</c:v>
                </c:pt>
                <c:pt idx="1122">
                  <c:v>-1.9926636867536318E-3</c:v>
                </c:pt>
                <c:pt idx="1123">
                  <c:v>-4.5530154672781178E-3</c:v>
                </c:pt>
                <c:pt idx="1124">
                  <c:v>-6.6906125142090159E-3</c:v>
                </c:pt>
                <c:pt idx="1125">
                  <c:v>-3.4921131712415325E-3</c:v>
                </c:pt>
                <c:pt idx="1126">
                  <c:v>-2.9863456969520703E-3</c:v>
                </c:pt>
                <c:pt idx="1127">
                  <c:v>-9.7817423742692228E-3</c:v>
                </c:pt>
                <c:pt idx="1128">
                  <c:v>-5.3971903376141611E-3</c:v>
                </c:pt>
                <c:pt idx="1129">
                  <c:v>-1.2502326571749841E-3</c:v>
                </c:pt>
                <c:pt idx="1130">
                  <c:v>-2.8406848180137251E-4</c:v>
                </c:pt>
                <c:pt idx="1131">
                  <c:v>-9.0419011334981463E-3</c:v>
                </c:pt>
                <c:pt idx="1132">
                  <c:v>8.0886241852178558E-3</c:v>
                </c:pt>
                <c:pt idx="1133">
                  <c:v>-6.4012172477830578E-3</c:v>
                </c:pt>
                <c:pt idx="1134">
                  <c:v>-6.4145426211446397E-3</c:v>
                </c:pt>
                <c:pt idx="1135">
                  <c:v>3.3099308948683973E-3</c:v>
                </c:pt>
                <c:pt idx="1136">
                  <c:v>2.167442507279926E-2</c:v>
                </c:pt>
                <c:pt idx="1137">
                  <c:v>3.3387612396183364E-3</c:v>
                </c:pt>
                <c:pt idx="1138">
                  <c:v>-4.2321378746216984E-3</c:v>
                </c:pt>
                <c:pt idx="1139">
                  <c:v>5.8463603967103981E-3</c:v>
                </c:pt>
                <c:pt idx="1140">
                  <c:v>-1.0505308330841245E-2</c:v>
                </c:pt>
                <c:pt idx="1141">
                  <c:v>2.5208194712086035E-3</c:v>
                </c:pt>
                <c:pt idx="1142">
                  <c:v>1.1698597375235943E-2</c:v>
                </c:pt>
                <c:pt idx="1143">
                  <c:v>1.2187251124602418E-3</c:v>
                </c:pt>
                <c:pt idx="1144">
                  <c:v>-8.8281207085757034E-3</c:v>
                </c:pt>
                <c:pt idx="1145">
                  <c:v>3.5554827522797454E-3</c:v>
                </c:pt>
                <c:pt idx="1146">
                  <c:v>1.1321508534431646E-2</c:v>
                </c:pt>
                <c:pt idx="1147">
                  <c:v>-2.2659007395542555E-2</c:v>
                </c:pt>
                <c:pt idx="1148">
                  <c:v>-8.714101973181055E-3</c:v>
                </c:pt>
                <c:pt idx="1149">
                  <c:v>-3.9634849478113118E-3</c:v>
                </c:pt>
                <c:pt idx="1150">
                  <c:v>-4.8842117990890365E-3</c:v>
                </c:pt>
                <c:pt idx="1151">
                  <c:v>8.4250104347377336E-4</c:v>
                </c:pt>
                <c:pt idx="1152">
                  <c:v>6.1570386531762718E-3</c:v>
                </c:pt>
                <c:pt idx="1153">
                  <c:v>6.960069327693115E-3</c:v>
                </c:pt>
                <c:pt idx="1154">
                  <c:v>6.5371864162012839E-3</c:v>
                </c:pt>
                <c:pt idx="1155">
                  <c:v>-4.6902805680184732E-3</c:v>
                </c:pt>
                <c:pt idx="1156">
                  <c:v>3.8262852788152248E-3</c:v>
                </c:pt>
                <c:pt idx="1157">
                  <c:v>1.1807707290841494E-2</c:v>
                </c:pt>
                <c:pt idx="1158">
                  <c:v>-4.5813379729676999E-3</c:v>
                </c:pt>
                <c:pt idx="1159">
                  <c:v>8.4000694430453066E-3</c:v>
                </c:pt>
                <c:pt idx="1160">
                  <c:v>2.243073769675117E-3</c:v>
                </c:pt>
                <c:pt idx="1161">
                  <c:v>1.0354194626609451E-2</c:v>
                </c:pt>
                <c:pt idx="1162">
                  <c:v>5.8865209722199306E-3</c:v>
                </c:pt>
                <c:pt idx="1163">
                  <c:v>6.5381008651423152E-3</c:v>
                </c:pt>
                <c:pt idx="1164">
                  <c:v>-3.4146685505185548E-3</c:v>
                </c:pt>
                <c:pt idx="1165">
                  <c:v>2.2213946088792806E-3</c:v>
                </c:pt>
                <c:pt idx="1166">
                  <c:v>1.6686661334750087E-3</c:v>
                </c:pt>
                <c:pt idx="1167">
                  <c:v>1.1117132550113903E-3</c:v>
                </c:pt>
                <c:pt idx="1168">
                  <c:v>-1.3115298999019845E-2</c:v>
                </c:pt>
                <c:pt idx="1169">
                  <c:v>-3.2529249392182551E-4</c:v>
                </c:pt>
                <c:pt idx="1170">
                  <c:v>-5.9186322659005707E-3</c:v>
                </c:pt>
                <c:pt idx="1171">
                  <c:v>8.0502441933903452E-3</c:v>
                </c:pt>
                <c:pt idx="1172">
                  <c:v>-1.1636075789685078E-3</c:v>
                </c:pt>
                <c:pt idx="1173">
                  <c:v>-6.5003734562403166E-3</c:v>
                </c:pt>
                <c:pt idx="1174">
                  <c:v>1.1635025281765523E-3</c:v>
                </c:pt>
                <c:pt idx="1175">
                  <c:v>4.1803745588024034E-3</c:v>
                </c:pt>
                <c:pt idx="1176">
                  <c:v>6.3207966371405157E-3</c:v>
                </c:pt>
                <c:pt idx="1177">
                  <c:v>1.4832723554682066E-3</c:v>
                </c:pt>
                <c:pt idx="1178">
                  <c:v>-4.2044693664145625E-3</c:v>
                </c:pt>
                <c:pt idx="1179">
                  <c:v>-3.0297514651242891E-3</c:v>
                </c:pt>
                <c:pt idx="1180">
                  <c:v>-1.1024544857107703E-3</c:v>
                </c:pt>
                <c:pt idx="1181">
                  <c:v>4.0008247862864466E-3</c:v>
                </c:pt>
                <c:pt idx="1182">
                  <c:v>4.9447272431521411E-3</c:v>
                </c:pt>
                <c:pt idx="1183">
                  <c:v>1.5487630832649842E-3</c:v>
                </c:pt>
                <c:pt idx="1184">
                  <c:v>2.6470180022172005E-3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17390688"/>
        <c:axId val="93571568"/>
      </c:barChart>
      <c:barChart>
        <c:barDir val="col"/>
        <c:grouping val="clustered"/>
        <c:varyColors val="0"/>
        <c:ser>
          <c:idx val="1"/>
          <c:order val="3"/>
          <c:tx>
            <c:strRef>
              <c:f>RISKSTATS_LSE!$Z$1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solidFill>
              <a:schemeClr val="accent1"/>
            </a:solidFill>
            <a:ln w="76200" cmpd="sng">
              <a:solidFill>
                <a:schemeClr val="accent1"/>
              </a:solidFill>
              <a:prstDash val="solid"/>
            </a:ln>
            <a:effectLst/>
          </c:spPr>
          <c:invertIfNegative val="0"/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RISKSTATS_LSE!$Z$2:$Z$1186</c:f>
              <c:numCache>
                <c:formatCode>0.0%</c:formatCode>
                <c:ptCount val="1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2"/>
        <c:overlap val="20"/>
        <c:axId val="55121344"/>
        <c:axId val="93569904"/>
      </c:barChart>
      <c:lineChart>
        <c:grouping val="standard"/>
        <c:varyColors val="0"/>
        <c:ser>
          <c:idx val="3"/>
          <c:order val="1"/>
          <c:tx>
            <c:strRef>
              <c:f>RISKSTATS_LSE!$Q$1</c:f>
              <c:strCache>
                <c:ptCount val="1"/>
                <c:pt idx="0">
                  <c:v>VaR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RISKSTATS_LSE!$Q$2:$Q$1186</c:f>
              <c:numCache>
                <c:formatCode>General</c:formatCode>
                <c:ptCount val="1185"/>
                <c:pt idx="62">
                  <c:v>-2.5146046106635806E-2</c:v>
                </c:pt>
                <c:pt idx="63">
                  <c:v>-2.5122458293518037E-2</c:v>
                </c:pt>
                <c:pt idx="64">
                  <c:v>-2.5090982777771331E-2</c:v>
                </c:pt>
                <c:pt idx="65">
                  <c:v>-2.5297369370893177E-2</c:v>
                </c:pt>
                <c:pt idx="66">
                  <c:v>-2.5286605787025337E-2</c:v>
                </c:pt>
                <c:pt idx="67">
                  <c:v>-2.5384698176271248E-2</c:v>
                </c:pt>
                <c:pt idx="68">
                  <c:v>-2.5354693810121082E-2</c:v>
                </c:pt>
                <c:pt idx="69">
                  <c:v>-2.5364621712918842E-2</c:v>
                </c:pt>
                <c:pt idx="70">
                  <c:v>-2.5086620435509199E-2</c:v>
                </c:pt>
                <c:pt idx="71">
                  <c:v>-2.5307283947297445E-2</c:v>
                </c:pt>
                <c:pt idx="72">
                  <c:v>-2.536194565948682E-2</c:v>
                </c:pt>
                <c:pt idx="73">
                  <c:v>-2.5451417560881897E-2</c:v>
                </c:pt>
                <c:pt idx="74">
                  <c:v>-2.5331955220979446E-2</c:v>
                </c:pt>
                <c:pt idx="75">
                  <c:v>-2.5302047688600563E-2</c:v>
                </c:pt>
                <c:pt idx="76">
                  <c:v>-2.5572057161329181E-2</c:v>
                </c:pt>
                <c:pt idx="77">
                  <c:v>-2.4576807792062744E-2</c:v>
                </c:pt>
                <c:pt idx="78">
                  <c:v>-2.4381089779822857E-2</c:v>
                </c:pt>
                <c:pt idx="79">
                  <c:v>-2.1761270832441407E-2</c:v>
                </c:pt>
                <c:pt idx="80">
                  <c:v>-2.1014846646030243E-2</c:v>
                </c:pt>
                <c:pt idx="81">
                  <c:v>-2.0415248705809897E-2</c:v>
                </c:pt>
                <c:pt idx="82">
                  <c:v>-2.0222308755795223E-2</c:v>
                </c:pt>
                <c:pt idx="83">
                  <c:v>-2.0295277980271E-2</c:v>
                </c:pt>
                <c:pt idx="84">
                  <c:v>-2.0253539502347481E-2</c:v>
                </c:pt>
                <c:pt idx="85">
                  <c:v>-1.9922678447327341E-2</c:v>
                </c:pt>
                <c:pt idx="86">
                  <c:v>-1.9812656195237546E-2</c:v>
                </c:pt>
                <c:pt idx="87">
                  <c:v>-1.7765500848614342E-2</c:v>
                </c:pt>
                <c:pt idx="88">
                  <c:v>-1.7840355606410774E-2</c:v>
                </c:pt>
                <c:pt idx="89">
                  <c:v>-1.7923951947183107E-2</c:v>
                </c:pt>
                <c:pt idx="90">
                  <c:v>-1.7803416912138669E-2</c:v>
                </c:pt>
                <c:pt idx="91">
                  <c:v>-1.7873353747448563E-2</c:v>
                </c:pt>
                <c:pt idx="92">
                  <c:v>-1.8265910093585178E-2</c:v>
                </c:pt>
                <c:pt idx="93">
                  <c:v>-1.8144523855260133E-2</c:v>
                </c:pt>
                <c:pt idx="94">
                  <c:v>-1.7903456971923023E-2</c:v>
                </c:pt>
                <c:pt idx="95">
                  <c:v>-1.7988183186545163E-2</c:v>
                </c:pt>
                <c:pt idx="96">
                  <c:v>-1.860755974599216E-2</c:v>
                </c:pt>
                <c:pt idx="97">
                  <c:v>-1.8677190682087244E-2</c:v>
                </c:pt>
                <c:pt idx="98">
                  <c:v>-1.8313498863085226E-2</c:v>
                </c:pt>
                <c:pt idx="99">
                  <c:v>-1.8320593940067617E-2</c:v>
                </c:pt>
                <c:pt idx="100">
                  <c:v>-1.825931585960593E-2</c:v>
                </c:pt>
                <c:pt idx="101">
                  <c:v>-1.7954019062029963E-2</c:v>
                </c:pt>
                <c:pt idx="102">
                  <c:v>-1.7823417467641794E-2</c:v>
                </c:pt>
                <c:pt idx="103">
                  <c:v>-1.7940356749824381E-2</c:v>
                </c:pt>
                <c:pt idx="104">
                  <c:v>-1.8127254206650945E-2</c:v>
                </c:pt>
                <c:pt idx="105">
                  <c:v>-1.9182196707109592E-2</c:v>
                </c:pt>
                <c:pt idx="106">
                  <c:v>-1.937004634000021E-2</c:v>
                </c:pt>
                <c:pt idx="107">
                  <c:v>-1.9432513467244377E-2</c:v>
                </c:pt>
                <c:pt idx="108">
                  <c:v>-1.9803405940614215E-2</c:v>
                </c:pt>
                <c:pt idx="109">
                  <c:v>-1.9695122742499356E-2</c:v>
                </c:pt>
                <c:pt idx="110">
                  <c:v>-1.9193736557029689E-2</c:v>
                </c:pt>
                <c:pt idx="111">
                  <c:v>-1.8700077858696686E-2</c:v>
                </c:pt>
                <c:pt idx="112">
                  <c:v>-1.8672198563447207E-2</c:v>
                </c:pt>
                <c:pt idx="113">
                  <c:v>-1.870195014568278E-2</c:v>
                </c:pt>
                <c:pt idx="114">
                  <c:v>-1.8707982038048864E-2</c:v>
                </c:pt>
                <c:pt idx="115">
                  <c:v>-1.828281198498239E-2</c:v>
                </c:pt>
                <c:pt idx="116">
                  <c:v>-1.8258653425627144E-2</c:v>
                </c:pt>
                <c:pt idx="117">
                  <c:v>-1.8109506349174305E-2</c:v>
                </c:pt>
                <c:pt idx="118">
                  <c:v>-1.7144755307398767E-2</c:v>
                </c:pt>
                <c:pt idx="119">
                  <c:v>-1.706371805933813E-2</c:v>
                </c:pt>
                <c:pt idx="120">
                  <c:v>-1.7056750813239912E-2</c:v>
                </c:pt>
                <c:pt idx="121">
                  <c:v>-1.7135349486577328E-2</c:v>
                </c:pt>
                <c:pt idx="122">
                  <c:v>-1.7056373102659034E-2</c:v>
                </c:pt>
                <c:pt idx="123">
                  <c:v>-1.6944046711268243E-2</c:v>
                </c:pt>
                <c:pt idx="124">
                  <c:v>-1.6940276531719513E-2</c:v>
                </c:pt>
                <c:pt idx="125">
                  <c:v>-1.6979653490518321E-2</c:v>
                </c:pt>
                <c:pt idx="126">
                  <c:v>-1.734577949891385E-2</c:v>
                </c:pt>
                <c:pt idx="127">
                  <c:v>-1.7492710230228196E-2</c:v>
                </c:pt>
                <c:pt idx="128">
                  <c:v>-1.7162807679730736E-2</c:v>
                </c:pt>
                <c:pt idx="129">
                  <c:v>-1.7168232948053804E-2</c:v>
                </c:pt>
                <c:pt idx="130">
                  <c:v>-1.7067643196026955E-2</c:v>
                </c:pt>
                <c:pt idx="131">
                  <c:v>-1.7154751344457327E-2</c:v>
                </c:pt>
                <c:pt idx="132">
                  <c:v>-1.7095797844550432E-2</c:v>
                </c:pt>
                <c:pt idx="133">
                  <c:v>-1.7041565453053804E-2</c:v>
                </c:pt>
                <c:pt idx="134">
                  <c:v>-1.6654961685302023E-2</c:v>
                </c:pt>
                <c:pt idx="135">
                  <c:v>-1.6721333765142468E-2</c:v>
                </c:pt>
                <c:pt idx="136">
                  <c:v>-1.681137737908954E-2</c:v>
                </c:pt>
                <c:pt idx="137">
                  <c:v>-1.6863584809493969E-2</c:v>
                </c:pt>
                <c:pt idx="138">
                  <c:v>-1.6475064166341775E-2</c:v>
                </c:pt>
                <c:pt idx="139">
                  <c:v>-1.6067601744991507E-2</c:v>
                </c:pt>
                <c:pt idx="140">
                  <c:v>-1.6005403451371678E-2</c:v>
                </c:pt>
                <c:pt idx="141">
                  <c:v>-1.60909327493436E-2</c:v>
                </c:pt>
                <c:pt idx="142">
                  <c:v>-1.5907551268845885E-2</c:v>
                </c:pt>
                <c:pt idx="143">
                  <c:v>-1.5895146476931608E-2</c:v>
                </c:pt>
                <c:pt idx="144">
                  <c:v>-1.5829658851017274E-2</c:v>
                </c:pt>
                <c:pt idx="145">
                  <c:v>-1.6080645983621647E-2</c:v>
                </c:pt>
                <c:pt idx="146">
                  <c:v>-1.5998531894751655E-2</c:v>
                </c:pt>
                <c:pt idx="147">
                  <c:v>-1.6004723328687177E-2</c:v>
                </c:pt>
                <c:pt idx="148">
                  <c:v>-1.6153945366083944E-2</c:v>
                </c:pt>
                <c:pt idx="149">
                  <c:v>-1.6156278867303177E-2</c:v>
                </c:pt>
                <c:pt idx="150">
                  <c:v>-1.610967284050353E-2</c:v>
                </c:pt>
                <c:pt idx="151">
                  <c:v>-1.589449589154257E-2</c:v>
                </c:pt>
                <c:pt idx="152">
                  <c:v>-1.6031275167205501E-2</c:v>
                </c:pt>
                <c:pt idx="153">
                  <c:v>-1.5447493426356516E-2</c:v>
                </c:pt>
                <c:pt idx="154">
                  <c:v>-1.5422715711785013E-2</c:v>
                </c:pt>
                <c:pt idx="155">
                  <c:v>-1.4523903018492924E-2</c:v>
                </c:pt>
                <c:pt idx="156">
                  <c:v>-1.4426363507395113E-2</c:v>
                </c:pt>
                <c:pt idx="157">
                  <c:v>-1.4029132234831463E-2</c:v>
                </c:pt>
                <c:pt idx="158">
                  <c:v>-1.3912357783319078E-2</c:v>
                </c:pt>
                <c:pt idx="159">
                  <c:v>-1.3263596718931436E-2</c:v>
                </c:pt>
                <c:pt idx="160">
                  <c:v>-1.3122062273044835E-2</c:v>
                </c:pt>
                <c:pt idx="161">
                  <c:v>-1.3129709733107833E-2</c:v>
                </c:pt>
                <c:pt idx="162">
                  <c:v>-1.3010732465850376E-2</c:v>
                </c:pt>
                <c:pt idx="163">
                  <c:v>-1.3095943542696047E-2</c:v>
                </c:pt>
                <c:pt idx="164">
                  <c:v>-1.3102285112362005E-2</c:v>
                </c:pt>
                <c:pt idx="165">
                  <c:v>-1.2818199003146817E-2</c:v>
                </c:pt>
                <c:pt idx="166">
                  <c:v>-1.2757424541796696E-2</c:v>
                </c:pt>
                <c:pt idx="167">
                  <c:v>-1.2590464770055473E-2</c:v>
                </c:pt>
                <c:pt idx="168">
                  <c:v>-1.1146376124824657E-2</c:v>
                </c:pt>
                <c:pt idx="169">
                  <c:v>-1.0932644088870101E-2</c:v>
                </c:pt>
                <c:pt idx="170">
                  <c:v>-1.0753990469525205E-2</c:v>
                </c:pt>
                <c:pt idx="171">
                  <c:v>-1.0316083114297049E-2</c:v>
                </c:pt>
                <c:pt idx="172">
                  <c:v>-1.0179259769515413E-2</c:v>
                </c:pt>
                <c:pt idx="173">
                  <c:v>-1.0322587056654191E-2</c:v>
                </c:pt>
                <c:pt idx="174">
                  <c:v>-1.0346848932827031E-2</c:v>
                </c:pt>
                <c:pt idx="175">
                  <c:v>-1.0410737479059223E-2</c:v>
                </c:pt>
                <c:pt idx="176">
                  <c:v>-1.0430223712800049E-2</c:v>
                </c:pt>
                <c:pt idx="177">
                  <c:v>-1.0693906857223755E-2</c:v>
                </c:pt>
                <c:pt idx="178">
                  <c:v>-1.039673524297292E-2</c:v>
                </c:pt>
                <c:pt idx="179">
                  <c:v>-1.0569696997133003E-2</c:v>
                </c:pt>
                <c:pt idx="180">
                  <c:v>-1.0478739234421592E-2</c:v>
                </c:pt>
                <c:pt idx="181">
                  <c:v>-1.0617150135658882E-2</c:v>
                </c:pt>
                <c:pt idx="182">
                  <c:v>-1.0771523193423827E-2</c:v>
                </c:pt>
                <c:pt idx="183">
                  <c:v>-1.0818582540540056E-2</c:v>
                </c:pt>
                <c:pt idx="184">
                  <c:v>-1.0990638181158833E-2</c:v>
                </c:pt>
                <c:pt idx="185">
                  <c:v>-1.1278771185613091E-2</c:v>
                </c:pt>
                <c:pt idx="186">
                  <c:v>-1.1309370203556162E-2</c:v>
                </c:pt>
                <c:pt idx="187">
                  <c:v>-1.1309474355275706E-2</c:v>
                </c:pt>
                <c:pt idx="188">
                  <c:v>-1.1461659108304175E-2</c:v>
                </c:pt>
                <c:pt idx="189">
                  <c:v>-1.1081752687132032E-2</c:v>
                </c:pt>
                <c:pt idx="190">
                  <c:v>-1.0972719257286411E-2</c:v>
                </c:pt>
                <c:pt idx="191">
                  <c:v>-1.0950289769398583E-2</c:v>
                </c:pt>
                <c:pt idx="192">
                  <c:v>-1.1443632258618015E-2</c:v>
                </c:pt>
                <c:pt idx="193">
                  <c:v>-1.1439807404069526E-2</c:v>
                </c:pt>
                <c:pt idx="194">
                  <c:v>-1.1593201294800941E-2</c:v>
                </c:pt>
                <c:pt idx="195">
                  <c:v>-1.1578317300576794E-2</c:v>
                </c:pt>
                <c:pt idx="196">
                  <c:v>-1.1698496608439746E-2</c:v>
                </c:pt>
                <c:pt idx="197">
                  <c:v>-1.1722817081570344E-2</c:v>
                </c:pt>
                <c:pt idx="198">
                  <c:v>-1.1807635860591071E-2</c:v>
                </c:pt>
                <c:pt idx="199">
                  <c:v>-1.1712421758186049E-2</c:v>
                </c:pt>
                <c:pt idx="200">
                  <c:v>-1.1750656169439166E-2</c:v>
                </c:pt>
                <c:pt idx="201">
                  <c:v>-1.1771449840363515E-2</c:v>
                </c:pt>
                <c:pt idx="202">
                  <c:v>-1.2130847806640659E-2</c:v>
                </c:pt>
                <c:pt idx="203">
                  <c:v>-1.2364855808532201E-2</c:v>
                </c:pt>
                <c:pt idx="204">
                  <c:v>-1.2368241967529347E-2</c:v>
                </c:pt>
                <c:pt idx="205">
                  <c:v>-1.2409799562841311E-2</c:v>
                </c:pt>
                <c:pt idx="206">
                  <c:v>-1.2395745892633486E-2</c:v>
                </c:pt>
                <c:pt idx="207">
                  <c:v>-1.2384478295775938E-2</c:v>
                </c:pt>
                <c:pt idx="208">
                  <c:v>-1.207310970666544E-2</c:v>
                </c:pt>
                <c:pt idx="209">
                  <c:v>-1.2142665995544453E-2</c:v>
                </c:pt>
                <c:pt idx="210">
                  <c:v>-1.2185802754571203E-2</c:v>
                </c:pt>
                <c:pt idx="211">
                  <c:v>-1.1989014799010935E-2</c:v>
                </c:pt>
                <c:pt idx="212">
                  <c:v>-1.2296051429401655E-2</c:v>
                </c:pt>
                <c:pt idx="213">
                  <c:v>-1.2295737309722532E-2</c:v>
                </c:pt>
                <c:pt idx="214">
                  <c:v>-1.2352304568168498E-2</c:v>
                </c:pt>
                <c:pt idx="215">
                  <c:v>-1.2170442596490126E-2</c:v>
                </c:pt>
                <c:pt idx="216">
                  <c:v>-1.2147265984823765E-2</c:v>
                </c:pt>
                <c:pt idx="217">
                  <c:v>-1.2104361523273476E-2</c:v>
                </c:pt>
                <c:pt idx="218">
                  <c:v>-1.2161954749266478E-2</c:v>
                </c:pt>
                <c:pt idx="219">
                  <c:v>-1.2029748767476849E-2</c:v>
                </c:pt>
                <c:pt idx="220">
                  <c:v>-1.2026972006414062E-2</c:v>
                </c:pt>
                <c:pt idx="221">
                  <c:v>-1.2015125282590029E-2</c:v>
                </c:pt>
                <c:pt idx="222">
                  <c:v>-1.2015917211819889E-2</c:v>
                </c:pt>
                <c:pt idx="223">
                  <c:v>-1.2045328481503189E-2</c:v>
                </c:pt>
                <c:pt idx="224">
                  <c:v>-1.1657895471853173E-2</c:v>
                </c:pt>
                <c:pt idx="225">
                  <c:v>-1.1689545108470657E-2</c:v>
                </c:pt>
                <c:pt idx="226">
                  <c:v>-1.1528793808587547E-2</c:v>
                </c:pt>
                <c:pt idx="227">
                  <c:v>-1.1612291482233025E-2</c:v>
                </c:pt>
                <c:pt idx="228">
                  <c:v>-1.1850528190387588E-2</c:v>
                </c:pt>
                <c:pt idx="229">
                  <c:v>-1.1608617630332335E-2</c:v>
                </c:pt>
                <c:pt idx="230">
                  <c:v>-1.1964081719027854E-2</c:v>
                </c:pt>
                <c:pt idx="231">
                  <c:v>-1.188732789255907E-2</c:v>
                </c:pt>
                <c:pt idx="232">
                  <c:v>-1.1921966806547576E-2</c:v>
                </c:pt>
                <c:pt idx="233">
                  <c:v>-1.1921463587372607E-2</c:v>
                </c:pt>
                <c:pt idx="234">
                  <c:v>-1.1584723112799634E-2</c:v>
                </c:pt>
                <c:pt idx="235">
                  <c:v>-1.1612245026002128E-2</c:v>
                </c:pt>
                <c:pt idx="236">
                  <c:v>-1.2200484138284597E-2</c:v>
                </c:pt>
                <c:pt idx="237">
                  <c:v>-1.215193555019547E-2</c:v>
                </c:pt>
                <c:pt idx="238">
                  <c:v>-1.2517855758503189E-2</c:v>
                </c:pt>
                <c:pt idx="239">
                  <c:v>-1.2505863690040265E-2</c:v>
                </c:pt>
                <c:pt idx="240">
                  <c:v>-1.2340842985814414E-2</c:v>
                </c:pt>
                <c:pt idx="241">
                  <c:v>-1.2349369632198197E-2</c:v>
                </c:pt>
                <c:pt idx="242">
                  <c:v>-1.2336060562503436E-2</c:v>
                </c:pt>
                <c:pt idx="243">
                  <c:v>-1.2349732715675899E-2</c:v>
                </c:pt>
                <c:pt idx="244">
                  <c:v>-1.22890136877846E-2</c:v>
                </c:pt>
                <c:pt idx="245">
                  <c:v>-1.2120004174498303E-2</c:v>
                </c:pt>
                <c:pt idx="246">
                  <c:v>-1.2134003272562298E-2</c:v>
                </c:pt>
                <c:pt idx="247">
                  <c:v>-1.1964067371655288E-2</c:v>
                </c:pt>
                <c:pt idx="248">
                  <c:v>-1.1859539244652063E-2</c:v>
                </c:pt>
                <c:pt idx="249">
                  <c:v>-1.2171294743182758E-2</c:v>
                </c:pt>
                <c:pt idx="250">
                  <c:v>-1.213549981370414E-2</c:v>
                </c:pt>
                <c:pt idx="251">
                  <c:v>-1.2101251107746515E-2</c:v>
                </c:pt>
                <c:pt idx="252">
                  <c:v>-1.2225417370462033E-2</c:v>
                </c:pt>
                <c:pt idx="253">
                  <c:v>-1.2370775523135246E-2</c:v>
                </c:pt>
                <c:pt idx="254">
                  <c:v>-1.2333993670666255E-2</c:v>
                </c:pt>
                <c:pt idx="255">
                  <c:v>-1.2234922493081498E-2</c:v>
                </c:pt>
                <c:pt idx="256">
                  <c:v>-1.2323291482819311E-2</c:v>
                </c:pt>
                <c:pt idx="257">
                  <c:v>-1.2210866852416537E-2</c:v>
                </c:pt>
                <c:pt idx="258">
                  <c:v>-1.2448574960095818E-2</c:v>
                </c:pt>
                <c:pt idx="259">
                  <c:v>-1.2480679450513437E-2</c:v>
                </c:pt>
                <c:pt idx="260">
                  <c:v>-1.2519434318744908E-2</c:v>
                </c:pt>
                <c:pt idx="261">
                  <c:v>-1.2521733360414759E-2</c:v>
                </c:pt>
                <c:pt idx="262">
                  <c:v>-1.245166550123818E-2</c:v>
                </c:pt>
                <c:pt idx="263">
                  <c:v>-1.2394219049201897E-2</c:v>
                </c:pt>
                <c:pt idx="264">
                  <c:v>-1.2467085128460221E-2</c:v>
                </c:pt>
                <c:pt idx="265">
                  <c:v>-1.2149835840490002E-2</c:v>
                </c:pt>
                <c:pt idx="266">
                  <c:v>-1.2156428755156551E-2</c:v>
                </c:pt>
                <c:pt idx="267">
                  <c:v>-1.2072061917758154E-2</c:v>
                </c:pt>
                <c:pt idx="268">
                  <c:v>-1.2017257017580043E-2</c:v>
                </c:pt>
                <c:pt idx="269">
                  <c:v>-1.2027175784118778E-2</c:v>
                </c:pt>
                <c:pt idx="270">
                  <c:v>-1.2118814637250017E-2</c:v>
                </c:pt>
                <c:pt idx="271">
                  <c:v>-1.2133343152700987E-2</c:v>
                </c:pt>
                <c:pt idx="272">
                  <c:v>-1.2069707220900778E-2</c:v>
                </c:pt>
                <c:pt idx="273">
                  <c:v>-1.2051522643571179E-2</c:v>
                </c:pt>
                <c:pt idx="274">
                  <c:v>-1.2011832570267916E-2</c:v>
                </c:pt>
                <c:pt idx="275">
                  <c:v>-1.1691842284946628E-2</c:v>
                </c:pt>
                <c:pt idx="276">
                  <c:v>-1.1670879680857792E-2</c:v>
                </c:pt>
                <c:pt idx="277">
                  <c:v>-1.1815079671216916E-2</c:v>
                </c:pt>
                <c:pt idx="278">
                  <c:v>-1.1808532687969189E-2</c:v>
                </c:pt>
                <c:pt idx="279">
                  <c:v>-1.1821857216771911E-2</c:v>
                </c:pt>
                <c:pt idx="280">
                  <c:v>-1.1852039434786917E-2</c:v>
                </c:pt>
                <c:pt idx="281">
                  <c:v>-1.1824121196765545E-2</c:v>
                </c:pt>
                <c:pt idx="282">
                  <c:v>-1.1960875064120855E-2</c:v>
                </c:pt>
                <c:pt idx="283">
                  <c:v>-1.1665709196614804E-2</c:v>
                </c:pt>
                <c:pt idx="284">
                  <c:v>-1.17286343551274E-2</c:v>
                </c:pt>
                <c:pt idx="285">
                  <c:v>-1.1338568736106685E-2</c:v>
                </c:pt>
                <c:pt idx="286">
                  <c:v>-1.1285917572637076E-2</c:v>
                </c:pt>
                <c:pt idx="287">
                  <c:v>-1.1302397447948675E-2</c:v>
                </c:pt>
                <c:pt idx="288">
                  <c:v>-1.1261199102041498E-2</c:v>
                </c:pt>
                <c:pt idx="289">
                  <c:v>-1.1245943563837251E-2</c:v>
                </c:pt>
                <c:pt idx="290">
                  <c:v>-1.1366975601652856E-2</c:v>
                </c:pt>
                <c:pt idx="291">
                  <c:v>-1.1213279980772178E-2</c:v>
                </c:pt>
                <c:pt idx="292">
                  <c:v>-1.1215094589566875E-2</c:v>
                </c:pt>
                <c:pt idx="293">
                  <c:v>-1.0899107798396465E-2</c:v>
                </c:pt>
                <c:pt idx="294">
                  <c:v>-1.0899869802883624E-2</c:v>
                </c:pt>
                <c:pt idx="295">
                  <c:v>-1.0923537506616674E-2</c:v>
                </c:pt>
                <c:pt idx="296">
                  <c:v>-1.1004217636867646E-2</c:v>
                </c:pt>
                <c:pt idx="297">
                  <c:v>-1.116720943634936E-2</c:v>
                </c:pt>
                <c:pt idx="298">
                  <c:v>-1.120393775224642E-2</c:v>
                </c:pt>
                <c:pt idx="299">
                  <c:v>-1.0763212246584226E-2</c:v>
                </c:pt>
                <c:pt idx="300">
                  <c:v>-1.0761215098721955E-2</c:v>
                </c:pt>
                <c:pt idx="301">
                  <c:v>-1.0339576076039976E-2</c:v>
                </c:pt>
                <c:pt idx="302">
                  <c:v>-1.042402951021712E-2</c:v>
                </c:pt>
                <c:pt idx="303">
                  <c:v>-1.0524867643301006E-2</c:v>
                </c:pt>
                <c:pt idx="304">
                  <c:v>-1.0519162272026957E-2</c:v>
                </c:pt>
                <c:pt idx="305">
                  <c:v>-1.038599941107224E-2</c:v>
                </c:pt>
                <c:pt idx="306">
                  <c:v>-1.0374696193980194E-2</c:v>
                </c:pt>
                <c:pt idx="307">
                  <c:v>-1.0324113952103062E-2</c:v>
                </c:pt>
                <c:pt idx="308">
                  <c:v>-1.0412610401599949E-2</c:v>
                </c:pt>
                <c:pt idx="309">
                  <c:v>-1.0443039074715535E-2</c:v>
                </c:pt>
                <c:pt idx="310">
                  <c:v>-1.0487004236820707E-2</c:v>
                </c:pt>
                <c:pt idx="311">
                  <c:v>-1.0353416639759307E-2</c:v>
                </c:pt>
                <c:pt idx="312">
                  <c:v>-1.025747713670476E-2</c:v>
                </c:pt>
                <c:pt idx="313">
                  <c:v>-1.0380703920194667E-2</c:v>
                </c:pt>
                <c:pt idx="314">
                  <c:v>-1.0209639330435795E-2</c:v>
                </c:pt>
                <c:pt idx="315">
                  <c:v>-1.0061797981972671E-2</c:v>
                </c:pt>
                <c:pt idx="316">
                  <c:v>-9.9129925586808054E-3</c:v>
                </c:pt>
                <c:pt idx="317">
                  <c:v>-9.9081464989790487E-3</c:v>
                </c:pt>
                <c:pt idx="318">
                  <c:v>-9.477417947519759E-3</c:v>
                </c:pt>
                <c:pt idx="319">
                  <c:v>-9.737421834500562E-3</c:v>
                </c:pt>
                <c:pt idx="320">
                  <c:v>-1.021578195152449E-2</c:v>
                </c:pt>
                <c:pt idx="321">
                  <c:v>-9.9959319824732707E-3</c:v>
                </c:pt>
                <c:pt idx="322">
                  <c:v>-9.8248292063390797E-3</c:v>
                </c:pt>
                <c:pt idx="323">
                  <c:v>-9.73575985509024E-3</c:v>
                </c:pt>
                <c:pt idx="324">
                  <c:v>-9.4203878824455946E-3</c:v>
                </c:pt>
                <c:pt idx="325">
                  <c:v>-9.37041349658322E-3</c:v>
                </c:pt>
                <c:pt idx="326">
                  <c:v>-9.5677070706515609E-3</c:v>
                </c:pt>
                <c:pt idx="327">
                  <c:v>-9.561238962017023E-3</c:v>
                </c:pt>
                <c:pt idx="328">
                  <c:v>-1.0452535099921613E-2</c:v>
                </c:pt>
                <c:pt idx="329">
                  <c:v>-1.0092991455227159E-2</c:v>
                </c:pt>
                <c:pt idx="330">
                  <c:v>-1.008779430159994E-2</c:v>
                </c:pt>
                <c:pt idx="331">
                  <c:v>-1.0512430481280602E-2</c:v>
                </c:pt>
                <c:pt idx="332">
                  <c:v>-1.0622560273821371E-2</c:v>
                </c:pt>
                <c:pt idx="333">
                  <c:v>-1.0645882253882993E-2</c:v>
                </c:pt>
                <c:pt idx="334">
                  <c:v>-1.0673111426372815E-2</c:v>
                </c:pt>
                <c:pt idx="335">
                  <c:v>-1.0674585260753452E-2</c:v>
                </c:pt>
                <c:pt idx="336">
                  <c:v>-1.0711371225031904E-2</c:v>
                </c:pt>
                <c:pt idx="337">
                  <c:v>-1.0815898162959595E-2</c:v>
                </c:pt>
                <c:pt idx="338">
                  <c:v>-1.0765776433013619E-2</c:v>
                </c:pt>
                <c:pt idx="339">
                  <c:v>-1.0792742715940246E-2</c:v>
                </c:pt>
                <c:pt idx="340">
                  <c:v>-1.0693268997935785E-2</c:v>
                </c:pt>
                <c:pt idx="341">
                  <c:v>-1.0815126934277821E-2</c:v>
                </c:pt>
                <c:pt idx="342">
                  <c:v>-1.0836687821149315E-2</c:v>
                </c:pt>
                <c:pt idx="343">
                  <c:v>-1.0833394105129988E-2</c:v>
                </c:pt>
                <c:pt idx="344">
                  <c:v>-1.0889289657128525E-2</c:v>
                </c:pt>
                <c:pt idx="345">
                  <c:v>-1.0792141725151121E-2</c:v>
                </c:pt>
                <c:pt idx="346">
                  <c:v>-1.0899043739309947E-2</c:v>
                </c:pt>
                <c:pt idx="347">
                  <c:v>-1.09175792595602E-2</c:v>
                </c:pt>
                <c:pt idx="348">
                  <c:v>-1.0825625334336219E-2</c:v>
                </c:pt>
                <c:pt idx="349">
                  <c:v>-1.0720922076917931E-2</c:v>
                </c:pt>
                <c:pt idx="350">
                  <c:v>-1.0772177059465211E-2</c:v>
                </c:pt>
                <c:pt idx="351">
                  <c:v>-1.0772227024418428E-2</c:v>
                </c:pt>
                <c:pt idx="352">
                  <c:v>-1.0713633997380078E-2</c:v>
                </c:pt>
                <c:pt idx="353">
                  <c:v>-1.0602718495523364E-2</c:v>
                </c:pt>
                <c:pt idx="354">
                  <c:v>-1.0559805157891618E-2</c:v>
                </c:pt>
                <c:pt idx="355">
                  <c:v>-1.0548930733775891E-2</c:v>
                </c:pt>
                <c:pt idx="356">
                  <c:v>-1.0678339375418592E-2</c:v>
                </c:pt>
                <c:pt idx="357">
                  <c:v>-1.0684977584107986E-2</c:v>
                </c:pt>
                <c:pt idx="358">
                  <c:v>-1.0590178221824896E-2</c:v>
                </c:pt>
                <c:pt idx="359">
                  <c:v>-1.0726237647610718E-2</c:v>
                </c:pt>
                <c:pt idx="360">
                  <c:v>-1.0622975006547996E-2</c:v>
                </c:pt>
                <c:pt idx="361">
                  <c:v>-1.0581555122707731E-2</c:v>
                </c:pt>
                <c:pt idx="362">
                  <c:v>-1.0211890998089158E-2</c:v>
                </c:pt>
                <c:pt idx="363">
                  <c:v>-1.0211637163006869E-2</c:v>
                </c:pt>
                <c:pt idx="364">
                  <c:v>-1.0238822703505367E-2</c:v>
                </c:pt>
                <c:pt idx="365">
                  <c:v>-1.0218581171965615E-2</c:v>
                </c:pt>
                <c:pt idx="366">
                  <c:v>-1.0118843374150343E-2</c:v>
                </c:pt>
                <c:pt idx="367">
                  <c:v>-1.0274686070081165E-2</c:v>
                </c:pt>
                <c:pt idx="368">
                  <c:v>-1.0283007452140185E-2</c:v>
                </c:pt>
                <c:pt idx="369">
                  <c:v>-1.0394562182122829E-2</c:v>
                </c:pt>
                <c:pt idx="370">
                  <c:v>-1.0404344474051648E-2</c:v>
                </c:pt>
                <c:pt idx="371">
                  <c:v>-1.0324417274115172E-2</c:v>
                </c:pt>
                <c:pt idx="372">
                  <c:v>-1.0432374449015163E-2</c:v>
                </c:pt>
                <c:pt idx="373">
                  <c:v>-1.0337558605003088E-2</c:v>
                </c:pt>
                <c:pt idx="374">
                  <c:v>-1.0273212666537981E-2</c:v>
                </c:pt>
                <c:pt idx="375">
                  <c:v>-9.9493785793586028E-3</c:v>
                </c:pt>
                <c:pt idx="376">
                  <c:v>-9.8819217494630907E-3</c:v>
                </c:pt>
                <c:pt idx="377">
                  <c:v>-9.895153787390849E-3</c:v>
                </c:pt>
                <c:pt idx="378">
                  <c:v>-9.9096847952817885E-3</c:v>
                </c:pt>
                <c:pt idx="379">
                  <c:v>-9.9010496318912115E-3</c:v>
                </c:pt>
                <c:pt idx="380">
                  <c:v>-9.9859916539892044E-3</c:v>
                </c:pt>
                <c:pt idx="381">
                  <c:v>-9.8873700275975487E-3</c:v>
                </c:pt>
                <c:pt idx="382">
                  <c:v>-9.496627491876887E-3</c:v>
                </c:pt>
                <c:pt idx="383">
                  <c:v>-9.0342965937272816E-3</c:v>
                </c:pt>
                <c:pt idx="384">
                  <c:v>-8.9818479060879627E-3</c:v>
                </c:pt>
                <c:pt idx="385">
                  <c:v>-8.9792461384108364E-3</c:v>
                </c:pt>
                <c:pt idx="386">
                  <c:v>-9.1108187707920861E-3</c:v>
                </c:pt>
                <c:pt idx="387">
                  <c:v>-9.4988015310639856E-3</c:v>
                </c:pt>
                <c:pt idx="388">
                  <c:v>-1.1775915868524197E-2</c:v>
                </c:pt>
                <c:pt idx="389">
                  <c:v>-1.1680084619824392E-2</c:v>
                </c:pt>
                <c:pt idx="390">
                  <c:v>-1.1973435765098451E-2</c:v>
                </c:pt>
                <c:pt idx="391">
                  <c:v>-1.1163046302280343E-2</c:v>
                </c:pt>
                <c:pt idx="392">
                  <c:v>-1.1155859875707577E-2</c:v>
                </c:pt>
                <c:pt idx="393">
                  <c:v>-1.1129339196210517E-2</c:v>
                </c:pt>
                <c:pt idx="394">
                  <c:v>-1.0586006289037055E-2</c:v>
                </c:pt>
                <c:pt idx="395">
                  <c:v>-1.0344805447658654E-2</c:v>
                </c:pt>
                <c:pt idx="396">
                  <c:v>-1.0347781751513819E-2</c:v>
                </c:pt>
                <c:pt idx="397">
                  <c:v>-1.0254212081978025E-2</c:v>
                </c:pt>
                <c:pt idx="398">
                  <c:v>-1.0284299828227352E-2</c:v>
                </c:pt>
                <c:pt idx="399">
                  <c:v>-1.0164721444351982E-2</c:v>
                </c:pt>
                <c:pt idx="400">
                  <c:v>-9.905375757820422E-3</c:v>
                </c:pt>
                <c:pt idx="401">
                  <c:v>-1.0423937446402666E-2</c:v>
                </c:pt>
                <c:pt idx="402">
                  <c:v>-1.0854416333926278E-2</c:v>
                </c:pt>
                <c:pt idx="403">
                  <c:v>-1.0742383515885943E-2</c:v>
                </c:pt>
                <c:pt idx="404">
                  <c:v>-1.1213235129852117E-2</c:v>
                </c:pt>
                <c:pt idx="405">
                  <c:v>-1.1300204471738417E-2</c:v>
                </c:pt>
                <c:pt idx="406">
                  <c:v>-1.1297816937946546E-2</c:v>
                </c:pt>
                <c:pt idx="407">
                  <c:v>-1.1296955038687046E-2</c:v>
                </c:pt>
                <c:pt idx="408">
                  <c:v>-1.1448108054998572E-2</c:v>
                </c:pt>
                <c:pt idx="409">
                  <c:v>-1.1521674324274202E-2</c:v>
                </c:pt>
                <c:pt idx="410">
                  <c:v>-1.1437988181686282E-2</c:v>
                </c:pt>
                <c:pt idx="411">
                  <c:v>-1.1437377633740248E-2</c:v>
                </c:pt>
                <c:pt idx="412">
                  <c:v>-1.1445224955803248E-2</c:v>
                </c:pt>
                <c:pt idx="413">
                  <c:v>-1.1334031613918981E-2</c:v>
                </c:pt>
                <c:pt idx="414">
                  <c:v>-1.134596538612173E-2</c:v>
                </c:pt>
                <c:pt idx="415">
                  <c:v>-1.1410014569617896E-2</c:v>
                </c:pt>
                <c:pt idx="416">
                  <c:v>-1.1412355099625552E-2</c:v>
                </c:pt>
                <c:pt idx="417">
                  <c:v>-1.1413627894102558E-2</c:v>
                </c:pt>
                <c:pt idx="418">
                  <c:v>-1.149397834396341E-2</c:v>
                </c:pt>
                <c:pt idx="419">
                  <c:v>-1.1453478265664939E-2</c:v>
                </c:pt>
                <c:pt idx="420">
                  <c:v>-1.1429657446085604E-2</c:v>
                </c:pt>
                <c:pt idx="421">
                  <c:v>-1.1432405426257352E-2</c:v>
                </c:pt>
                <c:pt idx="422">
                  <c:v>-1.1590018225654497E-2</c:v>
                </c:pt>
                <c:pt idx="423">
                  <c:v>-1.1655882602360224E-2</c:v>
                </c:pt>
                <c:pt idx="424">
                  <c:v>-1.1796886997076685E-2</c:v>
                </c:pt>
                <c:pt idx="425">
                  <c:v>-1.1690158299658446E-2</c:v>
                </c:pt>
                <c:pt idx="426">
                  <c:v>-1.1677409171393401E-2</c:v>
                </c:pt>
                <c:pt idx="427">
                  <c:v>-1.156842005830448E-2</c:v>
                </c:pt>
                <c:pt idx="428">
                  <c:v>-1.2040859760419478E-2</c:v>
                </c:pt>
                <c:pt idx="429">
                  <c:v>-1.2130070715810735E-2</c:v>
                </c:pt>
                <c:pt idx="430">
                  <c:v>-1.2576795432010013E-2</c:v>
                </c:pt>
                <c:pt idx="431">
                  <c:v>-1.2595240477644338E-2</c:v>
                </c:pt>
                <c:pt idx="432">
                  <c:v>-1.2727614555658878E-2</c:v>
                </c:pt>
                <c:pt idx="433">
                  <c:v>-1.2735373667450482E-2</c:v>
                </c:pt>
                <c:pt idx="434">
                  <c:v>-1.2750102018071795E-2</c:v>
                </c:pt>
                <c:pt idx="435">
                  <c:v>-1.254801380081425E-2</c:v>
                </c:pt>
                <c:pt idx="436">
                  <c:v>-1.2535599626306194E-2</c:v>
                </c:pt>
                <c:pt idx="437">
                  <c:v>-1.2677703999991772E-2</c:v>
                </c:pt>
                <c:pt idx="438">
                  <c:v>-1.3150520424199346E-2</c:v>
                </c:pt>
                <c:pt idx="439">
                  <c:v>-1.3195709794178147E-2</c:v>
                </c:pt>
                <c:pt idx="440">
                  <c:v>-1.3533815562555191E-2</c:v>
                </c:pt>
                <c:pt idx="441">
                  <c:v>-1.3604426857750738E-2</c:v>
                </c:pt>
                <c:pt idx="442">
                  <c:v>-1.3613447520296338E-2</c:v>
                </c:pt>
                <c:pt idx="443">
                  <c:v>-1.3526395932866718E-2</c:v>
                </c:pt>
                <c:pt idx="444">
                  <c:v>-1.351276881037935E-2</c:v>
                </c:pt>
                <c:pt idx="445">
                  <c:v>-1.3553562837418275E-2</c:v>
                </c:pt>
                <c:pt idx="446">
                  <c:v>-1.3411325521838664E-2</c:v>
                </c:pt>
                <c:pt idx="447">
                  <c:v>-1.3642473667372859E-2</c:v>
                </c:pt>
                <c:pt idx="448">
                  <c:v>-1.36730868353629E-2</c:v>
                </c:pt>
                <c:pt idx="449">
                  <c:v>-1.3507630626289353E-2</c:v>
                </c:pt>
                <c:pt idx="450">
                  <c:v>-1.414772998861414E-2</c:v>
                </c:pt>
                <c:pt idx="451">
                  <c:v>-1.2509372384740038E-2</c:v>
                </c:pt>
                <c:pt idx="452">
                  <c:v>-1.2515272800973806E-2</c:v>
                </c:pt>
                <c:pt idx="453">
                  <c:v>-1.2106196776550488E-2</c:v>
                </c:pt>
                <c:pt idx="454">
                  <c:v>-1.2068763786531359E-2</c:v>
                </c:pt>
                <c:pt idx="455">
                  <c:v>-1.2061876020559243E-2</c:v>
                </c:pt>
                <c:pt idx="456">
                  <c:v>-1.2034738201883936E-2</c:v>
                </c:pt>
                <c:pt idx="457">
                  <c:v>-1.2033598975693035E-2</c:v>
                </c:pt>
                <c:pt idx="458">
                  <c:v>-1.2070702298360313E-2</c:v>
                </c:pt>
                <c:pt idx="459">
                  <c:v>-1.2050462209354858E-2</c:v>
                </c:pt>
                <c:pt idx="460">
                  <c:v>-1.2052047843965267E-2</c:v>
                </c:pt>
                <c:pt idx="461">
                  <c:v>-1.1971689628936751E-2</c:v>
                </c:pt>
                <c:pt idx="462">
                  <c:v>-1.1964497011583787E-2</c:v>
                </c:pt>
                <c:pt idx="463">
                  <c:v>-1.2199146690186027E-2</c:v>
                </c:pt>
                <c:pt idx="464">
                  <c:v>-1.1940182357730207E-2</c:v>
                </c:pt>
                <c:pt idx="465">
                  <c:v>-1.1942318850387244E-2</c:v>
                </c:pt>
                <c:pt idx="466">
                  <c:v>-1.1945744683690739E-2</c:v>
                </c:pt>
                <c:pt idx="467">
                  <c:v>-1.15291262071931E-2</c:v>
                </c:pt>
                <c:pt idx="468">
                  <c:v>-1.1470140668933985E-2</c:v>
                </c:pt>
                <c:pt idx="469">
                  <c:v>-1.1572195046714437E-2</c:v>
                </c:pt>
                <c:pt idx="470">
                  <c:v>-1.1396294411996561E-2</c:v>
                </c:pt>
                <c:pt idx="471">
                  <c:v>-1.1313844108870945E-2</c:v>
                </c:pt>
                <c:pt idx="472">
                  <c:v>-1.1371732820676028E-2</c:v>
                </c:pt>
                <c:pt idx="473">
                  <c:v>-1.1357984745690776E-2</c:v>
                </c:pt>
                <c:pt idx="474">
                  <c:v>-1.1452926527837992E-2</c:v>
                </c:pt>
                <c:pt idx="475">
                  <c:v>-1.1450709264029866E-2</c:v>
                </c:pt>
                <c:pt idx="476">
                  <c:v>-1.1646469608920062E-2</c:v>
                </c:pt>
                <c:pt idx="477">
                  <c:v>-1.1630787333332247E-2</c:v>
                </c:pt>
                <c:pt idx="478">
                  <c:v>-1.1731894474497266E-2</c:v>
                </c:pt>
                <c:pt idx="479">
                  <c:v>-1.175584410540975E-2</c:v>
                </c:pt>
                <c:pt idx="480">
                  <c:v>-1.193586524994043E-2</c:v>
                </c:pt>
                <c:pt idx="481">
                  <c:v>-1.1914788265509589E-2</c:v>
                </c:pt>
                <c:pt idx="482">
                  <c:v>-1.1739774544313903E-2</c:v>
                </c:pt>
                <c:pt idx="483">
                  <c:v>-1.1738164276815686E-2</c:v>
                </c:pt>
                <c:pt idx="484">
                  <c:v>-1.1884054360678378E-2</c:v>
                </c:pt>
                <c:pt idx="485">
                  <c:v>-1.2215704131950061E-2</c:v>
                </c:pt>
                <c:pt idx="486">
                  <c:v>-1.2131197855273087E-2</c:v>
                </c:pt>
                <c:pt idx="487">
                  <c:v>-1.2156344910276527E-2</c:v>
                </c:pt>
                <c:pt idx="488">
                  <c:v>-1.2154322432158457E-2</c:v>
                </c:pt>
                <c:pt idx="489">
                  <c:v>-1.2160176524751185E-2</c:v>
                </c:pt>
                <c:pt idx="490">
                  <c:v>-1.2091123071673985E-2</c:v>
                </c:pt>
                <c:pt idx="491">
                  <c:v>-1.1609726864836063E-2</c:v>
                </c:pt>
                <c:pt idx="492">
                  <c:v>-1.1526369369128531E-2</c:v>
                </c:pt>
                <c:pt idx="493">
                  <c:v>-1.1044499351546307E-2</c:v>
                </c:pt>
                <c:pt idx="494">
                  <c:v>-1.1034263287705435E-2</c:v>
                </c:pt>
                <c:pt idx="495">
                  <c:v>-1.0758897601160666E-2</c:v>
                </c:pt>
                <c:pt idx="496">
                  <c:v>-1.0891790214625394E-2</c:v>
                </c:pt>
                <c:pt idx="497">
                  <c:v>-1.0915253042219061E-2</c:v>
                </c:pt>
                <c:pt idx="498">
                  <c:v>-1.0917962619919813E-2</c:v>
                </c:pt>
                <c:pt idx="499">
                  <c:v>-1.0923616992241862E-2</c:v>
                </c:pt>
                <c:pt idx="500">
                  <c:v>-1.081214275488528E-2</c:v>
                </c:pt>
                <c:pt idx="501">
                  <c:v>-1.0355663521694073E-2</c:v>
                </c:pt>
                <c:pt idx="502">
                  <c:v>-1.0187855950128711E-2</c:v>
                </c:pt>
                <c:pt idx="503">
                  <c:v>-9.7644893118879507E-3</c:v>
                </c:pt>
                <c:pt idx="504">
                  <c:v>-9.6609052048626572E-3</c:v>
                </c:pt>
                <c:pt idx="505">
                  <c:v>-9.6629188604445884E-3</c:v>
                </c:pt>
                <c:pt idx="506">
                  <c:v>-9.6769316374687511E-3</c:v>
                </c:pt>
                <c:pt idx="507">
                  <c:v>-9.6815892240051365E-3</c:v>
                </c:pt>
                <c:pt idx="508">
                  <c:v>-9.569966440713628E-3</c:v>
                </c:pt>
                <c:pt idx="509">
                  <c:v>-9.6387260896539425E-3</c:v>
                </c:pt>
                <c:pt idx="510">
                  <c:v>-9.571519978765642E-3</c:v>
                </c:pt>
                <c:pt idx="511">
                  <c:v>-9.498244241141084E-3</c:v>
                </c:pt>
                <c:pt idx="512">
                  <c:v>-9.5187875264909627E-3</c:v>
                </c:pt>
                <c:pt idx="513">
                  <c:v>-8.1340038227018067E-3</c:v>
                </c:pt>
                <c:pt idx="514">
                  <c:v>-7.9945516739825494E-3</c:v>
                </c:pt>
                <c:pt idx="515">
                  <c:v>-8.0711711960318351E-3</c:v>
                </c:pt>
                <c:pt idx="516">
                  <c:v>-8.0740937700758183E-3</c:v>
                </c:pt>
                <c:pt idx="517">
                  <c:v>-8.3701436957038869E-3</c:v>
                </c:pt>
                <c:pt idx="518">
                  <c:v>-8.3833320293678938E-3</c:v>
                </c:pt>
                <c:pt idx="519">
                  <c:v>-8.3851216661372935E-3</c:v>
                </c:pt>
                <c:pt idx="520">
                  <c:v>-8.4269658043734392E-3</c:v>
                </c:pt>
                <c:pt idx="521">
                  <c:v>-8.3689158490640458E-3</c:v>
                </c:pt>
                <c:pt idx="522">
                  <c:v>-8.3897758968193795E-3</c:v>
                </c:pt>
                <c:pt idx="523">
                  <c:v>-8.3898225942918674E-3</c:v>
                </c:pt>
                <c:pt idx="524">
                  <c:v>-8.7410184488364955E-3</c:v>
                </c:pt>
                <c:pt idx="525">
                  <c:v>-8.742768134530645E-3</c:v>
                </c:pt>
                <c:pt idx="526">
                  <c:v>-8.5061252459668352E-3</c:v>
                </c:pt>
                <c:pt idx="527">
                  <c:v>-8.3380873778370213E-3</c:v>
                </c:pt>
                <c:pt idx="528">
                  <c:v>-7.8224647495556045E-3</c:v>
                </c:pt>
                <c:pt idx="529">
                  <c:v>-7.8376840665520028E-3</c:v>
                </c:pt>
                <c:pt idx="530">
                  <c:v>-7.8050517597137367E-3</c:v>
                </c:pt>
                <c:pt idx="531">
                  <c:v>-7.7866646708728473E-3</c:v>
                </c:pt>
                <c:pt idx="532">
                  <c:v>-8.1905293670159751E-3</c:v>
                </c:pt>
                <c:pt idx="533">
                  <c:v>-8.1900675249927217E-3</c:v>
                </c:pt>
                <c:pt idx="534">
                  <c:v>-8.1628933352152905E-3</c:v>
                </c:pt>
                <c:pt idx="535">
                  <c:v>-8.1744405169561444E-3</c:v>
                </c:pt>
                <c:pt idx="536">
                  <c:v>-8.1406160114549184E-3</c:v>
                </c:pt>
                <c:pt idx="537">
                  <c:v>-8.0023586916905046E-3</c:v>
                </c:pt>
                <c:pt idx="538">
                  <c:v>-8.0115886968376571E-3</c:v>
                </c:pt>
                <c:pt idx="539">
                  <c:v>-7.7503232530372976E-3</c:v>
                </c:pt>
                <c:pt idx="540">
                  <c:v>-7.7799888498583563E-3</c:v>
                </c:pt>
                <c:pt idx="541">
                  <c:v>-7.5662678406194488E-3</c:v>
                </c:pt>
                <c:pt idx="542">
                  <c:v>-7.5555746679071278E-3</c:v>
                </c:pt>
                <c:pt idx="543">
                  <c:v>-7.5232459802531404E-3</c:v>
                </c:pt>
                <c:pt idx="544">
                  <c:v>-7.4609819804073709E-3</c:v>
                </c:pt>
                <c:pt idx="545">
                  <c:v>-7.4885398173235003E-3</c:v>
                </c:pt>
                <c:pt idx="546">
                  <c:v>-7.5335470864796869E-3</c:v>
                </c:pt>
                <c:pt idx="547">
                  <c:v>-7.2823434300110582E-3</c:v>
                </c:pt>
                <c:pt idx="548">
                  <c:v>-6.5574393636450004E-3</c:v>
                </c:pt>
                <c:pt idx="549">
                  <c:v>-6.7003215530954917E-3</c:v>
                </c:pt>
                <c:pt idx="550">
                  <c:v>-6.6270496235153959E-3</c:v>
                </c:pt>
                <c:pt idx="551">
                  <c:v>-6.6300974571313984E-3</c:v>
                </c:pt>
                <c:pt idx="552">
                  <c:v>-6.6203539928428746E-3</c:v>
                </c:pt>
                <c:pt idx="553">
                  <c:v>-6.5942260461424864E-3</c:v>
                </c:pt>
                <c:pt idx="554">
                  <c:v>-6.6311285196404696E-3</c:v>
                </c:pt>
                <c:pt idx="555">
                  <c:v>-6.6480815892615468E-3</c:v>
                </c:pt>
                <c:pt idx="556">
                  <c:v>-6.6054319730293473E-3</c:v>
                </c:pt>
                <c:pt idx="557">
                  <c:v>-6.602450422537238E-3</c:v>
                </c:pt>
                <c:pt idx="558">
                  <c:v>-6.6312007924092219E-3</c:v>
                </c:pt>
                <c:pt idx="559">
                  <c:v>-6.4189020918300451E-3</c:v>
                </c:pt>
                <c:pt idx="560">
                  <c:v>-6.6232598216518727E-3</c:v>
                </c:pt>
                <c:pt idx="561">
                  <c:v>-7.3397349193705941E-3</c:v>
                </c:pt>
                <c:pt idx="562">
                  <c:v>-7.3305894619236749E-3</c:v>
                </c:pt>
                <c:pt idx="563">
                  <c:v>-7.2939275514733682E-3</c:v>
                </c:pt>
                <c:pt idx="564">
                  <c:v>-7.2290104383399452E-3</c:v>
                </c:pt>
                <c:pt idx="565">
                  <c:v>-7.2121906308357398E-3</c:v>
                </c:pt>
                <c:pt idx="566">
                  <c:v>-7.2090679883503456E-3</c:v>
                </c:pt>
                <c:pt idx="567">
                  <c:v>-7.2169059040287078E-3</c:v>
                </c:pt>
                <c:pt idx="568">
                  <c:v>-7.345140706780909E-3</c:v>
                </c:pt>
                <c:pt idx="569">
                  <c:v>-7.3372504272127895E-3</c:v>
                </c:pt>
                <c:pt idx="570">
                  <c:v>-7.3386895715831894E-3</c:v>
                </c:pt>
                <c:pt idx="571">
                  <c:v>-7.3000325636249155E-3</c:v>
                </c:pt>
                <c:pt idx="572">
                  <c:v>-7.4219085146434135E-3</c:v>
                </c:pt>
                <c:pt idx="573">
                  <c:v>-7.1954955667400122E-3</c:v>
                </c:pt>
                <c:pt idx="574">
                  <c:v>-7.8451523478659992E-3</c:v>
                </c:pt>
                <c:pt idx="575">
                  <c:v>-7.8214918516449627E-3</c:v>
                </c:pt>
                <c:pt idx="576">
                  <c:v>-7.984607003732852E-3</c:v>
                </c:pt>
                <c:pt idx="577">
                  <c:v>-8.1130400037913598E-3</c:v>
                </c:pt>
                <c:pt idx="578">
                  <c:v>-8.0268033648170159E-3</c:v>
                </c:pt>
                <c:pt idx="579">
                  <c:v>-8.0247532362968579E-3</c:v>
                </c:pt>
                <c:pt idx="580">
                  <c:v>-7.83770260755824E-3</c:v>
                </c:pt>
                <c:pt idx="581">
                  <c:v>-7.9926253069308156E-3</c:v>
                </c:pt>
                <c:pt idx="582">
                  <c:v>-8.0749558456288326E-3</c:v>
                </c:pt>
                <c:pt idx="583">
                  <c:v>-8.1436123352067406E-3</c:v>
                </c:pt>
                <c:pt idx="584">
                  <c:v>-8.2945916124484379E-3</c:v>
                </c:pt>
                <c:pt idx="585">
                  <c:v>-8.3717078349726508E-3</c:v>
                </c:pt>
                <c:pt idx="586">
                  <c:v>-8.3715191117469112E-3</c:v>
                </c:pt>
                <c:pt idx="587">
                  <c:v>-8.0035682223883204E-3</c:v>
                </c:pt>
                <c:pt idx="588">
                  <c:v>-8.0112697914551164E-3</c:v>
                </c:pt>
                <c:pt idx="589">
                  <c:v>-7.9149422966300169E-3</c:v>
                </c:pt>
                <c:pt idx="590">
                  <c:v>-8.0749151495213695E-3</c:v>
                </c:pt>
                <c:pt idx="591">
                  <c:v>-8.2441720946564469E-3</c:v>
                </c:pt>
                <c:pt idx="592">
                  <c:v>-8.3187149117454236E-3</c:v>
                </c:pt>
                <c:pt idx="593">
                  <c:v>-8.4329998690561049E-3</c:v>
                </c:pt>
                <c:pt idx="594">
                  <c:v>-8.5182352937482123E-3</c:v>
                </c:pt>
                <c:pt idx="595">
                  <c:v>-7.9782747874612391E-3</c:v>
                </c:pt>
                <c:pt idx="596">
                  <c:v>-7.9616390684867644E-3</c:v>
                </c:pt>
                <c:pt idx="597">
                  <c:v>-7.9274158154173484E-3</c:v>
                </c:pt>
                <c:pt idx="598">
                  <c:v>-7.7585394272654601E-3</c:v>
                </c:pt>
                <c:pt idx="599">
                  <c:v>-8.0248435214614958E-3</c:v>
                </c:pt>
                <c:pt idx="600">
                  <c:v>-8.0889183684725759E-3</c:v>
                </c:pt>
                <c:pt idx="601">
                  <c:v>-8.0487616629160274E-3</c:v>
                </c:pt>
                <c:pt idx="602">
                  <c:v>-8.2250565008695018E-3</c:v>
                </c:pt>
                <c:pt idx="603">
                  <c:v>-8.1930810308343122E-3</c:v>
                </c:pt>
                <c:pt idx="604">
                  <c:v>-8.2197385925397506E-3</c:v>
                </c:pt>
                <c:pt idx="605">
                  <c:v>-8.2538118431688279E-3</c:v>
                </c:pt>
                <c:pt idx="606">
                  <c:v>-8.2149386754434284E-3</c:v>
                </c:pt>
                <c:pt idx="607">
                  <c:v>-8.1945069587592984E-3</c:v>
                </c:pt>
                <c:pt idx="608">
                  <c:v>-8.1689809070209351E-3</c:v>
                </c:pt>
                <c:pt idx="609">
                  <c:v>-8.1177425484288031E-3</c:v>
                </c:pt>
                <c:pt idx="610">
                  <c:v>-8.1290164605926554E-3</c:v>
                </c:pt>
                <c:pt idx="611">
                  <c:v>-8.0648147694637219E-3</c:v>
                </c:pt>
                <c:pt idx="612">
                  <c:v>-8.0266948916724399E-3</c:v>
                </c:pt>
                <c:pt idx="613">
                  <c:v>-8.15874620713424E-3</c:v>
                </c:pt>
                <c:pt idx="614">
                  <c:v>-8.1550443713528827E-3</c:v>
                </c:pt>
                <c:pt idx="615">
                  <c:v>-8.1710191036371508E-3</c:v>
                </c:pt>
                <c:pt idx="616">
                  <c:v>-8.3367061900033387E-3</c:v>
                </c:pt>
                <c:pt idx="617">
                  <c:v>-8.3104898436343142E-3</c:v>
                </c:pt>
                <c:pt idx="618">
                  <c:v>-8.3114064951329125E-3</c:v>
                </c:pt>
                <c:pt idx="619">
                  <c:v>-8.3170445355697023E-3</c:v>
                </c:pt>
                <c:pt idx="620">
                  <c:v>-8.5989255304265017E-3</c:v>
                </c:pt>
                <c:pt idx="621">
                  <c:v>-8.5938934650718942E-3</c:v>
                </c:pt>
                <c:pt idx="622">
                  <c:v>-8.8381866097119871E-3</c:v>
                </c:pt>
                <c:pt idx="623">
                  <c:v>-8.6392294360785205E-3</c:v>
                </c:pt>
                <c:pt idx="624">
                  <c:v>-8.0804232644395152E-3</c:v>
                </c:pt>
                <c:pt idx="625">
                  <c:v>-8.0829875545081007E-3</c:v>
                </c:pt>
                <c:pt idx="626">
                  <c:v>-8.0591056171503486E-3</c:v>
                </c:pt>
                <c:pt idx="627">
                  <c:v>-8.0899040491857147E-3</c:v>
                </c:pt>
                <c:pt idx="628">
                  <c:v>-8.0945560068644562E-3</c:v>
                </c:pt>
                <c:pt idx="629">
                  <c:v>-8.0914333520975112E-3</c:v>
                </c:pt>
                <c:pt idx="630">
                  <c:v>-8.0859196090975489E-3</c:v>
                </c:pt>
                <c:pt idx="631">
                  <c:v>-7.9784956169370608E-3</c:v>
                </c:pt>
                <c:pt idx="632">
                  <c:v>-7.9970163348037932E-3</c:v>
                </c:pt>
                <c:pt idx="633">
                  <c:v>-8.0121453869748845E-3</c:v>
                </c:pt>
                <c:pt idx="634">
                  <c:v>-8.0272964743819016E-3</c:v>
                </c:pt>
                <c:pt idx="635">
                  <c:v>-8.1600020812677768E-3</c:v>
                </c:pt>
                <c:pt idx="636">
                  <c:v>-8.1961034716215714E-3</c:v>
                </c:pt>
                <c:pt idx="637">
                  <c:v>-7.5954517603357479E-3</c:v>
                </c:pt>
                <c:pt idx="638">
                  <c:v>-7.5906557171387321E-3</c:v>
                </c:pt>
                <c:pt idx="639">
                  <c:v>-7.4382218774672491E-3</c:v>
                </c:pt>
                <c:pt idx="640">
                  <c:v>-7.2972638988083836E-3</c:v>
                </c:pt>
                <c:pt idx="641">
                  <c:v>-7.479502642148768E-3</c:v>
                </c:pt>
                <c:pt idx="642">
                  <c:v>-7.5239366421483407E-3</c:v>
                </c:pt>
                <c:pt idx="643">
                  <c:v>-7.423049922830138E-3</c:v>
                </c:pt>
                <c:pt idx="644">
                  <c:v>-7.3941421556033516E-3</c:v>
                </c:pt>
                <c:pt idx="645">
                  <c:v>-7.3098800504154456E-3</c:v>
                </c:pt>
                <c:pt idx="646">
                  <c:v>-7.2074493933107246E-3</c:v>
                </c:pt>
                <c:pt idx="647">
                  <c:v>-7.0495171353401956E-3</c:v>
                </c:pt>
                <c:pt idx="648">
                  <c:v>-6.978092148787301E-3</c:v>
                </c:pt>
                <c:pt idx="649">
                  <c:v>-7.0795308177835367E-3</c:v>
                </c:pt>
                <c:pt idx="650">
                  <c:v>-7.0947932424752251E-3</c:v>
                </c:pt>
                <c:pt idx="651">
                  <c:v>-7.0855374127776049E-3</c:v>
                </c:pt>
                <c:pt idx="652">
                  <c:v>-7.0840852672016874E-3</c:v>
                </c:pt>
                <c:pt idx="653">
                  <c:v>-7.1000391716485416E-3</c:v>
                </c:pt>
                <c:pt idx="654">
                  <c:v>-6.8731306625787686E-3</c:v>
                </c:pt>
                <c:pt idx="655">
                  <c:v>-6.8935945958750631E-3</c:v>
                </c:pt>
                <c:pt idx="656">
                  <c:v>-6.9648139260332703E-3</c:v>
                </c:pt>
                <c:pt idx="657">
                  <c:v>-6.8439870256692282E-3</c:v>
                </c:pt>
                <c:pt idx="658">
                  <c:v>-6.8112663432337147E-3</c:v>
                </c:pt>
                <c:pt idx="659">
                  <c:v>-6.8319842897629351E-3</c:v>
                </c:pt>
                <c:pt idx="660">
                  <c:v>-6.9957628363592371E-3</c:v>
                </c:pt>
                <c:pt idx="661">
                  <c:v>-7.4450261526506981E-3</c:v>
                </c:pt>
                <c:pt idx="662">
                  <c:v>-7.4181350571168531E-3</c:v>
                </c:pt>
                <c:pt idx="663">
                  <c:v>-7.4073185378788061E-3</c:v>
                </c:pt>
                <c:pt idx="664">
                  <c:v>-7.4093356913394019E-3</c:v>
                </c:pt>
                <c:pt idx="665">
                  <c:v>-7.53029887395239E-3</c:v>
                </c:pt>
                <c:pt idx="666">
                  <c:v>-7.9077549410569853E-3</c:v>
                </c:pt>
                <c:pt idx="667">
                  <c:v>-7.8902972224302939E-3</c:v>
                </c:pt>
                <c:pt idx="668">
                  <c:v>-8.1397744312244249E-3</c:v>
                </c:pt>
                <c:pt idx="669">
                  <c:v>-7.9415505637445982E-3</c:v>
                </c:pt>
                <c:pt idx="670">
                  <c:v>-7.9359158682582014E-3</c:v>
                </c:pt>
                <c:pt idx="671">
                  <c:v>-8.0612275678754088E-3</c:v>
                </c:pt>
                <c:pt idx="672">
                  <c:v>-8.1234022450422938E-3</c:v>
                </c:pt>
                <c:pt idx="673">
                  <c:v>-8.102863824756586E-3</c:v>
                </c:pt>
                <c:pt idx="674">
                  <c:v>-8.1600736618855519E-3</c:v>
                </c:pt>
                <c:pt idx="675">
                  <c:v>-8.2932327154266773E-3</c:v>
                </c:pt>
                <c:pt idx="676">
                  <c:v>-8.1742567517767099E-3</c:v>
                </c:pt>
                <c:pt idx="677">
                  <c:v>-8.798547950656415E-3</c:v>
                </c:pt>
                <c:pt idx="678">
                  <c:v>-8.8562127780935414E-3</c:v>
                </c:pt>
                <c:pt idx="679">
                  <c:v>-8.6977776712065108E-3</c:v>
                </c:pt>
                <c:pt idx="680">
                  <c:v>-8.9806480025804384E-3</c:v>
                </c:pt>
                <c:pt idx="681">
                  <c:v>-9.0279972136247527E-3</c:v>
                </c:pt>
                <c:pt idx="682">
                  <c:v>-9.0295344825520613E-3</c:v>
                </c:pt>
                <c:pt idx="683">
                  <c:v>-9.0050919430406471E-3</c:v>
                </c:pt>
                <c:pt idx="684">
                  <c:v>-9.7194681317352392E-3</c:v>
                </c:pt>
                <c:pt idx="685">
                  <c:v>-1.0167878244375135E-2</c:v>
                </c:pt>
                <c:pt idx="686">
                  <c:v>-1.0157435424934842E-2</c:v>
                </c:pt>
                <c:pt idx="687">
                  <c:v>-1.025772422547834E-2</c:v>
                </c:pt>
                <c:pt idx="688">
                  <c:v>-1.0733018502211152E-2</c:v>
                </c:pt>
                <c:pt idx="689">
                  <c:v>-1.0910222262914389E-2</c:v>
                </c:pt>
                <c:pt idx="690">
                  <c:v>-1.0855778740831004E-2</c:v>
                </c:pt>
                <c:pt idx="691">
                  <c:v>-1.0875579474869656E-2</c:v>
                </c:pt>
                <c:pt idx="692">
                  <c:v>-1.0908187219451698E-2</c:v>
                </c:pt>
                <c:pt idx="693">
                  <c:v>-1.093417467438311E-2</c:v>
                </c:pt>
                <c:pt idx="694">
                  <c:v>-1.088067952343641E-2</c:v>
                </c:pt>
                <c:pt idx="695">
                  <c:v>-1.0905018302364185E-2</c:v>
                </c:pt>
                <c:pt idx="696">
                  <c:v>-1.0890226198102218E-2</c:v>
                </c:pt>
                <c:pt idx="697">
                  <c:v>-1.0856651354706738E-2</c:v>
                </c:pt>
                <c:pt idx="698">
                  <c:v>-1.1919502772879774E-2</c:v>
                </c:pt>
                <c:pt idx="699">
                  <c:v>-1.2280698006844937E-2</c:v>
                </c:pt>
                <c:pt idx="700">
                  <c:v>-1.2259723551297201E-2</c:v>
                </c:pt>
                <c:pt idx="701">
                  <c:v>-1.2534771198300524E-2</c:v>
                </c:pt>
                <c:pt idx="702">
                  <c:v>-1.2623201190754326E-2</c:v>
                </c:pt>
                <c:pt idx="703">
                  <c:v>-1.261215594803664E-2</c:v>
                </c:pt>
                <c:pt idx="704">
                  <c:v>-1.2600906791757205E-2</c:v>
                </c:pt>
                <c:pt idx="705">
                  <c:v>-1.2865981178285612E-2</c:v>
                </c:pt>
                <c:pt idx="706">
                  <c:v>-1.3278456974127302E-2</c:v>
                </c:pt>
                <c:pt idx="707">
                  <c:v>-1.334971516185956E-2</c:v>
                </c:pt>
                <c:pt idx="708">
                  <c:v>-1.3335064848691475E-2</c:v>
                </c:pt>
                <c:pt idx="709">
                  <c:v>-1.3389051401165456E-2</c:v>
                </c:pt>
                <c:pt idx="710">
                  <c:v>-1.3439156981112669E-2</c:v>
                </c:pt>
                <c:pt idx="711">
                  <c:v>-1.3751035829201997E-2</c:v>
                </c:pt>
                <c:pt idx="712">
                  <c:v>-1.3747601405584431E-2</c:v>
                </c:pt>
                <c:pt idx="713">
                  <c:v>-1.3756198032067631E-2</c:v>
                </c:pt>
                <c:pt idx="714">
                  <c:v>-1.3786777870553655E-2</c:v>
                </c:pt>
                <c:pt idx="715">
                  <c:v>-1.4048361694094631E-2</c:v>
                </c:pt>
                <c:pt idx="716">
                  <c:v>-1.3953330868734721E-2</c:v>
                </c:pt>
                <c:pt idx="717">
                  <c:v>-1.3952941962360426E-2</c:v>
                </c:pt>
                <c:pt idx="718">
                  <c:v>-1.3893269135485992E-2</c:v>
                </c:pt>
                <c:pt idx="719">
                  <c:v>-1.3818327070638403E-2</c:v>
                </c:pt>
                <c:pt idx="720">
                  <c:v>-1.3868763268816102E-2</c:v>
                </c:pt>
                <c:pt idx="721">
                  <c:v>-1.3880548911668181E-2</c:v>
                </c:pt>
                <c:pt idx="722">
                  <c:v>-1.3919215888015606E-2</c:v>
                </c:pt>
                <c:pt idx="723">
                  <c:v>-1.3885412165321723E-2</c:v>
                </c:pt>
                <c:pt idx="724">
                  <c:v>-1.3574832238182032E-2</c:v>
                </c:pt>
                <c:pt idx="725">
                  <c:v>-1.3452328053030085E-2</c:v>
                </c:pt>
                <c:pt idx="726">
                  <c:v>-1.3516216137079085E-2</c:v>
                </c:pt>
                <c:pt idx="727">
                  <c:v>-1.3517236954644135E-2</c:v>
                </c:pt>
                <c:pt idx="728">
                  <c:v>-1.3394064651543499E-2</c:v>
                </c:pt>
                <c:pt idx="729">
                  <c:v>-1.318977410584443E-2</c:v>
                </c:pt>
                <c:pt idx="730">
                  <c:v>-1.3247219657650142E-2</c:v>
                </c:pt>
                <c:pt idx="731">
                  <c:v>-1.3108373233570744E-2</c:v>
                </c:pt>
                <c:pt idx="732">
                  <c:v>-1.3121624488606589E-2</c:v>
                </c:pt>
                <c:pt idx="733">
                  <c:v>-1.3131583079146433E-2</c:v>
                </c:pt>
                <c:pt idx="734">
                  <c:v>-1.3057852339325347E-2</c:v>
                </c:pt>
                <c:pt idx="735">
                  <c:v>-1.31320643192542E-2</c:v>
                </c:pt>
                <c:pt idx="736">
                  <c:v>-1.3175487018702586E-2</c:v>
                </c:pt>
                <c:pt idx="737">
                  <c:v>-1.3155538224544129E-2</c:v>
                </c:pt>
                <c:pt idx="738">
                  <c:v>-1.3075412056822585E-2</c:v>
                </c:pt>
                <c:pt idx="739">
                  <c:v>-1.3128326174087674E-2</c:v>
                </c:pt>
                <c:pt idx="740">
                  <c:v>-1.2674336019951007E-2</c:v>
                </c:pt>
                <c:pt idx="741">
                  <c:v>-1.2627011489558262E-2</c:v>
                </c:pt>
                <c:pt idx="742">
                  <c:v>-1.2618570416125021E-2</c:v>
                </c:pt>
                <c:pt idx="743">
                  <c:v>-1.2405803801918278E-2</c:v>
                </c:pt>
                <c:pt idx="744">
                  <c:v>-1.2369759565374252E-2</c:v>
                </c:pt>
                <c:pt idx="745">
                  <c:v>-1.2431457009078646E-2</c:v>
                </c:pt>
                <c:pt idx="746">
                  <c:v>-1.222748862988309E-2</c:v>
                </c:pt>
                <c:pt idx="747">
                  <c:v>-1.1847666580988642E-2</c:v>
                </c:pt>
                <c:pt idx="748">
                  <c:v>-1.1432313477269241E-2</c:v>
                </c:pt>
                <c:pt idx="749">
                  <c:v>-1.1449236557622328E-2</c:v>
                </c:pt>
                <c:pt idx="750">
                  <c:v>-1.1391428914698829E-2</c:v>
                </c:pt>
                <c:pt idx="751">
                  <c:v>-1.0983758499121072E-2</c:v>
                </c:pt>
                <c:pt idx="752">
                  <c:v>-1.0816224013627812E-2</c:v>
                </c:pt>
                <c:pt idx="753">
                  <c:v>-1.0940947507547965E-2</c:v>
                </c:pt>
                <c:pt idx="754">
                  <c:v>-1.0920808075442868E-2</c:v>
                </c:pt>
                <c:pt idx="755">
                  <c:v>-1.0956649487494608E-2</c:v>
                </c:pt>
                <c:pt idx="756">
                  <c:v>-1.1006717934321203E-2</c:v>
                </c:pt>
                <c:pt idx="757">
                  <c:v>-1.0996847176781689E-2</c:v>
                </c:pt>
                <c:pt idx="758">
                  <c:v>-1.0940976407960564E-2</c:v>
                </c:pt>
                <c:pt idx="759">
                  <c:v>-1.0927458966640023E-2</c:v>
                </c:pt>
                <c:pt idx="760">
                  <c:v>-1.108137363203588E-2</c:v>
                </c:pt>
                <c:pt idx="761">
                  <c:v>-9.7712713939014668E-3</c:v>
                </c:pt>
                <c:pt idx="762">
                  <c:v>-9.3159519120308999E-3</c:v>
                </c:pt>
                <c:pt idx="763">
                  <c:v>-9.3277346032087424E-3</c:v>
                </c:pt>
                <c:pt idx="764">
                  <c:v>-8.8173603825863686E-3</c:v>
                </c:pt>
                <c:pt idx="765">
                  <c:v>-9.8423880944455248E-3</c:v>
                </c:pt>
                <c:pt idx="766">
                  <c:v>-9.8485638752656562E-3</c:v>
                </c:pt>
                <c:pt idx="767">
                  <c:v>-9.7128002161566054E-3</c:v>
                </c:pt>
                <c:pt idx="768">
                  <c:v>-9.4470581079044817E-3</c:v>
                </c:pt>
                <c:pt idx="769">
                  <c:v>-8.9477765196263569E-3</c:v>
                </c:pt>
                <c:pt idx="770">
                  <c:v>-9.1169340177522738E-3</c:v>
                </c:pt>
                <c:pt idx="771">
                  <c:v>-9.5337025628571097E-3</c:v>
                </c:pt>
                <c:pt idx="772">
                  <c:v>-9.3717187522452828E-3</c:v>
                </c:pt>
                <c:pt idx="773">
                  <c:v>-9.5577663926752314E-3</c:v>
                </c:pt>
                <c:pt idx="774">
                  <c:v>-9.1724422978563883E-3</c:v>
                </c:pt>
                <c:pt idx="775">
                  <c:v>-9.187118486448367E-3</c:v>
                </c:pt>
                <c:pt idx="776">
                  <c:v>-9.2256963572138907E-3</c:v>
                </c:pt>
                <c:pt idx="777">
                  <c:v>-9.1846316745143805E-3</c:v>
                </c:pt>
                <c:pt idx="778">
                  <c:v>-8.8810282267303507E-3</c:v>
                </c:pt>
                <c:pt idx="779">
                  <c:v>-8.8931770702095226E-3</c:v>
                </c:pt>
                <c:pt idx="780">
                  <c:v>-8.9031868701333668E-3</c:v>
                </c:pt>
                <c:pt idx="781">
                  <c:v>-8.9458608453098012E-3</c:v>
                </c:pt>
                <c:pt idx="782">
                  <c:v>-8.9050607135620734E-3</c:v>
                </c:pt>
                <c:pt idx="783">
                  <c:v>-8.8500887458305613E-3</c:v>
                </c:pt>
                <c:pt idx="784">
                  <c:v>-8.8405311995962098E-3</c:v>
                </c:pt>
                <c:pt idx="785">
                  <c:v>-8.7862888721767264E-3</c:v>
                </c:pt>
                <c:pt idx="786">
                  <c:v>-8.7284427955217035E-3</c:v>
                </c:pt>
                <c:pt idx="787">
                  <c:v>-8.7240787190691269E-3</c:v>
                </c:pt>
                <c:pt idx="788">
                  <c:v>-8.6691940900973947E-3</c:v>
                </c:pt>
                <c:pt idx="789">
                  <c:v>-8.698871122510882E-3</c:v>
                </c:pt>
                <c:pt idx="790">
                  <c:v>-8.685636256347485E-3</c:v>
                </c:pt>
                <c:pt idx="791">
                  <c:v>-8.6916080289628911E-3</c:v>
                </c:pt>
                <c:pt idx="792">
                  <c:v>-8.6560076160836861E-3</c:v>
                </c:pt>
                <c:pt idx="793">
                  <c:v>-8.6029179182292893E-3</c:v>
                </c:pt>
                <c:pt idx="794">
                  <c:v>-8.5192188711745095E-3</c:v>
                </c:pt>
                <c:pt idx="795">
                  <c:v>-8.7593479285071642E-3</c:v>
                </c:pt>
                <c:pt idx="796">
                  <c:v>-9.0085205367934473E-3</c:v>
                </c:pt>
                <c:pt idx="797">
                  <c:v>-8.9829784802321951E-3</c:v>
                </c:pt>
                <c:pt idx="798">
                  <c:v>-8.8510746335859151E-3</c:v>
                </c:pt>
                <c:pt idx="799">
                  <c:v>-8.8102395905142843E-3</c:v>
                </c:pt>
                <c:pt idx="800">
                  <c:v>-8.9322424460259522E-3</c:v>
                </c:pt>
                <c:pt idx="801">
                  <c:v>-9.0941222101773508E-3</c:v>
                </c:pt>
                <c:pt idx="802">
                  <c:v>-8.9899475318343247E-3</c:v>
                </c:pt>
                <c:pt idx="803">
                  <c:v>-9.1000966526940223E-3</c:v>
                </c:pt>
                <c:pt idx="804">
                  <c:v>-9.2075851806290368E-3</c:v>
                </c:pt>
                <c:pt idx="805">
                  <c:v>-9.279320166029538E-3</c:v>
                </c:pt>
                <c:pt idx="806">
                  <c:v>-9.2885848258123533E-3</c:v>
                </c:pt>
                <c:pt idx="807">
                  <c:v>-9.2841497938757258E-3</c:v>
                </c:pt>
                <c:pt idx="808">
                  <c:v>-9.7508132489890487E-3</c:v>
                </c:pt>
                <c:pt idx="809">
                  <c:v>-9.7710917133299879E-3</c:v>
                </c:pt>
                <c:pt idx="810">
                  <c:v>-9.5778964602277836E-3</c:v>
                </c:pt>
                <c:pt idx="811">
                  <c:v>-9.582390242255448E-3</c:v>
                </c:pt>
                <c:pt idx="812">
                  <c:v>-9.8076341358325821E-3</c:v>
                </c:pt>
                <c:pt idx="813">
                  <c:v>-9.714638694429005E-3</c:v>
                </c:pt>
                <c:pt idx="814">
                  <c:v>-9.9541287807371568E-3</c:v>
                </c:pt>
                <c:pt idx="815">
                  <c:v>-1.0122090104207766E-2</c:v>
                </c:pt>
                <c:pt idx="816">
                  <c:v>-1.0066405418929234E-2</c:v>
                </c:pt>
                <c:pt idx="817">
                  <c:v>-1.0113406855770762E-2</c:v>
                </c:pt>
                <c:pt idx="818">
                  <c:v>-1.0039141017041823E-2</c:v>
                </c:pt>
                <c:pt idx="819">
                  <c:v>-9.9057024607175463E-3</c:v>
                </c:pt>
                <c:pt idx="820">
                  <c:v>-9.8979547507476798E-3</c:v>
                </c:pt>
                <c:pt idx="821">
                  <c:v>-9.9067736105478837E-3</c:v>
                </c:pt>
                <c:pt idx="822">
                  <c:v>-9.9567012298238926E-3</c:v>
                </c:pt>
                <c:pt idx="823">
                  <c:v>-9.8958520030165194E-3</c:v>
                </c:pt>
                <c:pt idx="824">
                  <c:v>-1.0015714583246137E-2</c:v>
                </c:pt>
                <c:pt idx="825">
                  <c:v>-1.0042727325167216E-2</c:v>
                </c:pt>
                <c:pt idx="826">
                  <c:v>-1.0033900199962531E-2</c:v>
                </c:pt>
                <c:pt idx="827">
                  <c:v>-1.0017107731158549E-2</c:v>
                </c:pt>
                <c:pt idx="828">
                  <c:v>-9.0480457428480879E-3</c:v>
                </c:pt>
                <c:pt idx="829">
                  <c:v>-9.0510901873123387E-3</c:v>
                </c:pt>
                <c:pt idx="830">
                  <c:v>-9.3386865247959399E-3</c:v>
                </c:pt>
                <c:pt idx="831">
                  <c:v>-9.3959794144055451E-3</c:v>
                </c:pt>
                <c:pt idx="832">
                  <c:v>-9.3661163133951439E-3</c:v>
                </c:pt>
                <c:pt idx="833">
                  <c:v>-9.1057311216312751E-3</c:v>
                </c:pt>
                <c:pt idx="834">
                  <c:v>-8.6682383191781457E-3</c:v>
                </c:pt>
                <c:pt idx="835">
                  <c:v>-8.6596761150014648E-3</c:v>
                </c:pt>
                <c:pt idx="836">
                  <c:v>-8.4531353602122824E-3</c:v>
                </c:pt>
                <c:pt idx="837">
                  <c:v>-8.518930293586165E-3</c:v>
                </c:pt>
                <c:pt idx="838">
                  <c:v>-8.4925591071341872E-3</c:v>
                </c:pt>
                <c:pt idx="839">
                  <c:v>-8.5178447683169085E-3</c:v>
                </c:pt>
                <c:pt idx="840">
                  <c:v>-8.4879543137568528E-3</c:v>
                </c:pt>
                <c:pt idx="841">
                  <c:v>-8.6227079538841872E-3</c:v>
                </c:pt>
                <c:pt idx="842">
                  <c:v>-8.6153896553298991E-3</c:v>
                </c:pt>
                <c:pt idx="843">
                  <c:v>-8.8257080847989177E-3</c:v>
                </c:pt>
                <c:pt idx="844">
                  <c:v>-8.7591275882353478E-3</c:v>
                </c:pt>
                <c:pt idx="845">
                  <c:v>-8.8148457072193351E-3</c:v>
                </c:pt>
                <c:pt idx="846">
                  <c:v>-8.8796527461437857E-3</c:v>
                </c:pt>
                <c:pt idx="847">
                  <c:v>-8.88821644924539E-3</c:v>
                </c:pt>
                <c:pt idx="848">
                  <c:v>-8.8836558788211329E-3</c:v>
                </c:pt>
                <c:pt idx="849">
                  <c:v>-8.9501762345080178E-3</c:v>
                </c:pt>
                <c:pt idx="850">
                  <c:v>-9.2911592964024393E-3</c:v>
                </c:pt>
                <c:pt idx="851">
                  <c:v>-9.3792164585117157E-3</c:v>
                </c:pt>
                <c:pt idx="852">
                  <c:v>-9.1803599913769622E-3</c:v>
                </c:pt>
                <c:pt idx="853">
                  <c:v>-9.1752102862351342E-3</c:v>
                </c:pt>
                <c:pt idx="854">
                  <c:v>-9.0883745419126517E-3</c:v>
                </c:pt>
                <c:pt idx="855">
                  <c:v>-9.3620777171631326E-3</c:v>
                </c:pt>
                <c:pt idx="856">
                  <c:v>-9.3610120932154563E-3</c:v>
                </c:pt>
                <c:pt idx="857">
                  <c:v>-9.5561999860400391E-3</c:v>
                </c:pt>
                <c:pt idx="858">
                  <c:v>-9.3343896281530715E-3</c:v>
                </c:pt>
                <c:pt idx="859">
                  <c:v>-9.3600864579915372E-3</c:v>
                </c:pt>
                <c:pt idx="860">
                  <c:v>-9.4748102706528874E-3</c:v>
                </c:pt>
                <c:pt idx="861">
                  <c:v>-9.4986031346868602E-3</c:v>
                </c:pt>
                <c:pt idx="862">
                  <c:v>-9.7938192972438082E-3</c:v>
                </c:pt>
                <c:pt idx="863">
                  <c:v>-9.7505297184829649E-3</c:v>
                </c:pt>
                <c:pt idx="864">
                  <c:v>-9.5111628684670727E-3</c:v>
                </c:pt>
                <c:pt idx="865">
                  <c:v>-9.4839195235950687E-3</c:v>
                </c:pt>
                <c:pt idx="866">
                  <c:v>-9.3958301020519649E-3</c:v>
                </c:pt>
                <c:pt idx="867">
                  <c:v>-9.2740945835165668E-3</c:v>
                </c:pt>
                <c:pt idx="868">
                  <c:v>-9.1973968718964978E-3</c:v>
                </c:pt>
                <c:pt idx="869">
                  <c:v>-9.1956423176302853E-3</c:v>
                </c:pt>
                <c:pt idx="870">
                  <c:v>-9.1797438605733857E-3</c:v>
                </c:pt>
                <c:pt idx="871">
                  <c:v>-8.6256337554865142E-3</c:v>
                </c:pt>
                <c:pt idx="872">
                  <c:v>-8.6095394402567922E-3</c:v>
                </c:pt>
                <c:pt idx="873">
                  <c:v>-8.7225229395053727E-3</c:v>
                </c:pt>
                <c:pt idx="874">
                  <c:v>-8.7541929065013766E-3</c:v>
                </c:pt>
                <c:pt idx="875">
                  <c:v>-8.4670131682823592E-3</c:v>
                </c:pt>
                <c:pt idx="876">
                  <c:v>-8.4465350663904485E-3</c:v>
                </c:pt>
                <c:pt idx="877">
                  <c:v>-8.2299196661865213E-3</c:v>
                </c:pt>
                <c:pt idx="878">
                  <c:v>-8.1885609579558909E-3</c:v>
                </c:pt>
                <c:pt idx="879">
                  <c:v>-8.1304589010936894E-3</c:v>
                </c:pt>
                <c:pt idx="880">
                  <c:v>-8.1789029407056974E-3</c:v>
                </c:pt>
                <c:pt idx="881">
                  <c:v>-8.3578307152299483E-3</c:v>
                </c:pt>
                <c:pt idx="882">
                  <c:v>-8.4108417095052901E-3</c:v>
                </c:pt>
                <c:pt idx="883">
                  <c:v>-8.4114157394930469E-3</c:v>
                </c:pt>
                <c:pt idx="884">
                  <c:v>-8.4955063543215546E-3</c:v>
                </c:pt>
                <c:pt idx="885">
                  <c:v>-8.423281326057571E-3</c:v>
                </c:pt>
                <c:pt idx="886">
                  <c:v>-8.2942482352232599E-3</c:v>
                </c:pt>
                <c:pt idx="887">
                  <c:v>-8.0834724544543227E-3</c:v>
                </c:pt>
                <c:pt idx="888">
                  <c:v>-8.0374643394736014E-3</c:v>
                </c:pt>
                <c:pt idx="889">
                  <c:v>-8.0349186640744242E-3</c:v>
                </c:pt>
                <c:pt idx="890">
                  <c:v>-8.0777074484866349E-3</c:v>
                </c:pt>
                <c:pt idx="891">
                  <c:v>-8.2357096398486176E-3</c:v>
                </c:pt>
                <c:pt idx="892">
                  <c:v>-8.357059260985171E-3</c:v>
                </c:pt>
                <c:pt idx="893">
                  <c:v>-8.0398443065415274E-3</c:v>
                </c:pt>
                <c:pt idx="894">
                  <c:v>-8.0009698315985193E-3</c:v>
                </c:pt>
                <c:pt idx="895">
                  <c:v>-8.0392487571267195E-3</c:v>
                </c:pt>
                <c:pt idx="896">
                  <c:v>-7.9957409395064946E-3</c:v>
                </c:pt>
                <c:pt idx="897">
                  <c:v>-8.0536639730899567E-3</c:v>
                </c:pt>
                <c:pt idx="898">
                  <c:v>-8.0543296325648901E-3</c:v>
                </c:pt>
                <c:pt idx="899">
                  <c:v>-8.0361605224441596E-3</c:v>
                </c:pt>
                <c:pt idx="900">
                  <c:v>-7.9783113653261167E-3</c:v>
                </c:pt>
                <c:pt idx="901">
                  <c:v>-8.0199356422776986E-3</c:v>
                </c:pt>
                <c:pt idx="902">
                  <c:v>-8.0335146947300533E-3</c:v>
                </c:pt>
                <c:pt idx="903">
                  <c:v>-8.0461148677618138E-3</c:v>
                </c:pt>
                <c:pt idx="904">
                  <c:v>-7.8552531129549574E-3</c:v>
                </c:pt>
                <c:pt idx="905">
                  <c:v>-7.9442429887624285E-3</c:v>
                </c:pt>
                <c:pt idx="906">
                  <c:v>-7.7202147203950383E-3</c:v>
                </c:pt>
                <c:pt idx="907">
                  <c:v>-7.7111994646545425E-3</c:v>
                </c:pt>
                <c:pt idx="908">
                  <c:v>-7.6617012210179504E-3</c:v>
                </c:pt>
                <c:pt idx="909">
                  <c:v>-7.6010896472320172E-3</c:v>
                </c:pt>
                <c:pt idx="910">
                  <c:v>-7.5971380899942471E-3</c:v>
                </c:pt>
                <c:pt idx="911">
                  <c:v>-7.6331074170456871E-3</c:v>
                </c:pt>
                <c:pt idx="912">
                  <c:v>-7.6065751326684517E-3</c:v>
                </c:pt>
                <c:pt idx="913">
                  <c:v>-7.4912192290261491E-3</c:v>
                </c:pt>
                <c:pt idx="914">
                  <c:v>-7.3763619868241499E-3</c:v>
                </c:pt>
                <c:pt idx="915">
                  <c:v>-7.3998495449656343E-3</c:v>
                </c:pt>
                <c:pt idx="916">
                  <c:v>-7.4307636977249967E-3</c:v>
                </c:pt>
                <c:pt idx="917">
                  <c:v>-7.8496832295992126E-3</c:v>
                </c:pt>
                <c:pt idx="918">
                  <c:v>-7.5563579682513564E-3</c:v>
                </c:pt>
                <c:pt idx="919">
                  <c:v>-7.5609522847959647E-3</c:v>
                </c:pt>
                <c:pt idx="920">
                  <c:v>-7.3477515503539183E-3</c:v>
                </c:pt>
                <c:pt idx="921">
                  <c:v>-7.3478158104918452E-3</c:v>
                </c:pt>
                <c:pt idx="922">
                  <c:v>-7.0248783285881836E-3</c:v>
                </c:pt>
                <c:pt idx="923">
                  <c:v>-6.8568132748215516E-3</c:v>
                </c:pt>
                <c:pt idx="924">
                  <c:v>-6.8214426180914665E-3</c:v>
                </c:pt>
                <c:pt idx="925">
                  <c:v>-6.4167631626780366E-3</c:v>
                </c:pt>
                <c:pt idx="926">
                  <c:v>-6.3768689696419734E-3</c:v>
                </c:pt>
                <c:pt idx="927">
                  <c:v>-6.3805982146108676E-3</c:v>
                </c:pt>
                <c:pt idx="928">
                  <c:v>-6.5662712035428165E-3</c:v>
                </c:pt>
                <c:pt idx="929">
                  <c:v>-6.5819000932846993E-3</c:v>
                </c:pt>
                <c:pt idx="930">
                  <c:v>-6.7146499524156338E-3</c:v>
                </c:pt>
                <c:pt idx="931">
                  <c:v>-6.701166336927117E-3</c:v>
                </c:pt>
                <c:pt idx="932">
                  <c:v>-6.766226740903907E-3</c:v>
                </c:pt>
                <c:pt idx="933">
                  <c:v>-6.7763222637531378E-3</c:v>
                </c:pt>
                <c:pt idx="934">
                  <c:v>-6.7606527484161587E-3</c:v>
                </c:pt>
                <c:pt idx="935">
                  <c:v>-6.7708062176271002E-3</c:v>
                </c:pt>
                <c:pt idx="936">
                  <c:v>-6.6533227392419443E-3</c:v>
                </c:pt>
                <c:pt idx="937">
                  <c:v>-6.3831379560067942E-3</c:v>
                </c:pt>
                <c:pt idx="938">
                  <c:v>-6.3869433790313141E-3</c:v>
                </c:pt>
                <c:pt idx="939">
                  <c:v>-6.4098497469035811E-3</c:v>
                </c:pt>
                <c:pt idx="940">
                  <c:v>-6.2926216192381815E-3</c:v>
                </c:pt>
                <c:pt idx="941">
                  <c:v>-6.1872083056669054E-3</c:v>
                </c:pt>
                <c:pt idx="942">
                  <c:v>-6.17929727511692E-3</c:v>
                </c:pt>
                <c:pt idx="943">
                  <c:v>-6.1306679807858668E-3</c:v>
                </c:pt>
                <c:pt idx="944">
                  <c:v>-5.9393674710099343E-3</c:v>
                </c:pt>
                <c:pt idx="945">
                  <c:v>-5.8779546939527211E-3</c:v>
                </c:pt>
                <c:pt idx="946">
                  <c:v>-5.867779444320079E-3</c:v>
                </c:pt>
                <c:pt idx="947">
                  <c:v>-5.8064844660387221E-3</c:v>
                </c:pt>
                <c:pt idx="948">
                  <c:v>-6.1368893086930889E-3</c:v>
                </c:pt>
                <c:pt idx="949">
                  <c:v>-6.3255535978147693E-3</c:v>
                </c:pt>
                <c:pt idx="950">
                  <c:v>-6.4734594340952736E-3</c:v>
                </c:pt>
                <c:pt idx="951">
                  <c:v>-6.4744476422369029E-3</c:v>
                </c:pt>
                <c:pt idx="952">
                  <c:v>-6.5628326042232567E-3</c:v>
                </c:pt>
                <c:pt idx="953">
                  <c:v>-6.445880463313478E-3</c:v>
                </c:pt>
                <c:pt idx="954">
                  <c:v>-6.1018759579327623E-3</c:v>
                </c:pt>
                <c:pt idx="955">
                  <c:v>-6.003978833016347E-3</c:v>
                </c:pt>
                <c:pt idx="956">
                  <c:v>-6.0954200905907465E-3</c:v>
                </c:pt>
                <c:pt idx="957">
                  <c:v>-6.1095232273310467E-3</c:v>
                </c:pt>
                <c:pt idx="958">
                  <c:v>-6.0768751611642623E-3</c:v>
                </c:pt>
                <c:pt idx="959">
                  <c:v>-6.1216225461040415E-3</c:v>
                </c:pt>
                <c:pt idx="960">
                  <c:v>-6.0587291242282159E-3</c:v>
                </c:pt>
                <c:pt idx="961">
                  <c:v>-6.0603326883920811E-3</c:v>
                </c:pt>
                <c:pt idx="962">
                  <c:v>-6.0924268548499865E-3</c:v>
                </c:pt>
                <c:pt idx="963">
                  <c:v>-6.2395025751214505E-3</c:v>
                </c:pt>
                <c:pt idx="964">
                  <c:v>-6.3376164309951891E-3</c:v>
                </c:pt>
                <c:pt idx="965">
                  <c:v>-6.3397575970180406E-3</c:v>
                </c:pt>
                <c:pt idx="966">
                  <c:v>-6.3643783238807698E-3</c:v>
                </c:pt>
                <c:pt idx="967">
                  <c:v>-6.3496850329588517E-3</c:v>
                </c:pt>
                <c:pt idx="968">
                  <c:v>-6.276077721582219E-3</c:v>
                </c:pt>
                <c:pt idx="969">
                  <c:v>-6.3373149935609142E-3</c:v>
                </c:pt>
                <c:pt idx="970">
                  <c:v>-6.4118232637312431E-3</c:v>
                </c:pt>
                <c:pt idx="971">
                  <c:v>-6.4766156130905269E-3</c:v>
                </c:pt>
                <c:pt idx="972">
                  <c:v>-6.4801264214832469E-3</c:v>
                </c:pt>
                <c:pt idx="973">
                  <c:v>-6.6179680623415921E-3</c:v>
                </c:pt>
                <c:pt idx="974">
                  <c:v>-6.5562956446313051E-3</c:v>
                </c:pt>
                <c:pt idx="975">
                  <c:v>-6.5002221938615335E-3</c:v>
                </c:pt>
                <c:pt idx="976">
                  <c:v>-6.2311817422031476E-3</c:v>
                </c:pt>
                <c:pt idx="977">
                  <c:v>-6.4397968382947351E-3</c:v>
                </c:pt>
                <c:pt idx="978">
                  <c:v>-6.4157129208265917E-3</c:v>
                </c:pt>
                <c:pt idx="979">
                  <c:v>-6.6126304235168826E-3</c:v>
                </c:pt>
                <c:pt idx="980">
                  <c:v>-6.1673284562097442E-3</c:v>
                </c:pt>
                <c:pt idx="981">
                  <c:v>-6.130069686496542E-3</c:v>
                </c:pt>
                <c:pt idx="982">
                  <c:v>-6.1679775590703706E-3</c:v>
                </c:pt>
                <c:pt idx="983">
                  <c:v>-6.2273185132432499E-3</c:v>
                </c:pt>
                <c:pt idx="984">
                  <c:v>-6.2296805922518452E-3</c:v>
                </c:pt>
                <c:pt idx="985">
                  <c:v>-6.221531003263725E-3</c:v>
                </c:pt>
                <c:pt idx="986">
                  <c:v>-6.2390903459764967E-3</c:v>
                </c:pt>
                <c:pt idx="987">
                  <c:v>-6.3793197686688305E-3</c:v>
                </c:pt>
                <c:pt idx="988">
                  <c:v>-6.3829520698915855E-3</c:v>
                </c:pt>
                <c:pt idx="989">
                  <c:v>-6.3031455718834759E-3</c:v>
                </c:pt>
                <c:pt idx="990">
                  <c:v>-6.3265886315344196E-3</c:v>
                </c:pt>
                <c:pt idx="991">
                  <c:v>-6.3986622921673722E-3</c:v>
                </c:pt>
                <c:pt idx="992">
                  <c:v>-6.3833249643522336E-3</c:v>
                </c:pt>
                <c:pt idx="993">
                  <c:v>-6.7555178418259448E-3</c:v>
                </c:pt>
                <c:pt idx="994">
                  <c:v>-7.0906075851496133E-3</c:v>
                </c:pt>
                <c:pt idx="995">
                  <c:v>-7.0733352572870424E-3</c:v>
                </c:pt>
                <c:pt idx="996">
                  <c:v>-7.083268104854221E-3</c:v>
                </c:pt>
                <c:pt idx="997">
                  <c:v>-7.0949966783082118E-3</c:v>
                </c:pt>
                <c:pt idx="998">
                  <c:v>-7.1255177000708794E-3</c:v>
                </c:pt>
                <c:pt idx="999">
                  <c:v>-7.1932422273125306E-3</c:v>
                </c:pt>
                <c:pt idx="1000">
                  <c:v>-7.2939483764472637E-3</c:v>
                </c:pt>
                <c:pt idx="1001">
                  <c:v>-7.4576076629214848E-3</c:v>
                </c:pt>
                <c:pt idx="1002">
                  <c:v>-7.5859207585386142E-3</c:v>
                </c:pt>
                <c:pt idx="1003">
                  <c:v>-7.5879607023039298E-3</c:v>
                </c:pt>
                <c:pt idx="1004">
                  <c:v>-7.5299934533104773E-3</c:v>
                </c:pt>
                <c:pt idx="1005">
                  <c:v>-7.5876058841763197E-3</c:v>
                </c:pt>
                <c:pt idx="1006">
                  <c:v>-7.6108374358732018E-3</c:v>
                </c:pt>
                <c:pt idx="1007">
                  <c:v>-7.6762800594831048E-3</c:v>
                </c:pt>
                <c:pt idx="1008">
                  <c:v>-7.6699842314423778E-3</c:v>
                </c:pt>
                <c:pt idx="1009">
                  <c:v>-7.7388959503276551E-3</c:v>
                </c:pt>
                <c:pt idx="1010">
                  <c:v>-7.7694414006917439E-3</c:v>
                </c:pt>
                <c:pt idx="1011">
                  <c:v>-7.5034997208799142E-3</c:v>
                </c:pt>
                <c:pt idx="1012">
                  <c:v>-7.7714571581487014E-3</c:v>
                </c:pt>
                <c:pt idx="1013">
                  <c:v>-7.6508600085426299E-3</c:v>
                </c:pt>
                <c:pt idx="1014">
                  <c:v>-7.6500032497441705E-3</c:v>
                </c:pt>
                <c:pt idx="1015">
                  <c:v>-7.5855709161865483E-3</c:v>
                </c:pt>
                <c:pt idx="1016">
                  <c:v>-7.6285440963397722E-3</c:v>
                </c:pt>
                <c:pt idx="1017">
                  <c:v>-7.7435181532052727E-3</c:v>
                </c:pt>
                <c:pt idx="1018">
                  <c:v>-7.7209132576972189E-3</c:v>
                </c:pt>
                <c:pt idx="1019">
                  <c:v>-7.6238473618616435E-3</c:v>
                </c:pt>
                <c:pt idx="1020">
                  <c:v>-7.6466118607772309E-3</c:v>
                </c:pt>
                <c:pt idx="1021">
                  <c:v>-7.6487772252642142E-3</c:v>
                </c:pt>
                <c:pt idx="1022">
                  <c:v>-7.8594476817988815E-3</c:v>
                </c:pt>
                <c:pt idx="1023">
                  <c:v>-7.8651074820028592E-3</c:v>
                </c:pt>
                <c:pt idx="1024">
                  <c:v>-7.8600504916983976E-3</c:v>
                </c:pt>
                <c:pt idx="1025">
                  <c:v>-7.8258311326219118E-3</c:v>
                </c:pt>
                <c:pt idx="1026">
                  <c:v>-7.7145126930376479E-3</c:v>
                </c:pt>
                <c:pt idx="1027">
                  <c:v>-7.5740079259681379E-3</c:v>
                </c:pt>
                <c:pt idx="1028">
                  <c:v>-7.5082283686460612E-3</c:v>
                </c:pt>
                <c:pt idx="1029">
                  <c:v>-7.4647131064019085E-3</c:v>
                </c:pt>
                <c:pt idx="1030">
                  <c:v>-7.4649001279970635E-3</c:v>
                </c:pt>
                <c:pt idx="1031">
                  <c:v>-7.4706434359087283E-3</c:v>
                </c:pt>
                <c:pt idx="1032">
                  <c:v>-7.4235679202338646E-3</c:v>
                </c:pt>
                <c:pt idx="1033">
                  <c:v>-7.3695906678804416E-3</c:v>
                </c:pt>
                <c:pt idx="1034">
                  <c:v>-7.301838562748332E-3</c:v>
                </c:pt>
                <c:pt idx="1035">
                  <c:v>-7.292552084420153E-3</c:v>
                </c:pt>
                <c:pt idx="1036">
                  <c:v>-7.1629994160387102E-3</c:v>
                </c:pt>
                <c:pt idx="1037">
                  <c:v>-7.1870906902579759E-3</c:v>
                </c:pt>
                <c:pt idx="1038">
                  <c:v>-7.1838116401433238E-3</c:v>
                </c:pt>
                <c:pt idx="1039">
                  <c:v>-7.4254693638496783E-3</c:v>
                </c:pt>
                <c:pt idx="1040">
                  <c:v>-7.3125443424554596E-3</c:v>
                </c:pt>
                <c:pt idx="1041">
                  <c:v>-7.3691804635063335E-3</c:v>
                </c:pt>
                <c:pt idx="1042">
                  <c:v>-7.1655676690911326E-3</c:v>
                </c:pt>
                <c:pt idx="1043">
                  <c:v>-7.2550156065819237E-3</c:v>
                </c:pt>
                <c:pt idx="1044">
                  <c:v>-7.2656489311935151E-3</c:v>
                </c:pt>
                <c:pt idx="1045">
                  <c:v>-7.2145136600110099E-3</c:v>
                </c:pt>
                <c:pt idx="1046">
                  <c:v>-7.2261686368251428E-3</c:v>
                </c:pt>
                <c:pt idx="1047">
                  <c:v>-7.230848453239451E-3</c:v>
                </c:pt>
                <c:pt idx="1048">
                  <c:v>-7.2305048043421532E-3</c:v>
                </c:pt>
                <c:pt idx="1049">
                  <c:v>-7.2016861816321552E-3</c:v>
                </c:pt>
                <c:pt idx="1050">
                  <c:v>-7.1933823440421419E-3</c:v>
                </c:pt>
                <c:pt idx="1051">
                  <c:v>-7.1865608429504835E-3</c:v>
                </c:pt>
                <c:pt idx="1052">
                  <c:v>-7.184489759261628E-3</c:v>
                </c:pt>
                <c:pt idx="1053">
                  <c:v>-7.2026202099827906E-3</c:v>
                </c:pt>
                <c:pt idx="1054">
                  <c:v>-6.9258905597230297E-3</c:v>
                </c:pt>
                <c:pt idx="1055">
                  <c:v>-6.9372897068886719E-3</c:v>
                </c:pt>
                <c:pt idx="1056">
                  <c:v>-6.3946765723347249E-3</c:v>
                </c:pt>
                <c:pt idx="1057">
                  <c:v>-6.2016464573309959E-3</c:v>
                </c:pt>
                <c:pt idx="1058">
                  <c:v>-6.4107605289874126E-3</c:v>
                </c:pt>
                <c:pt idx="1059">
                  <c:v>-6.6045602088890109E-3</c:v>
                </c:pt>
                <c:pt idx="1060">
                  <c:v>-6.5928544648754606E-3</c:v>
                </c:pt>
                <c:pt idx="1061">
                  <c:v>-6.5333291355220086E-3</c:v>
                </c:pt>
                <c:pt idx="1062">
                  <c:v>-6.424306696486989E-3</c:v>
                </c:pt>
                <c:pt idx="1063">
                  <c:v>-6.3542346435153134E-3</c:v>
                </c:pt>
                <c:pt idx="1064">
                  <c:v>-6.1121333243533398E-3</c:v>
                </c:pt>
                <c:pt idx="1065">
                  <c:v>-6.0512402877942496E-3</c:v>
                </c:pt>
                <c:pt idx="1066">
                  <c:v>-6.1265010826062581E-3</c:v>
                </c:pt>
                <c:pt idx="1067">
                  <c:v>-6.1344128661507055E-3</c:v>
                </c:pt>
                <c:pt idx="1068">
                  <c:v>-6.7520548358486069E-3</c:v>
                </c:pt>
                <c:pt idx="1069">
                  <c:v>-7.6769783894148312E-3</c:v>
                </c:pt>
                <c:pt idx="1070">
                  <c:v>-7.7636239684409254E-3</c:v>
                </c:pt>
                <c:pt idx="1071">
                  <c:v>-7.7527805715803038E-3</c:v>
                </c:pt>
                <c:pt idx="1072">
                  <c:v>-7.6920371947864661E-3</c:v>
                </c:pt>
                <c:pt idx="1073">
                  <c:v>-7.7009933685913906E-3</c:v>
                </c:pt>
                <c:pt idx="1074">
                  <c:v>-8.1709777408224653E-3</c:v>
                </c:pt>
                <c:pt idx="1075">
                  <c:v>-7.712969844552932E-3</c:v>
                </c:pt>
                <c:pt idx="1076">
                  <c:v>-7.9504098014917396E-3</c:v>
                </c:pt>
                <c:pt idx="1077">
                  <c:v>-7.9882879116732995E-3</c:v>
                </c:pt>
                <c:pt idx="1078">
                  <c:v>-8.0828537031850164E-3</c:v>
                </c:pt>
                <c:pt idx="1079">
                  <c:v>-8.0545292420258589E-3</c:v>
                </c:pt>
                <c:pt idx="1080">
                  <c:v>-8.3765154477931821E-3</c:v>
                </c:pt>
                <c:pt idx="1081">
                  <c:v>-8.366713520007835E-3</c:v>
                </c:pt>
                <c:pt idx="1082">
                  <c:v>-8.3846003696045317E-3</c:v>
                </c:pt>
                <c:pt idx="1083">
                  <c:v>-8.4334715576922809E-3</c:v>
                </c:pt>
                <c:pt idx="1084">
                  <c:v>-8.4380184762812595E-3</c:v>
                </c:pt>
                <c:pt idx="1085">
                  <c:v>-8.3383871775112878E-3</c:v>
                </c:pt>
                <c:pt idx="1086">
                  <c:v>-8.3511322359160495E-3</c:v>
                </c:pt>
                <c:pt idx="1087">
                  <c:v>-8.7116373801832438E-3</c:v>
                </c:pt>
                <c:pt idx="1088">
                  <c:v>-8.7370246058675032E-3</c:v>
                </c:pt>
                <c:pt idx="1089">
                  <c:v>-8.7516308157320963E-3</c:v>
                </c:pt>
                <c:pt idx="1090">
                  <c:v>-8.797461661389944E-3</c:v>
                </c:pt>
                <c:pt idx="1091">
                  <c:v>-8.7840976696727819E-3</c:v>
                </c:pt>
                <c:pt idx="1092">
                  <c:v>-8.8072879969154742E-3</c:v>
                </c:pt>
                <c:pt idx="1093">
                  <c:v>-8.812108277293557E-3</c:v>
                </c:pt>
                <c:pt idx="1094">
                  <c:v>-8.78049096061226E-3</c:v>
                </c:pt>
                <c:pt idx="1095">
                  <c:v>-8.809276740899926E-3</c:v>
                </c:pt>
                <c:pt idx="1096">
                  <c:v>-8.9385172583824161E-3</c:v>
                </c:pt>
                <c:pt idx="1097">
                  <c:v>-8.9521185913491921E-3</c:v>
                </c:pt>
                <c:pt idx="1098">
                  <c:v>-8.9586813201574331E-3</c:v>
                </c:pt>
                <c:pt idx="1099">
                  <c:v>-8.96139087752423E-3</c:v>
                </c:pt>
                <c:pt idx="1100">
                  <c:v>-8.9270762484322547E-3</c:v>
                </c:pt>
                <c:pt idx="1101">
                  <c:v>-8.920290850130087E-3</c:v>
                </c:pt>
                <c:pt idx="1102">
                  <c:v>-8.6520571684335357E-3</c:v>
                </c:pt>
                <c:pt idx="1103">
                  <c:v>-8.6739087138873912E-3</c:v>
                </c:pt>
                <c:pt idx="1104">
                  <c:v>-8.7401621140010804E-3</c:v>
                </c:pt>
                <c:pt idx="1105">
                  <c:v>-8.7370105423338826E-3</c:v>
                </c:pt>
                <c:pt idx="1106">
                  <c:v>-9.012434300254394E-3</c:v>
                </c:pt>
                <c:pt idx="1107">
                  <c:v>-8.9995011287603704E-3</c:v>
                </c:pt>
                <c:pt idx="1108">
                  <c:v>-9.2141943012689822E-3</c:v>
                </c:pt>
                <c:pt idx="1109">
                  <c:v>-9.1247968269557288E-3</c:v>
                </c:pt>
                <c:pt idx="1110">
                  <c:v>-9.3295806234640396E-3</c:v>
                </c:pt>
                <c:pt idx="1111">
                  <c:v>-9.580165245911312E-3</c:v>
                </c:pt>
                <c:pt idx="1112">
                  <c:v>-9.5999417772182731E-3</c:v>
                </c:pt>
                <c:pt idx="1113">
                  <c:v>-9.5382959175370416E-3</c:v>
                </c:pt>
                <c:pt idx="1114">
                  <c:v>-9.532460180918122E-3</c:v>
                </c:pt>
                <c:pt idx="1115">
                  <c:v>-9.5854265117287906E-3</c:v>
                </c:pt>
                <c:pt idx="1116">
                  <c:v>-9.5768261284423506E-3</c:v>
                </c:pt>
                <c:pt idx="1117">
                  <c:v>-9.5786328642256131E-3</c:v>
                </c:pt>
                <c:pt idx="1118">
                  <c:v>-9.5807507189308132E-3</c:v>
                </c:pt>
                <c:pt idx="1119">
                  <c:v>-9.5866364709226021E-3</c:v>
                </c:pt>
                <c:pt idx="1120">
                  <c:v>-9.4548475975095476E-3</c:v>
                </c:pt>
                <c:pt idx="1121">
                  <c:v>-9.3361411011500719E-3</c:v>
                </c:pt>
                <c:pt idx="1122">
                  <c:v>-9.2026723920556712E-3</c:v>
                </c:pt>
                <c:pt idx="1123">
                  <c:v>-9.367380341764743E-3</c:v>
                </c:pt>
                <c:pt idx="1124">
                  <c:v>-9.6763649614722176E-3</c:v>
                </c:pt>
                <c:pt idx="1125">
                  <c:v>-9.7754103885477495E-3</c:v>
                </c:pt>
                <c:pt idx="1126">
                  <c:v>-9.7791434469512752E-3</c:v>
                </c:pt>
                <c:pt idx="1127">
                  <c:v>-1.0337631535820646E-2</c:v>
                </c:pt>
                <c:pt idx="1128">
                  <c:v>-1.0495211883269765E-2</c:v>
                </c:pt>
                <c:pt idx="1129">
                  <c:v>-1.04857395528928E-2</c:v>
                </c:pt>
                <c:pt idx="1130">
                  <c:v>-1.0494246953203929E-2</c:v>
                </c:pt>
                <c:pt idx="1131">
                  <c:v>-1.0500578759567353E-2</c:v>
                </c:pt>
                <c:pt idx="1132">
                  <c:v>-1.0005946272555598E-2</c:v>
                </c:pt>
                <c:pt idx="1133">
                  <c:v>-1.0108914050176358E-2</c:v>
                </c:pt>
                <c:pt idx="1134">
                  <c:v>-1.0344031286481616E-2</c:v>
                </c:pt>
                <c:pt idx="1135">
                  <c:v>-1.0316698503083335E-2</c:v>
                </c:pt>
                <c:pt idx="1136">
                  <c:v>-1.1907831534298337E-2</c:v>
                </c:pt>
                <c:pt idx="1137">
                  <c:v>-1.155013692885954E-2</c:v>
                </c:pt>
                <c:pt idx="1138">
                  <c:v>-1.1688333149946628E-2</c:v>
                </c:pt>
                <c:pt idx="1139">
                  <c:v>-1.154786655817778E-2</c:v>
                </c:pt>
                <c:pt idx="1140">
                  <c:v>-1.2080150637532795E-2</c:v>
                </c:pt>
                <c:pt idx="1141">
                  <c:v>-1.2021552360266009E-2</c:v>
                </c:pt>
                <c:pt idx="1142">
                  <c:v>-1.2326121399853771E-2</c:v>
                </c:pt>
                <c:pt idx="1143">
                  <c:v>-1.2050300484180867E-2</c:v>
                </c:pt>
                <c:pt idx="1144">
                  <c:v>-1.2471293922550371E-2</c:v>
                </c:pt>
                <c:pt idx="1145">
                  <c:v>-1.2466303118006028E-2</c:v>
                </c:pt>
                <c:pt idx="1146">
                  <c:v>-1.2695338953763135E-2</c:v>
                </c:pt>
                <c:pt idx="1147">
                  <c:v>-1.4672839623824636E-2</c:v>
                </c:pt>
                <c:pt idx="1148">
                  <c:v>-1.4927560611184812E-2</c:v>
                </c:pt>
                <c:pt idx="1149">
                  <c:v>-1.5033428646443229E-2</c:v>
                </c:pt>
                <c:pt idx="1150">
                  <c:v>-1.4944147937133053E-2</c:v>
                </c:pt>
                <c:pt idx="1151">
                  <c:v>-1.492644796334053E-2</c:v>
                </c:pt>
                <c:pt idx="1152">
                  <c:v>-1.494706956156806E-2</c:v>
                </c:pt>
                <c:pt idx="1153">
                  <c:v>-1.4965210233544808E-2</c:v>
                </c:pt>
                <c:pt idx="1154">
                  <c:v>-1.5006029553397785E-2</c:v>
                </c:pt>
                <c:pt idx="1155">
                  <c:v>-1.5146291851417255E-2</c:v>
                </c:pt>
                <c:pt idx="1156">
                  <c:v>-1.5151277247143458E-2</c:v>
                </c:pt>
                <c:pt idx="1157">
                  <c:v>-1.5396487885754002E-2</c:v>
                </c:pt>
                <c:pt idx="1158">
                  <c:v>-1.551242394387425E-2</c:v>
                </c:pt>
                <c:pt idx="1159">
                  <c:v>-1.5536369724145705E-2</c:v>
                </c:pt>
                <c:pt idx="1160">
                  <c:v>-1.5521270516049339E-2</c:v>
                </c:pt>
                <c:pt idx="1161">
                  <c:v>-1.5664567991054638E-2</c:v>
                </c:pt>
                <c:pt idx="1162">
                  <c:v>-1.5688887044893084E-2</c:v>
                </c:pt>
                <c:pt idx="1163">
                  <c:v>-1.5722479925193371E-2</c:v>
                </c:pt>
                <c:pt idx="1164">
                  <c:v>-1.5800357421019907E-2</c:v>
                </c:pt>
                <c:pt idx="1165">
                  <c:v>-1.5801864947183056E-2</c:v>
                </c:pt>
                <c:pt idx="1166">
                  <c:v>-1.5755023439161405E-2</c:v>
                </c:pt>
                <c:pt idx="1167">
                  <c:v>-1.565178237644425E-2</c:v>
                </c:pt>
                <c:pt idx="1168">
                  <c:v>-1.6346682520615361E-2</c:v>
                </c:pt>
                <c:pt idx="1169">
                  <c:v>-1.6125225039432117E-2</c:v>
                </c:pt>
                <c:pt idx="1170">
                  <c:v>-1.6332516248509846E-2</c:v>
                </c:pt>
                <c:pt idx="1171">
                  <c:v>-1.6234216839814294E-2</c:v>
                </c:pt>
                <c:pt idx="1172">
                  <c:v>-1.6257028175008022E-2</c:v>
                </c:pt>
                <c:pt idx="1173">
                  <c:v>-1.6323236800872432E-2</c:v>
                </c:pt>
                <c:pt idx="1174">
                  <c:v>-1.6122486187587527E-2</c:v>
                </c:pt>
                <c:pt idx="1175">
                  <c:v>-1.6124700155526341E-2</c:v>
                </c:pt>
                <c:pt idx="1176">
                  <c:v>-1.6150224716960059E-2</c:v>
                </c:pt>
                <c:pt idx="1177">
                  <c:v>-1.6154206668843381E-2</c:v>
                </c:pt>
                <c:pt idx="1178">
                  <c:v>-1.6228072453036254E-2</c:v>
                </c:pt>
                <c:pt idx="1179">
                  <c:v>-1.627603678224596E-2</c:v>
                </c:pt>
                <c:pt idx="1180">
                  <c:v>-1.6320147945120451E-2</c:v>
                </c:pt>
                <c:pt idx="1181">
                  <c:v>-1.6321836884829678E-2</c:v>
                </c:pt>
                <c:pt idx="1182">
                  <c:v>-1.6305263780117946E-2</c:v>
                </c:pt>
                <c:pt idx="1183">
                  <c:v>-1.6280846564209393E-2</c:v>
                </c:pt>
                <c:pt idx="1184">
                  <c:v>-1.6277843821979325E-2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70-46BD-9FC9-CC8BFFF03D71}"/>
            </c:ext>
          </c:extLst>
        </c:ser>
        <c:ser>
          <c:idx val="2"/>
          <c:order val="2"/>
          <c:tx>
            <c:strRef>
              <c:f>RISKSTATS_LSE!$P$1</c:f>
              <c:strCache>
                <c:ptCount val="1"/>
                <c:pt idx="0">
                  <c:v>ETL</c:v>
                </c:pt>
              </c:strCache>
            </c:strRef>
          </c:tx>
          <c:spPr>
            <a:ln w="508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RISKSTATS_LSE!$P$2:$P$1186</c:f>
              <c:numCache>
                <c:formatCode>General</c:formatCode>
                <c:ptCount val="1185"/>
                <c:pt idx="62">
                  <c:v>-2.874331138357087E-2</c:v>
                </c:pt>
                <c:pt idx="63">
                  <c:v>-2.8721373833771491E-2</c:v>
                </c:pt>
                <c:pt idx="64">
                  <c:v>-2.8693397160320464E-2</c:v>
                </c:pt>
                <c:pt idx="65">
                  <c:v>-2.8912543749560499E-2</c:v>
                </c:pt>
                <c:pt idx="66">
                  <c:v>-2.8917895267256306E-2</c:v>
                </c:pt>
                <c:pt idx="67">
                  <c:v>-2.9020099027776598E-2</c:v>
                </c:pt>
                <c:pt idx="68">
                  <c:v>-2.8997824853855429E-2</c:v>
                </c:pt>
                <c:pt idx="69">
                  <c:v>-2.90315323511076E-2</c:v>
                </c:pt>
                <c:pt idx="70">
                  <c:v>-2.8754975879686701E-2</c:v>
                </c:pt>
                <c:pt idx="71">
                  <c:v>-2.8992852373130033E-2</c:v>
                </c:pt>
                <c:pt idx="72">
                  <c:v>-2.9043039882537574E-2</c:v>
                </c:pt>
                <c:pt idx="73">
                  <c:v>-2.9167177792360648E-2</c:v>
                </c:pt>
                <c:pt idx="74">
                  <c:v>-2.9047416399032942E-2</c:v>
                </c:pt>
                <c:pt idx="75">
                  <c:v>-2.9014643346174221E-2</c:v>
                </c:pt>
                <c:pt idx="76">
                  <c:v>-2.9303620426161969E-2</c:v>
                </c:pt>
                <c:pt idx="77">
                  <c:v>-2.8230259932316346E-2</c:v>
                </c:pt>
                <c:pt idx="78">
                  <c:v>-2.8036298259033313E-2</c:v>
                </c:pt>
                <c:pt idx="79">
                  <c:v>-2.5103470181852595E-2</c:v>
                </c:pt>
                <c:pt idx="80">
                  <c:v>-2.4194460871636327E-2</c:v>
                </c:pt>
                <c:pt idx="81">
                  <c:v>-2.3558743070887775E-2</c:v>
                </c:pt>
                <c:pt idx="82">
                  <c:v>-2.3294864917376784E-2</c:v>
                </c:pt>
                <c:pt idx="83">
                  <c:v>-2.3368812234299072E-2</c:v>
                </c:pt>
                <c:pt idx="84">
                  <c:v>-2.3313471852769711E-2</c:v>
                </c:pt>
                <c:pt idx="85">
                  <c:v>-2.2951873392595069E-2</c:v>
                </c:pt>
                <c:pt idx="86">
                  <c:v>-2.2841617658241036E-2</c:v>
                </c:pt>
                <c:pt idx="87">
                  <c:v>-2.0551888268527819E-2</c:v>
                </c:pt>
                <c:pt idx="88">
                  <c:v>-2.0634079719045011E-2</c:v>
                </c:pt>
                <c:pt idx="89">
                  <c:v>-2.0722715677376526E-2</c:v>
                </c:pt>
                <c:pt idx="90">
                  <c:v>-2.0509180931555272E-2</c:v>
                </c:pt>
                <c:pt idx="91">
                  <c:v>-2.0568512949938826E-2</c:v>
                </c:pt>
                <c:pt idx="92">
                  <c:v>-2.1005610205857197E-2</c:v>
                </c:pt>
                <c:pt idx="93">
                  <c:v>-2.0815254944618913E-2</c:v>
                </c:pt>
                <c:pt idx="94">
                  <c:v>-2.0532529494547303E-2</c:v>
                </c:pt>
                <c:pt idx="95">
                  <c:v>-2.0616375891688913E-2</c:v>
                </c:pt>
                <c:pt idx="96">
                  <c:v>-2.1396492150227785E-2</c:v>
                </c:pt>
                <c:pt idx="97">
                  <c:v>-2.1472002526769222E-2</c:v>
                </c:pt>
                <c:pt idx="98">
                  <c:v>-2.1114767733861874E-2</c:v>
                </c:pt>
                <c:pt idx="99">
                  <c:v>-2.1142146568720415E-2</c:v>
                </c:pt>
                <c:pt idx="100">
                  <c:v>-2.1041479767722141E-2</c:v>
                </c:pt>
                <c:pt idx="101">
                  <c:v>-2.0714559629861379E-2</c:v>
                </c:pt>
                <c:pt idx="102">
                  <c:v>-2.0570240360450534E-2</c:v>
                </c:pt>
                <c:pt idx="103">
                  <c:v>-2.0728467795042581E-2</c:v>
                </c:pt>
                <c:pt idx="104">
                  <c:v>-2.0913327025003176E-2</c:v>
                </c:pt>
                <c:pt idx="105">
                  <c:v>-2.2062146455549891E-2</c:v>
                </c:pt>
                <c:pt idx="106">
                  <c:v>-2.2256995039615795E-2</c:v>
                </c:pt>
                <c:pt idx="107">
                  <c:v>-2.2348921452921458E-2</c:v>
                </c:pt>
                <c:pt idx="108">
                  <c:v>-2.2809601741363091E-2</c:v>
                </c:pt>
                <c:pt idx="109">
                  <c:v>-2.2691945217843061E-2</c:v>
                </c:pt>
                <c:pt idx="110">
                  <c:v>-2.2163587901823885E-2</c:v>
                </c:pt>
                <c:pt idx="111">
                  <c:v>-2.1632450198911551E-2</c:v>
                </c:pt>
                <c:pt idx="112">
                  <c:v>-2.1604018210119376E-2</c:v>
                </c:pt>
                <c:pt idx="113">
                  <c:v>-2.1632098584982291E-2</c:v>
                </c:pt>
                <c:pt idx="114">
                  <c:v>-2.1634647362027588E-2</c:v>
                </c:pt>
                <c:pt idx="115">
                  <c:v>-2.1163001750287621E-2</c:v>
                </c:pt>
                <c:pt idx="116">
                  <c:v>-2.1141397486661152E-2</c:v>
                </c:pt>
                <c:pt idx="117">
                  <c:v>-2.0978844087315991E-2</c:v>
                </c:pt>
                <c:pt idx="118">
                  <c:v>-1.9914041586910819E-2</c:v>
                </c:pt>
                <c:pt idx="119">
                  <c:v>-1.9788627012927312E-2</c:v>
                </c:pt>
                <c:pt idx="120">
                  <c:v>-1.9771815249640612E-2</c:v>
                </c:pt>
                <c:pt idx="121">
                  <c:v>-1.9835630229116417E-2</c:v>
                </c:pt>
                <c:pt idx="122">
                  <c:v>-1.9750933041945602E-2</c:v>
                </c:pt>
                <c:pt idx="123">
                  <c:v>-1.9609459886157796E-2</c:v>
                </c:pt>
                <c:pt idx="124">
                  <c:v>-1.9605457774723431E-2</c:v>
                </c:pt>
                <c:pt idx="125">
                  <c:v>-1.9641900749402193E-2</c:v>
                </c:pt>
                <c:pt idx="126">
                  <c:v>-2.0037559403794689E-2</c:v>
                </c:pt>
                <c:pt idx="127">
                  <c:v>-2.0189987186410956E-2</c:v>
                </c:pt>
                <c:pt idx="128">
                  <c:v>-1.9844733712185484E-2</c:v>
                </c:pt>
                <c:pt idx="129">
                  <c:v>-1.9836221268717286E-2</c:v>
                </c:pt>
                <c:pt idx="130">
                  <c:v>-1.9727498704137449E-2</c:v>
                </c:pt>
                <c:pt idx="131">
                  <c:v>-1.9811596674388633E-2</c:v>
                </c:pt>
                <c:pt idx="132">
                  <c:v>-1.9734530175590074E-2</c:v>
                </c:pt>
                <c:pt idx="133">
                  <c:v>-1.9658811468174803E-2</c:v>
                </c:pt>
                <c:pt idx="134">
                  <c:v>-1.9240526323586082E-2</c:v>
                </c:pt>
                <c:pt idx="135">
                  <c:v>-1.9311666569215419E-2</c:v>
                </c:pt>
                <c:pt idx="136">
                  <c:v>-1.9373111598926733E-2</c:v>
                </c:pt>
                <c:pt idx="137">
                  <c:v>-1.9422812270653355E-2</c:v>
                </c:pt>
                <c:pt idx="138">
                  <c:v>-1.900557876622256E-2</c:v>
                </c:pt>
                <c:pt idx="139">
                  <c:v>-1.857201532367446E-2</c:v>
                </c:pt>
                <c:pt idx="140">
                  <c:v>-1.8487701860452888E-2</c:v>
                </c:pt>
                <c:pt idx="141">
                  <c:v>-1.8562509419687505E-2</c:v>
                </c:pt>
                <c:pt idx="142">
                  <c:v>-1.8374124312360261E-2</c:v>
                </c:pt>
                <c:pt idx="143">
                  <c:v>-1.8367119108396487E-2</c:v>
                </c:pt>
                <c:pt idx="144">
                  <c:v>-1.8280746777892234E-2</c:v>
                </c:pt>
                <c:pt idx="145">
                  <c:v>-1.8555085898725968E-2</c:v>
                </c:pt>
                <c:pt idx="146">
                  <c:v>-1.8475893499341933E-2</c:v>
                </c:pt>
                <c:pt idx="147">
                  <c:v>-1.8472164633004363E-2</c:v>
                </c:pt>
                <c:pt idx="148">
                  <c:v>-1.8634681484249672E-2</c:v>
                </c:pt>
                <c:pt idx="149">
                  <c:v>-1.8634409420359429E-2</c:v>
                </c:pt>
                <c:pt idx="150">
                  <c:v>-1.8584486244803633E-2</c:v>
                </c:pt>
                <c:pt idx="151">
                  <c:v>-1.83499968457977E-2</c:v>
                </c:pt>
                <c:pt idx="152">
                  <c:v>-1.8499289793395064E-2</c:v>
                </c:pt>
                <c:pt idx="153">
                  <c:v>-1.7867064988905217E-2</c:v>
                </c:pt>
                <c:pt idx="154">
                  <c:v>-1.7840561659456206E-2</c:v>
                </c:pt>
                <c:pt idx="155">
                  <c:v>-1.6848385815900754E-2</c:v>
                </c:pt>
                <c:pt idx="156">
                  <c:v>-1.6741013534371241E-2</c:v>
                </c:pt>
                <c:pt idx="157">
                  <c:v>-1.6224130732570667E-2</c:v>
                </c:pt>
                <c:pt idx="158">
                  <c:v>-1.6106201575206258E-2</c:v>
                </c:pt>
                <c:pt idx="159">
                  <c:v>-1.5286614054493291E-2</c:v>
                </c:pt>
                <c:pt idx="160">
                  <c:v>-1.513219763844552E-2</c:v>
                </c:pt>
                <c:pt idx="161">
                  <c:v>-1.5090160504055639E-2</c:v>
                </c:pt>
                <c:pt idx="162">
                  <c:v>-1.4941711921175854E-2</c:v>
                </c:pt>
                <c:pt idx="163">
                  <c:v>-1.5063095034522658E-2</c:v>
                </c:pt>
                <c:pt idx="164">
                  <c:v>-1.5074649973115917E-2</c:v>
                </c:pt>
                <c:pt idx="165">
                  <c:v>-1.4765419875764628E-2</c:v>
                </c:pt>
                <c:pt idx="166">
                  <c:v>-1.4693314568014268E-2</c:v>
                </c:pt>
                <c:pt idx="167">
                  <c:v>-1.4512357784876502E-2</c:v>
                </c:pt>
                <c:pt idx="168">
                  <c:v>-1.2914155585273802E-2</c:v>
                </c:pt>
                <c:pt idx="169">
                  <c:v>-1.2681211139911126E-2</c:v>
                </c:pt>
                <c:pt idx="170">
                  <c:v>-1.2458879569256717E-2</c:v>
                </c:pt>
                <c:pt idx="171">
                  <c:v>-1.1898004081620639E-2</c:v>
                </c:pt>
                <c:pt idx="172">
                  <c:v>-1.1753194634027939E-2</c:v>
                </c:pt>
                <c:pt idx="173">
                  <c:v>-1.1882783864343665E-2</c:v>
                </c:pt>
                <c:pt idx="174">
                  <c:v>-1.1913049668506341E-2</c:v>
                </c:pt>
                <c:pt idx="175">
                  <c:v>-1.1997633026547177E-2</c:v>
                </c:pt>
                <c:pt idx="176">
                  <c:v>-1.201702695479479E-2</c:v>
                </c:pt>
                <c:pt idx="177">
                  <c:v>-1.2297685757145051E-2</c:v>
                </c:pt>
                <c:pt idx="178">
                  <c:v>-1.1978066346808825E-2</c:v>
                </c:pt>
                <c:pt idx="179">
                  <c:v>-1.215572409326475E-2</c:v>
                </c:pt>
                <c:pt idx="180">
                  <c:v>-1.2065060570147607E-2</c:v>
                </c:pt>
                <c:pt idx="181">
                  <c:v>-1.2211535156294964E-2</c:v>
                </c:pt>
                <c:pt idx="182">
                  <c:v>-1.2379053702319216E-2</c:v>
                </c:pt>
                <c:pt idx="183">
                  <c:v>-1.2421417434117061E-2</c:v>
                </c:pt>
                <c:pt idx="184">
                  <c:v>-1.2610306527847387E-2</c:v>
                </c:pt>
                <c:pt idx="185">
                  <c:v>-1.2925911694098154E-2</c:v>
                </c:pt>
                <c:pt idx="186">
                  <c:v>-1.2962959540147768E-2</c:v>
                </c:pt>
                <c:pt idx="187">
                  <c:v>-1.2978113968204565E-2</c:v>
                </c:pt>
                <c:pt idx="188">
                  <c:v>-1.3141015955145895E-2</c:v>
                </c:pt>
                <c:pt idx="189">
                  <c:v>-1.272368973132035E-2</c:v>
                </c:pt>
                <c:pt idx="190">
                  <c:v>-1.2606832847576081E-2</c:v>
                </c:pt>
                <c:pt idx="191">
                  <c:v>-1.2562626123839278E-2</c:v>
                </c:pt>
                <c:pt idx="192">
                  <c:v>-1.3156980655826428E-2</c:v>
                </c:pt>
                <c:pt idx="193">
                  <c:v>-1.3152896596381549E-2</c:v>
                </c:pt>
                <c:pt idx="194">
                  <c:v>-1.3320339611909957E-2</c:v>
                </c:pt>
                <c:pt idx="195">
                  <c:v>-1.3291370404861388E-2</c:v>
                </c:pt>
                <c:pt idx="196">
                  <c:v>-1.3440466867475886E-2</c:v>
                </c:pt>
                <c:pt idx="197">
                  <c:v>-1.347537116558354E-2</c:v>
                </c:pt>
                <c:pt idx="198">
                  <c:v>-1.3603689483398212E-2</c:v>
                </c:pt>
                <c:pt idx="199">
                  <c:v>-1.3498647904093983E-2</c:v>
                </c:pt>
                <c:pt idx="200">
                  <c:v>-1.3539380730081263E-2</c:v>
                </c:pt>
                <c:pt idx="201">
                  <c:v>-1.3567474510846354E-2</c:v>
                </c:pt>
                <c:pt idx="202">
                  <c:v>-1.3947873415173142E-2</c:v>
                </c:pt>
                <c:pt idx="203">
                  <c:v>-1.41943359370132E-2</c:v>
                </c:pt>
                <c:pt idx="204">
                  <c:v>-1.4197993740918145E-2</c:v>
                </c:pt>
                <c:pt idx="205">
                  <c:v>-1.4230027287956536E-2</c:v>
                </c:pt>
                <c:pt idx="206">
                  <c:v>-1.4204116063609639E-2</c:v>
                </c:pt>
                <c:pt idx="207">
                  <c:v>-1.4184229474119731E-2</c:v>
                </c:pt>
                <c:pt idx="208">
                  <c:v>-1.3844485898037212E-2</c:v>
                </c:pt>
                <c:pt idx="209">
                  <c:v>-1.3906545830428366E-2</c:v>
                </c:pt>
                <c:pt idx="210">
                  <c:v>-1.3949313851067747E-2</c:v>
                </c:pt>
                <c:pt idx="211">
                  <c:v>-1.3735311250398698E-2</c:v>
                </c:pt>
                <c:pt idx="212">
                  <c:v>-1.4063511522852424E-2</c:v>
                </c:pt>
                <c:pt idx="213">
                  <c:v>-1.4063181330267382E-2</c:v>
                </c:pt>
                <c:pt idx="214">
                  <c:v>-1.4149038592708017E-2</c:v>
                </c:pt>
                <c:pt idx="215">
                  <c:v>-1.3950555287547677E-2</c:v>
                </c:pt>
                <c:pt idx="216">
                  <c:v>-1.3917898921144835E-2</c:v>
                </c:pt>
                <c:pt idx="217">
                  <c:v>-1.3878051667002353E-2</c:v>
                </c:pt>
                <c:pt idx="218">
                  <c:v>-1.3935447172882129E-2</c:v>
                </c:pt>
                <c:pt idx="219">
                  <c:v>-1.3804523702785593E-2</c:v>
                </c:pt>
                <c:pt idx="220">
                  <c:v>-1.3801444144726286E-2</c:v>
                </c:pt>
                <c:pt idx="221">
                  <c:v>-1.3781908087261803E-2</c:v>
                </c:pt>
                <c:pt idx="222">
                  <c:v>-1.3782793813718214E-2</c:v>
                </c:pt>
                <c:pt idx="223">
                  <c:v>-1.3814456179486876E-2</c:v>
                </c:pt>
                <c:pt idx="224">
                  <c:v>-1.3395690518716422E-2</c:v>
                </c:pt>
                <c:pt idx="225">
                  <c:v>-1.3421736408726681E-2</c:v>
                </c:pt>
                <c:pt idx="226">
                  <c:v>-1.3216884893559782E-2</c:v>
                </c:pt>
                <c:pt idx="227">
                  <c:v>-1.3319650783691694E-2</c:v>
                </c:pt>
                <c:pt idx="228">
                  <c:v>-1.3578096698090727E-2</c:v>
                </c:pt>
                <c:pt idx="229">
                  <c:v>-1.3289512239180493E-2</c:v>
                </c:pt>
                <c:pt idx="230">
                  <c:v>-1.3679173688620176E-2</c:v>
                </c:pt>
                <c:pt idx="231">
                  <c:v>-1.3581837619411145E-2</c:v>
                </c:pt>
                <c:pt idx="232">
                  <c:v>-1.3634395160619836E-2</c:v>
                </c:pt>
                <c:pt idx="233">
                  <c:v>-1.3631255372135657E-2</c:v>
                </c:pt>
                <c:pt idx="234">
                  <c:v>-1.3272881375989731E-2</c:v>
                </c:pt>
                <c:pt idx="235">
                  <c:v>-1.3298760549931645E-2</c:v>
                </c:pt>
                <c:pt idx="236">
                  <c:v>-1.3956738249473509E-2</c:v>
                </c:pt>
                <c:pt idx="237">
                  <c:v>-1.3891488866867205E-2</c:v>
                </c:pt>
                <c:pt idx="238">
                  <c:v>-1.4274198075930751E-2</c:v>
                </c:pt>
                <c:pt idx="239">
                  <c:v>-1.42638853566709E-2</c:v>
                </c:pt>
                <c:pt idx="240">
                  <c:v>-1.4101171290600067E-2</c:v>
                </c:pt>
                <c:pt idx="241">
                  <c:v>-1.4113211209022546E-2</c:v>
                </c:pt>
                <c:pt idx="242">
                  <c:v>-1.4127908893740871E-2</c:v>
                </c:pt>
                <c:pt idx="243">
                  <c:v>-1.4135693853807104E-2</c:v>
                </c:pt>
                <c:pt idx="244">
                  <c:v>-1.4089170072663127E-2</c:v>
                </c:pt>
                <c:pt idx="245">
                  <c:v>-1.3913022591004008E-2</c:v>
                </c:pt>
                <c:pt idx="246">
                  <c:v>-1.3927942346119692E-2</c:v>
                </c:pt>
                <c:pt idx="247">
                  <c:v>-1.3742042299867273E-2</c:v>
                </c:pt>
                <c:pt idx="248">
                  <c:v>-1.3626255473199015E-2</c:v>
                </c:pt>
                <c:pt idx="249">
                  <c:v>-1.394775727038894E-2</c:v>
                </c:pt>
                <c:pt idx="250">
                  <c:v>-1.3898250105164133E-2</c:v>
                </c:pt>
                <c:pt idx="251">
                  <c:v>-1.3888089774681228E-2</c:v>
                </c:pt>
                <c:pt idx="252">
                  <c:v>-1.4021590074046044E-2</c:v>
                </c:pt>
                <c:pt idx="253">
                  <c:v>-1.4177733655587027E-2</c:v>
                </c:pt>
                <c:pt idx="254">
                  <c:v>-1.4140000875314812E-2</c:v>
                </c:pt>
                <c:pt idx="255">
                  <c:v>-1.4023463820062788E-2</c:v>
                </c:pt>
                <c:pt idx="256">
                  <c:v>-1.4118916629839605E-2</c:v>
                </c:pt>
                <c:pt idx="257">
                  <c:v>-1.3996120170684311E-2</c:v>
                </c:pt>
                <c:pt idx="258">
                  <c:v>-1.425351289563445E-2</c:v>
                </c:pt>
                <c:pt idx="259">
                  <c:v>-1.4260312608183695E-2</c:v>
                </c:pt>
                <c:pt idx="260">
                  <c:v>-1.4308034749021417E-2</c:v>
                </c:pt>
                <c:pt idx="261">
                  <c:v>-1.431076040027033E-2</c:v>
                </c:pt>
                <c:pt idx="262">
                  <c:v>-1.4234940100278754E-2</c:v>
                </c:pt>
                <c:pt idx="263">
                  <c:v>-1.4179167936473867E-2</c:v>
                </c:pt>
                <c:pt idx="264">
                  <c:v>-1.4241991386939257E-2</c:v>
                </c:pt>
                <c:pt idx="265">
                  <c:v>-1.3894740369641735E-2</c:v>
                </c:pt>
                <c:pt idx="266">
                  <c:v>-1.3939251702715909E-2</c:v>
                </c:pt>
                <c:pt idx="267">
                  <c:v>-1.3857579963650156E-2</c:v>
                </c:pt>
                <c:pt idx="268">
                  <c:v>-1.3808748872303978E-2</c:v>
                </c:pt>
                <c:pt idx="269">
                  <c:v>-1.3830316021218227E-2</c:v>
                </c:pt>
                <c:pt idx="270">
                  <c:v>-1.3926040604565504E-2</c:v>
                </c:pt>
                <c:pt idx="271">
                  <c:v>-1.3941072171659722E-2</c:v>
                </c:pt>
                <c:pt idx="272">
                  <c:v>-1.3873032432635053E-2</c:v>
                </c:pt>
                <c:pt idx="273">
                  <c:v>-1.3853876568308027E-2</c:v>
                </c:pt>
                <c:pt idx="274">
                  <c:v>-1.3819182146485223E-2</c:v>
                </c:pt>
                <c:pt idx="275">
                  <c:v>-1.3481773211965234E-2</c:v>
                </c:pt>
                <c:pt idx="276">
                  <c:v>-1.3475906415463503E-2</c:v>
                </c:pt>
                <c:pt idx="277">
                  <c:v>-1.3611793789189914E-2</c:v>
                </c:pt>
                <c:pt idx="278">
                  <c:v>-1.360479132318111E-2</c:v>
                </c:pt>
                <c:pt idx="279">
                  <c:v>-1.3616685064337948E-2</c:v>
                </c:pt>
                <c:pt idx="280">
                  <c:v>-1.364436954367553E-2</c:v>
                </c:pt>
                <c:pt idx="281">
                  <c:v>-1.361469782621875E-2</c:v>
                </c:pt>
                <c:pt idx="282">
                  <c:v>-1.375157877911855E-2</c:v>
                </c:pt>
                <c:pt idx="283">
                  <c:v>-1.3433155958222811E-2</c:v>
                </c:pt>
                <c:pt idx="284">
                  <c:v>-1.3497436813603672E-2</c:v>
                </c:pt>
                <c:pt idx="285">
                  <c:v>-1.3063904364307734E-2</c:v>
                </c:pt>
                <c:pt idx="286">
                  <c:v>-1.3025985678585318E-2</c:v>
                </c:pt>
                <c:pt idx="287">
                  <c:v>-1.3039941951438927E-2</c:v>
                </c:pt>
                <c:pt idx="288">
                  <c:v>-1.2998160873199461E-2</c:v>
                </c:pt>
                <c:pt idx="289">
                  <c:v>-1.2990494410842782E-2</c:v>
                </c:pt>
                <c:pt idx="290">
                  <c:v>-1.3101330279469728E-2</c:v>
                </c:pt>
                <c:pt idx="291">
                  <c:v>-1.2931836837501414E-2</c:v>
                </c:pt>
                <c:pt idx="292">
                  <c:v>-1.2917000649794291E-2</c:v>
                </c:pt>
                <c:pt idx="293">
                  <c:v>-1.2567039159335883E-2</c:v>
                </c:pt>
                <c:pt idx="294">
                  <c:v>-1.2567214217645371E-2</c:v>
                </c:pt>
                <c:pt idx="295">
                  <c:v>-1.2596492597112065E-2</c:v>
                </c:pt>
                <c:pt idx="296">
                  <c:v>-1.2680521103405428E-2</c:v>
                </c:pt>
                <c:pt idx="297">
                  <c:v>-1.2847903338482819E-2</c:v>
                </c:pt>
                <c:pt idx="298">
                  <c:v>-1.2886949605844735E-2</c:v>
                </c:pt>
                <c:pt idx="299">
                  <c:v>-1.2392093692804506E-2</c:v>
                </c:pt>
                <c:pt idx="300">
                  <c:v>-1.2390638464526699E-2</c:v>
                </c:pt>
                <c:pt idx="301">
                  <c:v>-1.1922087474217549E-2</c:v>
                </c:pt>
                <c:pt idx="302">
                  <c:v>-1.2010431637594477E-2</c:v>
                </c:pt>
                <c:pt idx="303">
                  <c:v>-1.2104935598969583E-2</c:v>
                </c:pt>
                <c:pt idx="304">
                  <c:v>-1.2096786352481556E-2</c:v>
                </c:pt>
                <c:pt idx="305">
                  <c:v>-1.192434259560483E-2</c:v>
                </c:pt>
                <c:pt idx="306">
                  <c:v>-1.1913157504463213E-2</c:v>
                </c:pt>
                <c:pt idx="307">
                  <c:v>-1.1839508999433987E-2</c:v>
                </c:pt>
                <c:pt idx="308">
                  <c:v>-1.1927567822080522E-2</c:v>
                </c:pt>
                <c:pt idx="309">
                  <c:v>-1.1960430306400665E-2</c:v>
                </c:pt>
                <c:pt idx="310">
                  <c:v>-1.2008050076737687E-2</c:v>
                </c:pt>
                <c:pt idx="311">
                  <c:v>-1.1861491367902269E-2</c:v>
                </c:pt>
                <c:pt idx="312">
                  <c:v>-1.1754384089486624E-2</c:v>
                </c:pt>
                <c:pt idx="313">
                  <c:v>-1.1883222523185554E-2</c:v>
                </c:pt>
                <c:pt idx="314">
                  <c:v>-1.1669645214734349E-2</c:v>
                </c:pt>
                <c:pt idx="315">
                  <c:v>-1.1512782700984809E-2</c:v>
                </c:pt>
                <c:pt idx="316">
                  <c:v>-1.1351480003066582E-2</c:v>
                </c:pt>
                <c:pt idx="317">
                  <c:v>-1.135067437427323E-2</c:v>
                </c:pt>
                <c:pt idx="318">
                  <c:v>-1.0821080144131781E-2</c:v>
                </c:pt>
                <c:pt idx="319">
                  <c:v>-1.1110098164750289E-2</c:v>
                </c:pt>
                <c:pt idx="320">
                  <c:v>-1.1641752922299093E-2</c:v>
                </c:pt>
                <c:pt idx="321">
                  <c:v>-1.1400736039569689E-2</c:v>
                </c:pt>
                <c:pt idx="322">
                  <c:v>-1.1218269880360196E-2</c:v>
                </c:pt>
                <c:pt idx="323">
                  <c:v>-1.1098257092862E-2</c:v>
                </c:pt>
                <c:pt idx="324">
                  <c:v>-1.0724930403205536E-2</c:v>
                </c:pt>
                <c:pt idx="325">
                  <c:v>-1.0678145162698618E-2</c:v>
                </c:pt>
                <c:pt idx="326">
                  <c:v>-1.0916934107485508E-2</c:v>
                </c:pt>
                <c:pt idx="327">
                  <c:v>-1.0909851718148339E-2</c:v>
                </c:pt>
                <c:pt idx="328">
                  <c:v>-1.1903080835884192E-2</c:v>
                </c:pt>
                <c:pt idx="329">
                  <c:v>-1.1469516823496152E-2</c:v>
                </c:pt>
                <c:pt idx="330">
                  <c:v>-1.1451448445831552E-2</c:v>
                </c:pt>
                <c:pt idx="331">
                  <c:v>-1.1906653349313078E-2</c:v>
                </c:pt>
                <c:pt idx="332">
                  <c:v>-1.2007379135702474E-2</c:v>
                </c:pt>
                <c:pt idx="333">
                  <c:v>-1.2051455686382851E-2</c:v>
                </c:pt>
                <c:pt idx="334">
                  <c:v>-1.207949371033715E-2</c:v>
                </c:pt>
                <c:pt idx="335">
                  <c:v>-1.208093444753407E-2</c:v>
                </c:pt>
                <c:pt idx="336">
                  <c:v>-1.21189143740457E-2</c:v>
                </c:pt>
                <c:pt idx="337">
                  <c:v>-1.2218247139065903E-2</c:v>
                </c:pt>
                <c:pt idx="338">
                  <c:v>-1.2157750648882982E-2</c:v>
                </c:pt>
                <c:pt idx="339">
                  <c:v>-1.2189772849065323E-2</c:v>
                </c:pt>
                <c:pt idx="340">
                  <c:v>-1.2081629885987513E-2</c:v>
                </c:pt>
                <c:pt idx="341">
                  <c:v>-1.2239253606120057E-2</c:v>
                </c:pt>
                <c:pt idx="342">
                  <c:v>-1.2269184388250406E-2</c:v>
                </c:pt>
                <c:pt idx="343">
                  <c:v>-1.2266555273284968E-2</c:v>
                </c:pt>
                <c:pt idx="344">
                  <c:v>-1.2325182481161476E-2</c:v>
                </c:pt>
                <c:pt idx="345">
                  <c:v>-1.2225039623201419E-2</c:v>
                </c:pt>
                <c:pt idx="346">
                  <c:v>-1.2356738868243636E-2</c:v>
                </c:pt>
                <c:pt idx="347">
                  <c:v>-1.2376284110054507E-2</c:v>
                </c:pt>
                <c:pt idx="348">
                  <c:v>-1.2285633560641015E-2</c:v>
                </c:pt>
                <c:pt idx="349">
                  <c:v>-1.2159469088652779E-2</c:v>
                </c:pt>
                <c:pt idx="350">
                  <c:v>-1.221080076230804E-2</c:v>
                </c:pt>
                <c:pt idx="351">
                  <c:v>-1.2207772948372535E-2</c:v>
                </c:pt>
                <c:pt idx="352">
                  <c:v>-1.2132611147095925E-2</c:v>
                </c:pt>
                <c:pt idx="353">
                  <c:v>-1.2023170797346026E-2</c:v>
                </c:pt>
                <c:pt idx="354">
                  <c:v>-1.1990642231715113E-2</c:v>
                </c:pt>
                <c:pt idx="355">
                  <c:v>-1.1979857832693609E-2</c:v>
                </c:pt>
                <c:pt idx="356">
                  <c:v>-1.2121714854120244E-2</c:v>
                </c:pt>
                <c:pt idx="357">
                  <c:v>-1.2122790068752404E-2</c:v>
                </c:pt>
                <c:pt idx="358">
                  <c:v>-1.2008329912711068E-2</c:v>
                </c:pt>
                <c:pt idx="359">
                  <c:v>-1.2186434828813642E-2</c:v>
                </c:pt>
                <c:pt idx="360">
                  <c:v>-1.207537925569385E-2</c:v>
                </c:pt>
                <c:pt idx="361">
                  <c:v>-1.2036429915155274E-2</c:v>
                </c:pt>
                <c:pt idx="362">
                  <c:v>-1.1626995162290711E-2</c:v>
                </c:pt>
                <c:pt idx="363">
                  <c:v>-1.1623751959209177E-2</c:v>
                </c:pt>
                <c:pt idx="364">
                  <c:v>-1.1653348002794153E-2</c:v>
                </c:pt>
                <c:pt idx="365">
                  <c:v>-1.1631830042881907E-2</c:v>
                </c:pt>
                <c:pt idx="366">
                  <c:v>-1.1526426013739466E-2</c:v>
                </c:pt>
                <c:pt idx="367">
                  <c:v>-1.1715502515340986E-2</c:v>
                </c:pt>
                <c:pt idx="368">
                  <c:v>-1.1733765504955099E-2</c:v>
                </c:pt>
                <c:pt idx="369">
                  <c:v>-1.1851489501588855E-2</c:v>
                </c:pt>
                <c:pt idx="370">
                  <c:v>-1.1872757838810182E-2</c:v>
                </c:pt>
                <c:pt idx="371">
                  <c:v>-1.1790181475168264E-2</c:v>
                </c:pt>
                <c:pt idx="372">
                  <c:v>-1.1908555517602355E-2</c:v>
                </c:pt>
                <c:pt idx="373">
                  <c:v>-1.1809147539309266E-2</c:v>
                </c:pt>
                <c:pt idx="374">
                  <c:v>-1.1741840494698699E-2</c:v>
                </c:pt>
                <c:pt idx="375">
                  <c:v>-1.1392094019447635E-2</c:v>
                </c:pt>
                <c:pt idx="376">
                  <c:v>-1.1318810764384906E-2</c:v>
                </c:pt>
                <c:pt idx="377">
                  <c:v>-1.1331840237739295E-2</c:v>
                </c:pt>
                <c:pt idx="378">
                  <c:v>-1.1345344977654716E-2</c:v>
                </c:pt>
                <c:pt idx="379">
                  <c:v>-1.1345423945215208E-2</c:v>
                </c:pt>
                <c:pt idx="380">
                  <c:v>-1.1430605985150355E-2</c:v>
                </c:pt>
                <c:pt idx="381">
                  <c:v>-1.1326370122713956E-2</c:v>
                </c:pt>
                <c:pt idx="382">
                  <c:v>-1.0895792881375436E-2</c:v>
                </c:pt>
                <c:pt idx="383">
                  <c:v>-1.037966419418097E-2</c:v>
                </c:pt>
                <c:pt idx="384">
                  <c:v>-1.0325574577693711E-2</c:v>
                </c:pt>
                <c:pt idx="385">
                  <c:v>-1.0323738401268719E-2</c:v>
                </c:pt>
                <c:pt idx="386">
                  <c:v>-1.0467430188082261E-2</c:v>
                </c:pt>
                <c:pt idx="387">
                  <c:v>-1.0881661807720091E-2</c:v>
                </c:pt>
                <c:pt idx="388">
                  <c:v>-1.3545488448909753E-2</c:v>
                </c:pt>
                <c:pt idx="389">
                  <c:v>-1.3426128337866487E-2</c:v>
                </c:pt>
                <c:pt idx="390">
                  <c:v>-1.3750841570641105E-2</c:v>
                </c:pt>
                <c:pt idx="391">
                  <c:v>-1.2867237914134312E-2</c:v>
                </c:pt>
                <c:pt idx="392">
                  <c:v>-1.2866048048781041E-2</c:v>
                </c:pt>
                <c:pt idx="393">
                  <c:v>-1.2837908027744614E-2</c:v>
                </c:pt>
                <c:pt idx="394">
                  <c:v>-1.2241074963643499E-2</c:v>
                </c:pt>
                <c:pt idx="395">
                  <c:v>-1.1976469589904913E-2</c:v>
                </c:pt>
                <c:pt idx="396">
                  <c:v>-1.198033208848402E-2</c:v>
                </c:pt>
                <c:pt idx="397">
                  <c:v>-1.188193844499374E-2</c:v>
                </c:pt>
                <c:pt idx="398">
                  <c:v>-1.1936555309341124E-2</c:v>
                </c:pt>
                <c:pt idx="399">
                  <c:v>-1.1813998845235039E-2</c:v>
                </c:pt>
                <c:pt idx="400">
                  <c:v>-1.1539964761075291E-2</c:v>
                </c:pt>
                <c:pt idx="401">
                  <c:v>-1.2105050461490399E-2</c:v>
                </c:pt>
                <c:pt idx="402">
                  <c:v>-1.2562912464758262E-2</c:v>
                </c:pt>
                <c:pt idx="403">
                  <c:v>-1.2445102619821428E-2</c:v>
                </c:pt>
                <c:pt idx="404">
                  <c:v>-1.2949437212904672E-2</c:v>
                </c:pt>
                <c:pt idx="405">
                  <c:v>-1.3037382473445937E-2</c:v>
                </c:pt>
                <c:pt idx="406">
                  <c:v>-1.304623263912412E-2</c:v>
                </c:pt>
                <c:pt idx="407">
                  <c:v>-1.3073593643087904E-2</c:v>
                </c:pt>
                <c:pt idx="408">
                  <c:v>-1.3235837496222638E-2</c:v>
                </c:pt>
                <c:pt idx="409">
                  <c:v>-1.3300599084683671E-2</c:v>
                </c:pt>
                <c:pt idx="410">
                  <c:v>-1.3222387860234528E-2</c:v>
                </c:pt>
                <c:pt idx="411">
                  <c:v>-1.322404768186373E-2</c:v>
                </c:pt>
                <c:pt idx="412">
                  <c:v>-1.3234805773412444E-2</c:v>
                </c:pt>
                <c:pt idx="413">
                  <c:v>-1.3120077978518821E-2</c:v>
                </c:pt>
                <c:pt idx="414">
                  <c:v>-1.3132522772056884E-2</c:v>
                </c:pt>
                <c:pt idx="415">
                  <c:v>-1.3199755547306369E-2</c:v>
                </c:pt>
                <c:pt idx="416">
                  <c:v>-1.3204585727080895E-2</c:v>
                </c:pt>
                <c:pt idx="417">
                  <c:v>-1.3206528465325103E-2</c:v>
                </c:pt>
                <c:pt idx="418">
                  <c:v>-1.3292863487350386E-2</c:v>
                </c:pt>
                <c:pt idx="419">
                  <c:v>-1.3248050742372062E-2</c:v>
                </c:pt>
                <c:pt idx="420">
                  <c:v>-1.3223170206484312E-2</c:v>
                </c:pt>
                <c:pt idx="421">
                  <c:v>-1.3227213652523464E-2</c:v>
                </c:pt>
                <c:pt idx="422">
                  <c:v>-1.3378975853253979E-2</c:v>
                </c:pt>
                <c:pt idx="423">
                  <c:v>-1.3450064315122532E-2</c:v>
                </c:pt>
                <c:pt idx="424">
                  <c:v>-1.3599306374936943E-2</c:v>
                </c:pt>
                <c:pt idx="425">
                  <c:v>-1.3489300449148327E-2</c:v>
                </c:pt>
                <c:pt idx="426">
                  <c:v>-1.3477100530205656E-2</c:v>
                </c:pt>
                <c:pt idx="427">
                  <c:v>-1.3376177794639283E-2</c:v>
                </c:pt>
                <c:pt idx="428">
                  <c:v>-1.3898913208508175E-2</c:v>
                </c:pt>
                <c:pt idx="429">
                  <c:v>-1.3993993960968712E-2</c:v>
                </c:pt>
                <c:pt idx="430">
                  <c:v>-1.4466202600489345E-2</c:v>
                </c:pt>
                <c:pt idx="431">
                  <c:v>-1.4479534866572531E-2</c:v>
                </c:pt>
                <c:pt idx="432">
                  <c:v>-1.4625173844573396E-2</c:v>
                </c:pt>
                <c:pt idx="433">
                  <c:v>-1.4635773708967521E-2</c:v>
                </c:pt>
                <c:pt idx="434">
                  <c:v>-1.4650223480928967E-2</c:v>
                </c:pt>
                <c:pt idx="435">
                  <c:v>-1.4438495467312974E-2</c:v>
                </c:pt>
                <c:pt idx="436">
                  <c:v>-1.4430627063574463E-2</c:v>
                </c:pt>
                <c:pt idx="437">
                  <c:v>-1.4583012809746438E-2</c:v>
                </c:pt>
                <c:pt idx="438">
                  <c:v>-1.5097993834134333E-2</c:v>
                </c:pt>
                <c:pt idx="439">
                  <c:v>-1.5174228657481293E-2</c:v>
                </c:pt>
                <c:pt idx="440">
                  <c:v>-1.554381343929551E-2</c:v>
                </c:pt>
                <c:pt idx="441">
                  <c:v>-1.5618544000119841E-2</c:v>
                </c:pt>
                <c:pt idx="442">
                  <c:v>-1.5622061325442776E-2</c:v>
                </c:pt>
                <c:pt idx="443">
                  <c:v>-1.5531908840688792E-2</c:v>
                </c:pt>
                <c:pt idx="444">
                  <c:v>-1.5520380095556714E-2</c:v>
                </c:pt>
                <c:pt idx="445">
                  <c:v>-1.5586287816380953E-2</c:v>
                </c:pt>
                <c:pt idx="446">
                  <c:v>-1.5437109256048088E-2</c:v>
                </c:pt>
                <c:pt idx="447">
                  <c:v>-1.5685922932050955E-2</c:v>
                </c:pt>
                <c:pt idx="448">
                  <c:v>-1.5732213953647493E-2</c:v>
                </c:pt>
                <c:pt idx="449">
                  <c:v>-1.5559808008525673E-2</c:v>
                </c:pt>
                <c:pt idx="450">
                  <c:v>-1.6276387665102574E-2</c:v>
                </c:pt>
                <c:pt idx="451">
                  <c:v>-1.4356393732768008E-2</c:v>
                </c:pt>
                <c:pt idx="452">
                  <c:v>-1.4364479501928158E-2</c:v>
                </c:pt>
                <c:pt idx="453">
                  <c:v>-1.3920817066992823E-2</c:v>
                </c:pt>
                <c:pt idx="454">
                  <c:v>-1.3864211764905104E-2</c:v>
                </c:pt>
                <c:pt idx="455">
                  <c:v>-1.3853191176070808E-2</c:v>
                </c:pt>
                <c:pt idx="456">
                  <c:v>-1.3826433022954688E-2</c:v>
                </c:pt>
                <c:pt idx="457">
                  <c:v>-1.3825728766838453E-2</c:v>
                </c:pt>
                <c:pt idx="458">
                  <c:v>-1.3865166315826799E-2</c:v>
                </c:pt>
                <c:pt idx="459">
                  <c:v>-1.3837782018025985E-2</c:v>
                </c:pt>
                <c:pt idx="460">
                  <c:v>-1.3839043543691046E-2</c:v>
                </c:pt>
                <c:pt idx="461">
                  <c:v>-1.3728068382266279E-2</c:v>
                </c:pt>
                <c:pt idx="462">
                  <c:v>-1.3717452130214436E-2</c:v>
                </c:pt>
                <c:pt idx="463">
                  <c:v>-1.3960271945532947E-2</c:v>
                </c:pt>
                <c:pt idx="464">
                  <c:v>-1.367350892722188E-2</c:v>
                </c:pt>
                <c:pt idx="465">
                  <c:v>-1.3675891341494679E-2</c:v>
                </c:pt>
                <c:pt idx="466">
                  <c:v>-1.367787528292916E-2</c:v>
                </c:pt>
                <c:pt idx="467">
                  <c:v>-1.321967574901637E-2</c:v>
                </c:pt>
                <c:pt idx="468">
                  <c:v>-1.3165870944481465E-2</c:v>
                </c:pt>
                <c:pt idx="469">
                  <c:v>-1.3261623560223002E-2</c:v>
                </c:pt>
                <c:pt idx="470">
                  <c:v>-1.3047676001115904E-2</c:v>
                </c:pt>
                <c:pt idx="471">
                  <c:v>-1.2958573508847189E-2</c:v>
                </c:pt>
                <c:pt idx="472">
                  <c:v>-1.3021523899631581E-2</c:v>
                </c:pt>
                <c:pt idx="473">
                  <c:v>-1.3004340515944957E-2</c:v>
                </c:pt>
                <c:pt idx="474">
                  <c:v>-1.3097485524417099E-2</c:v>
                </c:pt>
                <c:pt idx="475">
                  <c:v>-1.3094719268728435E-2</c:v>
                </c:pt>
                <c:pt idx="476">
                  <c:v>-1.3299574832817953E-2</c:v>
                </c:pt>
                <c:pt idx="477">
                  <c:v>-1.3285284849316875E-2</c:v>
                </c:pt>
                <c:pt idx="478">
                  <c:v>-1.3394676145358548E-2</c:v>
                </c:pt>
                <c:pt idx="479">
                  <c:v>-1.3409143992670002E-2</c:v>
                </c:pt>
                <c:pt idx="480">
                  <c:v>-1.3626829182519532E-2</c:v>
                </c:pt>
                <c:pt idx="481">
                  <c:v>-1.3604237810322578E-2</c:v>
                </c:pt>
                <c:pt idx="482">
                  <c:v>-1.3419463107150293E-2</c:v>
                </c:pt>
                <c:pt idx="483">
                  <c:v>-1.3424469266152105E-2</c:v>
                </c:pt>
                <c:pt idx="484">
                  <c:v>-1.3570320491600887E-2</c:v>
                </c:pt>
                <c:pt idx="485">
                  <c:v>-1.3938972714932928E-2</c:v>
                </c:pt>
                <c:pt idx="486">
                  <c:v>-1.3853487662902831E-2</c:v>
                </c:pt>
                <c:pt idx="487">
                  <c:v>-1.3880903598295982E-2</c:v>
                </c:pt>
                <c:pt idx="488">
                  <c:v>-1.3877387709623499E-2</c:v>
                </c:pt>
                <c:pt idx="489">
                  <c:v>-1.3881464459565817E-2</c:v>
                </c:pt>
                <c:pt idx="490">
                  <c:v>-1.3796243258789451E-2</c:v>
                </c:pt>
                <c:pt idx="491">
                  <c:v>-1.3270902360699574E-2</c:v>
                </c:pt>
                <c:pt idx="492">
                  <c:v>-1.3187678958404355E-2</c:v>
                </c:pt>
                <c:pt idx="493">
                  <c:v>-1.2655774982170322E-2</c:v>
                </c:pt>
                <c:pt idx="494">
                  <c:v>-1.2646356351048141E-2</c:v>
                </c:pt>
                <c:pt idx="495">
                  <c:v>-1.2349794032394799E-2</c:v>
                </c:pt>
                <c:pt idx="496">
                  <c:v>-1.2481420786582374E-2</c:v>
                </c:pt>
                <c:pt idx="497">
                  <c:v>-1.2505604828583126E-2</c:v>
                </c:pt>
                <c:pt idx="498">
                  <c:v>-1.250135424925769E-2</c:v>
                </c:pt>
                <c:pt idx="499">
                  <c:v>-1.2508762200097799E-2</c:v>
                </c:pt>
                <c:pt idx="500">
                  <c:v>-1.2403034118330974E-2</c:v>
                </c:pt>
                <c:pt idx="501">
                  <c:v>-1.1896938368560617E-2</c:v>
                </c:pt>
                <c:pt idx="502">
                  <c:v>-1.1684799256967384E-2</c:v>
                </c:pt>
                <c:pt idx="503">
                  <c:v>-1.122523989406239E-2</c:v>
                </c:pt>
                <c:pt idx="504">
                  <c:v>-1.111674886316104E-2</c:v>
                </c:pt>
                <c:pt idx="505">
                  <c:v>-1.112600272241474E-2</c:v>
                </c:pt>
                <c:pt idx="506">
                  <c:v>-1.1139290688397483E-2</c:v>
                </c:pt>
                <c:pt idx="507">
                  <c:v>-1.1141593711010823E-2</c:v>
                </c:pt>
                <c:pt idx="508">
                  <c:v>-1.1006451833617027E-2</c:v>
                </c:pt>
                <c:pt idx="509">
                  <c:v>-1.1094507101474343E-2</c:v>
                </c:pt>
                <c:pt idx="510">
                  <c:v>-1.1019897141236721E-2</c:v>
                </c:pt>
                <c:pt idx="511">
                  <c:v>-1.0922644247423653E-2</c:v>
                </c:pt>
                <c:pt idx="512">
                  <c:v>-1.0949286486358054E-2</c:v>
                </c:pt>
                <c:pt idx="513">
                  <c:v>-9.406619234092313E-3</c:v>
                </c:pt>
                <c:pt idx="514">
                  <c:v>-9.2318384770262232E-3</c:v>
                </c:pt>
                <c:pt idx="515">
                  <c:v>-9.3038049297912168E-3</c:v>
                </c:pt>
                <c:pt idx="516">
                  <c:v>-9.3038393401615599E-3</c:v>
                </c:pt>
                <c:pt idx="517">
                  <c:v>-9.6281387496958987E-3</c:v>
                </c:pt>
                <c:pt idx="518">
                  <c:v>-9.6374221559203319E-3</c:v>
                </c:pt>
                <c:pt idx="519">
                  <c:v>-9.6422148871258273E-3</c:v>
                </c:pt>
                <c:pt idx="520">
                  <c:v>-9.6829016447622044E-3</c:v>
                </c:pt>
                <c:pt idx="521">
                  <c:v>-9.6209557167259863E-3</c:v>
                </c:pt>
                <c:pt idx="522">
                  <c:v>-9.6358418607175016E-3</c:v>
                </c:pt>
                <c:pt idx="523">
                  <c:v>-9.6358628495420325E-3</c:v>
                </c:pt>
                <c:pt idx="524">
                  <c:v>-1.0022849970434771E-2</c:v>
                </c:pt>
                <c:pt idx="525">
                  <c:v>-1.0025211241349946E-2</c:v>
                </c:pt>
                <c:pt idx="526">
                  <c:v>-9.7632455442081094E-3</c:v>
                </c:pt>
                <c:pt idx="527">
                  <c:v>-9.5869644160073292E-3</c:v>
                </c:pt>
                <c:pt idx="528">
                  <c:v>-9.0156682476490602E-3</c:v>
                </c:pt>
                <c:pt idx="529">
                  <c:v>-9.0391262712765583E-3</c:v>
                </c:pt>
                <c:pt idx="530">
                  <c:v>-9.0086151400077755E-3</c:v>
                </c:pt>
                <c:pt idx="531">
                  <c:v>-8.9818119236896362E-3</c:v>
                </c:pt>
                <c:pt idx="532">
                  <c:v>-9.4333749587351846E-3</c:v>
                </c:pt>
                <c:pt idx="533">
                  <c:v>-9.4327886635636633E-3</c:v>
                </c:pt>
                <c:pt idx="534">
                  <c:v>-9.4155180577461077E-3</c:v>
                </c:pt>
                <c:pt idx="535">
                  <c:v>-9.4283031973104846E-3</c:v>
                </c:pt>
                <c:pt idx="536">
                  <c:v>-9.3846402117585027E-3</c:v>
                </c:pt>
                <c:pt idx="537">
                  <c:v>-9.239772275761518E-3</c:v>
                </c:pt>
                <c:pt idx="538">
                  <c:v>-9.2364804974219006E-3</c:v>
                </c:pt>
                <c:pt idx="539">
                  <c:v>-8.9496357088642686E-3</c:v>
                </c:pt>
                <c:pt idx="540">
                  <c:v>-8.991099072228859E-3</c:v>
                </c:pt>
                <c:pt idx="541">
                  <c:v>-8.7639664627620836E-3</c:v>
                </c:pt>
                <c:pt idx="542">
                  <c:v>-8.7523609499971459E-3</c:v>
                </c:pt>
                <c:pt idx="543">
                  <c:v>-8.6837873124206207E-3</c:v>
                </c:pt>
                <c:pt idx="544">
                  <c:v>-8.6168104471228864E-3</c:v>
                </c:pt>
                <c:pt idx="545">
                  <c:v>-8.6434118504442603E-3</c:v>
                </c:pt>
                <c:pt idx="546">
                  <c:v>-8.6991186803289742E-3</c:v>
                </c:pt>
                <c:pt idx="547">
                  <c:v>-8.4262448358074105E-3</c:v>
                </c:pt>
                <c:pt idx="548">
                  <c:v>-7.6145813637390342E-3</c:v>
                </c:pt>
                <c:pt idx="549">
                  <c:v>-7.7671042989306428E-3</c:v>
                </c:pt>
                <c:pt idx="550">
                  <c:v>-7.6857305394355865E-3</c:v>
                </c:pt>
                <c:pt idx="551">
                  <c:v>-7.6871292716489499E-3</c:v>
                </c:pt>
                <c:pt idx="552">
                  <c:v>-7.6779050055090052E-3</c:v>
                </c:pt>
                <c:pt idx="553">
                  <c:v>-7.6425741419575716E-3</c:v>
                </c:pt>
                <c:pt idx="554">
                  <c:v>-7.6794011151467712E-3</c:v>
                </c:pt>
                <c:pt idx="555">
                  <c:v>-7.7015673737094517E-3</c:v>
                </c:pt>
                <c:pt idx="556">
                  <c:v>-7.6574087223181568E-3</c:v>
                </c:pt>
                <c:pt idx="557">
                  <c:v>-7.65573499827158E-3</c:v>
                </c:pt>
                <c:pt idx="558">
                  <c:v>-7.6836687990085436E-3</c:v>
                </c:pt>
                <c:pt idx="559">
                  <c:v>-7.4507513933755693E-3</c:v>
                </c:pt>
                <c:pt idx="560">
                  <c:v>-7.6767289215433372E-3</c:v>
                </c:pt>
                <c:pt idx="561">
                  <c:v>-8.4751770080862699E-3</c:v>
                </c:pt>
                <c:pt idx="562">
                  <c:v>-8.4560751626548084E-3</c:v>
                </c:pt>
                <c:pt idx="563">
                  <c:v>-8.4114951365186017E-3</c:v>
                </c:pt>
                <c:pt idx="564">
                  <c:v>-8.3502892020563199E-3</c:v>
                </c:pt>
                <c:pt idx="565">
                  <c:v>-8.3356869967474607E-3</c:v>
                </c:pt>
                <c:pt idx="566">
                  <c:v>-8.3276292619982178E-3</c:v>
                </c:pt>
                <c:pt idx="567">
                  <c:v>-8.3401143381075082E-3</c:v>
                </c:pt>
                <c:pt idx="568">
                  <c:v>-8.4947353872622464E-3</c:v>
                </c:pt>
                <c:pt idx="569">
                  <c:v>-8.486806507008093E-3</c:v>
                </c:pt>
                <c:pt idx="570">
                  <c:v>-8.492916798785527E-3</c:v>
                </c:pt>
                <c:pt idx="571">
                  <c:v>-8.4417236880296072E-3</c:v>
                </c:pt>
                <c:pt idx="572">
                  <c:v>-8.5568715334100945E-3</c:v>
                </c:pt>
                <c:pt idx="573">
                  <c:v>-8.3176995575686315E-3</c:v>
                </c:pt>
                <c:pt idx="574">
                  <c:v>-9.0391866194813788E-3</c:v>
                </c:pt>
                <c:pt idx="575">
                  <c:v>-9.002002117335272E-3</c:v>
                </c:pt>
                <c:pt idx="576">
                  <c:v>-9.1704985931839351E-3</c:v>
                </c:pt>
                <c:pt idx="577">
                  <c:v>-9.3074779086009529E-3</c:v>
                </c:pt>
                <c:pt idx="578">
                  <c:v>-9.216315628909625E-3</c:v>
                </c:pt>
                <c:pt idx="579">
                  <c:v>-9.2152447439124863E-3</c:v>
                </c:pt>
                <c:pt idx="580">
                  <c:v>-9.0297263981208784E-3</c:v>
                </c:pt>
                <c:pt idx="581">
                  <c:v>-9.1980803710278516E-3</c:v>
                </c:pt>
                <c:pt idx="582">
                  <c:v>-9.2811631747697632E-3</c:v>
                </c:pt>
                <c:pt idx="583">
                  <c:v>-9.355688990713748E-3</c:v>
                </c:pt>
                <c:pt idx="584">
                  <c:v>-9.5466020450898532E-3</c:v>
                </c:pt>
                <c:pt idx="585">
                  <c:v>-9.6300395311547937E-3</c:v>
                </c:pt>
                <c:pt idx="586">
                  <c:v>-9.6299243703545506E-3</c:v>
                </c:pt>
                <c:pt idx="587">
                  <c:v>-9.2344249927371839E-3</c:v>
                </c:pt>
                <c:pt idx="588">
                  <c:v>-9.2374937418774825E-3</c:v>
                </c:pt>
                <c:pt idx="589">
                  <c:v>-9.1387435803516239E-3</c:v>
                </c:pt>
                <c:pt idx="590">
                  <c:v>-9.3068398694827643E-3</c:v>
                </c:pt>
                <c:pt idx="591">
                  <c:v>-9.4909792426267365E-3</c:v>
                </c:pt>
                <c:pt idx="592">
                  <c:v>-9.561975046728342E-3</c:v>
                </c:pt>
                <c:pt idx="593">
                  <c:v>-9.7027916663102176E-3</c:v>
                </c:pt>
                <c:pt idx="594">
                  <c:v>-9.7917808298830598E-3</c:v>
                </c:pt>
                <c:pt idx="595">
                  <c:v>-9.1932370063978457E-3</c:v>
                </c:pt>
                <c:pt idx="596">
                  <c:v>-9.1710693915129735E-3</c:v>
                </c:pt>
                <c:pt idx="597">
                  <c:v>-9.1238965292330353E-3</c:v>
                </c:pt>
                <c:pt idx="598">
                  <c:v>-8.9401292456135692E-3</c:v>
                </c:pt>
                <c:pt idx="599">
                  <c:v>-9.2269930946294407E-3</c:v>
                </c:pt>
                <c:pt idx="600">
                  <c:v>-9.2899868159749734E-3</c:v>
                </c:pt>
                <c:pt idx="601">
                  <c:v>-9.2520767436296888E-3</c:v>
                </c:pt>
                <c:pt idx="602">
                  <c:v>-9.4725533930471902E-3</c:v>
                </c:pt>
                <c:pt idx="603">
                  <c:v>-9.4278669779339769E-3</c:v>
                </c:pt>
                <c:pt idx="604">
                  <c:v>-9.4613833828776275E-3</c:v>
                </c:pt>
                <c:pt idx="605">
                  <c:v>-9.4982948296847437E-3</c:v>
                </c:pt>
                <c:pt idx="606">
                  <c:v>-9.4552213251754384E-3</c:v>
                </c:pt>
                <c:pt idx="607">
                  <c:v>-9.4354518327850849E-3</c:v>
                </c:pt>
                <c:pt idx="608">
                  <c:v>-9.4117372465062129E-3</c:v>
                </c:pt>
                <c:pt idx="609">
                  <c:v>-9.3439239278162688E-3</c:v>
                </c:pt>
                <c:pt idx="610">
                  <c:v>-9.3538866569585939E-3</c:v>
                </c:pt>
                <c:pt idx="611">
                  <c:v>-9.2899328785358906E-3</c:v>
                </c:pt>
                <c:pt idx="612">
                  <c:v>-9.248219806092044E-3</c:v>
                </c:pt>
                <c:pt idx="613">
                  <c:v>-9.4280043111016117E-3</c:v>
                </c:pt>
                <c:pt idx="614">
                  <c:v>-9.4267630226330182E-3</c:v>
                </c:pt>
                <c:pt idx="615">
                  <c:v>-9.442310753039999E-3</c:v>
                </c:pt>
                <c:pt idx="616">
                  <c:v>-9.6195829416861438E-3</c:v>
                </c:pt>
                <c:pt idx="617">
                  <c:v>-9.5926257445586201E-3</c:v>
                </c:pt>
                <c:pt idx="618">
                  <c:v>-9.5860810960875873E-3</c:v>
                </c:pt>
                <c:pt idx="619">
                  <c:v>-9.5913543303354151E-3</c:v>
                </c:pt>
                <c:pt idx="620">
                  <c:v>-9.8966969117522691E-3</c:v>
                </c:pt>
                <c:pt idx="621">
                  <c:v>-9.89151015035903E-3</c:v>
                </c:pt>
                <c:pt idx="622">
                  <c:v>-1.0158358457362043E-2</c:v>
                </c:pt>
                <c:pt idx="623">
                  <c:v>-9.9428674818247357E-3</c:v>
                </c:pt>
                <c:pt idx="624">
                  <c:v>-9.3197668343003911E-3</c:v>
                </c:pt>
                <c:pt idx="625">
                  <c:v>-9.3223874513208693E-3</c:v>
                </c:pt>
                <c:pt idx="626">
                  <c:v>-9.2886919693547874E-3</c:v>
                </c:pt>
                <c:pt idx="627">
                  <c:v>-9.3128770728042806E-3</c:v>
                </c:pt>
                <c:pt idx="628">
                  <c:v>-9.3198152738568629E-3</c:v>
                </c:pt>
                <c:pt idx="629">
                  <c:v>-9.3184324188823539E-3</c:v>
                </c:pt>
                <c:pt idx="630">
                  <c:v>-9.3075824600576586E-3</c:v>
                </c:pt>
                <c:pt idx="631">
                  <c:v>-9.1655646845398321E-3</c:v>
                </c:pt>
                <c:pt idx="632">
                  <c:v>-9.1939041939811499E-3</c:v>
                </c:pt>
                <c:pt idx="633">
                  <c:v>-9.2030666097723101E-3</c:v>
                </c:pt>
                <c:pt idx="634">
                  <c:v>-9.2163759810914084E-3</c:v>
                </c:pt>
                <c:pt idx="635">
                  <c:v>-9.3642145624732599E-3</c:v>
                </c:pt>
                <c:pt idx="636">
                  <c:v>-9.3920774862505524E-3</c:v>
                </c:pt>
                <c:pt idx="637">
                  <c:v>-8.7248866481398537E-3</c:v>
                </c:pt>
                <c:pt idx="638">
                  <c:v>-8.7253424603310759E-3</c:v>
                </c:pt>
                <c:pt idx="639">
                  <c:v>-8.5582233298508968E-3</c:v>
                </c:pt>
                <c:pt idx="640">
                  <c:v>-8.407047258893954E-3</c:v>
                </c:pt>
                <c:pt idx="641">
                  <c:v>-8.6045806223520142E-3</c:v>
                </c:pt>
                <c:pt idx="642">
                  <c:v>-8.6623414594985404E-3</c:v>
                </c:pt>
                <c:pt idx="643">
                  <c:v>-8.5298555903071047E-3</c:v>
                </c:pt>
                <c:pt idx="644">
                  <c:v>-8.5213926973964817E-3</c:v>
                </c:pt>
                <c:pt idx="645">
                  <c:v>-8.4314435331221162E-3</c:v>
                </c:pt>
                <c:pt idx="646">
                  <c:v>-8.320422166335396E-3</c:v>
                </c:pt>
                <c:pt idx="647">
                  <c:v>-8.1317023840686477E-3</c:v>
                </c:pt>
                <c:pt idx="648">
                  <c:v>-8.0676225974412649E-3</c:v>
                </c:pt>
                <c:pt idx="649">
                  <c:v>-8.1948019793136474E-3</c:v>
                </c:pt>
                <c:pt idx="650">
                  <c:v>-8.2135058514339401E-3</c:v>
                </c:pt>
                <c:pt idx="651">
                  <c:v>-8.2087372938887855E-3</c:v>
                </c:pt>
                <c:pt idx="652">
                  <c:v>-8.2050165743296731E-3</c:v>
                </c:pt>
                <c:pt idx="653">
                  <c:v>-8.2508077067061508E-3</c:v>
                </c:pt>
                <c:pt idx="654">
                  <c:v>-8.0071617634447523E-3</c:v>
                </c:pt>
                <c:pt idx="655">
                  <c:v>-8.0541577090401072E-3</c:v>
                </c:pt>
                <c:pt idx="656">
                  <c:v>-8.113190177234263E-3</c:v>
                </c:pt>
                <c:pt idx="657">
                  <c:v>-7.9868871776562732E-3</c:v>
                </c:pt>
                <c:pt idx="658">
                  <c:v>-7.9550465605898561E-3</c:v>
                </c:pt>
                <c:pt idx="659">
                  <c:v>-7.9835196389924177E-3</c:v>
                </c:pt>
                <c:pt idx="660">
                  <c:v>-8.1613174204060203E-3</c:v>
                </c:pt>
                <c:pt idx="661">
                  <c:v>-8.7042386242784878E-3</c:v>
                </c:pt>
                <c:pt idx="662">
                  <c:v>-8.6742130242927727E-3</c:v>
                </c:pt>
                <c:pt idx="663">
                  <c:v>-8.6623685036895191E-3</c:v>
                </c:pt>
                <c:pt idx="664">
                  <c:v>-8.6675380215309183E-3</c:v>
                </c:pt>
                <c:pt idx="665">
                  <c:v>-8.7772631396753342E-3</c:v>
                </c:pt>
                <c:pt idx="666">
                  <c:v>-9.1927112566035224E-3</c:v>
                </c:pt>
                <c:pt idx="667">
                  <c:v>-9.1661997129741987E-3</c:v>
                </c:pt>
                <c:pt idx="668">
                  <c:v>-9.4431042515352049E-3</c:v>
                </c:pt>
                <c:pt idx="669">
                  <c:v>-9.2300653573904358E-3</c:v>
                </c:pt>
                <c:pt idx="670">
                  <c:v>-9.2273505845946353E-3</c:v>
                </c:pt>
                <c:pt idx="671">
                  <c:v>-9.3841581597120562E-3</c:v>
                </c:pt>
                <c:pt idx="672">
                  <c:v>-9.4497399739569016E-3</c:v>
                </c:pt>
                <c:pt idx="673">
                  <c:v>-9.4341594623320885E-3</c:v>
                </c:pt>
                <c:pt idx="674">
                  <c:v>-9.4922374923873103E-3</c:v>
                </c:pt>
                <c:pt idx="675">
                  <c:v>-9.6392414729407367E-3</c:v>
                </c:pt>
                <c:pt idx="676">
                  <c:v>-9.4770205176883063E-3</c:v>
                </c:pt>
                <c:pt idx="677">
                  <c:v>-1.0165178781110878E-2</c:v>
                </c:pt>
                <c:pt idx="678">
                  <c:v>-1.0226539595029378E-2</c:v>
                </c:pt>
                <c:pt idx="679">
                  <c:v>-1.005597659085538E-2</c:v>
                </c:pt>
                <c:pt idx="680">
                  <c:v>-1.0402764791888057E-2</c:v>
                </c:pt>
                <c:pt idx="681">
                  <c:v>-1.0471372692941469E-2</c:v>
                </c:pt>
                <c:pt idx="682">
                  <c:v>-1.0472936564378093E-2</c:v>
                </c:pt>
                <c:pt idx="683">
                  <c:v>-1.0445732886249165E-2</c:v>
                </c:pt>
                <c:pt idx="684">
                  <c:v>-1.123967521833121E-2</c:v>
                </c:pt>
                <c:pt idx="685">
                  <c:v>-1.174137967713746E-2</c:v>
                </c:pt>
                <c:pt idx="686">
                  <c:v>-1.1731539357487214E-2</c:v>
                </c:pt>
                <c:pt idx="687">
                  <c:v>-1.187349997909151E-2</c:v>
                </c:pt>
                <c:pt idx="688">
                  <c:v>-1.2397834684502396E-2</c:v>
                </c:pt>
                <c:pt idx="689">
                  <c:v>-1.2587688461426688E-2</c:v>
                </c:pt>
                <c:pt idx="690">
                  <c:v>-1.2532635315540965E-2</c:v>
                </c:pt>
                <c:pt idx="691">
                  <c:v>-1.2560515866591824E-2</c:v>
                </c:pt>
                <c:pt idx="692">
                  <c:v>-1.2606941439582965E-2</c:v>
                </c:pt>
                <c:pt idx="693">
                  <c:v>-1.2648284440650371E-2</c:v>
                </c:pt>
                <c:pt idx="694">
                  <c:v>-1.2600091581872239E-2</c:v>
                </c:pt>
                <c:pt idx="695">
                  <c:v>-1.263256780552801E-2</c:v>
                </c:pt>
                <c:pt idx="696">
                  <c:v>-1.261704659860491E-2</c:v>
                </c:pt>
                <c:pt idx="697">
                  <c:v>-1.2583640509772571E-2</c:v>
                </c:pt>
                <c:pt idx="698">
                  <c:v>-1.3777278160667619E-2</c:v>
                </c:pt>
                <c:pt idx="699">
                  <c:v>-1.4176068850583238E-2</c:v>
                </c:pt>
                <c:pt idx="700">
                  <c:v>-1.4154864471851774E-2</c:v>
                </c:pt>
                <c:pt idx="701">
                  <c:v>-1.4492537214083809E-2</c:v>
                </c:pt>
                <c:pt idx="702">
                  <c:v>-1.4588086298036833E-2</c:v>
                </c:pt>
                <c:pt idx="703">
                  <c:v>-1.4577714127153847E-2</c:v>
                </c:pt>
                <c:pt idx="704">
                  <c:v>-1.4565383384821962E-2</c:v>
                </c:pt>
                <c:pt idx="705">
                  <c:v>-1.4844882303343092E-2</c:v>
                </c:pt>
                <c:pt idx="706">
                  <c:v>-1.5298501848696735E-2</c:v>
                </c:pt>
                <c:pt idx="707">
                  <c:v>-1.5357591663341058E-2</c:v>
                </c:pt>
                <c:pt idx="708">
                  <c:v>-1.5343883391087632E-2</c:v>
                </c:pt>
                <c:pt idx="709">
                  <c:v>-1.5425419629594782E-2</c:v>
                </c:pt>
                <c:pt idx="710">
                  <c:v>-1.5470600722275992E-2</c:v>
                </c:pt>
                <c:pt idx="711">
                  <c:v>-1.5799925157290454E-2</c:v>
                </c:pt>
                <c:pt idx="712">
                  <c:v>-1.5780938670903476E-2</c:v>
                </c:pt>
                <c:pt idx="713">
                  <c:v>-1.5779726565899349E-2</c:v>
                </c:pt>
                <c:pt idx="714">
                  <c:v>-1.5821534421404684E-2</c:v>
                </c:pt>
                <c:pt idx="715">
                  <c:v>-1.6101963228916934E-2</c:v>
                </c:pt>
                <c:pt idx="716">
                  <c:v>-1.5981826543915469E-2</c:v>
                </c:pt>
                <c:pt idx="717">
                  <c:v>-1.598058226391395E-2</c:v>
                </c:pt>
                <c:pt idx="718">
                  <c:v>-1.5906667362454427E-2</c:v>
                </c:pt>
                <c:pt idx="719">
                  <c:v>-1.5840287366673814E-2</c:v>
                </c:pt>
                <c:pt idx="720">
                  <c:v>-1.5887932070068212E-2</c:v>
                </c:pt>
                <c:pt idx="721">
                  <c:v>-1.5897083739816475E-2</c:v>
                </c:pt>
                <c:pt idx="722">
                  <c:v>-1.5927395246883542E-2</c:v>
                </c:pt>
                <c:pt idx="723">
                  <c:v>-1.5891140698128033E-2</c:v>
                </c:pt>
                <c:pt idx="724">
                  <c:v>-1.5508423382587783E-2</c:v>
                </c:pt>
                <c:pt idx="725">
                  <c:v>-1.5393772913364726E-2</c:v>
                </c:pt>
                <c:pt idx="726">
                  <c:v>-1.5490493028835326E-2</c:v>
                </c:pt>
                <c:pt idx="727">
                  <c:v>-1.5491994169158819E-2</c:v>
                </c:pt>
                <c:pt idx="728">
                  <c:v>-1.5375305796750329E-2</c:v>
                </c:pt>
                <c:pt idx="729">
                  <c:v>-1.5152531507967391E-2</c:v>
                </c:pt>
                <c:pt idx="730">
                  <c:v>-1.521058351703555E-2</c:v>
                </c:pt>
                <c:pt idx="731">
                  <c:v>-1.505830364256446E-2</c:v>
                </c:pt>
                <c:pt idx="732">
                  <c:v>-1.5069931295232186E-2</c:v>
                </c:pt>
                <c:pt idx="733">
                  <c:v>-1.5076526840104595E-2</c:v>
                </c:pt>
                <c:pt idx="734">
                  <c:v>-1.4984532868705526E-2</c:v>
                </c:pt>
                <c:pt idx="735">
                  <c:v>-1.5064242812429612E-2</c:v>
                </c:pt>
                <c:pt idx="736">
                  <c:v>-1.5102189596841235E-2</c:v>
                </c:pt>
                <c:pt idx="737">
                  <c:v>-1.5081922440671401E-2</c:v>
                </c:pt>
                <c:pt idx="738">
                  <c:v>-1.4994899303854793E-2</c:v>
                </c:pt>
                <c:pt idx="739">
                  <c:v>-1.5051938547036944E-2</c:v>
                </c:pt>
                <c:pt idx="740">
                  <c:v>-1.4558461196438043E-2</c:v>
                </c:pt>
                <c:pt idx="741">
                  <c:v>-1.4509021659136126E-2</c:v>
                </c:pt>
                <c:pt idx="742">
                  <c:v>-1.4502171974696268E-2</c:v>
                </c:pt>
                <c:pt idx="743">
                  <c:v>-1.4238406660799867E-2</c:v>
                </c:pt>
                <c:pt idx="744">
                  <c:v>-1.419349127576337E-2</c:v>
                </c:pt>
                <c:pt idx="745">
                  <c:v>-1.4257756111479055E-2</c:v>
                </c:pt>
                <c:pt idx="746">
                  <c:v>-1.4040326227775023E-2</c:v>
                </c:pt>
                <c:pt idx="747">
                  <c:v>-1.3617092459684789E-2</c:v>
                </c:pt>
                <c:pt idx="748">
                  <c:v>-1.3154128212024302E-2</c:v>
                </c:pt>
                <c:pt idx="749">
                  <c:v>-1.317018159187531E-2</c:v>
                </c:pt>
                <c:pt idx="750">
                  <c:v>-1.3072938928514575E-2</c:v>
                </c:pt>
                <c:pt idx="751">
                  <c:v>-1.262317863857337E-2</c:v>
                </c:pt>
                <c:pt idx="752">
                  <c:v>-1.2445676843288263E-2</c:v>
                </c:pt>
                <c:pt idx="753">
                  <c:v>-1.257618791136997E-2</c:v>
                </c:pt>
                <c:pt idx="754">
                  <c:v>-1.2542932805105551E-2</c:v>
                </c:pt>
                <c:pt idx="755">
                  <c:v>-1.2564125354032143E-2</c:v>
                </c:pt>
                <c:pt idx="756">
                  <c:v>-1.2624649964120604E-2</c:v>
                </c:pt>
                <c:pt idx="757">
                  <c:v>-1.2603210608895807E-2</c:v>
                </c:pt>
                <c:pt idx="758">
                  <c:v>-1.2530174783013721E-2</c:v>
                </c:pt>
                <c:pt idx="759">
                  <c:v>-1.2519068499204132E-2</c:v>
                </c:pt>
                <c:pt idx="760">
                  <c:v>-1.2680502136939274E-2</c:v>
                </c:pt>
                <c:pt idx="761">
                  <c:v>-1.1210466210444628E-2</c:v>
                </c:pt>
                <c:pt idx="762">
                  <c:v>-1.0707678304150748E-2</c:v>
                </c:pt>
                <c:pt idx="763">
                  <c:v>-1.0718902035527429E-2</c:v>
                </c:pt>
                <c:pt idx="764">
                  <c:v>-1.0104545098522644E-2</c:v>
                </c:pt>
                <c:pt idx="765">
                  <c:v>-1.1254299103038134E-2</c:v>
                </c:pt>
                <c:pt idx="766">
                  <c:v>-1.1263252324886373E-2</c:v>
                </c:pt>
                <c:pt idx="767">
                  <c:v>-1.1120632268636669E-2</c:v>
                </c:pt>
                <c:pt idx="768">
                  <c:v>-1.0834482289454071E-2</c:v>
                </c:pt>
                <c:pt idx="769">
                  <c:v>-1.0294602288966458E-2</c:v>
                </c:pt>
                <c:pt idx="770">
                  <c:v>-1.0481789194458786E-2</c:v>
                </c:pt>
                <c:pt idx="771">
                  <c:v>-1.0982174945168528E-2</c:v>
                </c:pt>
                <c:pt idx="772">
                  <c:v>-1.0784849815867185E-2</c:v>
                </c:pt>
                <c:pt idx="773">
                  <c:v>-1.0988582788729455E-2</c:v>
                </c:pt>
                <c:pt idx="774">
                  <c:v>-1.0571353073140827E-2</c:v>
                </c:pt>
                <c:pt idx="775">
                  <c:v>-1.0586816744803674E-2</c:v>
                </c:pt>
                <c:pt idx="776">
                  <c:v>-1.0627540587902932E-2</c:v>
                </c:pt>
                <c:pt idx="777">
                  <c:v>-1.0576909323143058E-2</c:v>
                </c:pt>
                <c:pt idx="778">
                  <c:v>-1.0256934976481176E-2</c:v>
                </c:pt>
                <c:pt idx="779">
                  <c:v>-1.0263887808704927E-2</c:v>
                </c:pt>
                <c:pt idx="780">
                  <c:v>-1.0271134846800659E-2</c:v>
                </c:pt>
                <c:pt idx="781">
                  <c:v>-1.0302530379388294E-2</c:v>
                </c:pt>
                <c:pt idx="782">
                  <c:v>-1.0244865559380629E-2</c:v>
                </c:pt>
                <c:pt idx="783">
                  <c:v>-1.0188651587441342E-2</c:v>
                </c:pt>
                <c:pt idx="784">
                  <c:v>-1.0180396268862527E-2</c:v>
                </c:pt>
                <c:pt idx="785">
                  <c:v>-1.0123624843363068E-2</c:v>
                </c:pt>
                <c:pt idx="786">
                  <c:v>-1.0072752003515335E-2</c:v>
                </c:pt>
                <c:pt idx="787">
                  <c:v>-1.0068549569078152E-2</c:v>
                </c:pt>
                <c:pt idx="788">
                  <c:v>-9.9920013615145634E-3</c:v>
                </c:pt>
                <c:pt idx="789">
                  <c:v>-9.994676651955553E-3</c:v>
                </c:pt>
                <c:pt idx="790">
                  <c:v>-9.9772993456660707E-3</c:v>
                </c:pt>
                <c:pt idx="791">
                  <c:v>-9.9637798209369164E-3</c:v>
                </c:pt>
                <c:pt idx="792">
                  <c:v>-9.9266347371912179E-3</c:v>
                </c:pt>
                <c:pt idx="793">
                  <c:v>-9.8724035903007858E-3</c:v>
                </c:pt>
                <c:pt idx="794">
                  <c:v>-9.7944351234952164E-3</c:v>
                </c:pt>
                <c:pt idx="795">
                  <c:v>-1.0055824131850161E-2</c:v>
                </c:pt>
                <c:pt idx="796">
                  <c:v>-1.0326412185149559E-2</c:v>
                </c:pt>
                <c:pt idx="797">
                  <c:v>-1.0294367825996043E-2</c:v>
                </c:pt>
                <c:pt idx="798">
                  <c:v>-1.0155262716711183E-2</c:v>
                </c:pt>
                <c:pt idx="799">
                  <c:v>-1.0113235989021406E-2</c:v>
                </c:pt>
                <c:pt idx="800">
                  <c:v>-1.0244206337549406E-2</c:v>
                </c:pt>
                <c:pt idx="801">
                  <c:v>-1.0422669014813516E-2</c:v>
                </c:pt>
                <c:pt idx="802">
                  <c:v>-1.0310113918836777E-2</c:v>
                </c:pt>
                <c:pt idx="803">
                  <c:v>-1.0446304680502151E-2</c:v>
                </c:pt>
                <c:pt idx="804">
                  <c:v>-1.0561374512324228E-2</c:v>
                </c:pt>
                <c:pt idx="805">
                  <c:v>-1.0633240947991977E-2</c:v>
                </c:pt>
                <c:pt idx="806">
                  <c:v>-1.0646740829283392E-2</c:v>
                </c:pt>
                <c:pt idx="807">
                  <c:v>-1.0626431264963232E-2</c:v>
                </c:pt>
                <c:pt idx="808">
                  <c:v>-1.1144897004928917E-2</c:v>
                </c:pt>
                <c:pt idx="809">
                  <c:v>-1.1162743234731888E-2</c:v>
                </c:pt>
                <c:pt idx="810">
                  <c:v>-1.0951724675619081E-2</c:v>
                </c:pt>
                <c:pt idx="811">
                  <c:v>-1.0956702233246234E-2</c:v>
                </c:pt>
                <c:pt idx="812">
                  <c:v>-1.1201235957024904E-2</c:v>
                </c:pt>
                <c:pt idx="813">
                  <c:v>-1.1113200364877186E-2</c:v>
                </c:pt>
                <c:pt idx="814">
                  <c:v>-1.1375886206917195E-2</c:v>
                </c:pt>
                <c:pt idx="815">
                  <c:v>-1.1552932615203114E-2</c:v>
                </c:pt>
                <c:pt idx="816">
                  <c:v>-1.1492757078036391E-2</c:v>
                </c:pt>
                <c:pt idx="817">
                  <c:v>-1.1556468909728577E-2</c:v>
                </c:pt>
                <c:pt idx="818">
                  <c:v>-1.1478695806503382E-2</c:v>
                </c:pt>
                <c:pt idx="819">
                  <c:v>-1.1317093250567701E-2</c:v>
                </c:pt>
                <c:pt idx="820">
                  <c:v>-1.1312314101879902E-2</c:v>
                </c:pt>
                <c:pt idx="821">
                  <c:v>-1.1318354429986147E-2</c:v>
                </c:pt>
                <c:pt idx="822">
                  <c:v>-1.1366557019470968E-2</c:v>
                </c:pt>
                <c:pt idx="823">
                  <c:v>-1.1299916815669477E-2</c:v>
                </c:pt>
                <c:pt idx="824">
                  <c:v>-1.146528342469018E-2</c:v>
                </c:pt>
                <c:pt idx="825">
                  <c:v>-1.1493478827775298E-2</c:v>
                </c:pt>
                <c:pt idx="826">
                  <c:v>-1.14854315154907E-2</c:v>
                </c:pt>
                <c:pt idx="827">
                  <c:v>-1.1469339104749952E-2</c:v>
                </c:pt>
                <c:pt idx="828">
                  <c:v>-1.0410206141871567E-2</c:v>
                </c:pt>
                <c:pt idx="829">
                  <c:v>-1.0408795703105456E-2</c:v>
                </c:pt>
                <c:pt idx="830">
                  <c:v>-1.0757571076084183E-2</c:v>
                </c:pt>
                <c:pt idx="831">
                  <c:v>-1.0815279073060385E-2</c:v>
                </c:pt>
                <c:pt idx="832">
                  <c:v>-1.0771865871140257E-2</c:v>
                </c:pt>
                <c:pt idx="833">
                  <c:v>-1.0497464850805563E-2</c:v>
                </c:pt>
                <c:pt idx="834">
                  <c:v>-9.9742741020751487E-3</c:v>
                </c:pt>
                <c:pt idx="835">
                  <c:v>-9.960860531263438E-3</c:v>
                </c:pt>
                <c:pt idx="836">
                  <c:v>-9.7342986575185142E-3</c:v>
                </c:pt>
                <c:pt idx="837">
                  <c:v>-9.7976800080551343E-3</c:v>
                </c:pt>
                <c:pt idx="838">
                  <c:v>-9.7703359433602387E-3</c:v>
                </c:pt>
                <c:pt idx="839">
                  <c:v>-9.7976836925529314E-3</c:v>
                </c:pt>
                <c:pt idx="840">
                  <c:v>-9.7572490153580022E-3</c:v>
                </c:pt>
                <c:pt idx="841">
                  <c:v>-9.8882480135631737E-3</c:v>
                </c:pt>
                <c:pt idx="842">
                  <c:v>-9.8843671214565668E-3</c:v>
                </c:pt>
                <c:pt idx="843">
                  <c:v>-1.0112197342500998E-2</c:v>
                </c:pt>
                <c:pt idx="844">
                  <c:v>-1.0047985107179025E-2</c:v>
                </c:pt>
                <c:pt idx="845">
                  <c:v>-1.0106117656454095E-2</c:v>
                </c:pt>
                <c:pt idx="846">
                  <c:v>-1.0189482755926779E-2</c:v>
                </c:pt>
                <c:pt idx="847">
                  <c:v>-1.0196222250525128E-2</c:v>
                </c:pt>
                <c:pt idx="848">
                  <c:v>-1.019268392801792E-2</c:v>
                </c:pt>
                <c:pt idx="849">
                  <c:v>-1.0251463076027804E-2</c:v>
                </c:pt>
                <c:pt idx="850">
                  <c:v>-1.0623799903991701E-2</c:v>
                </c:pt>
                <c:pt idx="851">
                  <c:v>-1.0738578182653809E-2</c:v>
                </c:pt>
                <c:pt idx="852">
                  <c:v>-1.0522650087118571E-2</c:v>
                </c:pt>
                <c:pt idx="853">
                  <c:v>-1.0514471208811898E-2</c:v>
                </c:pt>
                <c:pt idx="854">
                  <c:v>-1.0428354483708692E-2</c:v>
                </c:pt>
                <c:pt idx="855">
                  <c:v>-1.0727494675428623E-2</c:v>
                </c:pt>
                <c:pt idx="856">
                  <c:v>-1.0727872671225193E-2</c:v>
                </c:pt>
                <c:pt idx="857">
                  <c:v>-1.0928301233294557E-2</c:v>
                </c:pt>
                <c:pt idx="858">
                  <c:v>-1.0690684095731821E-2</c:v>
                </c:pt>
                <c:pt idx="859">
                  <c:v>-1.0719252704026511E-2</c:v>
                </c:pt>
                <c:pt idx="860">
                  <c:v>-1.083460516802261E-2</c:v>
                </c:pt>
                <c:pt idx="861">
                  <c:v>-1.0856373707456646E-2</c:v>
                </c:pt>
                <c:pt idx="862">
                  <c:v>-1.1215575493450989E-2</c:v>
                </c:pt>
                <c:pt idx="863">
                  <c:v>-1.118833374599352E-2</c:v>
                </c:pt>
                <c:pt idx="864">
                  <c:v>-1.0932923797787221E-2</c:v>
                </c:pt>
                <c:pt idx="865">
                  <c:v>-1.0909811907066401E-2</c:v>
                </c:pt>
                <c:pt idx="866">
                  <c:v>-1.0795375368527097E-2</c:v>
                </c:pt>
                <c:pt idx="867">
                  <c:v>-1.0666437317732145E-2</c:v>
                </c:pt>
                <c:pt idx="868">
                  <c:v>-1.0591228552054476E-2</c:v>
                </c:pt>
                <c:pt idx="869">
                  <c:v>-1.0584826041260731E-2</c:v>
                </c:pt>
                <c:pt idx="870">
                  <c:v>-1.0567822297479771E-2</c:v>
                </c:pt>
                <c:pt idx="871">
                  <c:v>-9.9526668283431829E-3</c:v>
                </c:pt>
                <c:pt idx="872">
                  <c:v>-9.9358855895195081E-3</c:v>
                </c:pt>
                <c:pt idx="873">
                  <c:v>-1.005912819181274E-2</c:v>
                </c:pt>
                <c:pt idx="874">
                  <c:v>-1.0094366264631709E-2</c:v>
                </c:pt>
                <c:pt idx="875">
                  <c:v>-9.7843385679958726E-3</c:v>
                </c:pt>
                <c:pt idx="876">
                  <c:v>-9.7560931298840414E-3</c:v>
                </c:pt>
                <c:pt idx="877">
                  <c:v>-9.5155695092585327E-3</c:v>
                </c:pt>
                <c:pt idx="878">
                  <c:v>-9.4696844677468143E-3</c:v>
                </c:pt>
                <c:pt idx="879">
                  <c:v>-9.4076817321185752E-3</c:v>
                </c:pt>
                <c:pt idx="880">
                  <c:v>-9.4470638973257349E-3</c:v>
                </c:pt>
                <c:pt idx="881">
                  <c:v>-9.6412830965042391E-3</c:v>
                </c:pt>
                <c:pt idx="882">
                  <c:v>-9.7067344872764794E-3</c:v>
                </c:pt>
                <c:pt idx="883">
                  <c:v>-9.7086157117888261E-3</c:v>
                </c:pt>
                <c:pt idx="884">
                  <c:v>-9.7988349882958334E-3</c:v>
                </c:pt>
                <c:pt idx="885">
                  <c:v>-9.7275286258080799E-3</c:v>
                </c:pt>
                <c:pt idx="886">
                  <c:v>-9.5924971379800199E-3</c:v>
                </c:pt>
                <c:pt idx="887">
                  <c:v>-9.3326985246426492E-3</c:v>
                </c:pt>
                <c:pt idx="888">
                  <c:v>-9.2839203433188397E-3</c:v>
                </c:pt>
                <c:pt idx="889">
                  <c:v>-9.2816582185209547E-3</c:v>
                </c:pt>
                <c:pt idx="890">
                  <c:v>-9.3405131171980741E-3</c:v>
                </c:pt>
                <c:pt idx="891">
                  <c:v>-9.4888104026311943E-3</c:v>
                </c:pt>
                <c:pt idx="892">
                  <c:v>-9.6187439414252788E-3</c:v>
                </c:pt>
                <c:pt idx="893">
                  <c:v>-9.2299331654863911E-3</c:v>
                </c:pt>
                <c:pt idx="894">
                  <c:v>-9.1891533770655544E-3</c:v>
                </c:pt>
                <c:pt idx="895">
                  <c:v>-9.2281528822360619E-3</c:v>
                </c:pt>
                <c:pt idx="896">
                  <c:v>-9.1705464630448888E-3</c:v>
                </c:pt>
                <c:pt idx="897">
                  <c:v>-9.2272972105886374E-3</c:v>
                </c:pt>
                <c:pt idx="898">
                  <c:v>-9.228494791874934E-3</c:v>
                </c:pt>
                <c:pt idx="899">
                  <c:v>-9.2098625751693454E-3</c:v>
                </c:pt>
                <c:pt idx="900">
                  <c:v>-9.1489609601865807E-3</c:v>
                </c:pt>
                <c:pt idx="901">
                  <c:v>-9.2066215170731359E-3</c:v>
                </c:pt>
                <c:pt idx="902">
                  <c:v>-9.2214213160464326E-3</c:v>
                </c:pt>
                <c:pt idx="903">
                  <c:v>-9.2393946831151146E-3</c:v>
                </c:pt>
                <c:pt idx="904">
                  <c:v>-9.0307505834852919E-3</c:v>
                </c:pt>
                <c:pt idx="905">
                  <c:v>-9.1217237128679678E-3</c:v>
                </c:pt>
                <c:pt idx="906">
                  <c:v>-8.8771519534934749E-3</c:v>
                </c:pt>
                <c:pt idx="907">
                  <c:v>-8.8633926959850798E-3</c:v>
                </c:pt>
                <c:pt idx="908">
                  <c:v>-8.8106127557532003E-3</c:v>
                </c:pt>
                <c:pt idx="909">
                  <c:v>-8.7365107031037621E-3</c:v>
                </c:pt>
                <c:pt idx="910">
                  <c:v>-8.7327801270643997E-3</c:v>
                </c:pt>
                <c:pt idx="911">
                  <c:v>-8.7803952926636657E-3</c:v>
                </c:pt>
                <c:pt idx="912">
                  <c:v>-8.7512701154578553E-3</c:v>
                </c:pt>
                <c:pt idx="913">
                  <c:v>-8.6221632511919392E-3</c:v>
                </c:pt>
                <c:pt idx="914">
                  <c:v>-8.4792264177953654E-3</c:v>
                </c:pt>
                <c:pt idx="915">
                  <c:v>-8.5037385312940993E-3</c:v>
                </c:pt>
                <c:pt idx="916">
                  <c:v>-8.5331813996377508E-3</c:v>
                </c:pt>
                <c:pt idx="917">
                  <c:v>-8.9891352907816285E-3</c:v>
                </c:pt>
                <c:pt idx="918">
                  <c:v>-8.6753708779099149E-3</c:v>
                </c:pt>
                <c:pt idx="919">
                  <c:v>-8.6820347060507733E-3</c:v>
                </c:pt>
                <c:pt idx="920">
                  <c:v>-8.4461400768927226E-3</c:v>
                </c:pt>
                <c:pt idx="921">
                  <c:v>-8.4462646347722159E-3</c:v>
                </c:pt>
                <c:pt idx="922">
                  <c:v>-8.095571638526115E-3</c:v>
                </c:pt>
                <c:pt idx="923">
                  <c:v>-7.9152889355696768E-3</c:v>
                </c:pt>
                <c:pt idx="924">
                  <c:v>-7.8795671105780316E-3</c:v>
                </c:pt>
                <c:pt idx="925">
                  <c:v>-7.3981356475423879E-3</c:v>
                </c:pt>
                <c:pt idx="926">
                  <c:v>-7.33234193691709E-3</c:v>
                </c:pt>
                <c:pt idx="927">
                  <c:v>-7.329953520214553E-3</c:v>
                </c:pt>
                <c:pt idx="928">
                  <c:v>-7.5259444077297108E-3</c:v>
                </c:pt>
                <c:pt idx="929">
                  <c:v>-7.5410782127000708E-3</c:v>
                </c:pt>
                <c:pt idx="930">
                  <c:v>-7.7035844458457322E-3</c:v>
                </c:pt>
                <c:pt idx="931">
                  <c:v>-7.6804733745841243E-3</c:v>
                </c:pt>
                <c:pt idx="932">
                  <c:v>-7.7475482939036271E-3</c:v>
                </c:pt>
                <c:pt idx="933">
                  <c:v>-7.7583451920233363E-3</c:v>
                </c:pt>
                <c:pt idx="934">
                  <c:v>-7.742320521056451E-3</c:v>
                </c:pt>
                <c:pt idx="935">
                  <c:v>-7.7525994632983864E-3</c:v>
                </c:pt>
                <c:pt idx="936">
                  <c:v>-7.6238493336347911E-3</c:v>
                </c:pt>
                <c:pt idx="937">
                  <c:v>-7.3357482975932829E-3</c:v>
                </c:pt>
                <c:pt idx="938">
                  <c:v>-7.3338433135177036E-3</c:v>
                </c:pt>
                <c:pt idx="939">
                  <c:v>-7.3530874536501386E-3</c:v>
                </c:pt>
                <c:pt idx="940">
                  <c:v>-7.2276477752993042E-3</c:v>
                </c:pt>
                <c:pt idx="941">
                  <c:v>-7.1109670250464928E-3</c:v>
                </c:pt>
                <c:pt idx="942">
                  <c:v>-7.1051343206624314E-3</c:v>
                </c:pt>
                <c:pt idx="943">
                  <c:v>-7.0525115056475325E-3</c:v>
                </c:pt>
                <c:pt idx="944">
                  <c:v>-6.8423835127102142E-3</c:v>
                </c:pt>
                <c:pt idx="945">
                  <c:v>-6.7538971799614251E-3</c:v>
                </c:pt>
                <c:pt idx="946">
                  <c:v>-6.7403294469914887E-3</c:v>
                </c:pt>
                <c:pt idx="947">
                  <c:v>-6.6733486395946975E-3</c:v>
                </c:pt>
                <c:pt idx="948">
                  <c:v>-7.0310991759950699E-3</c:v>
                </c:pt>
                <c:pt idx="949">
                  <c:v>-7.2313037658809651E-3</c:v>
                </c:pt>
                <c:pt idx="950">
                  <c:v>-7.3902403229535191E-3</c:v>
                </c:pt>
                <c:pt idx="951">
                  <c:v>-7.3911598871326482E-3</c:v>
                </c:pt>
                <c:pt idx="952">
                  <c:v>-7.5000632299846064E-3</c:v>
                </c:pt>
                <c:pt idx="953">
                  <c:v>-7.3584218856716475E-3</c:v>
                </c:pt>
                <c:pt idx="954">
                  <c:v>-6.9778832007740153E-3</c:v>
                </c:pt>
                <c:pt idx="955">
                  <c:v>-6.8708843414492567E-3</c:v>
                </c:pt>
                <c:pt idx="956">
                  <c:v>-6.9707200749034417E-3</c:v>
                </c:pt>
                <c:pt idx="957">
                  <c:v>-6.9850206270695072E-3</c:v>
                </c:pt>
                <c:pt idx="958">
                  <c:v>-6.9534339825096676E-3</c:v>
                </c:pt>
                <c:pt idx="959">
                  <c:v>-7.0103689247878759E-3</c:v>
                </c:pt>
                <c:pt idx="960">
                  <c:v>-6.9455538117780139E-3</c:v>
                </c:pt>
                <c:pt idx="961">
                  <c:v>-6.9434679493209457E-3</c:v>
                </c:pt>
                <c:pt idx="962">
                  <c:v>-6.9770321733656458E-3</c:v>
                </c:pt>
                <c:pt idx="963">
                  <c:v>-7.1582136352266977E-3</c:v>
                </c:pt>
                <c:pt idx="964">
                  <c:v>-7.2506274727665966E-3</c:v>
                </c:pt>
                <c:pt idx="965">
                  <c:v>-7.2699426307125522E-3</c:v>
                </c:pt>
                <c:pt idx="966">
                  <c:v>-7.2870952277226198E-3</c:v>
                </c:pt>
                <c:pt idx="967">
                  <c:v>-7.2736513276013739E-3</c:v>
                </c:pt>
                <c:pt idx="968">
                  <c:v>-7.2015693586892559E-3</c:v>
                </c:pt>
                <c:pt idx="969">
                  <c:v>-7.2666309040373142E-3</c:v>
                </c:pt>
                <c:pt idx="970">
                  <c:v>-7.3435713055549278E-3</c:v>
                </c:pt>
                <c:pt idx="971">
                  <c:v>-7.4288717245168459E-3</c:v>
                </c:pt>
                <c:pt idx="972">
                  <c:v>-7.4225947522598163E-3</c:v>
                </c:pt>
                <c:pt idx="973">
                  <c:v>-7.5708146933260384E-3</c:v>
                </c:pt>
                <c:pt idx="974">
                  <c:v>-7.4945581116434888E-3</c:v>
                </c:pt>
                <c:pt idx="975">
                  <c:v>-7.4338208605692615E-3</c:v>
                </c:pt>
                <c:pt idx="976">
                  <c:v>-7.146628012490267E-3</c:v>
                </c:pt>
                <c:pt idx="977">
                  <c:v>-7.3725529156239682E-3</c:v>
                </c:pt>
                <c:pt idx="978">
                  <c:v>-7.351923153250832E-3</c:v>
                </c:pt>
                <c:pt idx="979">
                  <c:v>-7.568666209722295E-3</c:v>
                </c:pt>
                <c:pt idx="980">
                  <c:v>-7.0724444313409523E-3</c:v>
                </c:pt>
                <c:pt idx="981">
                  <c:v>-7.025539422777261E-3</c:v>
                </c:pt>
                <c:pt idx="982">
                  <c:v>-7.0594000905791938E-3</c:v>
                </c:pt>
                <c:pt idx="983">
                  <c:v>-7.1246039025330494E-3</c:v>
                </c:pt>
                <c:pt idx="984">
                  <c:v>-7.1277567529830716E-3</c:v>
                </c:pt>
                <c:pt idx="985">
                  <c:v>-7.1172136279024755E-3</c:v>
                </c:pt>
                <c:pt idx="986">
                  <c:v>-7.1319291330049035E-3</c:v>
                </c:pt>
                <c:pt idx="987">
                  <c:v>-7.3023649921497551E-3</c:v>
                </c:pt>
                <c:pt idx="988">
                  <c:v>-7.30135009845742E-3</c:v>
                </c:pt>
                <c:pt idx="989">
                  <c:v>-7.2211468192341947E-3</c:v>
                </c:pt>
                <c:pt idx="990">
                  <c:v>-7.2457997442190222E-3</c:v>
                </c:pt>
                <c:pt idx="991">
                  <c:v>-7.3262822629866732E-3</c:v>
                </c:pt>
                <c:pt idx="992">
                  <c:v>-7.3128550915277854E-3</c:v>
                </c:pt>
                <c:pt idx="993">
                  <c:v>-7.7078365802166751E-3</c:v>
                </c:pt>
                <c:pt idx="994">
                  <c:v>-8.0772345940822252E-3</c:v>
                </c:pt>
                <c:pt idx="995">
                  <c:v>-8.069843998929304E-3</c:v>
                </c:pt>
                <c:pt idx="996">
                  <c:v>-8.0804978524817214E-3</c:v>
                </c:pt>
                <c:pt idx="997">
                  <c:v>-8.0921914112795802E-3</c:v>
                </c:pt>
                <c:pt idx="998">
                  <c:v>-8.1243973356533005E-3</c:v>
                </c:pt>
                <c:pt idx="999">
                  <c:v>-8.1978344849399729E-3</c:v>
                </c:pt>
                <c:pt idx="1000">
                  <c:v>-8.2954657076136223E-3</c:v>
                </c:pt>
                <c:pt idx="1001">
                  <c:v>-8.4730808197304615E-3</c:v>
                </c:pt>
                <c:pt idx="1002">
                  <c:v>-8.6352705265686572E-3</c:v>
                </c:pt>
                <c:pt idx="1003">
                  <c:v>-8.6390707990204058E-3</c:v>
                </c:pt>
                <c:pt idx="1004">
                  <c:v>-8.5819237430482843E-3</c:v>
                </c:pt>
                <c:pt idx="1005">
                  <c:v>-8.6391488270946767E-3</c:v>
                </c:pt>
                <c:pt idx="1006">
                  <c:v>-8.6756050913394701E-3</c:v>
                </c:pt>
                <c:pt idx="1007">
                  <c:v>-8.7452409966018961E-3</c:v>
                </c:pt>
                <c:pt idx="1008">
                  <c:v>-8.7520040854520958E-3</c:v>
                </c:pt>
                <c:pt idx="1009">
                  <c:v>-8.8215000567760139E-3</c:v>
                </c:pt>
                <c:pt idx="1010">
                  <c:v>-8.8541933308110658E-3</c:v>
                </c:pt>
                <c:pt idx="1011">
                  <c:v>-8.5616070886436746E-3</c:v>
                </c:pt>
                <c:pt idx="1012">
                  <c:v>-8.8610583972015856E-3</c:v>
                </c:pt>
                <c:pt idx="1013">
                  <c:v>-8.7309527406644171E-3</c:v>
                </c:pt>
                <c:pt idx="1014">
                  <c:v>-8.7301518095601986E-3</c:v>
                </c:pt>
                <c:pt idx="1015">
                  <c:v>-8.6509943493841435E-3</c:v>
                </c:pt>
                <c:pt idx="1016">
                  <c:v>-8.6914780006254709E-3</c:v>
                </c:pt>
                <c:pt idx="1017">
                  <c:v>-8.8370337380718738E-3</c:v>
                </c:pt>
                <c:pt idx="1018">
                  <c:v>-8.8145984914514367E-3</c:v>
                </c:pt>
                <c:pt idx="1019">
                  <c:v>-8.7154502723425144E-3</c:v>
                </c:pt>
                <c:pt idx="1020">
                  <c:v>-8.7523532012205758E-3</c:v>
                </c:pt>
                <c:pt idx="1021">
                  <c:v>-8.7562000113331397E-3</c:v>
                </c:pt>
                <c:pt idx="1022">
                  <c:v>-8.9771273623618034E-3</c:v>
                </c:pt>
                <c:pt idx="1023">
                  <c:v>-8.985869394032852E-3</c:v>
                </c:pt>
                <c:pt idx="1024">
                  <c:v>-8.9815372703308648E-3</c:v>
                </c:pt>
                <c:pt idx="1025">
                  <c:v>-8.9474044873775783E-3</c:v>
                </c:pt>
                <c:pt idx="1026">
                  <c:v>-8.8063090389265478E-3</c:v>
                </c:pt>
                <c:pt idx="1027">
                  <c:v>-8.6611690337870459E-3</c:v>
                </c:pt>
                <c:pt idx="1028">
                  <c:v>-8.5744438986841594E-3</c:v>
                </c:pt>
                <c:pt idx="1029">
                  <c:v>-8.5298166380023376E-3</c:v>
                </c:pt>
                <c:pt idx="1030">
                  <c:v>-8.5305873732294934E-3</c:v>
                </c:pt>
                <c:pt idx="1031">
                  <c:v>-8.5288620587692255E-3</c:v>
                </c:pt>
                <c:pt idx="1032">
                  <c:v>-8.4850387093801573E-3</c:v>
                </c:pt>
                <c:pt idx="1033">
                  <c:v>-8.4275470092656877E-3</c:v>
                </c:pt>
                <c:pt idx="1034">
                  <c:v>-8.343426979676126E-3</c:v>
                </c:pt>
                <c:pt idx="1035">
                  <c:v>-8.3424140833035596E-3</c:v>
                </c:pt>
                <c:pt idx="1036">
                  <c:v>-8.206583119272564E-3</c:v>
                </c:pt>
                <c:pt idx="1037">
                  <c:v>-8.2282148600993678E-3</c:v>
                </c:pt>
                <c:pt idx="1038">
                  <c:v>-8.2247524094699719E-3</c:v>
                </c:pt>
                <c:pt idx="1039">
                  <c:v>-8.4806545679126533E-3</c:v>
                </c:pt>
                <c:pt idx="1040">
                  <c:v>-8.3723486798857293E-3</c:v>
                </c:pt>
                <c:pt idx="1041">
                  <c:v>-8.4279720850751853E-3</c:v>
                </c:pt>
                <c:pt idx="1042">
                  <c:v>-8.2065994148369844E-3</c:v>
                </c:pt>
                <c:pt idx="1043">
                  <c:v>-8.3261723569889937E-3</c:v>
                </c:pt>
                <c:pt idx="1044">
                  <c:v>-8.3345002746937381E-3</c:v>
                </c:pt>
                <c:pt idx="1045">
                  <c:v>-8.2848709967238733E-3</c:v>
                </c:pt>
                <c:pt idx="1046">
                  <c:v>-8.3201374371365423E-3</c:v>
                </c:pt>
                <c:pt idx="1047">
                  <c:v>-8.3269059840100738E-3</c:v>
                </c:pt>
                <c:pt idx="1048">
                  <c:v>-8.3259847617222823E-3</c:v>
                </c:pt>
                <c:pt idx="1049">
                  <c:v>-8.2967794016918905E-3</c:v>
                </c:pt>
                <c:pt idx="1050">
                  <c:v>-8.2868238744539958E-3</c:v>
                </c:pt>
                <c:pt idx="1051">
                  <c:v>-8.279841985055986E-3</c:v>
                </c:pt>
                <c:pt idx="1052">
                  <c:v>-8.2765196729611638E-3</c:v>
                </c:pt>
                <c:pt idx="1053">
                  <c:v>-8.2961011738216586E-3</c:v>
                </c:pt>
                <c:pt idx="1054">
                  <c:v>-7.994613095443831E-3</c:v>
                </c:pt>
                <c:pt idx="1055">
                  <c:v>-8.0051289908241504E-3</c:v>
                </c:pt>
                <c:pt idx="1056">
                  <c:v>-7.403073953281554E-3</c:v>
                </c:pt>
                <c:pt idx="1057">
                  <c:v>-7.1869846019679369E-3</c:v>
                </c:pt>
                <c:pt idx="1058">
                  <c:v>-7.4089006209558427E-3</c:v>
                </c:pt>
                <c:pt idx="1059">
                  <c:v>-7.6236015447428227E-3</c:v>
                </c:pt>
                <c:pt idx="1060">
                  <c:v>-7.6112658060816752E-3</c:v>
                </c:pt>
                <c:pt idx="1061">
                  <c:v>-7.5480025252735077E-3</c:v>
                </c:pt>
                <c:pt idx="1062">
                  <c:v>-7.4291726071933507E-3</c:v>
                </c:pt>
                <c:pt idx="1063">
                  <c:v>-7.351392560848026E-3</c:v>
                </c:pt>
                <c:pt idx="1064">
                  <c:v>-7.0876289356335345E-3</c:v>
                </c:pt>
                <c:pt idx="1065">
                  <c:v>-7.0145001735719336E-3</c:v>
                </c:pt>
                <c:pt idx="1066">
                  <c:v>-7.0933344730795562E-3</c:v>
                </c:pt>
                <c:pt idx="1067">
                  <c:v>-7.099715068654382E-3</c:v>
                </c:pt>
                <c:pt idx="1068">
                  <c:v>-7.7916205830826759E-3</c:v>
                </c:pt>
                <c:pt idx="1069">
                  <c:v>-8.8170788619128734E-3</c:v>
                </c:pt>
                <c:pt idx="1070">
                  <c:v>-8.9396169730816197E-3</c:v>
                </c:pt>
                <c:pt idx="1071">
                  <c:v>-8.9259877134499049E-3</c:v>
                </c:pt>
                <c:pt idx="1072">
                  <c:v>-8.8721906326474833E-3</c:v>
                </c:pt>
                <c:pt idx="1073">
                  <c:v>-8.8819753354496891E-3</c:v>
                </c:pt>
                <c:pt idx="1074">
                  <c:v>-9.403507737853754E-3</c:v>
                </c:pt>
                <c:pt idx="1075">
                  <c:v>-8.8980416037294299E-3</c:v>
                </c:pt>
                <c:pt idx="1076">
                  <c:v>-9.1915873809849252E-3</c:v>
                </c:pt>
                <c:pt idx="1077">
                  <c:v>-9.2316696168394767E-3</c:v>
                </c:pt>
                <c:pt idx="1078">
                  <c:v>-9.329374258669438E-3</c:v>
                </c:pt>
                <c:pt idx="1079">
                  <c:v>-9.3132331361066821E-3</c:v>
                </c:pt>
                <c:pt idx="1080">
                  <c:v>-9.6532347068484098E-3</c:v>
                </c:pt>
                <c:pt idx="1081">
                  <c:v>-9.6448805104769521E-3</c:v>
                </c:pt>
                <c:pt idx="1082">
                  <c:v>-9.6605056433749781E-3</c:v>
                </c:pt>
                <c:pt idx="1083">
                  <c:v>-9.7027860597769834E-3</c:v>
                </c:pt>
                <c:pt idx="1084">
                  <c:v>-9.7055545075587814E-3</c:v>
                </c:pt>
                <c:pt idx="1085">
                  <c:v>-9.5950834161012914E-3</c:v>
                </c:pt>
                <c:pt idx="1086">
                  <c:v>-9.6126637025378252E-3</c:v>
                </c:pt>
                <c:pt idx="1087">
                  <c:v>-1.0008043110512638E-2</c:v>
                </c:pt>
                <c:pt idx="1088">
                  <c:v>-1.0033427177142132E-2</c:v>
                </c:pt>
                <c:pt idx="1089">
                  <c:v>-1.0048550870837022E-2</c:v>
                </c:pt>
                <c:pt idx="1090">
                  <c:v>-1.0090971099214193E-2</c:v>
                </c:pt>
                <c:pt idx="1091">
                  <c:v>-1.007814920345442E-2</c:v>
                </c:pt>
                <c:pt idx="1092">
                  <c:v>-1.0112953791086845E-2</c:v>
                </c:pt>
                <c:pt idx="1093">
                  <c:v>-1.0122028182615411E-2</c:v>
                </c:pt>
                <c:pt idx="1094">
                  <c:v>-1.0093147894753539E-2</c:v>
                </c:pt>
                <c:pt idx="1095">
                  <c:v>-1.011895674719965E-2</c:v>
                </c:pt>
                <c:pt idx="1096">
                  <c:v>-1.0285235747336811E-2</c:v>
                </c:pt>
                <c:pt idx="1097">
                  <c:v>-1.0297262550479155E-2</c:v>
                </c:pt>
                <c:pt idx="1098">
                  <c:v>-1.0298339023283346E-2</c:v>
                </c:pt>
                <c:pt idx="1099">
                  <c:v>-1.0303040154049708E-2</c:v>
                </c:pt>
                <c:pt idx="1100">
                  <c:v>-1.0270983070819908E-2</c:v>
                </c:pt>
                <c:pt idx="1101">
                  <c:v>-1.0263840930299839E-2</c:v>
                </c:pt>
                <c:pt idx="1102">
                  <c:v>-9.976042952374916E-3</c:v>
                </c:pt>
                <c:pt idx="1103">
                  <c:v>-9.9869441608928487E-3</c:v>
                </c:pt>
                <c:pt idx="1104">
                  <c:v>-1.0059397384124312E-2</c:v>
                </c:pt>
                <c:pt idx="1105">
                  <c:v>-1.0062112214192931E-2</c:v>
                </c:pt>
                <c:pt idx="1106">
                  <c:v>-1.0347924606250896E-2</c:v>
                </c:pt>
                <c:pt idx="1107">
                  <c:v>-1.0338935387780393E-2</c:v>
                </c:pt>
                <c:pt idx="1108">
                  <c:v>-1.0568181093356751E-2</c:v>
                </c:pt>
                <c:pt idx="1109">
                  <c:v>-1.0450957989907892E-2</c:v>
                </c:pt>
                <c:pt idx="1110">
                  <c:v>-1.0667691775878424E-2</c:v>
                </c:pt>
                <c:pt idx="1111">
                  <c:v>-1.0937337878404863E-2</c:v>
                </c:pt>
                <c:pt idx="1112">
                  <c:v>-1.0966082031277769E-2</c:v>
                </c:pt>
                <c:pt idx="1113">
                  <c:v>-1.0889655360237409E-2</c:v>
                </c:pt>
                <c:pt idx="1114">
                  <c:v>-1.0887049729439638E-2</c:v>
                </c:pt>
                <c:pt idx="1115">
                  <c:v>-1.093870664492648E-2</c:v>
                </c:pt>
                <c:pt idx="1116">
                  <c:v>-1.0929594145519389E-2</c:v>
                </c:pt>
                <c:pt idx="1117">
                  <c:v>-1.0932885044731399E-2</c:v>
                </c:pt>
                <c:pt idx="1118">
                  <c:v>-1.0941000606611179E-2</c:v>
                </c:pt>
                <c:pt idx="1119">
                  <c:v>-1.0946363726496855E-2</c:v>
                </c:pt>
                <c:pt idx="1120">
                  <c:v>-1.0804321863684772E-2</c:v>
                </c:pt>
                <c:pt idx="1121">
                  <c:v>-1.0688422358920461E-2</c:v>
                </c:pt>
                <c:pt idx="1122">
                  <c:v>-1.0542043040373547E-2</c:v>
                </c:pt>
                <c:pt idx="1123">
                  <c:v>-1.0720516042494056E-2</c:v>
                </c:pt>
                <c:pt idx="1124">
                  <c:v>-1.1057871251929691E-2</c:v>
                </c:pt>
                <c:pt idx="1125">
                  <c:v>-1.1163967720839172E-2</c:v>
                </c:pt>
                <c:pt idx="1126">
                  <c:v>-1.1168029672187881E-2</c:v>
                </c:pt>
                <c:pt idx="1127">
                  <c:v>-1.1781814026531362E-2</c:v>
                </c:pt>
                <c:pt idx="1128">
                  <c:v>-1.193989092257533E-2</c:v>
                </c:pt>
                <c:pt idx="1129">
                  <c:v>-1.1929971681749715E-2</c:v>
                </c:pt>
                <c:pt idx="1130">
                  <c:v>-1.1937626703109232E-2</c:v>
                </c:pt>
                <c:pt idx="1131">
                  <c:v>-1.1944716061437941E-2</c:v>
                </c:pt>
                <c:pt idx="1132">
                  <c:v>-1.1422612142023588E-2</c:v>
                </c:pt>
                <c:pt idx="1133">
                  <c:v>-1.1508372561702717E-2</c:v>
                </c:pt>
                <c:pt idx="1134">
                  <c:v>-1.1754847743656106E-2</c:v>
                </c:pt>
                <c:pt idx="1135">
                  <c:v>-1.1720949304855026E-2</c:v>
                </c:pt>
                <c:pt idx="1136">
                  <c:v>-1.3599288565868605E-2</c:v>
                </c:pt>
                <c:pt idx="1137">
                  <c:v>-1.3215648570588066E-2</c:v>
                </c:pt>
                <c:pt idx="1138">
                  <c:v>-1.3362474168255208E-2</c:v>
                </c:pt>
                <c:pt idx="1139">
                  <c:v>-1.3193879747363671E-2</c:v>
                </c:pt>
                <c:pt idx="1140">
                  <c:v>-1.3782197005819721E-2</c:v>
                </c:pt>
                <c:pt idx="1141">
                  <c:v>-1.3726105316482154E-2</c:v>
                </c:pt>
                <c:pt idx="1142">
                  <c:v>-1.4089962085534299E-2</c:v>
                </c:pt>
                <c:pt idx="1143">
                  <c:v>-1.3792416873473008E-2</c:v>
                </c:pt>
                <c:pt idx="1144">
                  <c:v>-1.4250077626021939E-2</c:v>
                </c:pt>
                <c:pt idx="1145">
                  <c:v>-1.4252368935465111E-2</c:v>
                </c:pt>
                <c:pt idx="1146">
                  <c:v>-1.4545247087200662E-2</c:v>
                </c:pt>
                <c:pt idx="1147">
                  <c:v>-1.6756289244708962E-2</c:v>
                </c:pt>
                <c:pt idx="1148">
                  <c:v>-1.7036415294216192E-2</c:v>
                </c:pt>
                <c:pt idx="1149">
                  <c:v>-1.7140364729036801E-2</c:v>
                </c:pt>
                <c:pt idx="1150">
                  <c:v>-1.7042446656145387E-2</c:v>
                </c:pt>
                <c:pt idx="1151">
                  <c:v>-1.7025557733115832E-2</c:v>
                </c:pt>
                <c:pt idx="1152">
                  <c:v>-1.7065082567218982E-2</c:v>
                </c:pt>
                <c:pt idx="1153">
                  <c:v>-1.7105446034357985E-2</c:v>
                </c:pt>
                <c:pt idx="1154">
                  <c:v>-1.7165044493911003E-2</c:v>
                </c:pt>
                <c:pt idx="1155">
                  <c:v>-1.7305103386804299E-2</c:v>
                </c:pt>
                <c:pt idx="1156">
                  <c:v>-1.7312902501436266E-2</c:v>
                </c:pt>
                <c:pt idx="1157">
                  <c:v>-1.7615551861150248E-2</c:v>
                </c:pt>
                <c:pt idx="1158">
                  <c:v>-1.7739294096029309E-2</c:v>
                </c:pt>
                <c:pt idx="1159">
                  <c:v>-1.7768556477025462E-2</c:v>
                </c:pt>
                <c:pt idx="1160">
                  <c:v>-1.7755792778129061E-2</c:v>
                </c:pt>
                <c:pt idx="1161">
                  <c:v>-1.7943170163311553E-2</c:v>
                </c:pt>
                <c:pt idx="1162">
                  <c:v>-1.7978376249314251E-2</c:v>
                </c:pt>
                <c:pt idx="1163">
                  <c:v>-1.8026492412361716E-2</c:v>
                </c:pt>
                <c:pt idx="1164">
                  <c:v>-1.8109032506908592E-2</c:v>
                </c:pt>
                <c:pt idx="1165">
                  <c:v>-1.8109209023088095E-2</c:v>
                </c:pt>
                <c:pt idx="1166">
                  <c:v>-1.8062574224498272E-2</c:v>
                </c:pt>
                <c:pt idx="1167">
                  <c:v>-1.7954766396985664E-2</c:v>
                </c:pt>
                <c:pt idx="1168">
                  <c:v>-1.8713023283852694E-2</c:v>
                </c:pt>
                <c:pt idx="1169">
                  <c:v>-1.8474187709014343E-2</c:v>
                </c:pt>
                <c:pt idx="1170">
                  <c:v>-1.8692014046738939E-2</c:v>
                </c:pt>
                <c:pt idx="1171">
                  <c:v>-1.8609487099236922E-2</c:v>
                </c:pt>
                <c:pt idx="1172">
                  <c:v>-1.8632874881478113E-2</c:v>
                </c:pt>
                <c:pt idx="1173">
                  <c:v>-1.8705438723672699E-2</c:v>
                </c:pt>
                <c:pt idx="1174">
                  <c:v>-1.8491645909032961E-2</c:v>
                </c:pt>
                <c:pt idx="1175">
                  <c:v>-1.8495480601106989E-2</c:v>
                </c:pt>
                <c:pt idx="1176">
                  <c:v>-1.8532642119466362E-2</c:v>
                </c:pt>
                <c:pt idx="1177">
                  <c:v>-1.8536023330013422E-2</c:v>
                </c:pt>
                <c:pt idx="1178">
                  <c:v>-1.8615474171607353E-2</c:v>
                </c:pt>
                <c:pt idx="1179">
                  <c:v>-1.8666469867255356E-2</c:v>
                </c:pt>
                <c:pt idx="1180">
                  <c:v>-1.8709682159692022E-2</c:v>
                </c:pt>
                <c:pt idx="1181">
                  <c:v>-1.8714432178619744E-2</c:v>
                </c:pt>
                <c:pt idx="1182">
                  <c:v>-1.8706628833102638E-2</c:v>
                </c:pt>
                <c:pt idx="1183">
                  <c:v>-1.8682830009631005E-2</c:v>
                </c:pt>
                <c:pt idx="1184">
                  <c:v>-1.8675188769371222E-2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390688"/>
        <c:axId val="93571568"/>
      </c:lineChart>
      <c:dateAx>
        <c:axId val="817390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71568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935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90688"/>
        <c:crosses val="autoZero"/>
        <c:crossBetween val="between"/>
      </c:valAx>
      <c:valAx>
        <c:axId val="93569904"/>
        <c:scaling>
          <c:orientation val="minMax"/>
          <c:max val="1"/>
          <c:min val="0"/>
        </c:scaling>
        <c:delete val="0"/>
        <c:axPos val="r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1344"/>
        <c:crosses val="max"/>
        <c:crossBetween val="between"/>
      </c:valAx>
      <c:catAx>
        <c:axId val="55121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35699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73575501338196"/>
          <c:y val="0.35493927534206154"/>
          <c:w val="0.13484131229697197"/>
          <c:h val="0.28127296587926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000">
                <a:solidFill>
                  <a:schemeClr val="tx1"/>
                </a:solidFill>
              </a:rPr>
              <a:t>Last 63 days</a:t>
            </a:r>
          </a:p>
        </c:rich>
      </c:tx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2807534352323608"/>
          <c:y val="0.12507336322543017"/>
          <c:w val="0.72469883326627971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BOXPLOTS!$L$26:$N$26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BOXPLOTS!$L$21:$N$21</c:f>
              <c:numCache>
                <c:formatCode>0.00%</c:formatCode>
                <c:ptCount val="3"/>
                <c:pt idx="0">
                  <c:v>4.7340993000000012E-2</c:v>
                </c:pt>
                <c:pt idx="1">
                  <c:v>5.579611000000001E-2</c:v>
                </c:pt>
                <c:pt idx="2">
                  <c:v>4.514787860000001E-2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6-4952-82F6-878681201AF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1.8091829999999989E-2</c:v>
                  </c:pt>
                  <c:pt idx="1">
                    <c:v>9.9838359999999959E-3</c:v>
                  </c:pt>
                  <c:pt idx="2">
                    <c:v>1.6132677199999994E-2</c:v>
                  </c:pt>
                </c:numCache>
              </c:numRef>
            </c:minus>
            <c:spPr>
              <a:noFill/>
              <a:ln w="603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BOXPLOTS!$L$22:$N$22</c:f>
              <c:numCache>
                <c:formatCode>0.00%</c:formatCode>
                <c:ptCount val="3"/>
                <c:pt idx="0">
                  <c:v>1.8091829999999989E-2</c:v>
                </c:pt>
                <c:pt idx="1">
                  <c:v>9.9838359999999959E-3</c:v>
                </c:pt>
                <c:pt idx="2">
                  <c:v>1.6132677199999994E-2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6-4952-82F6-878681201AF0}"/>
            </c:ext>
          </c:extLst>
        </c:ser>
        <c:ser>
          <c:idx val="2"/>
          <c:order val="2"/>
          <c:spPr>
            <a:solidFill>
              <a:schemeClr val="accent3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BOXPLOTS!$L$23:$N$23</c:f>
              <c:numCache>
                <c:formatCode>0.00%</c:formatCode>
                <c:ptCount val="3"/>
                <c:pt idx="0">
                  <c:v>5.6788900000000059E-3</c:v>
                </c:pt>
                <c:pt idx="1">
                  <c:v>4.0812050000000044E-3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6-4952-82F6-878681201AF0}"/>
            </c:ext>
          </c:extLst>
        </c:ser>
        <c:ser>
          <c:idx val="3"/>
          <c:order val="3"/>
          <c:spPr>
            <a:solidFill>
              <a:schemeClr val="accent3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7.7202629999999911E-3</c:v>
                  </c:pt>
                  <c:pt idx="2">
                    <c:v>1.9304771900000003E-2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BOXPLOTS!$L$24:$N$24</c:f>
              <c:numCache>
                <c:formatCode>0.00%</c:formatCode>
                <c:ptCount val="3"/>
                <c:pt idx="0">
                  <c:v>3.4508379999999977E-3</c:v>
                </c:pt>
                <c:pt idx="1">
                  <c:v>2.6916800000000018E-3</c:v>
                </c:pt>
                <c:pt idx="2">
                  <c:v>4.9399447999999985E-3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76-4952-82F6-878681201AF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BOXPLOTS!$L$25:$N$25</c:f>
              <c:numCache>
                <c:formatCode>0.00%</c:formatCode>
                <c:ptCount val="3"/>
                <c:pt idx="0">
                  <c:v>1.7111873999999999E-2</c:v>
                </c:pt>
                <c:pt idx="1">
                  <c:v>7.7202629999999911E-3</c:v>
                </c:pt>
                <c:pt idx="2">
                  <c:v>1.9304771900000003E-2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  <c:minorUnit val="1.0000000000000002E-3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Last 252 days</a:t>
            </a:r>
          </a:p>
        </c:rich>
      </c:tx>
      <c:layout>
        <c:manualLayout>
          <c:xMode val="edge"/>
          <c:yMode val="edge"/>
          <c:x val="0.32311738810426477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259259259259262E-2"/>
          <c:y val="0.12507336322543017"/>
          <c:w val="0.75137270341207363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BOXPLOTS!$G$26:$I$26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BOXPLOTS!$G$21:$I$21</c:f>
              <c:numCache>
                <c:formatCode>0.00%</c:formatCode>
                <c:ptCount val="3"/>
                <c:pt idx="0">
                  <c:v>4.7340992600000006E-2</c:v>
                </c:pt>
                <c:pt idx="1">
                  <c:v>4.9937050700000006E-2</c:v>
                </c:pt>
                <c:pt idx="2">
                  <c:v>3.0614432500000004E-2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D-4B1B-947B-17D715ECD4C6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BOXPLOTS!$G$27:$I$27</c:f>
                <c:numCache>
                  <c:formatCode>General</c:formatCode>
                  <c:ptCount val="3"/>
                  <c:pt idx="0">
                    <c:v>2.0503179999999996E-2</c:v>
                  </c:pt>
                  <c:pt idx="1">
                    <c:v>1.7762799500000002E-2</c:v>
                  </c:pt>
                  <c:pt idx="2">
                    <c:v>3.4689114600000008E-2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BOXPLOTS!$G$22:$I$22</c:f>
              <c:numCache>
                <c:formatCode>0.00%</c:formatCode>
                <c:ptCount val="3"/>
                <c:pt idx="0">
                  <c:v>2.0503179999999996E-2</c:v>
                </c:pt>
                <c:pt idx="1">
                  <c:v>1.7762799500000002E-2</c:v>
                </c:pt>
                <c:pt idx="2">
                  <c:v>3.4689114600000008E-2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D-4B1B-947B-17D715ECD4C6}"/>
            </c:ext>
          </c:extLst>
        </c:ser>
        <c:ser>
          <c:idx val="2"/>
          <c:order val="2"/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BOXPLOTS!$G$23:$I$23</c:f>
              <c:numCache>
                <c:formatCode>0.00%</c:formatCode>
                <c:ptCount val="3"/>
                <c:pt idx="0">
                  <c:v>2.3100086000000103E-3</c:v>
                </c:pt>
                <c:pt idx="1">
                  <c:v>2.1695776999999944E-3</c:v>
                </c:pt>
                <c:pt idx="2">
                  <c:v>4.8340114999999989E-3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6D-4B1B-947B-17D715ECD4C6}"/>
            </c:ext>
          </c:extLst>
        </c:ser>
        <c:ser>
          <c:idx val="3"/>
          <c:order val="3"/>
          <c:spPr>
            <a:solidFill>
              <a:schemeClr val="accent2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BOXPLOTS!$G$28:$I$28</c:f>
                <c:numCache>
                  <c:formatCode>General</c:formatCode>
                  <c:ptCount val="3"/>
                  <c:pt idx="0">
                    <c:v>1.9137744500000012E-2</c:v>
                  </c:pt>
                  <c:pt idx="1">
                    <c:v>1.2253143000000008E-2</c:v>
                  </c:pt>
                  <c:pt idx="2">
                    <c:v>3.3860194399999988E-2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BOXPLOTS!$G$24:$I$24</c:f>
              <c:numCache>
                <c:formatCode>0.00%</c:formatCode>
                <c:ptCount val="3"/>
                <c:pt idx="0">
                  <c:v>2.3824993999999877E-3</c:v>
                </c:pt>
                <c:pt idx="1">
                  <c:v>2.3802455000000028E-3</c:v>
                </c:pt>
                <c:pt idx="2">
                  <c:v>5.1169972000000008E-3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6D-4B1B-947B-17D715ECD4C6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BOXPLOTS!$G$25:$I$25</c:f>
              <c:numCache>
                <c:formatCode>0.00%</c:formatCode>
                <c:ptCount val="3"/>
                <c:pt idx="0">
                  <c:v>1.9137744500000012E-2</c:v>
                </c:pt>
                <c:pt idx="1">
                  <c:v>1.2253143000000008E-2</c:v>
                </c:pt>
                <c:pt idx="2">
                  <c:v>3.3860194399999988E-2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Since </a:t>
            </a:r>
            <a:r>
              <a:rPr lang="en-US" baseline="0">
                <a:solidFill>
                  <a:schemeClr val="tx1"/>
                </a:solidFill>
              </a:rPr>
              <a:t> Inception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524364617466294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568510457931895E-2"/>
          <c:y val="0.12507336322543017"/>
          <c:w val="0.6083526515707276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BOXPLOTS!$B$26:$D$26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BOXPLOTS!$B$21:$D$21</c:f>
              <c:numCache>
                <c:formatCode>0.00%</c:formatCode>
                <c:ptCount val="3"/>
                <c:pt idx="0">
                  <c:v>3.5862843400000004E-2</c:v>
                </c:pt>
                <c:pt idx="1">
                  <c:v>4.2877149400000009E-2</c:v>
                </c:pt>
                <c:pt idx="2">
                  <c:v>3.5127975000000117E-3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8-43D0-9579-3016B84C7D6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BOXPLOTS!$B$27:$D$27</c:f>
                <c:numCache>
                  <c:formatCode>General</c:formatCode>
                  <c:ptCount val="3"/>
                  <c:pt idx="0">
                    <c:v>3.1450201099999998E-2</c:v>
                  </c:pt>
                  <c:pt idx="1">
                    <c:v>2.5401841499999994E-2</c:v>
                  </c:pt>
                  <c:pt idx="2">
                    <c:v>6.2459540799999991E-2</c:v>
                  </c:pt>
                </c:numCache>
              </c:numRef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BOXPLOTS!$B$22:$D$22</c:f>
              <c:numCache>
                <c:formatCode>0.00%</c:formatCode>
                <c:ptCount val="3"/>
                <c:pt idx="0">
                  <c:v>3.1450201099999998E-2</c:v>
                </c:pt>
                <c:pt idx="1">
                  <c:v>2.5401841499999994E-2</c:v>
                </c:pt>
                <c:pt idx="2">
                  <c:v>6.2459540799999991E-2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8-43D0-9579-3016B84C7D60}"/>
            </c:ext>
          </c:extLst>
        </c:ser>
        <c:ser>
          <c:idx val="2"/>
          <c:order val="2"/>
          <c:spPr>
            <a:solidFill>
              <a:schemeClr val="accent1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BOXPLOTS!$B$23:$D$23</c:f>
              <c:numCache>
                <c:formatCode>0.00%</c:formatCode>
                <c:ptCount val="3"/>
                <c:pt idx="0">
                  <c:v>2.9686698999999983E-3</c:v>
                </c:pt>
                <c:pt idx="1">
                  <c:v>1.9898729000000087E-3</c:v>
                </c:pt>
                <c:pt idx="2">
                  <c:v>4.6403586000000052E-3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A8-43D0-9579-3016B84C7D60}"/>
            </c:ext>
          </c:extLst>
        </c:ser>
        <c:ser>
          <c:idx val="3"/>
          <c:order val="3"/>
          <c:spPr>
            <a:solidFill>
              <a:schemeClr val="accent1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BOXPLOTS!$B$28:$D$28</c:f>
                <c:numCache>
                  <c:formatCode>General</c:formatCode>
                  <c:ptCount val="3"/>
                  <c:pt idx="0">
                    <c:v>2.3124630100000002E-2</c:v>
                  </c:pt>
                  <c:pt idx="1">
                    <c:v>1.2549877900000006E-2</c:v>
                  </c:pt>
                  <c:pt idx="2">
                    <c:v>4.2005066399999999E-2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03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BOXPLOTS!$B$24:$D$24</c:f>
              <c:numCache>
                <c:formatCode>0.00%</c:formatCode>
                <c:ptCount val="3"/>
                <c:pt idx="0">
                  <c:v>2.7287130000000076E-3</c:v>
                </c:pt>
                <c:pt idx="1">
                  <c:v>1.6840746999999961E-3</c:v>
                </c:pt>
                <c:pt idx="2">
                  <c:v>4.8166803000000008E-3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A8-43D0-9579-3016B84C7D6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BOXPLOTS!$B$25:$D$25</c:f>
              <c:numCache>
                <c:formatCode>0.00%</c:formatCode>
                <c:ptCount val="3"/>
                <c:pt idx="0">
                  <c:v>2.3124630100000002E-2</c:v>
                </c:pt>
                <c:pt idx="1">
                  <c:v>1.2549877900000006E-2</c:v>
                </c:pt>
                <c:pt idx="2">
                  <c:v>4.2005066399999999E-2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SECTOR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351200425100238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RISKSTATS_LSE!$AR$1</c:f>
              <c:strCache>
                <c:ptCount val="1"/>
                <c:pt idx="0">
                  <c:v>Consumer.Discretionary.1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RISKSTATS_LSE!$AR$2:$AR$1186</c:f>
              <c:numCache>
                <c:formatCode>0.00%</c:formatCode>
                <c:ptCount val="1185"/>
                <c:pt idx="620">
                  <c:v>2.2664397503983145E-3</c:v>
                </c:pt>
                <c:pt idx="621">
                  <c:v>2.1519500117487319E-3</c:v>
                </c:pt>
                <c:pt idx="622">
                  <c:v>2.0848846142489043E-3</c:v>
                </c:pt>
                <c:pt idx="623">
                  <c:v>2.0040369256285814E-3</c:v>
                </c:pt>
                <c:pt idx="624">
                  <c:v>1.9622905396363575E-3</c:v>
                </c:pt>
                <c:pt idx="625">
                  <c:v>1.812567224559443E-3</c:v>
                </c:pt>
                <c:pt idx="626">
                  <c:v>1.7892631224754789E-3</c:v>
                </c:pt>
                <c:pt idx="627">
                  <c:v>1.7434292436541213E-3</c:v>
                </c:pt>
                <c:pt idx="628">
                  <c:v>1.8434108409442357E-3</c:v>
                </c:pt>
                <c:pt idx="629">
                  <c:v>1.898196259506031E-3</c:v>
                </c:pt>
                <c:pt idx="630">
                  <c:v>1.8426383279777827E-3</c:v>
                </c:pt>
                <c:pt idx="631">
                  <c:v>1.8390863427419375E-3</c:v>
                </c:pt>
                <c:pt idx="632">
                  <c:v>1.7618061464839128E-3</c:v>
                </c:pt>
                <c:pt idx="633">
                  <c:v>1.6918036528098951E-3</c:v>
                </c:pt>
                <c:pt idx="634">
                  <c:v>1.5340573875171433E-3</c:v>
                </c:pt>
                <c:pt idx="635">
                  <c:v>1.4683980260004389E-3</c:v>
                </c:pt>
                <c:pt idx="636">
                  <c:v>1.5336850405474002E-3</c:v>
                </c:pt>
                <c:pt idx="637">
                  <c:v>1.5518203338765438E-3</c:v>
                </c:pt>
                <c:pt idx="638">
                  <c:v>1.7822750147947989E-3</c:v>
                </c:pt>
                <c:pt idx="639">
                  <c:v>1.7467245888669112E-3</c:v>
                </c:pt>
                <c:pt idx="640">
                  <c:v>1.9979557601661185E-3</c:v>
                </c:pt>
                <c:pt idx="641">
                  <c:v>1.9333704078653717E-3</c:v>
                </c:pt>
                <c:pt idx="642">
                  <c:v>2.3920404057403951E-3</c:v>
                </c:pt>
                <c:pt idx="643">
                  <c:v>2.4614498705603058E-3</c:v>
                </c:pt>
                <c:pt idx="644">
                  <c:v>2.3747534209549019E-3</c:v>
                </c:pt>
                <c:pt idx="645">
                  <c:v>2.639279235787168E-3</c:v>
                </c:pt>
                <c:pt idx="646">
                  <c:v>2.7782716074809502E-3</c:v>
                </c:pt>
                <c:pt idx="647">
                  <c:v>2.7178941098561634E-3</c:v>
                </c:pt>
                <c:pt idx="648">
                  <c:v>2.5939646588112051E-3</c:v>
                </c:pt>
                <c:pt idx="649">
                  <c:v>2.4741236302185323E-3</c:v>
                </c:pt>
                <c:pt idx="650">
                  <c:v>2.3887107995221851E-3</c:v>
                </c:pt>
                <c:pt idx="651">
                  <c:v>2.3253293898218867E-3</c:v>
                </c:pt>
                <c:pt idx="652">
                  <c:v>2.2693313858271006E-3</c:v>
                </c:pt>
                <c:pt idx="653">
                  <c:v>2.206534680422579E-3</c:v>
                </c:pt>
                <c:pt idx="654">
                  <c:v>2.1273335347950719E-3</c:v>
                </c:pt>
                <c:pt idx="655">
                  <c:v>1.9761236740480016E-3</c:v>
                </c:pt>
                <c:pt idx="656">
                  <c:v>2.0017705833354654E-3</c:v>
                </c:pt>
                <c:pt idx="657">
                  <c:v>1.9342087184053085E-3</c:v>
                </c:pt>
                <c:pt idx="658">
                  <c:v>1.8944734258804058E-3</c:v>
                </c:pt>
                <c:pt idx="659">
                  <c:v>1.8396710790835793E-3</c:v>
                </c:pt>
                <c:pt idx="660">
                  <c:v>1.7669510727823224E-3</c:v>
                </c:pt>
                <c:pt idx="661">
                  <c:v>1.7600040114893864E-3</c:v>
                </c:pt>
                <c:pt idx="662">
                  <c:v>1.7715537801378308E-3</c:v>
                </c:pt>
                <c:pt idx="663">
                  <c:v>1.8742640193874236E-3</c:v>
                </c:pt>
                <c:pt idx="664">
                  <c:v>1.8340796248160569E-3</c:v>
                </c:pt>
                <c:pt idx="665">
                  <c:v>1.7377420360201051E-3</c:v>
                </c:pt>
                <c:pt idx="666">
                  <c:v>1.6889768036673859E-3</c:v>
                </c:pt>
                <c:pt idx="667">
                  <c:v>1.6688849119556102E-3</c:v>
                </c:pt>
                <c:pt idx="668">
                  <c:v>1.6053715095553326E-3</c:v>
                </c:pt>
                <c:pt idx="669">
                  <c:v>1.5585528786139292E-3</c:v>
                </c:pt>
                <c:pt idx="670">
                  <c:v>1.4987544826743585E-3</c:v>
                </c:pt>
                <c:pt idx="671">
                  <c:v>1.4147088536684623E-3</c:v>
                </c:pt>
                <c:pt idx="672">
                  <c:v>1.4159264922565327E-3</c:v>
                </c:pt>
                <c:pt idx="673">
                  <c:v>1.3713610797558332E-3</c:v>
                </c:pt>
                <c:pt idx="674">
                  <c:v>1.5546394552056278E-3</c:v>
                </c:pt>
                <c:pt idx="675">
                  <c:v>1.555031706677237E-3</c:v>
                </c:pt>
                <c:pt idx="676">
                  <c:v>1.5985188350604081E-3</c:v>
                </c:pt>
                <c:pt idx="677">
                  <c:v>1.5475368088285798E-3</c:v>
                </c:pt>
                <c:pt idx="678">
                  <c:v>1.5136619840838122E-3</c:v>
                </c:pt>
                <c:pt idx="679">
                  <c:v>1.4718828183938619E-3</c:v>
                </c:pt>
                <c:pt idx="680">
                  <c:v>1.4257543878425467E-3</c:v>
                </c:pt>
                <c:pt idx="681">
                  <c:v>1.565484633703973E-3</c:v>
                </c:pt>
                <c:pt idx="682">
                  <c:v>1.574066104082989E-3</c:v>
                </c:pt>
                <c:pt idx="683">
                  <c:v>1.6040380661416181E-3</c:v>
                </c:pt>
                <c:pt idx="684">
                  <c:v>1.5471442220100641E-3</c:v>
                </c:pt>
                <c:pt idx="685">
                  <c:v>1.6287289324904922E-3</c:v>
                </c:pt>
                <c:pt idx="686">
                  <c:v>2.1495445630149729E-3</c:v>
                </c:pt>
                <c:pt idx="687">
                  <c:v>2.3182076604013864E-3</c:v>
                </c:pt>
                <c:pt idx="688">
                  <c:v>2.3928819776664941E-3</c:v>
                </c:pt>
                <c:pt idx="689">
                  <c:v>2.8695008583858018E-3</c:v>
                </c:pt>
                <c:pt idx="690">
                  <c:v>3.0312676097722624E-3</c:v>
                </c:pt>
                <c:pt idx="691">
                  <c:v>2.9648194562373075E-3</c:v>
                </c:pt>
                <c:pt idx="692">
                  <c:v>2.8649650674314317E-3</c:v>
                </c:pt>
                <c:pt idx="693">
                  <c:v>2.7974279806553884E-3</c:v>
                </c:pt>
                <c:pt idx="694">
                  <c:v>2.668389704998793E-3</c:v>
                </c:pt>
                <c:pt idx="695">
                  <c:v>2.576653208562161E-3</c:v>
                </c:pt>
                <c:pt idx="696">
                  <c:v>2.6480522038126305E-3</c:v>
                </c:pt>
                <c:pt idx="697">
                  <c:v>2.5741372915189481E-3</c:v>
                </c:pt>
                <c:pt idx="698">
                  <c:v>2.5915222016737872E-3</c:v>
                </c:pt>
                <c:pt idx="699">
                  <c:v>2.5335388089233538E-3</c:v>
                </c:pt>
                <c:pt idx="700">
                  <c:v>2.5011114964250927E-3</c:v>
                </c:pt>
                <c:pt idx="701">
                  <c:v>2.451567517996064E-3</c:v>
                </c:pt>
                <c:pt idx="702">
                  <c:v>2.375289918792409E-3</c:v>
                </c:pt>
                <c:pt idx="703">
                  <c:v>2.3524444230470162E-3</c:v>
                </c:pt>
                <c:pt idx="704">
                  <c:v>2.4030909167089558E-3</c:v>
                </c:pt>
                <c:pt idx="705">
                  <c:v>2.5433265441713419E-3</c:v>
                </c:pt>
                <c:pt idx="706">
                  <c:v>2.5672051691535938E-3</c:v>
                </c:pt>
                <c:pt idx="707">
                  <c:v>2.1784786896123292E-3</c:v>
                </c:pt>
                <c:pt idx="708">
                  <c:v>1.8938840310071875E-3</c:v>
                </c:pt>
                <c:pt idx="709">
                  <c:v>1.8785064354611672E-3</c:v>
                </c:pt>
                <c:pt idx="710">
                  <c:v>2.2133644466117031E-3</c:v>
                </c:pt>
                <c:pt idx="711">
                  <c:v>2.1994656285186077E-3</c:v>
                </c:pt>
                <c:pt idx="712">
                  <c:v>2.2582674129649847E-3</c:v>
                </c:pt>
                <c:pt idx="713">
                  <c:v>2.2034720164136549E-3</c:v>
                </c:pt>
                <c:pt idx="714">
                  <c:v>2.5999620389822787E-3</c:v>
                </c:pt>
                <c:pt idx="715">
                  <c:v>2.6722334232100347E-3</c:v>
                </c:pt>
                <c:pt idx="716">
                  <c:v>2.7414576081519798E-3</c:v>
                </c:pt>
                <c:pt idx="717">
                  <c:v>2.710145533039813E-3</c:v>
                </c:pt>
                <c:pt idx="718">
                  <c:v>2.7618440841236684E-3</c:v>
                </c:pt>
                <c:pt idx="719">
                  <c:v>2.7051405069022519E-3</c:v>
                </c:pt>
                <c:pt idx="720">
                  <c:v>2.6071688242100257E-3</c:v>
                </c:pt>
                <c:pt idx="721">
                  <c:v>2.5270777851123197E-3</c:v>
                </c:pt>
                <c:pt idx="722">
                  <c:v>2.4907834820398658E-3</c:v>
                </c:pt>
                <c:pt idx="723">
                  <c:v>2.4644626233482668E-3</c:v>
                </c:pt>
                <c:pt idx="724">
                  <c:v>2.4749864010018933E-3</c:v>
                </c:pt>
                <c:pt idx="725">
                  <c:v>2.3897181355989425E-3</c:v>
                </c:pt>
                <c:pt idx="726">
                  <c:v>2.4603861720326864E-3</c:v>
                </c:pt>
                <c:pt idx="727">
                  <c:v>2.4126867226792422E-3</c:v>
                </c:pt>
                <c:pt idx="728">
                  <c:v>2.4436330952465326E-3</c:v>
                </c:pt>
                <c:pt idx="729">
                  <c:v>2.3616453122677866E-3</c:v>
                </c:pt>
                <c:pt idx="730">
                  <c:v>2.3284209189853122E-3</c:v>
                </c:pt>
                <c:pt idx="731">
                  <c:v>2.2468190219801678E-3</c:v>
                </c:pt>
                <c:pt idx="732">
                  <c:v>2.1628528832672326E-3</c:v>
                </c:pt>
                <c:pt idx="733">
                  <c:v>2.0908347920593974E-3</c:v>
                </c:pt>
                <c:pt idx="734">
                  <c:v>2.0473525506683678E-3</c:v>
                </c:pt>
                <c:pt idx="735">
                  <c:v>2.0165172657591861E-3</c:v>
                </c:pt>
                <c:pt idx="736">
                  <c:v>1.9681441840589367E-3</c:v>
                </c:pt>
                <c:pt idx="737">
                  <c:v>1.9896323006569861E-3</c:v>
                </c:pt>
                <c:pt idx="738">
                  <c:v>1.9555521395207753E-3</c:v>
                </c:pt>
                <c:pt idx="739">
                  <c:v>2.0384843449249529E-3</c:v>
                </c:pt>
                <c:pt idx="740">
                  <c:v>2.0846243385574661E-3</c:v>
                </c:pt>
                <c:pt idx="741">
                  <c:v>1.9833430682191658E-3</c:v>
                </c:pt>
                <c:pt idx="742">
                  <c:v>1.9206338558454493E-3</c:v>
                </c:pt>
                <c:pt idx="743">
                  <c:v>1.9217668585427585E-3</c:v>
                </c:pt>
                <c:pt idx="744">
                  <c:v>1.8400080541082651E-3</c:v>
                </c:pt>
                <c:pt idx="745">
                  <c:v>1.8132893125040604E-3</c:v>
                </c:pt>
                <c:pt idx="746">
                  <c:v>1.9305903375640395E-3</c:v>
                </c:pt>
                <c:pt idx="747">
                  <c:v>1.9972444017115312E-3</c:v>
                </c:pt>
                <c:pt idx="748">
                  <c:v>2.1414437919372617E-3</c:v>
                </c:pt>
                <c:pt idx="749">
                  <c:v>2.0770206371044362E-3</c:v>
                </c:pt>
                <c:pt idx="750">
                  <c:v>1.9981768851771177E-3</c:v>
                </c:pt>
                <c:pt idx="751">
                  <c:v>1.8218412826652532E-3</c:v>
                </c:pt>
                <c:pt idx="752">
                  <c:v>1.9043397711677637E-3</c:v>
                </c:pt>
                <c:pt idx="753">
                  <c:v>1.8557037386351997E-3</c:v>
                </c:pt>
                <c:pt idx="754">
                  <c:v>1.8690469340496775E-3</c:v>
                </c:pt>
                <c:pt idx="755">
                  <c:v>1.8021106308750477E-3</c:v>
                </c:pt>
                <c:pt idx="756">
                  <c:v>1.7827238053394956E-3</c:v>
                </c:pt>
                <c:pt idx="757">
                  <c:v>2.0647056318746368E-3</c:v>
                </c:pt>
                <c:pt idx="758">
                  <c:v>2.1626611506180599E-3</c:v>
                </c:pt>
                <c:pt idx="759">
                  <c:v>2.1691878367657695E-3</c:v>
                </c:pt>
                <c:pt idx="760">
                  <c:v>2.0979986023645864E-3</c:v>
                </c:pt>
                <c:pt idx="761">
                  <c:v>1.9742331805857162E-3</c:v>
                </c:pt>
                <c:pt idx="762">
                  <c:v>1.8815945990470874E-3</c:v>
                </c:pt>
                <c:pt idx="763">
                  <c:v>1.9202845648704525E-3</c:v>
                </c:pt>
                <c:pt idx="764">
                  <c:v>1.861765994819889E-3</c:v>
                </c:pt>
                <c:pt idx="765">
                  <c:v>1.7143749208288128E-3</c:v>
                </c:pt>
                <c:pt idx="766">
                  <c:v>1.6692118554523677E-3</c:v>
                </c:pt>
                <c:pt idx="767">
                  <c:v>1.6208215852593236E-3</c:v>
                </c:pt>
                <c:pt idx="768">
                  <c:v>1.678058767009814E-3</c:v>
                </c:pt>
                <c:pt idx="769">
                  <c:v>2.064026611587803E-3</c:v>
                </c:pt>
                <c:pt idx="770">
                  <c:v>1.9973966717455327E-3</c:v>
                </c:pt>
                <c:pt idx="771">
                  <c:v>1.9150087382303642E-3</c:v>
                </c:pt>
                <c:pt idx="772">
                  <c:v>2.2407841319072204E-3</c:v>
                </c:pt>
                <c:pt idx="773">
                  <c:v>2.4050182780310089E-3</c:v>
                </c:pt>
                <c:pt idx="774">
                  <c:v>2.3239913522452274E-3</c:v>
                </c:pt>
                <c:pt idx="775">
                  <c:v>2.6226139804947663E-3</c:v>
                </c:pt>
                <c:pt idx="776">
                  <c:v>2.6333189783551638E-3</c:v>
                </c:pt>
                <c:pt idx="777">
                  <c:v>1.87904569119246E-3</c:v>
                </c:pt>
                <c:pt idx="778">
                  <c:v>1.955238094452175E-3</c:v>
                </c:pt>
                <c:pt idx="779">
                  <c:v>1.8971494481960101E-3</c:v>
                </c:pt>
                <c:pt idx="780">
                  <c:v>1.8373224795327997E-3</c:v>
                </c:pt>
                <c:pt idx="781">
                  <c:v>1.7362699698018642E-3</c:v>
                </c:pt>
                <c:pt idx="782">
                  <c:v>1.7716845536331419E-3</c:v>
                </c:pt>
                <c:pt idx="783">
                  <c:v>1.7609488012038854E-3</c:v>
                </c:pt>
                <c:pt idx="784">
                  <c:v>1.6914240240488451E-3</c:v>
                </c:pt>
                <c:pt idx="785">
                  <c:v>1.600353555978998E-3</c:v>
                </c:pt>
                <c:pt idx="786">
                  <c:v>1.5316311144563108E-3</c:v>
                </c:pt>
                <c:pt idx="787">
                  <c:v>1.4846246345661021E-3</c:v>
                </c:pt>
                <c:pt idx="788">
                  <c:v>1.4665310517248025E-3</c:v>
                </c:pt>
                <c:pt idx="789">
                  <c:v>1.4598914925950176E-3</c:v>
                </c:pt>
                <c:pt idx="790">
                  <c:v>1.3897579247481387E-3</c:v>
                </c:pt>
                <c:pt idx="791">
                  <c:v>1.43970019651582E-3</c:v>
                </c:pt>
                <c:pt idx="792">
                  <c:v>1.4304053552229926E-3</c:v>
                </c:pt>
                <c:pt idx="793">
                  <c:v>1.3971796669355037E-3</c:v>
                </c:pt>
                <c:pt idx="794">
                  <c:v>1.2931917049955612E-3</c:v>
                </c:pt>
                <c:pt idx="795">
                  <c:v>1.2403396730923885E-3</c:v>
                </c:pt>
                <c:pt idx="796">
                  <c:v>1.2312700830404558E-3</c:v>
                </c:pt>
                <c:pt idx="797">
                  <c:v>1.2285839123721645E-3</c:v>
                </c:pt>
                <c:pt idx="798">
                  <c:v>1.1032175428883988E-3</c:v>
                </c:pt>
                <c:pt idx="799">
                  <c:v>1.0046921509230498E-3</c:v>
                </c:pt>
                <c:pt idx="800">
                  <c:v>1.2917791209239098E-3</c:v>
                </c:pt>
                <c:pt idx="801">
                  <c:v>1.3663528716679491E-3</c:v>
                </c:pt>
                <c:pt idx="802">
                  <c:v>1.4470918461760001E-3</c:v>
                </c:pt>
                <c:pt idx="803">
                  <c:v>1.396345639796666E-3</c:v>
                </c:pt>
                <c:pt idx="804">
                  <c:v>1.4826170333328578E-3</c:v>
                </c:pt>
                <c:pt idx="805">
                  <c:v>1.5949271074274286E-3</c:v>
                </c:pt>
                <c:pt idx="806">
                  <c:v>1.5929834928095957E-3</c:v>
                </c:pt>
                <c:pt idx="807">
                  <c:v>1.6758034314248492E-3</c:v>
                </c:pt>
                <c:pt idx="808">
                  <c:v>1.9450570850822911E-3</c:v>
                </c:pt>
                <c:pt idx="809">
                  <c:v>2.4303858703127626E-3</c:v>
                </c:pt>
                <c:pt idx="810">
                  <c:v>2.4736104949977023E-3</c:v>
                </c:pt>
                <c:pt idx="811">
                  <c:v>2.7170916570441041E-3</c:v>
                </c:pt>
                <c:pt idx="812">
                  <c:v>2.7206721379636027E-3</c:v>
                </c:pt>
                <c:pt idx="813">
                  <c:v>2.8387292183698178E-3</c:v>
                </c:pt>
                <c:pt idx="814">
                  <c:v>2.7114258030228279E-3</c:v>
                </c:pt>
                <c:pt idx="815">
                  <c:v>3.0021712705734374E-3</c:v>
                </c:pt>
                <c:pt idx="816">
                  <c:v>3.2831107214297355E-3</c:v>
                </c:pt>
                <c:pt idx="817">
                  <c:v>3.2091854585535617E-3</c:v>
                </c:pt>
                <c:pt idx="818">
                  <c:v>3.1979905369889598E-3</c:v>
                </c:pt>
                <c:pt idx="819">
                  <c:v>3.2583105082788825E-3</c:v>
                </c:pt>
                <c:pt idx="820">
                  <c:v>3.7534279743756285E-3</c:v>
                </c:pt>
                <c:pt idx="821">
                  <c:v>3.6388949204922815E-3</c:v>
                </c:pt>
                <c:pt idx="822">
                  <c:v>3.6530897946369248E-3</c:v>
                </c:pt>
                <c:pt idx="823">
                  <c:v>3.6311172692889671E-3</c:v>
                </c:pt>
                <c:pt idx="824">
                  <c:v>3.6728593000473855E-3</c:v>
                </c:pt>
                <c:pt idx="825">
                  <c:v>3.6638930809956474E-3</c:v>
                </c:pt>
                <c:pt idx="826">
                  <c:v>3.5440152277059446E-3</c:v>
                </c:pt>
                <c:pt idx="827">
                  <c:v>3.4156220774804141E-3</c:v>
                </c:pt>
                <c:pt idx="828">
                  <c:v>3.3289958451213782E-3</c:v>
                </c:pt>
                <c:pt idx="829">
                  <c:v>3.2051498659092558E-3</c:v>
                </c:pt>
                <c:pt idx="830">
                  <c:v>3.0852074231800973E-3</c:v>
                </c:pt>
                <c:pt idx="831">
                  <c:v>3.1440742489933253E-3</c:v>
                </c:pt>
                <c:pt idx="832">
                  <c:v>3.0707336526594195E-3</c:v>
                </c:pt>
                <c:pt idx="833">
                  <c:v>3.0444896792203211E-3</c:v>
                </c:pt>
                <c:pt idx="834">
                  <c:v>2.9464822550302155E-3</c:v>
                </c:pt>
                <c:pt idx="835">
                  <c:v>2.8433339228521076E-3</c:v>
                </c:pt>
                <c:pt idx="836">
                  <c:v>2.8226104746733424E-3</c:v>
                </c:pt>
                <c:pt idx="837">
                  <c:v>2.753592675517271E-3</c:v>
                </c:pt>
                <c:pt idx="838">
                  <c:v>3.1440186141825201E-3</c:v>
                </c:pt>
                <c:pt idx="839">
                  <c:v>3.0097418281466713E-3</c:v>
                </c:pt>
                <c:pt idx="840">
                  <c:v>2.9850319674123681E-3</c:v>
                </c:pt>
                <c:pt idx="841">
                  <c:v>2.8739999532267167E-3</c:v>
                </c:pt>
                <c:pt idx="842">
                  <c:v>2.7770157211010772E-3</c:v>
                </c:pt>
                <c:pt idx="843">
                  <c:v>2.6882770158793744E-3</c:v>
                </c:pt>
                <c:pt idx="844">
                  <c:v>2.6913550046634019E-3</c:v>
                </c:pt>
                <c:pt idx="845">
                  <c:v>2.6000638535545999E-3</c:v>
                </c:pt>
                <c:pt idx="846">
                  <c:v>2.5217521804784945E-3</c:v>
                </c:pt>
                <c:pt idx="847">
                  <c:v>2.5353734151928936E-3</c:v>
                </c:pt>
                <c:pt idx="848">
                  <c:v>2.4895904964447706E-3</c:v>
                </c:pt>
                <c:pt idx="849">
                  <c:v>2.4041481367545275E-3</c:v>
                </c:pt>
                <c:pt idx="850">
                  <c:v>2.1264037416490493E-3</c:v>
                </c:pt>
                <c:pt idx="851">
                  <c:v>2.3762404889345547E-3</c:v>
                </c:pt>
                <c:pt idx="852">
                  <c:v>2.3514639220242966E-3</c:v>
                </c:pt>
                <c:pt idx="853">
                  <c:v>2.4126051247171177E-3</c:v>
                </c:pt>
                <c:pt idx="854">
                  <c:v>2.3750524591971147E-3</c:v>
                </c:pt>
                <c:pt idx="855">
                  <c:v>2.7354021867907787E-3</c:v>
                </c:pt>
                <c:pt idx="856">
                  <c:v>3.3827256640631851E-3</c:v>
                </c:pt>
                <c:pt idx="857">
                  <c:v>3.2821573022389222E-3</c:v>
                </c:pt>
                <c:pt idx="858">
                  <c:v>3.1746030903977377E-3</c:v>
                </c:pt>
                <c:pt idx="859">
                  <c:v>3.0969032079505099E-3</c:v>
                </c:pt>
                <c:pt idx="860">
                  <c:v>3.0316205802777391E-3</c:v>
                </c:pt>
                <c:pt idx="861">
                  <c:v>2.8906611610557847E-3</c:v>
                </c:pt>
                <c:pt idx="862">
                  <c:v>2.7180330467277518E-3</c:v>
                </c:pt>
                <c:pt idx="863">
                  <c:v>2.9505165767553018E-3</c:v>
                </c:pt>
                <c:pt idx="864">
                  <c:v>2.9175428804211296E-3</c:v>
                </c:pt>
                <c:pt idx="865">
                  <c:v>2.8677131028890164E-3</c:v>
                </c:pt>
                <c:pt idx="866">
                  <c:v>2.7711845770314412E-3</c:v>
                </c:pt>
                <c:pt idx="867">
                  <c:v>2.6515790889168919E-3</c:v>
                </c:pt>
                <c:pt idx="868">
                  <c:v>2.5718311461533933E-3</c:v>
                </c:pt>
                <c:pt idx="869">
                  <c:v>2.4859078507508646E-3</c:v>
                </c:pt>
                <c:pt idx="870">
                  <c:v>2.4340372323591705E-3</c:v>
                </c:pt>
                <c:pt idx="871">
                  <c:v>2.3618328234528063E-3</c:v>
                </c:pt>
                <c:pt idx="872">
                  <c:v>2.3230058531731883E-3</c:v>
                </c:pt>
                <c:pt idx="873">
                  <c:v>2.2098947846936872E-3</c:v>
                </c:pt>
                <c:pt idx="874">
                  <c:v>2.501995645543909E-3</c:v>
                </c:pt>
                <c:pt idx="875">
                  <c:v>2.8333138169679521E-3</c:v>
                </c:pt>
                <c:pt idx="876">
                  <c:v>3.2280644408816906E-3</c:v>
                </c:pt>
                <c:pt idx="877">
                  <c:v>3.084937310562356E-3</c:v>
                </c:pt>
                <c:pt idx="878">
                  <c:v>2.8240481711602258E-3</c:v>
                </c:pt>
                <c:pt idx="879">
                  <c:v>2.6783700494343306E-3</c:v>
                </c:pt>
                <c:pt idx="880">
                  <c:v>2.518750288585371E-3</c:v>
                </c:pt>
                <c:pt idx="881">
                  <c:v>2.4382184043590899E-3</c:v>
                </c:pt>
                <c:pt idx="882">
                  <c:v>2.5886717994901848E-3</c:v>
                </c:pt>
                <c:pt idx="883">
                  <c:v>2.5121190229589509E-3</c:v>
                </c:pt>
                <c:pt idx="884">
                  <c:v>2.4302398165541106E-3</c:v>
                </c:pt>
                <c:pt idx="885">
                  <c:v>2.3726838734189431E-3</c:v>
                </c:pt>
                <c:pt idx="886">
                  <c:v>2.5114786349831938E-3</c:v>
                </c:pt>
                <c:pt idx="887">
                  <c:v>2.4261955742676481E-3</c:v>
                </c:pt>
                <c:pt idx="888">
                  <c:v>2.2854938813984412E-3</c:v>
                </c:pt>
                <c:pt idx="889">
                  <c:v>2.1901056986789458E-3</c:v>
                </c:pt>
                <c:pt idx="890">
                  <c:v>2.2713718337359638E-3</c:v>
                </c:pt>
                <c:pt idx="891">
                  <c:v>2.203333068970774E-3</c:v>
                </c:pt>
                <c:pt idx="892">
                  <c:v>2.1742693025231896E-3</c:v>
                </c:pt>
                <c:pt idx="893">
                  <c:v>2.090875817020102E-3</c:v>
                </c:pt>
                <c:pt idx="894">
                  <c:v>2.3596337771451007E-3</c:v>
                </c:pt>
                <c:pt idx="895">
                  <c:v>2.2876770630785017E-3</c:v>
                </c:pt>
                <c:pt idx="896">
                  <c:v>2.3990858930804325E-3</c:v>
                </c:pt>
                <c:pt idx="897">
                  <c:v>2.2842512309660203E-3</c:v>
                </c:pt>
                <c:pt idx="898">
                  <c:v>2.1314410147750783E-3</c:v>
                </c:pt>
                <c:pt idx="899">
                  <c:v>1.9779681138050692E-3</c:v>
                </c:pt>
                <c:pt idx="900">
                  <c:v>1.9022765035698846E-3</c:v>
                </c:pt>
                <c:pt idx="901">
                  <c:v>1.9647776148404546E-3</c:v>
                </c:pt>
                <c:pt idx="902">
                  <c:v>1.9746618092700507E-3</c:v>
                </c:pt>
                <c:pt idx="903">
                  <c:v>1.9657037103689573E-3</c:v>
                </c:pt>
                <c:pt idx="904">
                  <c:v>1.9146749534176453E-3</c:v>
                </c:pt>
                <c:pt idx="905">
                  <c:v>2.1136508273827746E-3</c:v>
                </c:pt>
                <c:pt idx="906">
                  <c:v>1.9654687642701846E-3</c:v>
                </c:pt>
                <c:pt idx="907">
                  <c:v>1.9089383538613577E-3</c:v>
                </c:pt>
                <c:pt idx="908">
                  <c:v>1.8595640485928133E-3</c:v>
                </c:pt>
                <c:pt idx="909">
                  <c:v>1.7824234492096632E-3</c:v>
                </c:pt>
                <c:pt idx="910">
                  <c:v>1.7321444469252138E-3</c:v>
                </c:pt>
                <c:pt idx="911">
                  <c:v>1.6894674092687448E-3</c:v>
                </c:pt>
                <c:pt idx="912">
                  <c:v>1.718882151701142E-3</c:v>
                </c:pt>
                <c:pt idx="913">
                  <c:v>1.6624414909300568E-3</c:v>
                </c:pt>
                <c:pt idx="914">
                  <c:v>1.8986694857717726E-3</c:v>
                </c:pt>
                <c:pt idx="915">
                  <c:v>2.0872650678837859E-3</c:v>
                </c:pt>
                <c:pt idx="916">
                  <c:v>2.0222474117737193E-3</c:v>
                </c:pt>
                <c:pt idx="917">
                  <c:v>2.0178696072957135E-3</c:v>
                </c:pt>
                <c:pt idx="918">
                  <c:v>2.1799918113288219E-3</c:v>
                </c:pt>
                <c:pt idx="919">
                  <c:v>2.1163323513236896E-3</c:v>
                </c:pt>
                <c:pt idx="920">
                  <c:v>2.3644809772125474E-3</c:v>
                </c:pt>
                <c:pt idx="921">
                  <c:v>2.2689866518723419E-3</c:v>
                </c:pt>
                <c:pt idx="922">
                  <c:v>1.9608506578902736E-3</c:v>
                </c:pt>
                <c:pt idx="923">
                  <c:v>1.89158643175716E-3</c:v>
                </c:pt>
                <c:pt idx="924">
                  <c:v>1.8335029782404807E-3</c:v>
                </c:pt>
                <c:pt idx="925">
                  <c:v>1.7188792094298593E-3</c:v>
                </c:pt>
                <c:pt idx="926">
                  <c:v>1.7549255052891203E-3</c:v>
                </c:pt>
                <c:pt idx="927">
                  <c:v>1.6712241304814562E-3</c:v>
                </c:pt>
                <c:pt idx="928">
                  <c:v>1.5436028989762292E-3</c:v>
                </c:pt>
                <c:pt idx="929">
                  <c:v>1.5959301354619431E-3</c:v>
                </c:pt>
                <c:pt idx="930">
                  <c:v>1.5947215438748743E-3</c:v>
                </c:pt>
                <c:pt idx="931">
                  <c:v>1.6503696903875352E-3</c:v>
                </c:pt>
                <c:pt idx="932">
                  <c:v>1.6279041676526742E-3</c:v>
                </c:pt>
                <c:pt idx="933">
                  <c:v>1.5686432796129721E-3</c:v>
                </c:pt>
                <c:pt idx="934">
                  <c:v>1.3959831124496643E-3</c:v>
                </c:pt>
                <c:pt idx="935">
                  <c:v>1.4245490018214961E-3</c:v>
                </c:pt>
                <c:pt idx="936">
                  <c:v>1.1963318475679227E-3</c:v>
                </c:pt>
                <c:pt idx="937">
                  <c:v>1.1367504808754076E-3</c:v>
                </c:pt>
                <c:pt idx="938">
                  <c:v>1.3098421097626715E-3</c:v>
                </c:pt>
                <c:pt idx="939">
                  <c:v>1.2537916606106749E-3</c:v>
                </c:pt>
                <c:pt idx="940">
                  <c:v>1.2411136488250109E-3</c:v>
                </c:pt>
                <c:pt idx="941">
                  <c:v>1.1467731235238715E-3</c:v>
                </c:pt>
                <c:pt idx="942">
                  <c:v>1.0457486619858097E-3</c:v>
                </c:pt>
                <c:pt idx="943">
                  <c:v>1.1024514314603806E-3</c:v>
                </c:pt>
                <c:pt idx="944">
                  <c:v>1.0593595883411381E-3</c:v>
                </c:pt>
                <c:pt idx="945">
                  <c:v>1.161665079198357E-3</c:v>
                </c:pt>
                <c:pt idx="946">
                  <c:v>1.3771072111644078E-3</c:v>
                </c:pt>
                <c:pt idx="947">
                  <c:v>1.1690474179665486E-3</c:v>
                </c:pt>
                <c:pt idx="948">
                  <c:v>1.1578066307901911E-3</c:v>
                </c:pt>
                <c:pt idx="949">
                  <c:v>1.2440269750099093E-3</c:v>
                </c:pt>
                <c:pt idx="950">
                  <c:v>1.2224598974397867E-3</c:v>
                </c:pt>
                <c:pt idx="951">
                  <c:v>1.1958866195284094E-3</c:v>
                </c:pt>
                <c:pt idx="952">
                  <c:v>1.1375315494433938E-3</c:v>
                </c:pt>
                <c:pt idx="953">
                  <c:v>1.574323806230181E-3</c:v>
                </c:pt>
                <c:pt idx="954">
                  <c:v>1.3768611894864487E-3</c:v>
                </c:pt>
                <c:pt idx="955">
                  <c:v>1.4806495180137425E-3</c:v>
                </c:pt>
                <c:pt idx="956">
                  <c:v>1.4846792546339737E-3</c:v>
                </c:pt>
                <c:pt idx="957">
                  <c:v>1.8265207969682354E-3</c:v>
                </c:pt>
                <c:pt idx="958">
                  <c:v>1.675924751800719E-3</c:v>
                </c:pt>
                <c:pt idx="959">
                  <c:v>1.6904622319910128E-3</c:v>
                </c:pt>
                <c:pt idx="960">
                  <c:v>1.6292753544717544E-3</c:v>
                </c:pt>
                <c:pt idx="961">
                  <c:v>1.5791600879383417E-3</c:v>
                </c:pt>
                <c:pt idx="962">
                  <c:v>1.5329935395702481E-3</c:v>
                </c:pt>
                <c:pt idx="963">
                  <c:v>1.4906185364758396E-3</c:v>
                </c:pt>
                <c:pt idx="964">
                  <c:v>1.4242563418401409E-3</c:v>
                </c:pt>
                <c:pt idx="965">
                  <c:v>1.4240533112947387E-3</c:v>
                </c:pt>
                <c:pt idx="966">
                  <c:v>1.479365675778013E-3</c:v>
                </c:pt>
                <c:pt idx="967">
                  <c:v>1.3892000112031666E-3</c:v>
                </c:pt>
                <c:pt idx="968">
                  <c:v>1.3750074949330578E-3</c:v>
                </c:pt>
                <c:pt idx="969">
                  <c:v>8.6811360868290779E-4</c:v>
                </c:pt>
                <c:pt idx="970">
                  <c:v>8.3933712037510984E-4</c:v>
                </c:pt>
                <c:pt idx="971">
                  <c:v>8.9109508821665008E-4</c:v>
                </c:pt>
                <c:pt idx="972">
                  <c:v>6.0320182164081304E-4</c:v>
                </c:pt>
                <c:pt idx="973">
                  <c:v>6.1552114646750008E-4</c:v>
                </c:pt>
                <c:pt idx="974">
                  <c:v>5.9704682871623762E-4</c:v>
                </c:pt>
                <c:pt idx="975">
                  <c:v>6.2534530965282717E-4</c:v>
                </c:pt>
                <c:pt idx="976">
                  <c:v>6.335720910565308E-4</c:v>
                </c:pt>
                <c:pt idx="977">
                  <c:v>7.2015119104694035E-4</c:v>
                </c:pt>
                <c:pt idx="978">
                  <c:v>7.6936076191745075E-4</c:v>
                </c:pt>
                <c:pt idx="979">
                  <c:v>8.4560186803610239E-4</c:v>
                </c:pt>
                <c:pt idx="980">
                  <c:v>9.6071094656785354E-4</c:v>
                </c:pt>
                <c:pt idx="981">
                  <c:v>9.2816204331567977E-4</c:v>
                </c:pt>
                <c:pt idx="982">
                  <c:v>9.5122859388814258E-4</c:v>
                </c:pt>
                <c:pt idx="983">
                  <c:v>9.2266926270385616E-4</c:v>
                </c:pt>
                <c:pt idx="984">
                  <c:v>8.9358813227333514E-4</c:v>
                </c:pt>
                <c:pt idx="985">
                  <c:v>8.730256391430804E-4</c:v>
                </c:pt>
                <c:pt idx="986">
                  <c:v>8.5757990400738178E-4</c:v>
                </c:pt>
                <c:pt idx="987">
                  <c:v>8.1523332272475659E-4</c:v>
                </c:pt>
                <c:pt idx="988">
                  <c:v>8.6911386698589608E-4</c:v>
                </c:pt>
                <c:pt idx="989">
                  <c:v>8.939669874621967E-4</c:v>
                </c:pt>
                <c:pt idx="990">
                  <c:v>8.6612096232054168E-4</c:v>
                </c:pt>
                <c:pt idx="991">
                  <c:v>8.4675928963907291E-4</c:v>
                </c:pt>
                <c:pt idx="992">
                  <c:v>9.674473917320837E-4</c:v>
                </c:pt>
                <c:pt idx="993">
                  <c:v>9.4012986387684197E-4</c:v>
                </c:pt>
                <c:pt idx="994">
                  <c:v>8.8897346101923693E-4</c:v>
                </c:pt>
                <c:pt idx="995">
                  <c:v>1.6150082707662437E-3</c:v>
                </c:pt>
                <c:pt idx="996">
                  <c:v>1.5928594363561106E-3</c:v>
                </c:pt>
                <c:pt idx="997">
                  <c:v>1.5586626009535258E-3</c:v>
                </c:pt>
                <c:pt idx="998">
                  <c:v>1.5218755336260765E-3</c:v>
                </c:pt>
                <c:pt idx="999">
                  <c:v>1.2561903652927452E-3</c:v>
                </c:pt>
                <c:pt idx="1000">
                  <c:v>1.1297068211811772E-3</c:v>
                </c:pt>
                <c:pt idx="1001">
                  <c:v>1.3923509321238025E-3</c:v>
                </c:pt>
                <c:pt idx="1002">
                  <c:v>1.3490501998946591E-3</c:v>
                </c:pt>
                <c:pt idx="1003">
                  <c:v>1.5655455085981213E-3</c:v>
                </c:pt>
                <c:pt idx="1004">
                  <c:v>1.858851649733019E-3</c:v>
                </c:pt>
                <c:pt idx="1005">
                  <c:v>1.8104126735558636E-3</c:v>
                </c:pt>
                <c:pt idx="1006">
                  <c:v>1.7775942486066884E-3</c:v>
                </c:pt>
                <c:pt idx="1007">
                  <c:v>1.7081023374386647E-3</c:v>
                </c:pt>
                <c:pt idx="1008">
                  <c:v>1.6406781934924723E-3</c:v>
                </c:pt>
                <c:pt idx="1009">
                  <c:v>1.6066645388503192E-3</c:v>
                </c:pt>
                <c:pt idx="1010">
                  <c:v>1.5118317085144352E-3</c:v>
                </c:pt>
                <c:pt idx="1011">
                  <c:v>1.3710868786996693E-3</c:v>
                </c:pt>
                <c:pt idx="1012">
                  <c:v>1.856006217954713E-3</c:v>
                </c:pt>
                <c:pt idx="1013">
                  <c:v>2.2793101237599755E-3</c:v>
                </c:pt>
                <c:pt idx="1014">
                  <c:v>2.2363946181140947E-3</c:v>
                </c:pt>
                <c:pt idx="1015">
                  <c:v>2.1783405631394686E-3</c:v>
                </c:pt>
                <c:pt idx="1016">
                  <c:v>2.1450034955621602E-3</c:v>
                </c:pt>
                <c:pt idx="1017">
                  <c:v>1.8974645677701577E-3</c:v>
                </c:pt>
                <c:pt idx="1018">
                  <c:v>1.9259650464185278E-3</c:v>
                </c:pt>
                <c:pt idx="1019">
                  <c:v>1.8759328560613044E-3</c:v>
                </c:pt>
                <c:pt idx="1020">
                  <c:v>1.8263319613091218E-3</c:v>
                </c:pt>
                <c:pt idx="1021">
                  <c:v>1.4904073956895356E-3</c:v>
                </c:pt>
                <c:pt idx="1022">
                  <c:v>1.6255108995850193E-3</c:v>
                </c:pt>
                <c:pt idx="1023">
                  <c:v>1.5553530791960779E-3</c:v>
                </c:pt>
                <c:pt idx="1024">
                  <c:v>1.5658361715003763E-3</c:v>
                </c:pt>
                <c:pt idx="1025">
                  <c:v>1.5558575279404163E-3</c:v>
                </c:pt>
                <c:pt idx="1026">
                  <c:v>2.1338794190614535E-3</c:v>
                </c:pt>
                <c:pt idx="1027">
                  <c:v>1.9981758784406887E-3</c:v>
                </c:pt>
                <c:pt idx="1028">
                  <c:v>2.0288042325758617E-3</c:v>
                </c:pt>
                <c:pt idx="1029">
                  <c:v>2.1220800091975483E-3</c:v>
                </c:pt>
                <c:pt idx="1030">
                  <c:v>2.2377977749066008E-3</c:v>
                </c:pt>
                <c:pt idx="1031">
                  <c:v>2.265668191153941E-3</c:v>
                </c:pt>
                <c:pt idx="1032">
                  <c:v>2.6794410362347794E-3</c:v>
                </c:pt>
                <c:pt idx="1033">
                  <c:v>2.6525319275506761E-3</c:v>
                </c:pt>
                <c:pt idx="1034">
                  <c:v>3.6872564180315732E-3</c:v>
                </c:pt>
                <c:pt idx="1035">
                  <c:v>3.5119790938757346E-3</c:v>
                </c:pt>
                <c:pt idx="1036">
                  <c:v>3.5968215927442817E-3</c:v>
                </c:pt>
                <c:pt idx="1037">
                  <c:v>3.4652573485437588E-3</c:v>
                </c:pt>
                <c:pt idx="1038">
                  <c:v>3.3406023304189056E-3</c:v>
                </c:pt>
                <c:pt idx="1039">
                  <c:v>3.3061529923715236E-3</c:v>
                </c:pt>
                <c:pt idx="1040">
                  <c:v>3.2646083242212258E-3</c:v>
                </c:pt>
                <c:pt idx="1041">
                  <c:v>3.496659880733334E-3</c:v>
                </c:pt>
                <c:pt idx="1042">
                  <c:v>3.3592531290708204E-3</c:v>
                </c:pt>
                <c:pt idx="1043">
                  <c:v>3.2495525080529766E-3</c:v>
                </c:pt>
                <c:pt idx="1044">
                  <c:v>3.1220963262195232E-3</c:v>
                </c:pt>
                <c:pt idx="1045">
                  <c:v>3.1398317745720094E-3</c:v>
                </c:pt>
                <c:pt idx="1046">
                  <c:v>3.0347226885397765E-3</c:v>
                </c:pt>
                <c:pt idx="1047">
                  <c:v>2.9445200067555648E-3</c:v>
                </c:pt>
                <c:pt idx="1048">
                  <c:v>2.8489977308126489E-3</c:v>
                </c:pt>
                <c:pt idx="1049">
                  <c:v>2.8354859124128601E-3</c:v>
                </c:pt>
                <c:pt idx="1050">
                  <c:v>2.7795124067220155E-3</c:v>
                </c:pt>
                <c:pt idx="1051">
                  <c:v>2.662061295226492E-3</c:v>
                </c:pt>
                <c:pt idx="1052">
                  <c:v>2.8183211135588511E-3</c:v>
                </c:pt>
                <c:pt idx="1053">
                  <c:v>2.6655410601709611E-3</c:v>
                </c:pt>
                <c:pt idx="1054">
                  <c:v>2.9249177846583149E-3</c:v>
                </c:pt>
                <c:pt idx="1055">
                  <c:v>2.8716163800449625E-3</c:v>
                </c:pt>
                <c:pt idx="1056">
                  <c:v>2.8763884084179112E-3</c:v>
                </c:pt>
                <c:pt idx="1057">
                  <c:v>2.7446074918470661E-3</c:v>
                </c:pt>
                <c:pt idx="1058">
                  <c:v>3.3154518091770818E-3</c:v>
                </c:pt>
                <c:pt idx="1059">
                  <c:v>3.2827329353059833E-3</c:v>
                </c:pt>
                <c:pt idx="1060">
                  <c:v>3.4016722758724036E-3</c:v>
                </c:pt>
                <c:pt idx="1061">
                  <c:v>3.2646681446062546E-3</c:v>
                </c:pt>
                <c:pt idx="1062">
                  <c:v>3.1937586943302423E-3</c:v>
                </c:pt>
                <c:pt idx="1063">
                  <c:v>3.4781596685356832E-3</c:v>
                </c:pt>
                <c:pt idx="1064">
                  <c:v>2.9663270594674179E-3</c:v>
                </c:pt>
                <c:pt idx="1065">
                  <c:v>3.4131935831344063E-3</c:v>
                </c:pt>
                <c:pt idx="1066">
                  <c:v>3.6651463842931687E-3</c:v>
                </c:pt>
                <c:pt idx="1067">
                  <c:v>3.5361782820868071E-3</c:v>
                </c:pt>
                <c:pt idx="1068">
                  <c:v>3.5038502956386218E-3</c:v>
                </c:pt>
                <c:pt idx="1069">
                  <c:v>3.4813479690775318E-3</c:v>
                </c:pt>
                <c:pt idx="1070">
                  <c:v>3.3614758277945387E-3</c:v>
                </c:pt>
                <c:pt idx="1071">
                  <c:v>3.3389251178712713E-3</c:v>
                </c:pt>
                <c:pt idx="1072">
                  <c:v>3.3882662502691379E-3</c:v>
                </c:pt>
                <c:pt idx="1073">
                  <c:v>3.4454279888886537E-3</c:v>
                </c:pt>
                <c:pt idx="1074">
                  <c:v>3.357513164761964E-3</c:v>
                </c:pt>
                <c:pt idx="1075">
                  <c:v>3.4503161036940669E-3</c:v>
                </c:pt>
                <c:pt idx="1076">
                  <c:v>3.3444620049846692E-3</c:v>
                </c:pt>
                <c:pt idx="1077">
                  <c:v>3.0175447368452884E-3</c:v>
                </c:pt>
                <c:pt idx="1078">
                  <c:v>2.973813738936233E-3</c:v>
                </c:pt>
                <c:pt idx="1079">
                  <c:v>2.8130005267368004E-3</c:v>
                </c:pt>
                <c:pt idx="1080">
                  <c:v>2.7223297876999594E-3</c:v>
                </c:pt>
                <c:pt idx="1081">
                  <c:v>2.7189333647222691E-3</c:v>
                </c:pt>
                <c:pt idx="1082">
                  <c:v>2.6214932725078088E-3</c:v>
                </c:pt>
                <c:pt idx="1083">
                  <c:v>2.466437646983414E-3</c:v>
                </c:pt>
                <c:pt idx="1084">
                  <c:v>2.405170097906301E-3</c:v>
                </c:pt>
                <c:pt idx="1085">
                  <c:v>2.2733774646306153E-3</c:v>
                </c:pt>
                <c:pt idx="1086">
                  <c:v>2.2512034294925802E-3</c:v>
                </c:pt>
                <c:pt idx="1087">
                  <c:v>2.0710169904081775E-3</c:v>
                </c:pt>
                <c:pt idx="1088">
                  <c:v>2.5702028764661498E-3</c:v>
                </c:pt>
                <c:pt idx="1089">
                  <c:v>2.4727158988054536E-3</c:v>
                </c:pt>
                <c:pt idx="1090">
                  <c:v>2.3918757127399468E-3</c:v>
                </c:pt>
                <c:pt idx="1091">
                  <c:v>2.5218363840423487E-3</c:v>
                </c:pt>
                <c:pt idx="1092">
                  <c:v>2.3756993636058908E-3</c:v>
                </c:pt>
                <c:pt idx="1093">
                  <c:v>2.2859623823444975E-3</c:v>
                </c:pt>
                <c:pt idx="1094">
                  <c:v>2.2030241963053028E-3</c:v>
                </c:pt>
                <c:pt idx="1095">
                  <c:v>2.2098387085397256E-3</c:v>
                </c:pt>
                <c:pt idx="1096">
                  <c:v>2.1525581816531462E-3</c:v>
                </c:pt>
                <c:pt idx="1097">
                  <c:v>2.0961889955149597E-3</c:v>
                </c:pt>
                <c:pt idx="1098">
                  <c:v>2.1807845493848768E-3</c:v>
                </c:pt>
                <c:pt idx="1099">
                  <c:v>2.0945748094653212E-3</c:v>
                </c:pt>
                <c:pt idx="1100">
                  <c:v>2.1694897422192298E-3</c:v>
                </c:pt>
                <c:pt idx="1101">
                  <c:v>2.1124841330766924E-3</c:v>
                </c:pt>
                <c:pt idx="1102">
                  <c:v>2.049686076881259E-3</c:v>
                </c:pt>
                <c:pt idx="1103">
                  <c:v>2.1129544150524969E-3</c:v>
                </c:pt>
                <c:pt idx="1104">
                  <c:v>2.0479655643588614E-3</c:v>
                </c:pt>
                <c:pt idx="1105">
                  <c:v>2.057934807049105E-3</c:v>
                </c:pt>
                <c:pt idx="1106">
                  <c:v>2.0413627201738135E-3</c:v>
                </c:pt>
                <c:pt idx="1107">
                  <c:v>1.7644292755349773E-3</c:v>
                </c:pt>
                <c:pt idx="1108">
                  <c:v>1.7759722854417566E-3</c:v>
                </c:pt>
                <c:pt idx="1109">
                  <c:v>1.6978875618232311E-3</c:v>
                </c:pt>
                <c:pt idx="1110">
                  <c:v>1.6479138745032701E-3</c:v>
                </c:pt>
                <c:pt idx="1111">
                  <c:v>1.7325981115389384E-3</c:v>
                </c:pt>
                <c:pt idx="1112">
                  <c:v>1.7815691866021246E-3</c:v>
                </c:pt>
                <c:pt idx="1113">
                  <c:v>1.749214627786481E-3</c:v>
                </c:pt>
                <c:pt idx="1114">
                  <c:v>1.9776742068252436E-3</c:v>
                </c:pt>
                <c:pt idx="1115">
                  <c:v>1.8696170478677374E-3</c:v>
                </c:pt>
                <c:pt idx="1116">
                  <c:v>1.9964767894343548E-3</c:v>
                </c:pt>
                <c:pt idx="1117">
                  <c:v>2.0673760079107633E-3</c:v>
                </c:pt>
                <c:pt idx="1118">
                  <c:v>2.0233130503829974E-3</c:v>
                </c:pt>
                <c:pt idx="1119">
                  <c:v>2.0289323058514021E-3</c:v>
                </c:pt>
                <c:pt idx="1120">
                  <c:v>1.9326324350176171E-3</c:v>
                </c:pt>
                <c:pt idx="1121">
                  <c:v>1.8645641035747748E-3</c:v>
                </c:pt>
                <c:pt idx="1122">
                  <c:v>1.774072192661579E-3</c:v>
                </c:pt>
                <c:pt idx="1123">
                  <c:v>1.880944878185383E-3</c:v>
                </c:pt>
                <c:pt idx="1124">
                  <c:v>1.8157258336001414E-3</c:v>
                </c:pt>
                <c:pt idx="1125">
                  <c:v>1.9944808199853941E-3</c:v>
                </c:pt>
                <c:pt idx="1126">
                  <c:v>1.9182111990015758E-3</c:v>
                </c:pt>
                <c:pt idx="1127">
                  <c:v>2.0667552993262127E-3</c:v>
                </c:pt>
                <c:pt idx="1128">
                  <c:v>2.4193067140861448E-3</c:v>
                </c:pt>
                <c:pt idx="1129">
                  <c:v>2.3364960078928712E-3</c:v>
                </c:pt>
                <c:pt idx="1130">
                  <c:v>2.2742632449880293E-3</c:v>
                </c:pt>
                <c:pt idx="1131">
                  <c:v>2.2069817010059475E-3</c:v>
                </c:pt>
                <c:pt idx="1132">
                  <c:v>2.8551657880938651E-3</c:v>
                </c:pt>
                <c:pt idx="1133">
                  <c:v>2.7691895908613742E-3</c:v>
                </c:pt>
                <c:pt idx="1134">
                  <c:v>2.6778631288931747E-3</c:v>
                </c:pt>
                <c:pt idx="1135">
                  <c:v>2.4343192668308156E-3</c:v>
                </c:pt>
                <c:pt idx="1136">
                  <c:v>2.2951011659687157E-3</c:v>
                </c:pt>
                <c:pt idx="1137">
                  <c:v>2.2361744317745602E-3</c:v>
                </c:pt>
                <c:pt idx="1138">
                  <c:v>1.403304749522659E-3</c:v>
                </c:pt>
                <c:pt idx="1139">
                  <c:v>3.0061781021054326E-3</c:v>
                </c:pt>
                <c:pt idx="1140">
                  <c:v>2.9337857169726648E-3</c:v>
                </c:pt>
                <c:pt idx="1141">
                  <c:v>2.956614883655488E-3</c:v>
                </c:pt>
                <c:pt idx="1142">
                  <c:v>3.0532517583700936E-3</c:v>
                </c:pt>
                <c:pt idx="1143">
                  <c:v>3.2110252631381503E-3</c:v>
                </c:pt>
                <c:pt idx="1144">
                  <c:v>3.0928001797898936E-3</c:v>
                </c:pt>
                <c:pt idx="1145">
                  <c:v>3.024245533696113E-3</c:v>
                </c:pt>
                <c:pt idx="1146">
                  <c:v>3.2179813967098503E-3</c:v>
                </c:pt>
                <c:pt idx="1147">
                  <c:v>3.1214510429066144E-3</c:v>
                </c:pt>
                <c:pt idx="1148">
                  <c:v>3.0895019988484589E-3</c:v>
                </c:pt>
                <c:pt idx="1149">
                  <c:v>2.5729992956485376E-3</c:v>
                </c:pt>
                <c:pt idx="1150">
                  <c:v>2.4916866910592974E-3</c:v>
                </c:pt>
                <c:pt idx="1151">
                  <c:v>2.5221728762409024E-3</c:v>
                </c:pt>
                <c:pt idx="1152">
                  <c:v>2.4522954810862756E-3</c:v>
                </c:pt>
                <c:pt idx="1153">
                  <c:v>2.3377336973036881E-3</c:v>
                </c:pt>
                <c:pt idx="1154">
                  <c:v>2.3202754017815227E-3</c:v>
                </c:pt>
                <c:pt idx="1155">
                  <c:v>2.2012789574613152E-3</c:v>
                </c:pt>
                <c:pt idx="1156">
                  <c:v>2.0907822359374825E-3</c:v>
                </c:pt>
                <c:pt idx="1157">
                  <c:v>2.0288472463941983E-3</c:v>
                </c:pt>
                <c:pt idx="1158">
                  <c:v>2.2746655134830013E-3</c:v>
                </c:pt>
                <c:pt idx="1159">
                  <c:v>2.2672253632120181E-3</c:v>
                </c:pt>
                <c:pt idx="1160">
                  <c:v>2.093212898918605E-3</c:v>
                </c:pt>
                <c:pt idx="1161">
                  <c:v>4.1921182330673136E-3</c:v>
                </c:pt>
                <c:pt idx="1162">
                  <c:v>3.9515257808583736E-3</c:v>
                </c:pt>
                <c:pt idx="1163">
                  <c:v>3.9165167247809454E-3</c:v>
                </c:pt>
                <c:pt idx="1164">
                  <c:v>3.7674132699708537E-3</c:v>
                </c:pt>
                <c:pt idx="1165">
                  <c:v>3.5620584221252596E-3</c:v>
                </c:pt>
                <c:pt idx="1166">
                  <c:v>3.5632223407739477E-3</c:v>
                </c:pt>
                <c:pt idx="1167">
                  <c:v>3.4164395338681431E-3</c:v>
                </c:pt>
                <c:pt idx="1168">
                  <c:v>3.4180710879477003E-3</c:v>
                </c:pt>
                <c:pt idx="1169">
                  <c:v>3.2090477192577983E-3</c:v>
                </c:pt>
                <c:pt idx="1170">
                  <c:v>3.4610627820258568E-3</c:v>
                </c:pt>
                <c:pt idx="1171">
                  <c:v>3.2983456827488503E-3</c:v>
                </c:pt>
                <c:pt idx="1172">
                  <c:v>3.2065566564691123E-3</c:v>
                </c:pt>
                <c:pt idx="1173">
                  <c:v>3.1106773016633211E-3</c:v>
                </c:pt>
                <c:pt idx="1174">
                  <c:v>3.0181149118336417E-3</c:v>
                </c:pt>
                <c:pt idx="1175">
                  <c:v>3.0120676813935117E-3</c:v>
                </c:pt>
                <c:pt idx="1176">
                  <c:v>2.9653129936263963E-3</c:v>
                </c:pt>
                <c:pt idx="1177">
                  <c:v>2.9540637315758431E-3</c:v>
                </c:pt>
                <c:pt idx="1178">
                  <c:v>3.3051999563863191E-3</c:v>
                </c:pt>
                <c:pt idx="1179">
                  <c:v>3.1996969856020944E-3</c:v>
                </c:pt>
                <c:pt idx="1180">
                  <c:v>3.0318473033822159E-3</c:v>
                </c:pt>
                <c:pt idx="1181">
                  <c:v>2.9392135011937193E-3</c:v>
                </c:pt>
                <c:pt idx="1182">
                  <c:v>2.8813633263256237E-3</c:v>
                </c:pt>
                <c:pt idx="1183">
                  <c:v>3.0008131509252477E-3</c:v>
                </c:pt>
                <c:pt idx="1184">
                  <c:v>3.0579328738294326E-3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D2-4B1D-8713-AFABFDCB9946}"/>
            </c:ext>
          </c:extLst>
        </c:ser>
        <c:ser>
          <c:idx val="1"/>
          <c:order val="1"/>
          <c:tx>
            <c:strRef>
              <c:f>RISKSTATS_LSE!$AS$1</c:f>
              <c:strCache>
                <c:ptCount val="1"/>
                <c:pt idx="0">
                  <c:v>Consumer.Staples.1</c:v>
                </c:pt>
              </c:strCache>
            </c:strRef>
          </c:tx>
          <c:spPr>
            <a:ln w="603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RISKSTATS_LSE!$AS$2:$AS$1186</c:f>
              <c:numCache>
                <c:formatCode>0.00%</c:formatCode>
                <c:ptCount val="1185"/>
                <c:pt idx="620">
                  <c:v>2.9726630221326605E-4</c:v>
                </c:pt>
                <c:pt idx="621">
                  <c:v>2.3131112390465151E-4</c:v>
                </c:pt>
                <c:pt idx="622">
                  <c:v>2.2433423419673066E-4</c:v>
                </c:pt>
                <c:pt idx="623">
                  <c:v>2.1990280866563048E-4</c:v>
                </c:pt>
                <c:pt idx="624">
                  <c:v>1.9121706434276875E-4</c:v>
                </c:pt>
                <c:pt idx="625">
                  <c:v>1.6392696137919747E-4</c:v>
                </c:pt>
                <c:pt idx="626">
                  <c:v>1.4934456255752797E-4</c:v>
                </c:pt>
                <c:pt idx="627">
                  <c:v>1.4649509003100171E-4</c:v>
                </c:pt>
                <c:pt idx="628">
                  <c:v>1.2047456164665938E-4</c:v>
                </c:pt>
                <c:pt idx="629">
                  <c:v>1.1601614719501588E-4</c:v>
                </c:pt>
                <c:pt idx="630">
                  <c:v>1.1322929488624208E-4</c:v>
                </c:pt>
                <c:pt idx="631">
                  <c:v>1.2179069950240925E-4</c:v>
                </c:pt>
                <c:pt idx="632">
                  <c:v>1.1982658233689873E-4</c:v>
                </c:pt>
                <c:pt idx="633">
                  <c:v>1.0938161617748698E-4</c:v>
                </c:pt>
                <c:pt idx="634">
                  <c:v>1.1401303758714415E-4</c:v>
                </c:pt>
                <c:pt idx="635">
                  <c:v>1.4348783969573439E-4</c:v>
                </c:pt>
                <c:pt idx="636">
                  <c:v>1.5457230555885855E-4</c:v>
                </c:pt>
                <c:pt idx="637">
                  <c:v>1.6499577262225234E-4</c:v>
                </c:pt>
                <c:pt idx="638">
                  <c:v>1.3761928292842492E-4</c:v>
                </c:pt>
                <c:pt idx="639">
                  <c:v>1.3440280129323494E-4</c:v>
                </c:pt>
                <c:pt idx="640">
                  <c:v>1.7212656485428304E-4</c:v>
                </c:pt>
                <c:pt idx="641">
                  <c:v>1.6061666886891949E-4</c:v>
                </c:pt>
                <c:pt idx="642">
                  <c:v>1.0466164592290187E-4</c:v>
                </c:pt>
                <c:pt idx="643">
                  <c:v>6.7747713532635701E-5</c:v>
                </c:pt>
                <c:pt idx="644">
                  <c:v>7.0789357623777369E-5</c:v>
                </c:pt>
                <c:pt idx="645">
                  <c:v>1.1828070142134101E-4</c:v>
                </c:pt>
                <c:pt idx="646">
                  <c:v>9.5857972510227812E-5</c:v>
                </c:pt>
                <c:pt idx="647">
                  <c:v>8.7236033800563141E-5</c:v>
                </c:pt>
                <c:pt idx="648">
                  <c:v>-1.7565039986930998E-5</c:v>
                </c:pt>
                <c:pt idx="649">
                  <c:v>-1.6261781636912912E-5</c:v>
                </c:pt>
                <c:pt idx="650">
                  <c:v>-1.1221094230685488E-5</c:v>
                </c:pt>
                <c:pt idx="651">
                  <c:v>-9.1010117557024022E-6</c:v>
                </c:pt>
                <c:pt idx="652">
                  <c:v>-1.1634827236407681E-5</c:v>
                </c:pt>
                <c:pt idx="653">
                  <c:v>-9.7857747973012044E-6</c:v>
                </c:pt>
                <c:pt idx="654">
                  <c:v>-2.0716432619454229E-6</c:v>
                </c:pt>
                <c:pt idx="655">
                  <c:v>-2.7536457418341534E-6</c:v>
                </c:pt>
                <c:pt idx="656">
                  <c:v>2.0832461049536531E-5</c:v>
                </c:pt>
                <c:pt idx="657">
                  <c:v>2.3025528914343588E-5</c:v>
                </c:pt>
                <c:pt idx="658">
                  <c:v>3.5897073178465598E-5</c:v>
                </c:pt>
                <c:pt idx="659">
                  <c:v>3.4484316495090996E-5</c:v>
                </c:pt>
                <c:pt idx="660">
                  <c:v>2.0759510497832658E-5</c:v>
                </c:pt>
                <c:pt idx="661">
                  <c:v>2.6694873264984351E-5</c:v>
                </c:pt>
                <c:pt idx="662">
                  <c:v>7.6425713492010307E-5</c:v>
                </c:pt>
                <c:pt idx="663">
                  <c:v>6.8383398421334348E-5</c:v>
                </c:pt>
                <c:pt idx="664">
                  <c:v>6.3957212723093234E-5</c:v>
                </c:pt>
                <c:pt idx="665">
                  <c:v>7.9613922374161125E-5</c:v>
                </c:pt>
                <c:pt idx="666">
                  <c:v>7.7148265896301302E-5</c:v>
                </c:pt>
                <c:pt idx="667">
                  <c:v>1.2026860654088908E-4</c:v>
                </c:pt>
                <c:pt idx="668">
                  <c:v>1.1984971136350561E-4</c:v>
                </c:pt>
                <c:pt idx="669">
                  <c:v>1.1862518800727194E-4</c:v>
                </c:pt>
                <c:pt idx="670">
                  <c:v>1.0761838134309798E-4</c:v>
                </c:pt>
                <c:pt idx="671">
                  <c:v>1.0806448747241862E-4</c:v>
                </c:pt>
                <c:pt idx="672">
                  <c:v>1.0470527482642279E-4</c:v>
                </c:pt>
                <c:pt idx="673">
                  <c:v>9.7198415648641834E-5</c:v>
                </c:pt>
                <c:pt idx="674">
                  <c:v>7.287353498710814E-5</c:v>
                </c:pt>
                <c:pt idx="675">
                  <c:v>6.1981868906292405E-5</c:v>
                </c:pt>
                <c:pt idx="676">
                  <c:v>8.0573077055680497E-5</c:v>
                </c:pt>
                <c:pt idx="677">
                  <c:v>7.8637311612856056E-5</c:v>
                </c:pt>
                <c:pt idx="678">
                  <c:v>1.330825947278645E-4</c:v>
                </c:pt>
                <c:pt idx="679">
                  <c:v>1.302574894906015E-4</c:v>
                </c:pt>
                <c:pt idx="680">
                  <c:v>1.3034107210838585E-4</c:v>
                </c:pt>
                <c:pt idx="681">
                  <c:v>1.9897800133820398E-4</c:v>
                </c:pt>
                <c:pt idx="682">
                  <c:v>2.0911124236942154E-4</c:v>
                </c:pt>
                <c:pt idx="683">
                  <c:v>1.9780805522756953E-4</c:v>
                </c:pt>
                <c:pt idx="684">
                  <c:v>1.880283064803739E-4</c:v>
                </c:pt>
                <c:pt idx="685">
                  <c:v>2.4283353805843168E-4</c:v>
                </c:pt>
                <c:pt idx="686">
                  <c:v>3.2082644950166107E-4</c:v>
                </c:pt>
                <c:pt idx="687">
                  <c:v>3.1086577784913158E-4</c:v>
                </c:pt>
                <c:pt idx="688">
                  <c:v>2.7343833915616678E-4</c:v>
                </c:pt>
                <c:pt idx="689">
                  <c:v>3.9398805079816484E-4</c:v>
                </c:pt>
                <c:pt idx="690">
                  <c:v>3.231208919984034E-4</c:v>
                </c:pt>
                <c:pt idx="691">
                  <c:v>3.2602376777880624E-4</c:v>
                </c:pt>
                <c:pt idx="692">
                  <c:v>3.1882599634913846E-4</c:v>
                </c:pt>
                <c:pt idx="693">
                  <c:v>2.8838526818572449E-4</c:v>
                </c:pt>
                <c:pt idx="694">
                  <c:v>2.8378068989197951E-4</c:v>
                </c:pt>
                <c:pt idx="695">
                  <c:v>2.7559911017249506E-4</c:v>
                </c:pt>
                <c:pt idx="696">
                  <c:v>2.6619893400958429E-4</c:v>
                </c:pt>
                <c:pt idx="697">
                  <c:v>2.5760993131945971E-4</c:v>
                </c:pt>
                <c:pt idx="698">
                  <c:v>2.5398502764220995E-4</c:v>
                </c:pt>
                <c:pt idx="699">
                  <c:v>3.0004802481047396E-4</c:v>
                </c:pt>
                <c:pt idx="700">
                  <c:v>2.7262211631325241E-4</c:v>
                </c:pt>
                <c:pt idx="701">
                  <c:v>2.6784562104316308E-4</c:v>
                </c:pt>
                <c:pt idx="702">
                  <c:v>2.4779858791886835E-4</c:v>
                </c:pt>
                <c:pt idx="703">
                  <c:v>2.1994833082413255E-4</c:v>
                </c:pt>
                <c:pt idx="704">
                  <c:v>1.8385361884708552E-4</c:v>
                </c:pt>
                <c:pt idx="705">
                  <c:v>1.9303041695208436E-4</c:v>
                </c:pt>
                <c:pt idx="706">
                  <c:v>2.3906912191364054E-4</c:v>
                </c:pt>
                <c:pt idx="707">
                  <c:v>2.2952143200785405E-4</c:v>
                </c:pt>
                <c:pt idx="708">
                  <c:v>2.485159185974675E-4</c:v>
                </c:pt>
                <c:pt idx="709">
                  <c:v>2.5724937622232074E-4</c:v>
                </c:pt>
                <c:pt idx="710">
                  <c:v>1.8580731854814605E-4</c:v>
                </c:pt>
                <c:pt idx="711">
                  <c:v>1.8760019707318682E-4</c:v>
                </c:pt>
                <c:pt idx="712">
                  <c:v>2.2705036418988107E-4</c:v>
                </c:pt>
                <c:pt idx="713">
                  <c:v>2.1883734064053522E-4</c:v>
                </c:pt>
                <c:pt idx="714">
                  <c:v>2.2412375363807592E-4</c:v>
                </c:pt>
                <c:pt idx="715">
                  <c:v>2.4743921593118061E-4</c:v>
                </c:pt>
                <c:pt idx="716">
                  <c:v>3.4065880151578167E-4</c:v>
                </c:pt>
                <c:pt idx="717">
                  <c:v>3.3860684979137781E-4</c:v>
                </c:pt>
                <c:pt idx="718">
                  <c:v>3.4805152193219662E-4</c:v>
                </c:pt>
                <c:pt idx="719">
                  <c:v>3.5879247634336425E-4</c:v>
                </c:pt>
                <c:pt idx="720">
                  <c:v>4.4553428220496424E-4</c:v>
                </c:pt>
                <c:pt idx="721">
                  <c:v>4.3140291653633831E-4</c:v>
                </c:pt>
                <c:pt idx="722">
                  <c:v>4.1960469132776372E-4</c:v>
                </c:pt>
                <c:pt idx="723">
                  <c:v>4.0186847769628676E-4</c:v>
                </c:pt>
                <c:pt idx="724">
                  <c:v>3.7124880211718243E-4</c:v>
                </c:pt>
                <c:pt idx="725">
                  <c:v>3.6045938800360118E-4</c:v>
                </c:pt>
                <c:pt idx="726">
                  <c:v>3.4818097333528858E-4</c:v>
                </c:pt>
                <c:pt idx="727">
                  <c:v>3.9248854594445119E-4</c:v>
                </c:pt>
                <c:pt idx="728">
                  <c:v>3.7826414760066933E-4</c:v>
                </c:pt>
                <c:pt idx="729">
                  <c:v>3.6840673164513906E-4</c:v>
                </c:pt>
                <c:pt idx="730">
                  <c:v>3.5639128941592456E-4</c:v>
                </c:pt>
                <c:pt idx="731">
                  <c:v>3.5030316465117816E-4</c:v>
                </c:pt>
                <c:pt idx="732">
                  <c:v>3.4263702511315577E-4</c:v>
                </c:pt>
                <c:pt idx="733">
                  <c:v>3.3241534576012812E-4</c:v>
                </c:pt>
                <c:pt idx="734">
                  <c:v>3.2182639304206807E-4</c:v>
                </c:pt>
                <c:pt idx="735">
                  <c:v>3.1884484460778891E-4</c:v>
                </c:pt>
                <c:pt idx="736">
                  <c:v>3.1788099958534038E-4</c:v>
                </c:pt>
                <c:pt idx="737">
                  <c:v>2.8836751758593016E-4</c:v>
                </c:pt>
                <c:pt idx="738">
                  <c:v>2.9177177571202578E-4</c:v>
                </c:pt>
                <c:pt idx="739">
                  <c:v>2.7819150958367529E-4</c:v>
                </c:pt>
                <c:pt idx="740">
                  <c:v>2.3097718142055663E-4</c:v>
                </c:pt>
                <c:pt idx="741">
                  <c:v>2.2573631672113519E-4</c:v>
                </c:pt>
                <c:pt idx="742">
                  <c:v>2.2109542643644988E-4</c:v>
                </c:pt>
                <c:pt idx="743">
                  <c:v>1.7605639963514188E-4</c:v>
                </c:pt>
                <c:pt idx="744">
                  <c:v>1.6683232387759616E-4</c:v>
                </c:pt>
                <c:pt idx="745">
                  <c:v>1.5410860364160133E-4</c:v>
                </c:pt>
                <c:pt idx="746">
                  <c:v>9.4542150756802201E-5</c:v>
                </c:pt>
                <c:pt idx="747">
                  <c:v>1.0136403807299555E-4</c:v>
                </c:pt>
                <c:pt idx="748">
                  <c:v>1.1192324931907798E-4</c:v>
                </c:pt>
                <c:pt idx="749">
                  <c:v>1.0864329115098643E-4</c:v>
                </c:pt>
                <c:pt idx="750">
                  <c:v>1.1013923790174822E-4</c:v>
                </c:pt>
                <c:pt idx="751">
                  <c:v>1.4530511634961102E-4</c:v>
                </c:pt>
                <c:pt idx="752">
                  <c:v>1.2325637631702664E-4</c:v>
                </c:pt>
                <c:pt idx="753">
                  <c:v>1.2164882768292742E-4</c:v>
                </c:pt>
                <c:pt idx="754">
                  <c:v>1.457969353393673E-4</c:v>
                </c:pt>
                <c:pt idx="755">
                  <c:v>1.074037422848633E-4</c:v>
                </c:pt>
                <c:pt idx="756">
                  <c:v>1.118492236019644E-4</c:v>
                </c:pt>
                <c:pt idx="757">
                  <c:v>1.7897317611009387E-4</c:v>
                </c:pt>
                <c:pt idx="758">
                  <c:v>2.8934188719339582E-4</c:v>
                </c:pt>
                <c:pt idx="759">
                  <c:v>3.0043012931982007E-4</c:v>
                </c:pt>
                <c:pt idx="760">
                  <c:v>2.9092301265220129E-4</c:v>
                </c:pt>
                <c:pt idx="761">
                  <c:v>3.2198985929219107E-4</c:v>
                </c:pt>
                <c:pt idx="762">
                  <c:v>3.0573482053555503E-4</c:v>
                </c:pt>
                <c:pt idx="763">
                  <c:v>3.3031833796321358E-4</c:v>
                </c:pt>
                <c:pt idx="764">
                  <c:v>3.2026446912294655E-4</c:v>
                </c:pt>
                <c:pt idx="765">
                  <c:v>2.9489380133522453E-4</c:v>
                </c:pt>
                <c:pt idx="766">
                  <c:v>2.8063427975967504E-4</c:v>
                </c:pt>
                <c:pt idx="767">
                  <c:v>2.7107981015309736E-4</c:v>
                </c:pt>
                <c:pt idx="768">
                  <c:v>2.4602014752853253E-4</c:v>
                </c:pt>
                <c:pt idx="769">
                  <c:v>2.4804960029898367E-4</c:v>
                </c:pt>
                <c:pt idx="770">
                  <c:v>2.2535696427975692E-4</c:v>
                </c:pt>
                <c:pt idx="771">
                  <c:v>2.7309567375070269E-4</c:v>
                </c:pt>
                <c:pt idx="772">
                  <c:v>4.3900719037629578E-4</c:v>
                </c:pt>
                <c:pt idx="773">
                  <c:v>4.1600985488463266E-4</c:v>
                </c:pt>
                <c:pt idx="774">
                  <c:v>4.0280793232642644E-4</c:v>
                </c:pt>
                <c:pt idx="775">
                  <c:v>3.8842769443708374E-4</c:v>
                </c:pt>
                <c:pt idx="776">
                  <c:v>3.4137204986976305E-4</c:v>
                </c:pt>
                <c:pt idx="777">
                  <c:v>6.1860401879205681E-4</c:v>
                </c:pt>
                <c:pt idx="778">
                  <c:v>6.6476090976640037E-4</c:v>
                </c:pt>
                <c:pt idx="779">
                  <c:v>6.4412474404944764E-4</c:v>
                </c:pt>
                <c:pt idx="780">
                  <c:v>6.1942712592854274E-4</c:v>
                </c:pt>
                <c:pt idx="781">
                  <c:v>6.1624143325549486E-4</c:v>
                </c:pt>
                <c:pt idx="782">
                  <c:v>6.0855119690938933E-4</c:v>
                </c:pt>
                <c:pt idx="783">
                  <c:v>5.9342800910838723E-4</c:v>
                </c:pt>
                <c:pt idx="784">
                  <c:v>5.6857070171578326E-4</c:v>
                </c:pt>
                <c:pt idx="785">
                  <c:v>5.5318512786994161E-4</c:v>
                </c:pt>
                <c:pt idx="786">
                  <c:v>5.435321182758906E-4</c:v>
                </c:pt>
                <c:pt idx="787">
                  <c:v>5.2686254605344748E-4</c:v>
                </c:pt>
                <c:pt idx="788">
                  <c:v>4.9818348944767859E-4</c:v>
                </c:pt>
                <c:pt idx="789">
                  <c:v>4.6685836743560295E-4</c:v>
                </c:pt>
                <c:pt idx="790">
                  <c:v>4.1495396897139804E-4</c:v>
                </c:pt>
                <c:pt idx="791">
                  <c:v>3.8720152600766244E-4</c:v>
                </c:pt>
                <c:pt idx="792">
                  <c:v>3.8857203942889348E-4</c:v>
                </c:pt>
                <c:pt idx="793">
                  <c:v>3.7540304799332243E-4</c:v>
                </c:pt>
                <c:pt idx="794">
                  <c:v>3.3435882780529739E-4</c:v>
                </c:pt>
                <c:pt idx="795">
                  <c:v>3.2054296696588155E-4</c:v>
                </c:pt>
                <c:pt idx="796">
                  <c:v>3.1288906535952813E-4</c:v>
                </c:pt>
                <c:pt idx="797">
                  <c:v>2.7646706917120963E-4</c:v>
                </c:pt>
                <c:pt idx="798">
                  <c:v>2.5910554076551671E-4</c:v>
                </c:pt>
                <c:pt idx="799">
                  <c:v>2.5663620868351906E-4</c:v>
                </c:pt>
                <c:pt idx="800">
                  <c:v>1.9404379945392287E-4</c:v>
                </c:pt>
                <c:pt idx="801">
                  <c:v>1.7501615524719697E-4</c:v>
                </c:pt>
                <c:pt idx="802">
                  <c:v>6.6623441347258235E-5</c:v>
                </c:pt>
                <c:pt idx="803">
                  <c:v>5.4454989292523231E-5</c:v>
                </c:pt>
                <c:pt idx="804">
                  <c:v>1.2888367977922506E-4</c:v>
                </c:pt>
                <c:pt idx="805">
                  <c:v>2.7726094356689062E-4</c:v>
                </c:pt>
                <c:pt idx="806">
                  <c:v>2.4134513500967986E-4</c:v>
                </c:pt>
                <c:pt idx="807">
                  <c:v>2.0759542184798374E-4</c:v>
                </c:pt>
                <c:pt idx="808">
                  <c:v>2.3184532922613431E-4</c:v>
                </c:pt>
                <c:pt idx="809">
                  <c:v>3.71797815142795E-4</c:v>
                </c:pt>
                <c:pt idx="810">
                  <c:v>3.2876564532678183E-4</c:v>
                </c:pt>
                <c:pt idx="811">
                  <c:v>3.8778591830916539E-4</c:v>
                </c:pt>
                <c:pt idx="812">
                  <c:v>3.8767394330250365E-4</c:v>
                </c:pt>
                <c:pt idx="813">
                  <c:v>3.8682067587929173E-4</c:v>
                </c:pt>
                <c:pt idx="814">
                  <c:v>3.4073129698762719E-4</c:v>
                </c:pt>
                <c:pt idx="815">
                  <c:v>4.8341343488492438E-4</c:v>
                </c:pt>
                <c:pt idx="816">
                  <c:v>4.6134761310945592E-4</c:v>
                </c:pt>
                <c:pt idx="817">
                  <c:v>4.4217607969744891E-4</c:v>
                </c:pt>
                <c:pt idx="818">
                  <c:v>3.8563918642397815E-4</c:v>
                </c:pt>
                <c:pt idx="819">
                  <c:v>3.8741970366127618E-4</c:v>
                </c:pt>
                <c:pt idx="820">
                  <c:v>3.544355716088507E-4</c:v>
                </c:pt>
                <c:pt idx="821">
                  <c:v>3.4280735499908057E-4</c:v>
                </c:pt>
                <c:pt idx="822">
                  <c:v>3.4192849988093138E-4</c:v>
                </c:pt>
                <c:pt idx="823">
                  <c:v>3.5147325476506602E-4</c:v>
                </c:pt>
                <c:pt idx="824">
                  <c:v>3.8049100838149645E-4</c:v>
                </c:pt>
                <c:pt idx="825">
                  <c:v>3.7054206865995231E-4</c:v>
                </c:pt>
                <c:pt idx="826">
                  <c:v>3.5176046740658463E-4</c:v>
                </c:pt>
                <c:pt idx="827">
                  <c:v>3.6456698508889894E-4</c:v>
                </c:pt>
                <c:pt idx="828">
                  <c:v>3.6470646479812318E-4</c:v>
                </c:pt>
                <c:pt idx="829">
                  <c:v>3.5623081279150909E-4</c:v>
                </c:pt>
                <c:pt idx="830">
                  <c:v>3.4292841650868528E-4</c:v>
                </c:pt>
                <c:pt idx="831">
                  <c:v>3.7652821337226956E-4</c:v>
                </c:pt>
                <c:pt idx="832">
                  <c:v>3.6970398431428609E-4</c:v>
                </c:pt>
                <c:pt idx="833">
                  <c:v>3.4296140782056169E-4</c:v>
                </c:pt>
                <c:pt idx="834">
                  <c:v>4.0765547112012711E-4</c:v>
                </c:pt>
                <c:pt idx="835">
                  <c:v>4.1779627327088678E-4</c:v>
                </c:pt>
                <c:pt idx="836">
                  <c:v>3.4083095455231314E-4</c:v>
                </c:pt>
                <c:pt idx="837">
                  <c:v>3.3248107662421346E-4</c:v>
                </c:pt>
                <c:pt idx="838">
                  <c:v>3.4694609114355396E-4</c:v>
                </c:pt>
                <c:pt idx="839">
                  <c:v>3.280766105647613E-4</c:v>
                </c:pt>
                <c:pt idx="840">
                  <c:v>2.9030237957524514E-4</c:v>
                </c:pt>
                <c:pt idx="841">
                  <c:v>2.8524379471856192E-4</c:v>
                </c:pt>
                <c:pt idx="842">
                  <c:v>2.8054076833844129E-4</c:v>
                </c:pt>
                <c:pt idx="843">
                  <c:v>2.5176712867062604E-4</c:v>
                </c:pt>
                <c:pt idx="844">
                  <c:v>2.6186939804527997E-4</c:v>
                </c:pt>
                <c:pt idx="845">
                  <c:v>2.5501195784743996E-4</c:v>
                </c:pt>
                <c:pt idx="846">
                  <c:v>2.5853805296694333E-4</c:v>
                </c:pt>
                <c:pt idx="847">
                  <c:v>2.5935189524857851E-4</c:v>
                </c:pt>
                <c:pt idx="848">
                  <c:v>2.5013206081135831E-4</c:v>
                </c:pt>
                <c:pt idx="849">
                  <c:v>2.2808375314825689E-4</c:v>
                </c:pt>
                <c:pt idx="850">
                  <c:v>2.0443728073866278E-4</c:v>
                </c:pt>
                <c:pt idx="851">
                  <c:v>3.2819404861185485E-4</c:v>
                </c:pt>
                <c:pt idx="852">
                  <c:v>3.4679422297021004E-4</c:v>
                </c:pt>
                <c:pt idx="853">
                  <c:v>2.8581212340274427E-4</c:v>
                </c:pt>
                <c:pt idx="854">
                  <c:v>3.1833829712720721E-4</c:v>
                </c:pt>
                <c:pt idx="855">
                  <c:v>4.3101828862453516E-4</c:v>
                </c:pt>
                <c:pt idx="856">
                  <c:v>4.9037679695051193E-4</c:v>
                </c:pt>
                <c:pt idx="857">
                  <c:v>4.7452904201525614E-4</c:v>
                </c:pt>
                <c:pt idx="858">
                  <c:v>4.9107071882315792E-4</c:v>
                </c:pt>
                <c:pt idx="859">
                  <c:v>4.7703855453932022E-4</c:v>
                </c:pt>
                <c:pt idx="860">
                  <c:v>5.0317632613646791E-4</c:v>
                </c:pt>
                <c:pt idx="861">
                  <c:v>5.0426089715772493E-4</c:v>
                </c:pt>
                <c:pt idx="862">
                  <c:v>4.5930970768960698E-4</c:v>
                </c:pt>
                <c:pt idx="863">
                  <c:v>8.083542358959169E-4</c:v>
                </c:pt>
                <c:pt idx="864">
                  <c:v>8.6822021317874902E-4</c:v>
                </c:pt>
                <c:pt idx="865">
                  <c:v>7.9685918269458138E-4</c:v>
                </c:pt>
                <c:pt idx="866">
                  <c:v>7.6847041216562828E-4</c:v>
                </c:pt>
                <c:pt idx="867">
                  <c:v>7.8255799301536148E-4</c:v>
                </c:pt>
                <c:pt idx="868">
                  <c:v>7.5865827653786417E-4</c:v>
                </c:pt>
                <c:pt idx="869">
                  <c:v>7.1949302292037825E-4</c:v>
                </c:pt>
                <c:pt idx="870">
                  <c:v>7.0044446348480895E-4</c:v>
                </c:pt>
                <c:pt idx="871">
                  <c:v>6.7670906809935325E-4</c:v>
                </c:pt>
                <c:pt idx="872">
                  <c:v>6.5494803588774008E-4</c:v>
                </c:pt>
                <c:pt idx="873">
                  <c:v>6.3440630970916794E-4</c:v>
                </c:pt>
                <c:pt idx="874">
                  <c:v>6.1435224383310342E-4</c:v>
                </c:pt>
                <c:pt idx="875">
                  <c:v>5.4617098730680349E-4</c:v>
                </c:pt>
                <c:pt idx="876">
                  <c:v>5.1682516974794882E-4</c:v>
                </c:pt>
                <c:pt idx="877">
                  <c:v>5.4274137575466427E-4</c:v>
                </c:pt>
                <c:pt idx="878">
                  <c:v>5.0934717324971628E-4</c:v>
                </c:pt>
                <c:pt idx="879">
                  <c:v>5.0171697414172186E-4</c:v>
                </c:pt>
                <c:pt idx="880">
                  <c:v>4.8362094651580793E-4</c:v>
                </c:pt>
                <c:pt idx="881">
                  <c:v>4.692224137357858E-4</c:v>
                </c:pt>
                <c:pt idx="882">
                  <c:v>4.9087813306833254E-4</c:v>
                </c:pt>
                <c:pt idx="883">
                  <c:v>4.7134182355009131E-4</c:v>
                </c:pt>
                <c:pt idx="884">
                  <c:v>4.379764592703556E-4</c:v>
                </c:pt>
                <c:pt idx="885">
                  <c:v>4.2228371231101694E-4</c:v>
                </c:pt>
                <c:pt idx="886">
                  <c:v>4.3183587297742021E-4</c:v>
                </c:pt>
                <c:pt idx="887">
                  <c:v>4.2027743013715836E-4</c:v>
                </c:pt>
                <c:pt idx="888">
                  <c:v>4.1695520451437001E-4</c:v>
                </c:pt>
                <c:pt idx="889">
                  <c:v>4.0079217018826438E-4</c:v>
                </c:pt>
                <c:pt idx="890">
                  <c:v>4.0534476045828898E-4</c:v>
                </c:pt>
                <c:pt idx="891">
                  <c:v>3.937676016571565E-4</c:v>
                </c:pt>
                <c:pt idx="892">
                  <c:v>3.9047271765324483E-4</c:v>
                </c:pt>
                <c:pt idx="893">
                  <c:v>3.8071463180565173E-4</c:v>
                </c:pt>
                <c:pt idx="894">
                  <c:v>3.6659094148194549E-4</c:v>
                </c:pt>
                <c:pt idx="895">
                  <c:v>3.53584919797891E-4</c:v>
                </c:pt>
                <c:pt idx="896">
                  <c:v>3.5581143039017086E-4</c:v>
                </c:pt>
                <c:pt idx="897">
                  <c:v>3.2914797817875762E-4</c:v>
                </c:pt>
                <c:pt idx="898">
                  <c:v>3.1069651906862576E-4</c:v>
                </c:pt>
                <c:pt idx="899">
                  <c:v>3.0722380570199256E-4</c:v>
                </c:pt>
                <c:pt idx="900">
                  <c:v>2.9405359240872978E-4</c:v>
                </c:pt>
                <c:pt idx="901">
                  <c:v>2.9319066095273263E-4</c:v>
                </c:pt>
                <c:pt idx="902">
                  <c:v>2.8183021278302021E-4</c:v>
                </c:pt>
                <c:pt idx="903">
                  <c:v>2.6088522726773998E-4</c:v>
                </c:pt>
                <c:pt idx="904">
                  <c:v>2.5331384155597174E-4</c:v>
                </c:pt>
                <c:pt idx="905">
                  <c:v>2.2050389722776963E-4</c:v>
                </c:pt>
                <c:pt idx="906">
                  <c:v>2.1556958400814998E-4</c:v>
                </c:pt>
                <c:pt idx="907">
                  <c:v>2.1430811590964681E-4</c:v>
                </c:pt>
                <c:pt idx="908">
                  <c:v>1.9752731625033223E-4</c:v>
                </c:pt>
                <c:pt idx="909">
                  <c:v>1.8112887300229878E-4</c:v>
                </c:pt>
                <c:pt idx="910">
                  <c:v>1.6872282258573176E-4</c:v>
                </c:pt>
                <c:pt idx="911">
                  <c:v>1.6760052998587646E-4</c:v>
                </c:pt>
                <c:pt idx="912">
                  <c:v>1.4850711861526172E-4</c:v>
                </c:pt>
                <c:pt idx="913">
                  <c:v>1.4384718853022987E-4</c:v>
                </c:pt>
                <c:pt idx="914">
                  <c:v>1.0095929017627418E-4</c:v>
                </c:pt>
                <c:pt idx="915">
                  <c:v>8.2479566359864437E-5</c:v>
                </c:pt>
                <c:pt idx="916">
                  <c:v>8.0135120663275342E-5</c:v>
                </c:pt>
                <c:pt idx="917">
                  <c:v>7.6178934311115035E-5</c:v>
                </c:pt>
                <c:pt idx="918">
                  <c:v>1.0049507593097243E-4</c:v>
                </c:pt>
                <c:pt idx="919">
                  <c:v>9.8091864882267129E-5</c:v>
                </c:pt>
                <c:pt idx="920">
                  <c:v>1.3131208290285555E-4</c:v>
                </c:pt>
                <c:pt idx="921">
                  <c:v>1.2715410540296054E-4</c:v>
                </c:pt>
                <c:pt idx="922">
                  <c:v>1.2179816488185917E-4</c:v>
                </c:pt>
                <c:pt idx="923">
                  <c:v>1.1375591390526476E-4</c:v>
                </c:pt>
                <c:pt idx="924">
                  <c:v>1.0954037975944566E-4</c:v>
                </c:pt>
                <c:pt idx="925">
                  <c:v>1.1692613152948829E-4</c:v>
                </c:pt>
                <c:pt idx="926">
                  <c:v>1.698764772879718E-4</c:v>
                </c:pt>
                <c:pt idx="927">
                  <c:v>1.6409205510356048E-4</c:v>
                </c:pt>
                <c:pt idx="928">
                  <c:v>1.6781560712111928E-4</c:v>
                </c:pt>
                <c:pt idx="929">
                  <c:v>1.7690249582514014E-4</c:v>
                </c:pt>
                <c:pt idx="930">
                  <c:v>1.6200689546654268E-4</c:v>
                </c:pt>
                <c:pt idx="931">
                  <c:v>1.5809978456748962E-4</c:v>
                </c:pt>
                <c:pt idx="932">
                  <c:v>1.5332183349428918E-4</c:v>
                </c:pt>
                <c:pt idx="933">
                  <c:v>1.3036709525971921E-4</c:v>
                </c:pt>
                <c:pt idx="934">
                  <c:v>1.3739243943782238E-4</c:v>
                </c:pt>
                <c:pt idx="935">
                  <c:v>1.4880624565208122E-4</c:v>
                </c:pt>
                <c:pt idx="936">
                  <c:v>1.5463016088633017E-4</c:v>
                </c:pt>
                <c:pt idx="937">
                  <c:v>1.741802005670446E-4</c:v>
                </c:pt>
                <c:pt idx="938">
                  <c:v>1.7844758935484033E-4</c:v>
                </c:pt>
                <c:pt idx="939">
                  <c:v>1.5939020280256259E-4</c:v>
                </c:pt>
                <c:pt idx="940">
                  <c:v>1.5045818335182901E-4</c:v>
                </c:pt>
                <c:pt idx="941">
                  <c:v>1.2264725796949839E-4</c:v>
                </c:pt>
                <c:pt idx="942">
                  <c:v>1.2403887873307061E-4</c:v>
                </c:pt>
                <c:pt idx="943">
                  <c:v>6.7409844448753536E-5</c:v>
                </c:pt>
                <c:pt idx="944">
                  <c:v>6.348806224186982E-5</c:v>
                </c:pt>
                <c:pt idx="945">
                  <c:v>4.8367020886344974E-5</c:v>
                </c:pt>
                <c:pt idx="946">
                  <c:v>-1.0651043380333937E-6</c:v>
                </c:pt>
                <c:pt idx="947">
                  <c:v>1.3865553432006501E-5</c:v>
                </c:pt>
                <c:pt idx="948">
                  <c:v>3.4769761519346339E-5</c:v>
                </c:pt>
                <c:pt idx="949">
                  <c:v>2.7428559561892162E-5</c:v>
                </c:pt>
                <c:pt idx="950">
                  <c:v>3.9066879097047458E-5</c:v>
                </c:pt>
                <c:pt idx="951">
                  <c:v>1.7570712281146231E-5</c:v>
                </c:pt>
                <c:pt idx="952">
                  <c:v>-1.2296431079136648E-4</c:v>
                </c:pt>
                <c:pt idx="953">
                  <c:v>-7.4550890796913023E-5</c:v>
                </c:pt>
                <c:pt idx="954">
                  <c:v>-1.1477733160623508E-4</c:v>
                </c:pt>
                <c:pt idx="955">
                  <c:v>-8.749234370876419E-5</c:v>
                </c:pt>
                <c:pt idx="956">
                  <c:v>-7.5874170902827195E-5</c:v>
                </c:pt>
                <c:pt idx="957">
                  <c:v>-2.2762068734410894E-5</c:v>
                </c:pt>
                <c:pt idx="958">
                  <c:v>-4.1928422496775293E-5</c:v>
                </c:pt>
                <c:pt idx="959">
                  <c:v>-8.7122194568373332E-6</c:v>
                </c:pt>
                <c:pt idx="960">
                  <c:v>-1.1133870679407734E-5</c:v>
                </c:pt>
                <c:pt idx="961">
                  <c:v>-1.229583257957466E-5</c:v>
                </c:pt>
                <c:pt idx="962">
                  <c:v>-1.1053633194169202E-5</c:v>
                </c:pt>
                <c:pt idx="963">
                  <c:v>1.1283339744180901E-4</c:v>
                </c:pt>
                <c:pt idx="964">
                  <c:v>1.2002920567650808E-4</c:v>
                </c:pt>
                <c:pt idx="965">
                  <c:v>1.1076732545290638E-4</c:v>
                </c:pt>
                <c:pt idx="966">
                  <c:v>1.1957155709344555E-4</c:v>
                </c:pt>
                <c:pt idx="967">
                  <c:v>1.282932474858586E-4</c:v>
                </c:pt>
                <c:pt idx="968">
                  <c:v>1.2408480823317876E-4</c:v>
                </c:pt>
                <c:pt idx="969">
                  <c:v>4.6378919640321762E-5</c:v>
                </c:pt>
                <c:pt idx="970">
                  <c:v>4.0207393791278858E-5</c:v>
                </c:pt>
                <c:pt idx="971">
                  <c:v>7.8754221724231001E-5</c:v>
                </c:pt>
                <c:pt idx="972">
                  <c:v>7.5801015423245243E-5</c:v>
                </c:pt>
                <c:pt idx="973">
                  <c:v>6.7953341750494689E-5</c:v>
                </c:pt>
                <c:pt idx="974">
                  <c:v>6.6005676033148775E-5</c:v>
                </c:pt>
                <c:pt idx="975">
                  <c:v>3.3402434556854452E-5</c:v>
                </c:pt>
                <c:pt idx="976">
                  <c:v>3.5892637996325381E-5</c:v>
                </c:pt>
                <c:pt idx="977">
                  <c:v>4.0811110606347946E-5</c:v>
                </c:pt>
                <c:pt idx="978">
                  <c:v>5.8580274544997181E-5</c:v>
                </c:pt>
                <c:pt idx="979">
                  <c:v>1.4955709297362057E-3</c:v>
                </c:pt>
                <c:pt idx="980">
                  <c:v>1.367205369790978E-3</c:v>
                </c:pt>
                <c:pt idx="981">
                  <c:v>1.3247345304746418E-3</c:v>
                </c:pt>
                <c:pt idx="982">
                  <c:v>1.2801763662064532E-3</c:v>
                </c:pt>
                <c:pt idx="983">
                  <c:v>1.2410856820545344E-3</c:v>
                </c:pt>
                <c:pt idx="984">
                  <c:v>1.2029127409736485E-3</c:v>
                </c:pt>
                <c:pt idx="985">
                  <c:v>1.1752271999998587E-3</c:v>
                </c:pt>
                <c:pt idx="986">
                  <c:v>1.1208909297640143E-3</c:v>
                </c:pt>
                <c:pt idx="987">
                  <c:v>1.0826780480074269E-3</c:v>
                </c:pt>
                <c:pt idx="988">
                  <c:v>1.0441006408627681E-3</c:v>
                </c:pt>
                <c:pt idx="989">
                  <c:v>1.0023704022009557E-3</c:v>
                </c:pt>
                <c:pt idx="990">
                  <c:v>9.7172447453088278E-4</c:v>
                </c:pt>
                <c:pt idx="991">
                  <c:v>9.0267833804188134E-4</c:v>
                </c:pt>
                <c:pt idx="992">
                  <c:v>8.6135001087439425E-4</c:v>
                </c:pt>
                <c:pt idx="993">
                  <c:v>8.3377833125956229E-4</c:v>
                </c:pt>
                <c:pt idx="994">
                  <c:v>8.1865490718789071E-4</c:v>
                </c:pt>
                <c:pt idx="995">
                  <c:v>8.2522233787263321E-4</c:v>
                </c:pt>
                <c:pt idx="996">
                  <c:v>7.824578796996023E-4</c:v>
                </c:pt>
                <c:pt idx="997">
                  <c:v>7.5110128227373499E-4</c:v>
                </c:pt>
                <c:pt idx="998">
                  <c:v>7.4555487471160257E-4</c:v>
                </c:pt>
                <c:pt idx="999">
                  <c:v>6.2563580923617388E-4</c:v>
                </c:pt>
                <c:pt idx="1000">
                  <c:v>6.1328844799067757E-4</c:v>
                </c:pt>
                <c:pt idx="1001">
                  <c:v>6.1928665032600467E-4</c:v>
                </c:pt>
                <c:pt idx="1002">
                  <c:v>5.9955576785230397E-4</c:v>
                </c:pt>
                <c:pt idx="1003">
                  <c:v>6.5100212295384245E-4</c:v>
                </c:pt>
                <c:pt idx="1004">
                  <c:v>5.9141327240763849E-4</c:v>
                </c:pt>
                <c:pt idx="1005">
                  <c:v>5.7370159396262401E-4</c:v>
                </c:pt>
                <c:pt idx="1006">
                  <c:v>5.1775578174416219E-4</c:v>
                </c:pt>
                <c:pt idx="1007">
                  <c:v>4.9592398392856569E-4</c:v>
                </c:pt>
                <c:pt idx="1008">
                  <c:v>4.8174527589699135E-4</c:v>
                </c:pt>
                <c:pt idx="1009">
                  <c:v>4.7295912708515946E-4</c:v>
                </c:pt>
                <c:pt idx="1010">
                  <c:v>4.370594512737689E-4</c:v>
                </c:pt>
                <c:pt idx="1011">
                  <c:v>4.2060707452034766E-4</c:v>
                </c:pt>
                <c:pt idx="1012">
                  <c:v>4.0332102922095855E-4</c:v>
                </c:pt>
                <c:pt idx="1013">
                  <c:v>4.2665963661735841E-4</c:v>
                </c:pt>
                <c:pt idx="1014">
                  <c:v>3.5917116698604438E-4</c:v>
                </c:pt>
                <c:pt idx="1015">
                  <c:v>3.5296116241085527E-4</c:v>
                </c:pt>
                <c:pt idx="1016">
                  <c:v>3.6062068416993742E-4</c:v>
                </c:pt>
                <c:pt idx="1017">
                  <c:v>3.6746843701583696E-4</c:v>
                </c:pt>
                <c:pt idx="1018">
                  <c:v>3.7155927166650595E-4</c:v>
                </c:pt>
                <c:pt idx="1019">
                  <c:v>3.56149147757313E-4</c:v>
                </c:pt>
                <c:pt idx="1020">
                  <c:v>3.4886217554979543E-4</c:v>
                </c:pt>
                <c:pt idx="1021">
                  <c:v>3.026031826529638E-4</c:v>
                </c:pt>
                <c:pt idx="1022">
                  <c:v>2.7704807629121467E-4</c:v>
                </c:pt>
                <c:pt idx="1023">
                  <c:v>2.8881414588817597E-4</c:v>
                </c:pt>
                <c:pt idx="1024">
                  <c:v>2.777865127214968E-4</c:v>
                </c:pt>
                <c:pt idx="1025">
                  <c:v>2.6752268451075739E-4</c:v>
                </c:pt>
                <c:pt idx="1026">
                  <c:v>2.6381864118426858E-4</c:v>
                </c:pt>
                <c:pt idx="1027">
                  <c:v>2.2908294542402612E-4</c:v>
                </c:pt>
                <c:pt idx="1028">
                  <c:v>2.1902971122303425E-4</c:v>
                </c:pt>
                <c:pt idx="1029">
                  <c:v>2.2690753544614306E-4</c:v>
                </c:pt>
                <c:pt idx="1030">
                  <c:v>2.3737654421357592E-4</c:v>
                </c:pt>
                <c:pt idx="1031">
                  <c:v>2.4235271074063671E-4</c:v>
                </c:pt>
                <c:pt idx="1032">
                  <c:v>2.5346107015122003E-4</c:v>
                </c:pt>
                <c:pt idx="1033">
                  <c:v>2.6153732728569502E-4</c:v>
                </c:pt>
                <c:pt idx="1034">
                  <c:v>4.316403026311215E-4</c:v>
                </c:pt>
                <c:pt idx="1035">
                  <c:v>3.9839453923064136E-4</c:v>
                </c:pt>
                <c:pt idx="1036">
                  <c:v>3.7713313781581582E-4</c:v>
                </c:pt>
                <c:pt idx="1037">
                  <c:v>3.7537500265214088E-4</c:v>
                </c:pt>
                <c:pt idx="1038">
                  <c:v>3.6228213162014611E-4</c:v>
                </c:pt>
                <c:pt idx="1039">
                  <c:v>3.4286385230597834E-4</c:v>
                </c:pt>
                <c:pt idx="1040">
                  <c:v>3.5430472000814924E-4</c:v>
                </c:pt>
                <c:pt idx="1041">
                  <c:v>3.2379866492676142E-4</c:v>
                </c:pt>
                <c:pt idx="1042">
                  <c:v>3.1696124095658145E-4</c:v>
                </c:pt>
                <c:pt idx="1043">
                  <c:v>3.0389874836336632E-4</c:v>
                </c:pt>
                <c:pt idx="1044">
                  <c:v>2.935551103783424E-4</c:v>
                </c:pt>
                <c:pt idx="1045">
                  <c:v>2.8053176963227391E-4</c:v>
                </c:pt>
                <c:pt idx="1046">
                  <c:v>2.5444013334890444E-4</c:v>
                </c:pt>
                <c:pt idx="1047">
                  <c:v>2.2735888528604837E-4</c:v>
                </c:pt>
                <c:pt idx="1048">
                  <c:v>2.1932334577466346E-4</c:v>
                </c:pt>
                <c:pt idx="1049">
                  <c:v>1.8899779286336388E-4</c:v>
                </c:pt>
                <c:pt idx="1050">
                  <c:v>1.9523175253101038E-4</c:v>
                </c:pt>
                <c:pt idx="1051">
                  <c:v>1.8775455107530542E-4</c:v>
                </c:pt>
                <c:pt idx="1052">
                  <c:v>1.1803147129718408E-4</c:v>
                </c:pt>
                <c:pt idx="1053">
                  <c:v>1.2392515258121271E-4</c:v>
                </c:pt>
                <c:pt idx="1054">
                  <c:v>9.2102292026523101E-5</c:v>
                </c:pt>
                <c:pt idx="1055">
                  <c:v>8.8711105456466637E-5</c:v>
                </c:pt>
                <c:pt idx="1056">
                  <c:v>1.4351294716628666E-4</c:v>
                </c:pt>
                <c:pt idx="1057">
                  <c:v>1.3827946508342562E-4</c:v>
                </c:pt>
                <c:pt idx="1058">
                  <c:v>7.0908184842381275E-5</c:v>
                </c:pt>
                <c:pt idx="1059">
                  <c:v>3.9443334049039849E-4</c:v>
                </c:pt>
                <c:pt idx="1060">
                  <c:v>2.989575759901806E-4</c:v>
                </c:pt>
                <c:pt idx="1061">
                  <c:v>2.5929691867473422E-4</c:v>
                </c:pt>
                <c:pt idx="1062">
                  <c:v>2.6571320648183613E-4</c:v>
                </c:pt>
                <c:pt idx="1063">
                  <c:v>1.282587430051404E-4</c:v>
                </c:pt>
                <c:pt idx="1064">
                  <c:v>2.9091446864300122E-4</c:v>
                </c:pt>
                <c:pt idx="1065">
                  <c:v>3.401340104343916E-4</c:v>
                </c:pt>
                <c:pt idx="1066">
                  <c:v>1.8469295318619951E-4</c:v>
                </c:pt>
                <c:pt idx="1067">
                  <c:v>2.1545312936186318E-4</c:v>
                </c:pt>
                <c:pt idx="1068">
                  <c:v>1.8906423573140767E-4</c:v>
                </c:pt>
                <c:pt idx="1069">
                  <c:v>1.6100689882696535E-4</c:v>
                </c:pt>
                <c:pt idx="1070">
                  <c:v>1.6630624253253417E-4</c:v>
                </c:pt>
                <c:pt idx="1071">
                  <c:v>1.749461141058509E-4</c:v>
                </c:pt>
                <c:pt idx="1072">
                  <c:v>2.1959691648583467E-4</c:v>
                </c:pt>
                <c:pt idx="1073">
                  <c:v>2.1291535527445497E-4</c:v>
                </c:pt>
                <c:pt idx="1074">
                  <c:v>2.1261916516526218E-4</c:v>
                </c:pt>
                <c:pt idx="1075">
                  <c:v>2.0630710900670135E-4</c:v>
                </c:pt>
                <c:pt idx="1076">
                  <c:v>2.0317170246785497E-4</c:v>
                </c:pt>
                <c:pt idx="1077">
                  <c:v>7.995597943300344E-5</c:v>
                </c:pt>
                <c:pt idx="1078">
                  <c:v>7.6859708502677443E-5</c:v>
                </c:pt>
                <c:pt idx="1079">
                  <c:v>9.7080057507087009E-5</c:v>
                </c:pt>
                <c:pt idx="1080">
                  <c:v>1.009368883943864E-4</c:v>
                </c:pt>
                <c:pt idx="1081">
                  <c:v>8.9377641690035616E-5</c:v>
                </c:pt>
                <c:pt idx="1082">
                  <c:v>9.4560377750946777E-5</c:v>
                </c:pt>
                <c:pt idx="1083">
                  <c:v>5.2954292619927306E-6</c:v>
                </c:pt>
                <c:pt idx="1084">
                  <c:v>6.5593888034341607E-6</c:v>
                </c:pt>
                <c:pt idx="1085">
                  <c:v>4.1489737602808634E-5</c:v>
                </c:pt>
                <c:pt idx="1086">
                  <c:v>-1.8769243652974881E-5</c:v>
                </c:pt>
                <c:pt idx="1087">
                  <c:v>1.7898885443381876E-6</c:v>
                </c:pt>
                <c:pt idx="1088">
                  <c:v>2.4079920630784302E-5</c:v>
                </c:pt>
                <c:pt idx="1089">
                  <c:v>-1.9460045307593892E-5</c:v>
                </c:pt>
                <c:pt idx="1090">
                  <c:v>-1.8242213866521788E-5</c:v>
                </c:pt>
                <c:pt idx="1091">
                  <c:v>-3.5760789064774657E-5</c:v>
                </c:pt>
                <c:pt idx="1092">
                  <c:v>-2.5842109514338595E-5</c:v>
                </c:pt>
                <c:pt idx="1093">
                  <c:v>-3.6928285019467984E-5</c:v>
                </c:pt>
                <c:pt idx="1094">
                  <c:v>-3.1149225427386918E-5</c:v>
                </c:pt>
                <c:pt idx="1095">
                  <c:v>-3.4327603496394574E-6</c:v>
                </c:pt>
                <c:pt idx="1096">
                  <c:v>-2.744474549058954E-6</c:v>
                </c:pt>
                <c:pt idx="1097">
                  <c:v>-3.4293814455393847E-6</c:v>
                </c:pt>
                <c:pt idx="1098">
                  <c:v>-5.8708029946077249E-5</c:v>
                </c:pt>
                <c:pt idx="1099">
                  <c:v>-5.8508428749676241E-5</c:v>
                </c:pt>
                <c:pt idx="1100">
                  <c:v>-9.6950601435724505E-5</c:v>
                </c:pt>
                <c:pt idx="1101">
                  <c:v>-7.8191224524734373E-5</c:v>
                </c:pt>
                <c:pt idx="1102">
                  <c:v>-1.5795537959647178E-4</c:v>
                </c:pt>
                <c:pt idx="1103">
                  <c:v>-1.7208781503786442E-4</c:v>
                </c:pt>
                <c:pt idx="1104">
                  <c:v>-1.6519730821007081E-4</c:v>
                </c:pt>
                <c:pt idx="1105">
                  <c:v>-1.6469802120452711E-4</c:v>
                </c:pt>
                <c:pt idx="1106">
                  <c:v>-1.9502707597915161E-4</c:v>
                </c:pt>
                <c:pt idx="1107">
                  <c:v>-1.4212198278200168E-4</c:v>
                </c:pt>
                <c:pt idx="1108">
                  <c:v>-1.344589476445153E-4</c:v>
                </c:pt>
                <c:pt idx="1109">
                  <c:v>-1.6327869487832759E-4</c:v>
                </c:pt>
                <c:pt idx="1110">
                  <c:v>-1.5776456688591973E-4</c:v>
                </c:pt>
                <c:pt idx="1111">
                  <c:v>-1.7864275118022066E-4</c:v>
                </c:pt>
                <c:pt idx="1112">
                  <c:v>-1.9365591633109289E-4</c:v>
                </c:pt>
                <c:pt idx="1113">
                  <c:v>-2.0260566074262195E-4</c:v>
                </c:pt>
                <c:pt idx="1114">
                  <c:v>-2.5895648600909746E-4</c:v>
                </c:pt>
                <c:pt idx="1115">
                  <c:v>-2.3856679902541957E-4</c:v>
                </c:pt>
                <c:pt idx="1116">
                  <c:v>-3.4129804053240509E-4</c:v>
                </c:pt>
                <c:pt idx="1117">
                  <c:v>-3.1862849728156093E-4</c:v>
                </c:pt>
                <c:pt idx="1118">
                  <c:v>-3.1662064670650756E-4</c:v>
                </c:pt>
                <c:pt idx="1119">
                  <c:v>-3.141291328895755E-4</c:v>
                </c:pt>
                <c:pt idx="1120">
                  <c:v>-2.9070553220814245E-4</c:v>
                </c:pt>
                <c:pt idx="1121">
                  <c:v>-2.98058992772076E-4</c:v>
                </c:pt>
                <c:pt idx="1122">
                  <c:v>-2.751867223955793E-4</c:v>
                </c:pt>
                <c:pt idx="1123">
                  <c:v>-3.2296174695126096E-4</c:v>
                </c:pt>
                <c:pt idx="1124">
                  <c:v>-3.2986291876437187E-4</c:v>
                </c:pt>
                <c:pt idx="1125">
                  <c:v>-4.3528380865737475E-4</c:v>
                </c:pt>
                <c:pt idx="1126">
                  <c:v>-4.1407942130226535E-4</c:v>
                </c:pt>
                <c:pt idx="1127">
                  <c:v>-4.1122401349293872E-4</c:v>
                </c:pt>
                <c:pt idx="1128">
                  <c:v>-2.3567693032118143E-4</c:v>
                </c:pt>
                <c:pt idx="1129">
                  <c:v>-2.2260564885449863E-4</c:v>
                </c:pt>
                <c:pt idx="1130">
                  <c:v>-2.2625533144964661E-4</c:v>
                </c:pt>
                <c:pt idx="1131">
                  <c:v>-2.208282125230818E-4</c:v>
                </c:pt>
                <c:pt idx="1132">
                  <c:v>-1.8081331315666587E-4</c:v>
                </c:pt>
                <c:pt idx="1133">
                  <c:v>-1.749042135657349E-4</c:v>
                </c:pt>
                <c:pt idx="1134">
                  <c:v>-8.8189665889498955E-5</c:v>
                </c:pt>
                <c:pt idx="1135">
                  <c:v>-2.2813468719942405E-6</c:v>
                </c:pt>
                <c:pt idx="1136">
                  <c:v>4.8995522828629668E-5</c:v>
                </c:pt>
                <c:pt idx="1137">
                  <c:v>5.1664137447497975E-5</c:v>
                </c:pt>
                <c:pt idx="1138">
                  <c:v>2.7969833300908063E-5</c:v>
                </c:pt>
                <c:pt idx="1139">
                  <c:v>-8.473064930720056E-5</c:v>
                </c:pt>
                <c:pt idx="1140">
                  <c:v>-7.4193239944980374E-5</c:v>
                </c:pt>
                <c:pt idx="1141">
                  <c:v>-1.764248480585471E-5</c:v>
                </c:pt>
                <c:pt idx="1142">
                  <c:v>4.0208660857296348E-5</c:v>
                </c:pt>
                <c:pt idx="1143">
                  <c:v>8.8345076364777981E-5</c:v>
                </c:pt>
                <c:pt idx="1144">
                  <c:v>8.2357176056896544E-5</c:v>
                </c:pt>
                <c:pt idx="1145">
                  <c:v>1.2449181305961799E-4</c:v>
                </c:pt>
                <c:pt idx="1146">
                  <c:v>1.931303125030557E-4</c:v>
                </c:pt>
                <c:pt idx="1147">
                  <c:v>1.1578100449195169E-4</c:v>
                </c:pt>
                <c:pt idx="1148">
                  <c:v>2.4900990750493173E-4</c:v>
                </c:pt>
                <c:pt idx="1149">
                  <c:v>5.7875161494410981E-4</c:v>
                </c:pt>
                <c:pt idx="1150">
                  <c:v>5.486899706424593E-4</c:v>
                </c:pt>
                <c:pt idx="1151">
                  <c:v>5.3486420069456006E-4</c:v>
                </c:pt>
                <c:pt idx="1152">
                  <c:v>5.3723114888868599E-4</c:v>
                </c:pt>
                <c:pt idx="1153">
                  <c:v>5.0511431556310589E-4</c:v>
                </c:pt>
                <c:pt idx="1154">
                  <c:v>4.7924275529135502E-4</c:v>
                </c:pt>
                <c:pt idx="1155">
                  <c:v>4.6841995262398721E-4</c:v>
                </c:pt>
                <c:pt idx="1156">
                  <c:v>4.4663423288419468E-4</c:v>
                </c:pt>
                <c:pt idx="1157">
                  <c:v>4.3750253422259139E-4</c:v>
                </c:pt>
                <c:pt idx="1158">
                  <c:v>4.0198761215575097E-4</c:v>
                </c:pt>
                <c:pt idx="1159">
                  <c:v>3.672678881749656E-4</c:v>
                </c:pt>
                <c:pt idx="1160">
                  <c:v>4.5896810418579305E-4</c:v>
                </c:pt>
                <c:pt idx="1161">
                  <c:v>6.1990181895998952E-4</c:v>
                </c:pt>
                <c:pt idx="1162">
                  <c:v>6.0599863337995976E-4</c:v>
                </c:pt>
                <c:pt idx="1163">
                  <c:v>6.1605137769442798E-4</c:v>
                </c:pt>
                <c:pt idx="1164">
                  <c:v>6.0891518594880564E-4</c:v>
                </c:pt>
                <c:pt idx="1165">
                  <c:v>6.1775447973852276E-4</c:v>
                </c:pt>
                <c:pt idx="1166">
                  <c:v>6.2803944785406194E-4</c:v>
                </c:pt>
                <c:pt idx="1167">
                  <c:v>8.4567030593313232E-4</c:v>
                </c:pt>
                <c:pt idx="1168">
                  <c:v>8.1190077105168772E-4</c:v>
                </c:pt>
                <c:pt idx="1169">
                  <c:v>8.5077232505760406E-4</c:v>
                </c:pt>
                <c:pt idx="1170">
                  <c:v>7.9972257446588328E-4</c:v>
                </c:pt>
                <c:pt idx="1171">
                  <c:v>7.7033281112096964E-4</c:v>
                </c:pt>
                <c:pt idx="1172">
                  <c:v>7.478907634970146E-4</c:v>
                </c:pt>
                <c:pt idx="1173">
                  <c:v>7.2503444318831444E-4</c:v>
                </c:pt>
                <c:pt idx="1174">
                  <c:v>6.9723920801908427E-4</c:v>
                </c:pt>
                <c:pt idx="1175">
                  <c:v>6.3578240877427126E-4</c:v>
                </c:pt>
                <c:pt idx="1176">
                  <c:v>6.0947129342779681E-4</c:v>
                </c:pt>
                <c:pt idx="1177">
                  <c:v>5.8061088797806907E-4</c:v>
                </c:pt>
                <c:pt idx="1178">
                  <c:v>4.9078929476436249E-4</c:v>
                </c:pt>
                <c:pt idx="1179">
                  <c:v>4.7646238023449534E-4</c:v>
                </c:pt>
                <c:pt idx="1180">
                  <c:v>4.464079604660317E-4</c:v>
                </c:pt>
                <c:pt idx="1181">
                  <c:v>4.3267497862691385E-4</c:v>
                </c:pt>
                <c:pt idx="1182">
                  <c:v>4.1771127222519315E-4</c:v>
                </c:pt>
                <c:pt idx="1183">
                  <c:v>4.5421374840384489E-4</c:v>
                </c:pt>
                <c:pt idx="1184">
                  <c:v>5.109114676756589E-4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D2-4B1D-8713-AFABFDCB9946}"/>
            </c:ext>
          </c:extLst>
        </c:ser>
        <c:ser>
          <c:idx val="2"/>
          <c:order val="2"/>
          <c:tx>
            <c:strRef>
              <c:f>RISKSTATS_LSE!$AT$1</c:f>
              <c:strCache>
                <c:ptCount val="1"/>
                <c:pt idx="0">
                  <c:v>Energy.1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RISKSTATS_LSE!$AT$2:$AT$1186</c:f>
              <c:numCache>
                <c:formatCode>0.00%</c:formatCode>
                <c:ptCount val="1185"/>
                <c:pt idx="620">
                  <c:v>1.7028020461351961E-3</c:v>
                </c:pt>
                <c:pt idx="621">
                  <c:v>1.6106588934153602E-3</c:v>
                </c:pt>
                <c:pt idx="622">
                  <c:v>1.5615605661810773E-3</c:v>
                </c:pt>
                <c:pt idx="623">
                  <c:v>1.5116915892003902E-3</c:v>
                </c:pt>
                <c:pt idx="624">
                  <c:v>1.4510066527215568E-3</c:v>
                </c:pt>
                <c:pt idx="625">
                  <c:v>1.4197303987483162E-3</c:v>
                </c:pt>
                <c:pt idx="626">
                  <c:v>1.3369850609821598E-3</c:v>
                </c:pt>
                <c:pt idx="627">
                  <c:v>1.3346073216628854E-3</c:v>
                </c:pt>
                <c:pt idx="628">
                  <c:v>1.3216171755264464E-3</c:v>
                </c:pt>
                <c:pt idx="629">
                  <c:v>1.2178392547099628E-3</c:v>
                </c:pt>
                <c:pt idx="630">
                  <c:v>1.1461670682666584E-3</c:v>
                </c:pt>
                <c:pt idx="631">
                  <c:v>1.0958615756957192E-3</c:v>
                </c:pt>
                <c:pt idx="632">
                  <c:v>1.061358219599565E-3</c:v>
                </c:pt>
                <c:pt idx="633">
                  <c:v>1.0974543284139474E-3</c:v>
                </c:pt>
                <c:pt idx="634">
                  <c:v>1.3181144870672559E-3</c:v>
                </c:pt>
                <c:pt idx="635">
                  <c:v>1.2897382318696527E-3</c:v>
                </c:pt>
                <c:pt idx="636">
                  <c:v>1.0670670952737673E-3</c:v>
                </c:pt>
                <c:pt idx="637">
                  <c:v>1.1908858897932968E-3</c:v>
                </c:pt>
                <c:pt idx="638">
                  <c:v>1.3099639997059E-3</c:v>
                </c:pt>
                <c:pt idx="639">
                  <c:v>1.283754450998224E-3</c:v>
                </c:pt>
                <c:pt idx="640">
                  <c:v>1.3021640760294553E-3</c:v>
                </c:pt>
                <c:pt idx="641">
                  <c:v>1.2304842961879696E-3</c:v>
                </c:pt>
                <c:pt idx="642">
                  <c:v>1.2773313798974254E-3</c:v>
                </c:pt>
                <c:pt idx="643">
                  <c:v>1.3217548847660155E-3</c:v>
                </c:pt>
                <c:pt idx="644">
                  <c:v>1.2870522191051718E-3</c:v>
                </c:pt>
                <c:pt idx="645">
                  <c:v>1.6700500429756822E-3</c:v>
                </c:pt>
                <c:pt idx="646">
                  <c:v>1.6503711415413055E-3</c:v>
                </c:pt>
                <c:pt idx="647">
                  <c:v>1.5765921259707663E-3</c:v>
                </c:pt>
                <c:pt idx="648">
                  <c:v>2.8028412425126392E-3</c:v>
                </c:pt>
                <c:pt idx="649">
                  <c:v>2.7705578154138956E-3</c:v>
                </c:pt>
                <c:pt idx="650">
                  <c:v>2.7044222746208275E-3</c:v>
                </c:pt>
                <c:pt idx="651">
                  <c:v>2.6244872376559297E-3</c:v>
                </c:pt>
                <c:pt idx="652">
                  <c:v>2.5815361855152171E-3</c:v>
                </c:pt>
                <c:pt idx="653">
                  <c:v>2.4999130665743267E-3</c:v>
                </c:pt>
                <c:pt idx="654">
                  <c:v>2.5023377074259228E-3</c:v>
                </c:pt>
                <c:pt idx="655">
                  <c:v>2.593298769296403E-3</c:v>
                </c:pt>
                <c:pt idx="656">
                  <c:v>2.6514037290822638E-3</c:v>
                </c:pt>
                <c:pt idx="657">
                  <c:v>2.5742944791642664E-3</c:v>
                </c:pt>
                <c:pt idx="658">
                  <c:v>2.4337321531016976E-3</c:v>
                </c:pt>
                <c:pt idx="659">
                  <c:v>2.3528475686965607E-3</c:v>
                </c:pt>
                <c:pt idx="660">
                  <c:v>2.3575860378577005E-3</c:v>
                </c:pt>
                <c:pt idx="661">
                  <c:v>2.2747039220339001E-3</c:v>
                </c:pt>
                <c:pt idx="662">
                  <c:v>2.1280448213384139E-3</c:v>
                </c:pt>
                <c:pt idx="663">
                  <c:v>2.0630327244197523E-3</c:v>
                </c:pt>
                <c:pt idx="664">
                  <c:v>1.9966285289976377E-3</c:v>
                </c:pt>
                <c:pt idx="665">
                  <c:v>2.1761646283415671E-3</c:v>
                </c:pt>
                <c:pt idx="666">
                  <c:v>2.1120348255070378E-3</c:v>
                </c:pt>
                <c:pt idx="667">
                  <c:v>2.0410489013932458E-3</c:v>
                </c:pt>
                <c:pt idx="668">
                  <c:v>1.9696821637711043E-3</c:v>
                </c:pt>
                <c:pt idx="669">
                  <c:v>1.950692132382455E-3</c:v>
                </c:pt>
                <c:pt idx="670">
                  <c:v>1.8724674868215343E-3</c:v>
                </c:pt>
                <c:pt idx="671">
                  <c:v>1.832200478850441E-3</c:v>
                </c:pt>
                <c:pt idx="672">
                  <c:v>1.8168471453396087E-3</c:v>
                </c:pt>
                <c:pt idx="673">
                  <c:v>1.7704787059801914E-3</c:v>
                </c:pt>
                <c:pt idx="674">
                  <c:v>1.6003241823212982E-3</c:v>
                </c:pt>
                <c:pt idx="675">
                  <c:v>1.5576748090786879E-3</c:v>
                </c:pt>
                <c:pt idx="676">
                  <c:v>1.3959823545422543E-3</c:v>
                </c:pt>
                <c:pt idx="677">
                  <c:v>1.3512617659423517E-3</c:v>
                </c:pt>
                <c:pt idx="678">
                  <c:v>1.2314252198062758E-3</c:v>
                </c:pt>
                <c:pt idx="679">
                  <c:v>1.104396897405664E-3</c:v>
                </c:pt>
                <c:pt idx="680">
                  <c:v>1.0908201370523169E-3</c:v>
                </c:pt>
                <c:pt idx="681">
                  <c:v>9.9159066013655597E-4</c:v>
                </c:pt>
                <c:pt idx="682">
                  <c:v>8.9929161807195753E-4</c:v>
                </c:pt>
                <c:pt idx="683">
                  <c:v>9.0727414951035333E-4</c:v>
                </c:pt>
                <c:pt idx="684">
                  <c:v>8.8375851265647403E-4</c:v>
                </c:pt>
                <c:pt idx="685">
                  <c:v>7.4505657704347487E-4</c:v>
                </c:pt>
                <c:pt idx="686">
                  <c:v>4.919712670011585E-4</c:v>
                </c:pt>
                <c:pt idx="687">
                  <c:v>7.4160449685112663E-4</c:v>
                </c:pt>
                <c:pt idx="688">
                  <c:v>8.3450411520327044E-4</c:v>
                </c:pt>
                <c:pt idx="689">
                  <c:v>8.103547530501022E-4</c:v>
                </c:pt>
                <c:pt idx="690">
                  <c:v>7.7861486638734789E-4</c:v>
                </c:pt>
                <c:pt idx="691">
                  <c:v>8.2798378718473723E-4</c:v>
                </c:pt>
                <c:pt idx="692">
                  <c:v>7.8067990490923267E-4</c:v>
                </c:pt>
                <c:pt idx="693">
                  <c:v>8.1241108082921916E-4</c:v>
                </c:pt>
                <c:pt idx="694">
                  <c:v>8.5839131948524426E-4</c:v>
                </c:pt>
                <c:pt idx="695">
                  <c:v>8.4260124253289536E-4</c:v>
                </c:pt>
                <c:pt idx="696">
                  <c:v>8.86586252691109E-4</c:v>
                </c:pt>
                <c:pt idx="697">
                  <c:v>8.6538531745337704E-4</c:v>
                </c:pt>
                <c:pt idx="698">
                  <c:v>8.1096695315499817E-4</c:v>
                </c:pt>
                <c:pt idx="699">
                  <c:v>8.3572497234821977E-4</c:v>
                </c:pt>
                <c:pt idx="700">
                  <c:v>8.1752325710378175E-4</c:v>
                </c:pt>
                <c:pt idx="701">
                  <c:v>8.2200901742628032E-4</c:v>
                </c:pt>
                <c:pt idx="702">
                  <c:v>7.9752327314124038E-4</c:v>
                </c:pt>
                <c:pt idx="703">
                  <c:v>7.7750742247024161E-4</c:v>
                </c:pt>
                <c:pt idx="704">
                  <c:v>8.9520574628783203E-4</c:v>
                </c:pt>
                <c:pt idx="705">
                  <c:v>8.3706650733610978E-4</c:v>
                </c:pt>
                <c:pt idx="706">
                  <c:v>6.6458764001893218E-4</c:v>
                </c:pt>
                <c:pt idx="707">
                  <c:v>9.4990102638240349E-4</c:v>
                </c:pt>
                <c:pt idx="708">
                  <c:v>9.2610130842711656E-4</c:v>
                </c:pt>
                <c:pt idx="709">
                  <c:v>1.4860457499203071E-3</c:v>
                </c:pt>
                <c:pt idx="710">
                  <c:v>1.5122098235130967E-3</c:v>
                </c:pt>
                <c:pt idx="711">
                  <c:v>1.4320203763944278E-3</c:v>
                </c:pt>
                <c:pt idx="712">
                  <c:v>1.378680301678167E-3</c:v>
                </c:pt>
                <c:pt idx="713">
                  <c:v>1.3453091619229256E-3</c:v>
                </c:pt>
                <c:pt idx="714">
                  <c:v>1.2692830871991496E-3</c:v>
                </c:pt>
                <c:pt idx="715">
                  <c:v>1.4273251336915426E-3</c:v>
                </c:pt>
                <c:pt idx="716">
                  <c:v>1.4928225694141541E-3</c:v>
                </c:pt>
                <c:pt idx="717">
                  <c:v>1.5510135700627025E-3</c:v>
                </c:pt>
                <c:pt idx="718">
                  <c:v>1.4503865432267771E-3</c:v>
                </c:pt>
                <c:pt idx="719">
                  <c:v>1.400275316329521E-3</c:v>
                </c:pt>
                <c:pt idx="720">
                  <c:v>1.3572429432920643E-3</c:v>
                </c:pt>
                <c:pt idx="721">
                  <c:v>1.3153890952082262E-3</c:v>
                </c:pt>
                <c:pt idx="722">
                  <c:v>1.2465425314465688E-3</c:v>
                </c:pt>
                <c:pt idx="723">
                  <c:v>1.1696974918882007E-3</c:v>
                </c:pt>
                <c:pt idx="724">
                  <c:v>1.0687309823866639E-3</c:v>
                </c:pt>
                <c:pt idx="725">
                  <c:v>1.0539534425885379E-3</c:v>
                </c:pt>
                <c:pt idx="726">
                  <c:v>1.0759954503138983E-3</c:v>
                </c:pt>
                <c:pt idx="727">
                  <c:v>1.0053763322668524E-3</c:v>
                </c:pt>
                <c:pt idx="728">
                  <c:v>9.7806229690267912E-4</c:v>
                </c:pt>
                <c:pt idx="729">
                  <c:v>9.2591060725481344E-4</c:v>
                </c:pt>
                <c:pt idx="730">
                  <c:v>9.0775045927379448E-4</c:v>
                </c:pt>
                <c:pt idx="731">
                  <c:v>8.558356796942914E-4</c:v>
                </c:pt>
                <c:pt idx="732">
                  <c:v>8.2778816635707209E-4</c:v>
                </c:pt>
                <c:pt idx="733">
                  <c:v>8.0571399101293448E-4</c:v>
                </c:pt>
                <c:pt idx="734">
                  <c:v>7.7571483146926024E-4</c:v>
                </c:pt>
                <c:pt idx="735">
                  <c:v>7.4755113196444702E-4</c:v>
                </c:pt>
                <c:pt idx="736">
                  <c:v>7.4667654006577492E-4</c:v>
                </c:pt>
                <c:pt idx="737">
                  <c:v>7.2523081575548778E-4</c:v>
                </c:pt>
                <c:pt idx="738">
                  <c:v>6.4126012493446961E-4</c:v>
                </c:pt>
                <c:pt idx="739">
                  <c:v>5.8643770209576118E-4</c:v>
                </c:pt>
                <c:pt idx="740">
                  <c:v>1.1047419183349886E-3</c:v>
                </c:pt>
                <c:pt idx="741">
                  <c:v>1.0976647330721867E-3</c:v>
                </c:pt>
                <c:pt idx="742">
                  <c:v>1.0521950279342293E-3</c:v>
                </c:pt>
                <c:pt idx="743">
                  <c:v>9.7246827663204137E-4</c:v>
                </c:pt>
                <c:pt idx="744">
                  <c:v>9.3986660812322694E-4</c:v>
                </c:pt>
                <c:pt idx="745">
                  <c:v>9.4447281027089153E-4</c:v>
                </c:pt>
                <c:pt idx="746">
                  <c:v>8.4771756445551987E-4</c:v>
                </c:pt>
                <c:pt idx="747">
                  <c:v>7.9067915180900858E-4</c:v>
                </c:pt>
                <c:pt idx="748">
                  <c:v>9.3278560796122725E-4</c:v>
                </c:pt>
                <c:pt idx="749">
                  <c:v>9.049013385998869E-4</c:v>
                </c:pt>
                <c:pt idx="750">
                  <c:v>8.8183436967706995E-4</c:v>
                </c:pt>
                <c:pt idx="751">
                  <c:v>1.0936644992032083E-3</c:v>
                </c:pt>
                <c:pt idx="752">
                  <c:v>1.1113847769076098E-3</c:v>
                </c:pt>
                <c:pt idx="753">
                  <c:v>1.0809529043430877E-3</c:v>
                </c:pt>
                <c:pt idx="754">
                  <c:v>1.4111914677958496E-3</c:v>
                </c:pt>
                <c:pt idx="755">
                  <c:v>1.5028848809830173E-3</c:v>
                </c:pt>
                <c:pt idx="756">
                  <c:v>1.4559775464557873E-3</c:v>
                </c:pt>
                <c:pt idx="757">
                  <c:v>1.4364631357020555E-3</c:v>
                </c:pt>
                <c:pt idx="758">
                  <c:v>1.4134292466475428E-3</c:v>
                </c:pt>
                <c:pt idx="759">
                  <c:v>1.6886528859129254E-3</c:v>
                </c:pt>
                <c:pt idx="760">
                  <c:v>1.6177485840478093E-3</c:v>
                </c:pt>
                <c:pt idx="761">
                  <c:v>1.5111202032634188E-3</c:v>
                </c:pt>
                <c:pt idx="762">
                  <c:v>1.4742808509628376E-3</c:v>
                </c:pt>
                <c:pt idx="763">
                  <c:v>1.3980653983279433E-3</c:v>
                </c:pt>
                <c:pt idx="764">
                  <c:v>1.3554911602539855E-3</c:v>
                </c:pt>
                <c:pt idx="765">
                  <c:v>1.8833218171272652E-3</c:v>
                </c:pt>
                <c:pt idx="766">
                  <c:v>1.8112440239756154E-3</c:v>
                </c:pt>
                <c:pt idx="767">
                  <c:v>1.7781676901184827E-3</c:v>
                </c:pt>
                <c:pt idx="768">
                  <c:v>1.766861033591314E-3</c:v>
                </c:pt>
                <c:pt idx="769">
                  <c:v>2.0094470466118287E-3</c:v>
                </c:pt>
                <c:pt idx="770">
                  <c:v>1.9926480826885388E-3</c:v>
                </c:pt>
                <c:pt idx="771">
                  <c:v>2.0122482313862764E-3</c:v>
                </c:pt>
                <c:pt idx="772">
                  <c:v>2.0241206183218541E-3</c:v>
                </c:pt>
                <c:pt idx="773">
                  <c:v>2.2794858379703007E-3</c:v>
                </c:pt>
                <c:pt idx="774">
                  <c:v>2.2103230300076844E-3</c:v>
                </c:pt>
                <c:pt idx="775">
                  <c:v>2.0078535290300814E-3</c:v>
                </c:pt>
                <c:pt idx="776">
                  <c:v>1.6752617675256085E-3</c:v>
                </c:pt>
                <c:pt idx="777">
                  <c:v>1.8378808582834151E-3</c:v>
                </c:pt>
                <c:pt idx="778">
                  <c:v>1.6641224991383661E-3</c:v>
                </c:pt>
                <c:pt idx="779">
                  <c:v>1.6110110364230214E-3</c:v>
                </c:pt>
                <c:pt idx="780">
                  <c:v>1.5207832207206702E-3</c:v>
                </c:pt>
                <c:pt idx="781">
                  <c:v>1.4942186134898454E-3</c:v>
                </c:pt>
                <c:pt idx="782">
                  <c:v>1.4346878785028811E-3</c:v>
                </c:pt>
                <c:pt idx="783">
                  <c:v>1.3790707111093442E-3</c:v>
                </c:pt>
                <c:pt idx="784">
                  <c:v>1.3893855430621807E-3</c:v>
                </c:pt>
                <c:pt idx="785">
                  <c:v>1.4262574162827084E-3</c:v>
                </c:pt>
                <c:pt idx="786">
                  <c:v>1.3764927026378062E-3</c:v>
                </c:pt>
                <c:pt idx="787">
                  <c:v>1.3331631641012192E-3</c:v>
                </c:pt>
                <c:pt idx="788">
                  <c:v>1.2435947780421838E-3</c:v>
                </c:pt>
                <c:pt idx="789">
                  <c:v>1.1598792498085945E-3</c:v>
                </c:pt>
                <c:pt idx="790">
                  <c:v>1.3510222909621308E-3</c:v>
                </c:pt>
                <c:pt idx="791">
                  <c:v>1.2580316945005794E-3</c:v>
                </c:pt>
                <c:pt idx="792">
                  <c:v>1.335450763778615E-3</c:v>
                </c:pt>
                <c:pt idx="793">
                  <c:v>1.2936159261331855E-3</c:v>
                </c:pt>
                <c:pt idx="794">
                  <c:v>1.3125566124325945E-3</c:v>
                </c:pt>
                <c:pt idx="795">
                  <c:v>1.2972197701573232E-3</c:v>
                </c:pt>
                <c:pt idx="796">
                  <c:v>1.3028114532163779E-3</c:v>
                </c:pt>
                <c:pt idx="797">
                  <c:v>1.2654290190024964E-3</c:v>
                </c:pt>
                <c:pt idx="798">
                  <c:v>1.1677102624883453E-3</c:v>
                </c:pt>
                <c:pt idx="799">
                  <c:v>1.1696911095716567E-3</c:v>
                </c:pt>
                <c:pt idx="800">
                  <c:v>1.9931504240114834E-3</c:v>
                </c:pt>
                <c:pt idx="801">
                  <c:v>1.9431910099056437E-3</c:v>
                </c:pt>
                <c:pt idx="802">
                  <c:v>1.9800762308156529E-3</c:v>
                </c:pt>
                <c:pt idx="803">
                  <c:v>1.902630572367506E-3</c:v>
                </c:pt>
                <c:pt idx="804">
                  <c:v>1.6947787507938907E-3</c:v>
                </c:pt>
                <c:pt idx="805">
                  <c:v>2.0080080538935376E-3</c:v>
                </c:pt>
                <c:pt idx="806">
                  <c:v>2.0199325538490668E-3</c:v>
                </c:pt>
                <c:pt idx="807">
                  <c:v>2.0663983023793205E-3</c:v>
                </c:pt>
                <c:pt idx="808">
                  <c:v>1.9809950155731787E-3</c:v>
                </c:pt>
                <c:pt idx="809">
                  <c:v>2.3760093465148083E-3</c:v>
                </c:pt>
                <c:pt idx="810">
                  <c:v>2.3358115274681418E-3</c:v>
                </c:pt>
                <c:pt idx="811">
                  <c:v>2.1252672731374446E-3</c:v>
                </c:pt>
                <c:pt idx="812">
                  <c:v>2.0927640697602033E-3</c:v>
                </c:pt>
                <c:pt idx="813">
                  <c:v>2.5755788581994041E-3</c:v>
                </c:pt>
                <c:pt idx="814">
                  <c:v>2.519071197685263E-3</c:v>
                </c:pt>
                <c:pt idx="815">
                  <c:v>3.1122722339397241E-3</c:v>
                </c:pt>
                <c:pt idx="816">
                  <c:v>3.2022560380146133E-3</c:v>
                </c:pt>
                <c:pt idx="817">
                  <c:v>3.0612141414633957E-3</c:v>
                </c:pt>
                <c:pt idx="818">
                  <c:v>3.0682870037476509E-3</c:v>
                </c:pt>
                <c:pt idx="819">
                  <c:v>2.837446334900792E-3</c:v>
                </c:pt>
                <c:pt idx="820">
                  <c:v>3.1312699467099204E-3</c:v>
                </c:pt>
                <c:pt idx="821">
                  <c:v>3.0415842259774299E-3</c:v>
                </c:pt>
                <c:pt idx="822">
                  <c:v>2.8727584408857446E-3</c:v>
                </c:pt>
                <c:pt idx="823">
                  <c:v>2.8737846655409178E-3</c:v>
                </c:pt>
                <c:pt idx="824">
                  <c:v>3.1299270842505837E-3</c:v>
                </c:pt>
                <c:pt idx="825">
                  <c:v>3.0520924027207289E-3</c:v>
                </c:pt>
                <c:pt idx="826">
                  <c:v>2.9661072500538851E-3</c:v>
                </c:pt>
                <c:pt idx="827">
                  <c:v>2.9646349393579836E-3</c:v>
                </c:pt>
                <c:pt idx="828">
                  <c:v>2.8618932429878628E-3</c:v>
                </c:pt>
                <c:pt idx="829">
                  <c:v>2.7639984472848616E-3</c:v>
                </c:pt>
                <c:pt idx="830">
                  <c:v>2.6913895165127807E-3</c:v>
                </c:pt>
                <c:pt idx="831">
                  <c:v>2.5829447859321559E-3</c:v>
                </c:pt>
                <c:pt idx="832">
                  <c:v>2.5334779811302254E-3</c:v>
                </c:pt>
                <c:pt idx="833">
                  <c:v>2.8082767477088642E-3</c:v>
                </c:pt>
                <c:pt idx="834">
                  <c:v>2.7713656039282416E-3</c:v>
                </c:pt>
                <c:pt idx="835">
                  <c:v>2.6371188960457328E-3</c:v>
                </c:pt>
                <c:pt idx="836">
                  <c:v>2.7951975157460862E-3</c:v>
                </c:pt>
                <c:pt idx="837">
                  <c:v>2.6876938140742304E-3</c:v>
                </c:pt>
                <c:pt idx="838">
                  <c:v>2.3659077740546498E-3</c:v>
                </c:pt>
                <c:pt idx="839">
                  <c:v>2.3186235833994599E-3</c:v>
                </c:pt>
                <c:pt idx="840">
                  <c:v>2.3307450014737521E-3</c:v>
                </c:pt>
                <c:pt idx="841">
                  <c:v>2.1528370488126405E-3</c:v>
                </c:pt>
                <c:pt idx="842">
                  <c:v>2.0834377043118025E-3</c:v>
                </c:pt>
                <c:pt idx="843">
                  <c:v>2.0196284100753403E-3</c:v>
                </c:pt>
                <c:pt idx="844">
                  <c:v>1.956620616010929E-3</c:v>
                </c:pt>
                <c:pt idx="845">
                  <c:v>1.9124597884199331E-3</c:v>
                </c:pt>
                <c:pt idx="846">
                  <c:v>1.9351342724985771E-3</c:v>
                </c:pt>
                <c:pt idx="847">
                  <c:v>1.7946429725503516E-3</c:v>
                </c:pt>
                <c:pt idx="848">
                  <c:v>1.7474631858279907E-3</c:v>
                </c:pt>
                <c:pt idx="849">
                  <c:v>1.7159542952094238E-3</c:v>
                </c:pt>
                <c:pt idx="850">
                  <c:v>2.7038536972168606E-3</c:v>
                </c:pt>
                <c:pt idx="851">
                  <c:v>3.1552514060541976E-3</c:v>
                </c:pt>
                <c:pt idx="852">
                  <c:v>2.8733066521707423E-3</c:v>
                </c:pt>
                <c:pt idx="853">
                  <c:v>2.76692192303461E-3</c:v>
                </c:pt>
                <c:pt idx="854">
                  <c:v>2.863112938598044E-3</c:v>
                </c:pt>
                <c:pt idx="855">
                  <c:v>2.3591642970903696E-3</c:v>
                </c:pt>
                <c:pt idx="856">
                  <c:v>2.8372154008180269E-3</c:v>
                </c:pt>
                <c:pt idx="857">
                  <c:v>2.7477994576309362E-3</c:v>
                </c:pt>
                <c:pt idx="858">
                  <c:v>3.0247129755036142E-3</c:v>
                </c:pt>
                <c:pt idx="859">
                  <c:v>2.9183838757920761E-3</c:v>
                </c:pt>
                <c:pt idx="860">
                  <c:v>2.8064280786913166E-3</c:v>
                </c:pt>
                <c:pt idx="861">
                  <c:v>2.7536335434634575E-3</c:v>
                </c:pt>
                <c:pt idx="862">
                  <c:v>2.6426430176025701E-3</c:v>
                </c:pt>
                <c:pt idx="863">
                  <c:v>2.4756080443152366E-3</c:v>
                </c:pt>
                <c:pt idx="864">
                  <c:v>2.4322442099814338E-3</c:v>
                </c:pt>
                <c:pt idx="865">
                  <c:v>2.3517706317092626E-3</c:v>
                </c:pt>
                <c:pt idx="866">
                  <c:v>2.3199206990616584E-3</c:v>
                </c:pt>
                <c:pt idx="867">
                  <c:v>2.231074747451778E-3</c:v>
                </c:pt>
                <c:pt idx="868">
                  <c:v>2.1633702146811066E-3</c:v>
                </c:pt>
                <c:pt idx="869">
                  <c:v>2.0981832077234821E-3</c:v>
                </c:pt>
                <c:pt idx="870">
                  <c:v>2.0446292095790343E-3</c:v>
                </c:pt>
                <c:pt idx="871">
                  <c:v>1.9894104376781876E-3</c:v>
                </c:pt>
                <c:pt idx="872">
                  <c:v>1.918524223881601E-3</c:v>
                </c:pt>
                <c:pt idx="873">
                  <c:v>1.8788474952612885E-3</c:v>
                </c:pt>
                <c:pt idx="874">
                  <c:v>2.1586593730800285E-3</c:v>
                </c:pt>
                <c:pt idx="875">
                  <c:v>2.2777898707654416E-3</c:v>
                </c:pt>
                <c:pt idx="876">
                  <c:v>2.0206497643906348E-3</c:v>
                </c:pt>
                <c:pt idx="877">
                  <c:v>1.9807338304806683E-3</c:v>
                </c:pt>
                <c:pt idx="878">
                  <c:v>1.981546927850894E-3</c:v>
                </c:pt>
                <c:pt idx="879">
                  <c:v>1.9975473315045791E-3</c:v>
                </c:pt>
                <c:pt idx="880">
                  <c:v>1.9526191566588598E-3</c:v>
                </c:pt>
                <c:pt idx="881">
                  <c:v>1.8946513301502886E-3</c:v>
                </c:pt>
                <c:pt idx="882">
                  <c:v>1.8068706539559503E-3</c:v>
                </c:pt>
                <c:pt idx="883">
                  <c:v>1.9136537300064461E-3</c:v>
                </c:pt>
                <c:pt idx="884">
                  <c:v>1.9618423369873648E-3</c:v>
                </c:pt>
                <c:pt idx="885">
                  <c:v>1.9123484088296057E-3</c:v>
                </c:pt>
                <c:pt idx="886">
                  <c:v>1.8352895638809781E-3</c:v>
                </c:pt>
                <c:pt idx="887">
                  <c:v>1.7872275567724887E-3</c:v>
                </c:pt>
                <c:pt idx="888">
                  <c:v>1.6722422358583407E-3</c:v>
                </c:pt>
                <c:pt idx="889">
                  <c:v>1.6437034678710408E-3</c:v>
                </c:pt>
                <c:pt idx="890">
                  <c:v>1.8141526996769458E-3</c:v>
                </c:pt>
                <c:pt idx="891">
                  <c:v>1.756410058382163E-3</c:v>
                </c:pt>
                <c:pt idx="892">
                  <c:v>1.693249158827568E-3</c:v>
                </c:pt>
                <c:pt idx="893">
                  <c:v>1.6323754623170318E-3</c:v>
                </c:pt>
                <c:pt idx="894">
                  <c:v>1.881212264277927E-3</c:v>
                </c:pt>
                <c:pt idx="895">
                  <c:v>1.7068040616786972E-3</c:v>
                </c:pt>
                <c:pt idx="896">
                  <c:v>1.9222699249207228E-3</c:v>
                </c:pt>
                <c:pt idx="897">
                  <c:v>1.971870717170485E-3</c:v>
                </c:pt>
                <c:pt idx="898">
                  <c:v>1.9905884423257144E-3</c:v>
                </c:pt>
                <c:pt idx="899">
                  <c:v>1.9571464070985423E-3</c:v>
                </c:pt>
                <c:pt idx="900">
                  <c:v>1.9176095530903726E-3</c:v>
                </c:pt>
                <c:pt idx="901">
                  <c:v>1.8872960769225739E-3</c:v>
                </c:pt>
                <c:pt idx="902">
                  <c:v>1.8488040289902788E-3</c:v>
                </c:pt>
                <c:pt idx="903">
                  <c:v>1.8311646947580407E-3</c:v>
                </c:pt>
                <c:pt idx="904">
                  <c:v>1.7742118254570616E-3</c:v>
                </c:pt>
                <c:pt idx="905">
                  <c:v>1.5824833296631602E-3</c:v>
                </c:pt>
                <c:pt idx="906">
                  <c:v>1.5851781254134624E-3</c:v>
                </c:pt>
                <c:pt idx="907">
                  <c:v>1.6018470212173579E-3</c:v>
                </c:pt>
                <c:pt idx="908">
                  <c:v>1.5532171266911183E-3</c:v>
                </c:pt>
                <c:pt idx="909">
                  <c:v>1.563705580537411E-3</c:v>
                </c:pt>
                <c:pt idx="910">
                  <c:v>1.5287550423979663E-3</c:v>
                </c:pt>
                <c:pt idx="911">
                  <c:v>1.4718077696933192E-3</c:v>
                </c:pt>
                <c:pt idx="912">
                  <c:v>1.4051131216684216E-3</c:v>
                </c:pt>
                <c:pt idx="913">
                  <c:v>1.3684742801384313E-3</c:v>
                </c:pt>
                <c:pt idx="914">
                  <c:v>1.2944649276704439E-3</c:v>
                </c:pt>
                <c:pt idx="915">
                  <c:v>1.2428512743860509E-3</c:v>
                </c:pt>
                <c:pt idx="916">
                  <c:v>1.2048199609255138E-3</c:v>
                </c:pt>
                <c:pt idx="917">
                  <c:v>1.1505774515823428E-3</c:v>
                </c:pt>
                <c:pt idx="918">
                  <c:v>1.0850596957948525E-3</c:v>
                </c:pt>
                <c:pt idx="919">
                  <c:v>1.0532323857153608E-3</c:v>
                </c:pt>
                <c:pt idx="920">
                  <c:v>1.0564100013239646E-3</c:v>
                </c:pt>
                <c:pt idx="921">
                  <c:v>1.0568213114062E-3</c:v>
                </c:pt>
                <c:pt idx="922">
                  <c:v>1.0950856681351089E-3</c:v>
                </c:pt>
                <c:pt idx="923">
                  <c:v>1.0798385414698775E-3</c:v>
                </c:pt>
                <c:pt idx="924">
                  <c:v>1.0403847021548329E-3</c:v>
                </c:pt>
                <c:pt idx="925">
                  <c:v>9.9618731680079756E-4</c:v>
                </c:pt>
                <c:pt idx="926">
                  <c:v>1.1044360342808432E-3</c:v>
                </c:pt>
                <c:pt idx="927">
                  <c:v>1.0774588152000597E-3</c:v>
                </c:pt>
                <c:pt idx="928">
                  <c:v>1.1644506846899833E-3</c:v>
                </c:pt>
                <c:pt idx="929">
                  <c:v>1.0675492133063282E-3</c:v>
                </c:pt>
                <c:pt idx="930">
                  <c:v>1.0078386889833925E-3</c:v>
                </c:pt>
                <c:pt idx="931">
                  <c:v>7.8092802072475119E-4</c:v>
                </c:pt>
                <c:pt idx="932">
                  <c:v>7.5520233801804309E-4</c:v>
                </c:pt>
                <c:pt idx="933">
                  <c:v>7.4733775738363112E-4</c:v>
                </c:pt>
                <c:pt idx="934">
                  <c:v>7.1455271104640906E-4</c:v>
                </c:pt>
                <c:pt idx="935">
                  <c:v>7.7235846993392219E-4</c:v>
                </c:pt>
                <c:pt idx="936">
                  <c:v>1.304562585145263E-3</c:v>
                </c:pt>
                <c:pt idx="937">
                  <c:v>1.3589212552408303E-3</c:v>
                </c:pt>
                <c:pt idx="938">
                  <c:v>1.193895178353669E-3</c:v>
                </c:pt>
                <c:pt idx="939">
                  <c:v>1.1727902875158368E-3</c:v>
                </c:pt>
                <c:pt idx="940">
                  <c:v>1.1667422701685496E-3</c:v>
                </c:pt>
                <c:pt idx="941">
                  <c:v>1.2156701140402192E-3</c:v>
                </c:pt>
                <c:pt idx="942">
                  <c:v>1.3689342127979284E-3</c:v>
                </c:pt>
                <c:pt idx="943">
                  <c:v>2.23412914364161E-3</c:v>
                </c:pt>
                <c:pt idx="944">
                  <c:v>2.1954364138192699E-3</c:v>
                </c:pt>
                <c:pt idx="945">
                  <c:v>2.1737709328514096E-3</c:v>
                </c:pt>
                <c:pt idx="946">
                  <c:v>2.1560763568757033E-3</c:v>
                </c:pt>
                <c:pt idx="947">
                  <c:v>2.1403218158520601E-3</c:v>
                </c:pt>
                <c:pt idx="948">
                  <c:v>2.0653804076077465E-3</c:v>
                </c:pt>
                <c:pt idx="949">
                  <c:v>2.1227560094319361E-3</c:v>
                </c:pt>
                <c:pt idx="950">
                  <c:v>2.0527179361905126E-3</c:v>
                </c:pt>
                <c:pt idx="951">
                  <c:v>2.0135252406147993E-3</c:v>
                </c:pt>
                <c:pt idx="952">
                  <c:v>1.9045690545031429E-3</c:v>
                </c:pt>
                <c:pt idx="953">
                  <c:v>1.3863831496274796E-3</c:v>
                </c:pt>
                <c:pt idx="954">
                  <c:v>1.3041010756634748E-3</c:v>
                </c:pt>
                <c:pt idx="955">
                  <c:v>1.2166608651312583E-3</c:v>
                </c:pt>
                <c:pt idx="956">
                  <c:v>1.1514203029851611E-3</c:v>
                </c:pt>
                <c:pt idx="957">
                  <c:v>8.1303692925106189E-4</c:v>
                </c:pt>
                <c:pt idx="958">
                  <c:v>8.6995593109634168E-4</c:v>
                </c:pt>
                <c:pt idx="959">
                  <c:v>6.9710422863379694E-4</c:v>
                </c:pt>
                <c:pt idx="960">
                  <c:v>6.6080128156444161E-4</c:v>
                </c:pt>
                <c:pt idx="961">
                  <c:v>6.4579302153173394E-4</c:v>
                </c:pt>
                <c:pt idx="962">
                  <c:v>6.2328102370389415E-4</c:v>
                </c:pt>
                <c:pt idx="963">
                  <c:v>6.4987163940141365E-4</c:v>
                </c:pt>
                <c:pt idx="964">
                  <c:v>6.1334651010114174E-4</c:v>
                </c:pt>
                <c:pt idx="965">
                  <c:v>6.4783417513170224E-4</c:v>
                </c:pt>
                <c:pt idx="966">
                  <c:v>5.5943338208998695E-4</c:v>
                </c:pt>
                <c:pt idx="967">
                  <c:v>1.1290079363543868E-3</c:v>
                </c:pt>
                <c:pt idx="968">
                  <c:v>1.0820526931716156E-3</c:v>
                </c:pt>
                <c:pt idx="969">
                  <c:v>1.9584676031404505E-3</c:v>
                </c:pt>
                <c:pt idx="970">
                  <c:v>1.8979268377429422E-3</c:v>
                </c:pt>
                <c:pt idx="971">
                  <c:v>1.9130796926152519E-3</c:v>
                </c:pt>
                <c:pt idx="972">
                  <c:v>2.403770438995608E-3</c:v>
                </c:pt>
                <c:pt idx="973">
                  <c:v>2.3175510355423344E-3</c:v>
                </c:pt>
                <c:pt idx="974">
                  <c:v>2.2463905173271746E-3</c:v>
                </c:pt>
                <c:pt idx="975">
                  <c:v>1.0014130577684916E-3</c:v>
                </c:pt>
                <c:pt idx="976">
                  <c:v>9.7450627006979019E-4</c:v>
                </c:pt>
                <c:pt idx="977">
                  <c:v>8.717852625144051E-4</c:v>
                </c:pt>
                <c:pt idx="978">
                  <c:v>1.0440876544305037E-3</c:v>
                </c:pt>
                <c:pt idx="979">
                  <c:v>1.1256199807601339E-3</c:v>
                </c:pt>
                <c:pt idx="980">
                  <c:v>1.1613122777611843E-3</c:v>
                </c:pt>
                <c:pt idx="981">
                  <c:v>1.1334686274899254E-3</c:v>
                </c:pt>
                <c:pt idx="982">
                  <c:v>1.1115768577909407E-3</c:v>
                </c:pt>
                <c:pt idx="983">
                  <c:v>1.0774721012834594E-3</c:v>
                </c:pt>
                <c:pt idx="984">
                  <c:v>1.044681073454705E-3</c:v>
                </c:pt>
                <c:pt idx="985">
                  <c:v>9.9984697893451958E-4</c:v>
                </c:pt>
                <c:pt idx="986">
                  <c:v>9.6790137352002227E-4</c:v>
                </c:pt>
                <c:pt idx="987">
                  <c:v>9.2534930254577197E-4</c:v>
                </c:pt>
                <c:pt idx="988">
                  <c:v>8.705199361553705E-4</c:v>
                </c:pt>
                <c:pt idx="989">
                  <c:v>8.2143579971842822E-4</c:v>
                </c:pt>
                <c:pt idx="990">
                  <c:v>7.9719019667177557E-4</c:v>
                </c:pt>
                <c:pt idx="991">
                  <c:v>8.0127235573133416E-4</c:v>
                </c:pt>
                <c:pt idx="992">
                  <c:v>7.7705044705143455E-4</c:v>
                </c:pt>
                <c:pt idx="993">
                  <c:v>7.543804015277798E-4</c:v>
                </c:pt>
                <c:pt idx="994">
                  <c:v>7.5555498405729992E-4</c:v>
                </c:pt>
                <c:pt idx="995">
                  <c:v>8.9558409478897229E-4</c:v>
                </c:pt>
                <c:pt idx="996">
                  <c:v>9.5813104402309873E-4</c:v>
                </c:pt>
                <c:pt idx="997">
                  <c:v>9.0691696320597712E-4</c:v>
                </c:pt>
                <c:pt idx="998">
                  <c:v>8.4691448037099411E-4</c:v>
                </c:pt>
                <c:pt idx="999">
                  <c:v>1.8613340000762644E-3</c:v>
                </c:pt>
                <c:pt idx="1000">
                  <c:v>1.8728068583533284E-3</c:v>
                </c:pt>
                <c:pt idx="1001">
                  <c:v>1.7935673276154764E-3</c:v>
                </c:pt>
                <c:pt idx="1002">
                  <c:v>1.7473465764451582E-3</c:v>
                </c:pt>
                <c:pt idx="1003">
                  <c:v>1.4625685978994507E-3</c:v>
                </c:pt>
                <c:pt idx="1004">
                  <c:v>1.523813620625594E-3</c:v>
                </c:pt>
                <c:pt idx="1005">
                  <c:v>1.4833288298938452E-3</c:v>
                </c:pt>
                <c:pt idx="1006">
                  <c:v>1.5594464061728147E-3</c:v>
                </c:pt>
                <c:pt idx="1007">
                  <c:v>1.4952053219044977E-3</c:v>
                </c:pt>
                <c:pt idx="1008">
                  <c:v>1.4958511219563644E-3</c:v>
                </c:pt>
                <c:pt idx="1009">
                  <c:v>1.6711912301831404E-3</c:v>
                </c:pt>
                <c:pt idx="1010">
                  <c:v>1.8265398747333219E-3</c:v>
                </c:pt>
                <c:pt idx="1011">
                  <c:v>1.8786632478346725E-3</c:v>
                </c:pt>
                <c:pt idx="1012">
                  <c:v>1.8176982583783736E-3</c:v>
                </c:pt>
                <c:pt idx="1013">
                  <c:v>1.8045334792246746E-3</c:v>
                </c:pt>
                <c:pt idx="1014">
                  <c:v>1.9608505567613268E-3</c:v>
                </c:pt>
                <c:pt idx="1015">
                  <c:v>1.9128064246288609E-3</c:v>
                </c:pt>
                <c:pt idx="1016">
                  <c:v>1.7940304193018476E-3</c:v>
                </c:pt>
                <c:pt idx="1017">
                  <c:v>1.6481425934670663E-3</c:v>
                </c:pt>
                <c:pt idx="1018">
                  <c:v>1.5879640214740728E-3</c:v>
                </c:pt>
                <c:pt idx="1019">
                  <c:v>1.5421534323779742E-3</c:v>
                </c:pt>
                <c:pt idx="1020">
                  <c:v>1.4941103358884057E-3</c:v>
                </c:pt>
                <c:pt idx="1021">
                  <c:v>2.9704236684803009E-3</c:v>
                </c:pt>
                <c:pt idx="1022">
                  <c:v>2.9653300953025991E-3</c:v>
                </c:pt>
                <c:pt idx="1023">
                  <c:v>2.8406972148586284E-3</c:v>
                </c:pt>
                <c:pt idx="1024">
                  <c:v>2.7664110520101955E-3</c:v>
                </c:pt>
                <c:pt idx="1025">
                  <c:v>2.6547582074412674E-3</c:v>
                </c:pt>
                <c:pt idx="1026">
                  <c:v>2.1951703239842168E-3</c:v>
                </c:pt>
                <c:pt idx="1027">
                  <c:v>2.1731416890719665E-3</c:v>
                </c:pt>
                <c:pt idx="1028">
                  <c:v>2.395913965091576E-3</c:v>
                </c:pt>
                <c:pt idx="1029">
                  <c:v>2.2800803156241209E-3</c:v>
                </c:pt>
                <c:pt idx="1030">
                  <c:v>2.5189721857007763E-3</c:v>
                </c:pt>
                <c:pt idx="1031">
                  <c:v>2.3345305772050602E-3</c:v>
                </c:pt>
                <c:pt idx="1032">
                  <c:v>2.0801070640024079E-3</c:v>
                </c:pt>
                <c:pt idx="1033">
                  <c:v>1.9673687513727411E-3</c:v>
                </c:pt>
                <c:pt idx="1034">
                  <c:v>1.5206687193014567E-3</c:v>
                </c:pt>
                <c:pt idx="1035">
                  <c:v>1.4938490374681169E-3</c:v>
                </c:pt>
                <c:pt idx="1036">
                  <c:v>1.3585553118944332E-3</c:v>
                </c:pt>
                <c:pt idx="1037">
                  <c:v>1.1901423612178694E-3</c:v>
                </c:pt>
                <c:pt idx="1038">
                  <c:v>1.1371131773595974E-3</c:v>
                </c:pt>
                <c:pt idx="1039">
                  <c:v>1.2169132362920508E-3</c:v>
                </c:pt>
                <c:pt idx="1040">
                  <c:v>1.1809049238051604E-3</c:v>
                </c:pt>
                <c:pt idx="1041">
                  <c:v>1.1165304748848852E-3</c:v>
                </c:pt>
                <c:pt idx="1042">
                  <c:v>1.0834108740792139E-3</c:v>
                </c:pt>
                <c:pt idx="1043">
                  <c:v>1.0467893216347774E-3</c:v>
                </c:pt>
                <c:pt idx="1044">
                  <c:v>1.0176752279199954E-3</c:v>
                </c:pt>
                <c:pt idx="1045">
                  <c:v>9.989041859641396E-4</c:v>
                </c:pt>
                <c:pt idx="1046">
                  <c:v>9.5584691983280855E-4</c:v>
                </c:pt>
                <c:pt idx="1047">
                  <c:v>9.8791309154473532E-4</c:v>
                </c:pt>
                <c:pt idx="1048">
                  <c:v>9.5511554760821927E-4</c:v>
                </c:pt>
                <c:pt idx="1049">
                  <c:v>9.478524411885887E-4</c:v>
                </c:pt>
                <c:pt idx="1050">
                  <c:v>8.8131964875512231E-4</c:v>
                </c:pt>
                <c:pt idx="1051">
                  <c:v>8.7169592166074861E-4</c:v>
                </c:pt>
                <c:pt idx="1052">
                  <c:v>9.3477235468139781E-4</c:v>
                </c:pt>
                <c:pt idx="1053">
                  <c:v>9.7600868544326985E-4</c:v>
                </c:pt>
                <c:pt idx="1054">
                  <c:v>8.2565964282940425E-4</c:v>
                </c:pt>
                <c:pt idx="1055">
                  <c:v>9.0264343313008004E-4</c:v>
                </c:pt>
                <c:pt idx="1056">
                  <c:v>8.0990082384986128E-4</c:v>
                </c:pt>
                <c:pt idx="1057">
                  <c:v>8.0697214545425084E-4</c:v>
                </c:pt>
                <c:pt idx="1058">
                  <c:v>7.4497293457952412E-4</c:v>
                </c:pt>
                <c:pt idx="1059">
                  <c:v>6.7350958580380529E-4</c:v>
                </c:pt>
                <c:pt idx="1060">
                  <c:v>6.3885992556844977E-4</c:v>
                </c:pt>
                <c:pt idx="1061">
                  <c:v>6.574512487447303E-4</c:v>
                </c:pt>
                <c:pt idx="1062">
                  <c:v>6.2625729531449223E-4</c:v>
                </c:pt>
                <c:pt idx="1063">
                  <c:v>7.2433956026865943E-4</c:v>
                </c:pt>
                <c:pt idx="1064">
                  <c:v>1.1040919540428933E-3</c:v>
                </c:pt>
                <c:pt idx="1065">
                  <c:v>1.2402672689847891E-3</c:v>
                </c:pt>
                <c:pt idx="1066">
                  <c:v>1.7115880015235124E-3</c:v>
                </c:pt>
                <c:pt idx="1067">
                  <c:v>1.6586996056578917E-3</c:v>
                </c:pt>
                <c:pt idx="1068">
                  <c:v>1.6072615394580156E-3</c:v>
                </c:pt>
                <c:pt idx="1069">
                  <c:v>1.5679172885082226E-3</c:v>
                </c:pt>
                <c:pt idx="1070">
                  <c:v>1.5459894459996057E-3</c:v>
                </c:pt>
                <c:pt idx="1071">
                  <c:v>1.5580047319621031E-3</c:v>
                </c:pt>
                <c:pt idx="1072">
                  <c:v>1.4997340435182163E-3</c:v>
                </c:pt>
                <c:pt idx="1073">
                  <c:v>1.3642427985766546E-3</c:v>
                </c:pt>
                <c:pt idx="1074">
                  <c:v>1.3124990431779935E-3</c:v>
                </c:pt>
                <c:pt idx="1075">
                  <c:v>1.2486362706580817E-3</c:v>
                </c:pt>
                <c:pt idx="1076">
                  <c:v>1.2117886194910005E-3</c:v>
                </c:pt>
                <c:pt idx="1077">
                  <c:v>1.9729711724667987E-3</c:v>
                </c:pt>
                <c:pt idx="1078">
                  <c:v>1.900660268157411E-3</c:v>
                </c:pt>
                <c:pt idx="1079">
                  <c:v>1.8797670517314183E-3</c:v>
                </c:pt>
                <c:pt idx="1080">
                  <c:v>1.8101100268393567E-3</c:v>
                </c:pt>
                <c:pt idx="1081">
                  <c:v>1.8838768191028609E-3</c:v>
                </c:pt>
                <c:pt idx="1082">
                  <c:v>1.8275070325641822E-3</c:v>
                </c:pt>
                <c:pt idx="1083">
                  <c:v>2.2081535003448337E-3</c:v>
                </c:pt>
                <c:pt idx="1084">
                  <c:v>2.20879999121048E-3</c:v>
                </c:pt>
                <c:pt idx="1085">
                  <c:v>2.2461191812547755E-3</c:v>
                </c:pt>
                <c:pt idx="1086">
                  <c:v>2.2877013629696253E-3</c:v>
                </c:pt>
                <c:pt idx="1087">
                  <c:v>2.4501988286610861E-3</c:v>
                </c:pt>
                <c:pt idx="1088">
                  <c:v>1.9607083318526025E-3</c:v>
                </c:pt>
                <c:pt idx="1089">
                  <c:v>1.8979042973833161E-3</c:v>
                </c:pt>
                <c:pt idx="1090">
                  <c:v>1.8364536963141702E-3</c:v>
                </c:pt>
                <c:pt idx="1091">
                  <c:v>1.7719998434546336E-3</c:v>
                </c:pt>
                <c:pt idx="1092">
                  <c:v>1.6923030784069845E-3</c:v>
                </c:pt>
                <c:pt idx="1093">
                  <c:v>1.7542007429534102E-3</c:v>
                </c:pt>
                <c:pt idx="1094">
                  <c:v>1.7258715678018194E-3</c:v>
                </c:pt>
                <c:pt idx="1095">
                  <c:v>1.7057879836818671E-3</c:v>
                </c:pt>
                <c:pt idx="1096">
                  <c:v>1.6398681110397092E-3</c:v>
                </c:pt>
                <c:pt idx="1097">
                  <c:v>1.5810920314702865E-3</c:v>
                </c:pt>
                <c:pt idx="1098">
                  <c:v>1.5836617536058931E-3</c:v>
                </c:pt>
                <c:pt idx="1099">
                  <c:v>1.5554346527033359E-3</c:v>
                </c:pt>
                <c:pt idx="1100">
                  <c:v>1.4863710582994404E-3</c:v>
                </c:pt>
                <c:pt idx="1101">
                  <c:v>1.4221370459596972E-3</c:v>
                </c:pt>
                <c:pt idx="1102">
                  <c:v>1.4337295253999973E-3</c:v>
                </c:pt>
                <c:pt idx="1103">
                  <c:v>1.3161045226356145E-3</c:v>
                </c:pt>
                <c:pt idx="1104">
                  <c:v>1.2825340197314499E-3</c:v>
                </c:pt>
                <c:pt idx="1105">
                  <c:v>1.2413526437095987E-3</c:v>
                </c:pt>
                <c:pt idx="1106">
                  <c:v>1.1664987589254452E-3</c:v>
                </c:pt>
                <c:pt idx="1107">
                  <c:v>1.4212095359624722E-3</c:v>
                </c:pt>
                <c:pt idx="1108">
                  <c:v>1.3559609068185161E-3</c:v>
                </c:pt>
                <c:pt idx="1109">
                  <c:v>1.4516986143226303E-3</c:v>
                </c:pt>
                <c:pt idx="1110">
                  <c:v>1.4090643404955237E-3</c:v>
                </c:pt>
                <c:pt idx="1111">
                  <c:v>1.232348022214257E-3</c:v>
                </c:pt>
                <c:pt idx="1112">
                  <c:v>8.5094647994687445E-4</c:v>
                </c:pt>
                <c:pt idx="1113">
                  <c:v>8.3553310176184262E-4</c:v>
                </c:pt>
                <c:pt idx="1114">
                  <c:v>7.4446331511150027E-4</c:v>
                </c:pt>
                <c:pt idx="1115">
                  <c:v>7.0721735792155275E-4</c:v>
                </c:pt>
                <c:pt idx="1116">
                  <c:v>4.9410335083233895E-4</c:v>
                </c:pt>
                <c:pt idx="1117">
                  <c:v>4.0683791115101586E-4</c:v>
                </c:pt>
                <c:pt idx="1118">
                  <c:v>4.2882701493475548E-4</c:v>
                </c:pt>
                <c:pt idx="1119">
                  <c:v>3.6537206558113025E-4</c:v>
                </c:pt>
                <c:pt idx="1120">
                  <c:v>4.4494164775068991E-4</c:v>
                </c:pt>
                <c:pt idx="1121">
                  <c:v>4.6209160460669634E-4</c:v>
                </c:pt>
                <c:pt idx="1122">
                  <c:v>6.842186932913834E-4</c:v>
                </c:pt>
                <c:pt idx="1123">
                  <c:v>6.7559378291710576E-4</c:v>
                </c:pt>
                <c:pt idx="1124">
                  <c:v>8.0107482813239657E-4</c:v>
                </c:pt>
                <c:pt idx="1125">
                  <c:v>5.8092692222113816E-4</c:v>
                </c:pt>
                <c:pt idx="1126">
                  <c:v>5.6372112293810164E-4</c:v>
                </c:pt>
                <c:pt idx="1127">
                  <c:v>4.3802427004600755E-4</c:v>
                </c:pt>
                <c:pt idx="1128">
                  <c:v>9.4989707567345503E-4</c:v>
                </c:pt>
                <c:pt idx="1129">
                  <c:v>9.1897527904265719E-4</c:v>
                </c:pt>
                <c:pt idx="1130">
                  <c:v>8.8823083121200401E-4</c:v>
                </c:pt>
                <c:pt idx="1131">
                  <c:v>8.6188311497717408E-4</c:v>
                </c:pt>
                <c:pt idx="1132">
                  <c:v>8.1305913261523778E-4</c:v>
                </c:pt>
                <c:pt idx="1133">
                  <c:v>7.8796035804658813E-4</c:v>
                </c:pt>
                <c:pt idx="1134">
                  <c:v>6.8848827740392395E-4</c:v>
                </c:pt>
                <c:pt idx="1135">
                  <c:v>6.7029997510217475E-4</c:v>
                </c:pt>
                <c:pt idx="1136">
                  <c:v>6.4051122775858648E-4</c:v>
                </c:pt>
                <c:pt idx="1137">
                  <c:v>6.1124608644079665E-4</c:v>
                </c:pt>
                <c:pt idx="1138">
                  <c:v>2.7911465502470792E-3</c:v>
                </c:pt>
                <c:pt idx="1139">
                  <c:v>2.5406328275412115E-3</c:v>
                </c:pt>
                <c:pt idx="1140">
                  <c:v>2.5435149306532374E-3</c:v>
                </c:pt>
                <c:pt idx="1141">
                  <c:v>2.7608621689088762E-3</c:v>
                </c:pt>
                <c:pt idx="1142">
                  <c:v>3.0355333095623887E-3</c:v>
                </c:pt>
                <c:pt idx="1143">
                  <c:v>2.7360551741335676E-3</c:v>
                </c:pt>
                <c:pt idx="1144">
                  <c:v>2.6560829323873493E-3</c:v>
                </c:pt>
                <c:pt idx="1145">
                  <c:v>2.5044463370282378E-3</c:v>
                </c:pt>
                <c:pt idx="1146">
                  <c:v>2.5578869041294988E-3</c:v>
                </c:pt>
                <c:pt idx="1147">
                  <c:v>2.5583228404490871E-3</c:v>
                </c:pt>
                <c:pt idx="1148">
                  <c:v>2.6804268700140353E-3</c:v>
                </c:pt>
                <c:pt idx="1149">
                  <c:v>3.4786464262436026E-3</c:v>
                </c:pt>
                <c:pt idx="1150">
                  <c:v>3.3699002215834949E-3</c:v>
                </c:pt>
                <c:pt idx="1151">
                  <c:v>3.3925333132408171E-3</c:v>
                </c:pt>
                <c:pt idx="1152">
                  <c:v>3.2492652976073896E-3</c:v>
                </c:pt>
                <c:pt idx="1153">
                  <c:v>3.1924127483614374E-3</c:v>
                </c:pt>
                <c:pt idx="1154">
                  <c:v>3.1958736852466451E-3</c:v>
                </c:pt>
                <c:pt idx="1155">
                  <c:v>3.1378106020053093E-3</c:v>
                </c:pt>
                <c:pt idx="1156">
                  <c:v>3.0618977948333884E-3</c:v>
                </c:pt>
                <c:pt idx="1157">
                  <c:v>2.9687294364172819E-3</c:v>
                </c:pt>
                <c:pt idx="1158">
                  <c:v>3.0805688396371871E-3</c:v>
                </c:pt>
                <c:pt idx="1159">
                  <c:v>2.90396478051006E-3</c:v>
                </c:pt>
                <c:pt idx="1160">
                  <c:v>2.8407374055768172E-3</c:v>
                </c:pt>
                <c:pt idx="1161">
                  <c:v>2.2975504634071826E-3</c:v>
                </c:pt>
                <c:pt idx="1162">
                  <c:v>2.2394611785837419E-3</c:v>
                </c:pt>
                <c:pt idx="1163">
                  <c:v>2.148471318889135E-3</c:v>
                </c:pt>
                <c:pt idx="1164">
                  <c:v>2.1006045580870569E-3</c:v>
                </c:pt>
                <c:pt idx="1165">
                  <c:v>2.1903075048074687E-3</c:v>
                </c:pt>
                <c:pt idx="1166">
                  <c:v>2.211602414020518E-3</c:v>
                </c:pt>
                <c:pt idx="1167">
                  <c:v>2.3080213161164745E-3</c:v>
                </c:pt>
                <c:pt idx="1168">
                  <c:v>2.1192038684650387E-3</c:v>
                </c:pt>
                <c:pt idx="1169">
                  <c:v>2.5633454694769875E-3</c:v>
                </c:pt>
                <c:pt idx="1170">
                  <c:v>2.9358047112740984E-3</c:v>
                </c:pt>
                <c:pt idx="1171">
                  <c:v>3.0028702683937824E-3</c:v>
                </c:pt>
                <c:pt idx="1172">
                  <c:v>2.7761069211187442E-3</c:v>
                </c:pt>
                <c:pt idx="1173">
                  <c:v>2.6909441770188352E-3</c:v>
                </c:pt>
                <c:pt idx="1174">
                  <c:v>2.5868283780712126E-3</c:v>
                </c:pt>
                <c:pt idx="1175">
                  <c:v>2.6274893681685206E-3</c:v>
                </c:pt>
                <c:pt idx="1176">
                  <c:v>2.486804302156918E-3</c:v>
                </c:pt>
                <c:pt idx="1177">
                  <c:v>2.4027138400856936E-3</c:v>
                </c:pt>
                <c:pt idx="1178">
                  <c:v>2.3623778016466793E-3</c:v>
                </c:pt>
                <c:pt idx="1179">
                  <c:v>2.3011981577127283E-3</c:v>
                </c:pt>
                <c:pt idx="1180">
                  <c:v>2.3770923632928692E-3</c:v>
                </c:pt>
                <c:pt idx="1181">
                  <c:v>2.3025091773672493E-3</c:v>
                </c:pt>
                <c:pt idx="1182">
                  <c:v>2.240794955529592E-3</c:v>
                </c:pt>
                <c:pt idx="1183">
                  <c:v>2.0516868168520227E-3</c:v>
                </c:pt>
                <c:pt idx="1184">
                  <c:v>2.092880928716239E-3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D2-4B1D-8713-AFABFDCB9946}"/>
            </c:ext>
          </c:extLst>
        </c:ser>
        <c:ser>
          <c:idx val="3"/>
          <c:order val="3"/>
          <c:tx>
            <c:strRef>
              <c:f>RISKSTATS_LSE!$AU$1</c:f>
              <c:strCache>
                <c:ptCount val="1"/>
                <c:pt idx="0">
                  <c:v>Financials.1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RISKSTATS_LSE!$AU$2:$AU$1186</c:f>
              <c:numCache>
                <c:formatCode>0.00%</c:formatCode>
                <c:ptCount val="1185"/>
                <c:pt idx="620">
                  <c:v>6.2227465471943256E-4</c:v>
                </c:pt>
                <c:pt idx="621">
                  <c:v>5.448930496363177E-4</c:v>
                </c:pt>
                <c:pt idx="622">
                  <c:v>5.282227307713465E-4</c:v>
                </c:pt>
                <c:pt idx="623">
                  <c:v>5.1227650242450129E-4</c:v>
                </c:pt>
                <c:pt idx="624">
                  <c:v>4.9622491947649394E-4</c:v>
                </c:pt>
                <c:pt idx="625">
                  <c:v>4.623014556846283E-4</c:v>
                </c:pt>
                <c:pt idx="626">
                  <c:v>4.5081523349999725E-4</c:v>
                </c:pt>
                <c:pt idx="627">
                  <c:v>4.2661800386418455E-4</c:v>
                </c:pt>
                <c:pt idx="628">
                  <c:v>5.7562560330441496E-4</c:v>
                </c:pt>
                <c:pt idx="629">
                  <c:v>5.4555974419291122E-4</c:v>
                </c:pt>
                <c:pt idx="630">
                  <c:v>5.2404384294206584E-4</c:v>
                </c:pt>
                <c:pt idx="631">
                  <c:v>4.8917967979664493E-4</c:v>
                </c:pt>
                <c:pt idx="632">
                  <c:v>4.9522818930850259E-4</c:v>
                </c:pt>
                <c:pt idx="633">
                  <c:v>4.5838116975161874E-4</c:v>
                </c:pt>
                <c:pt idx="634">
                  <c:v>4.4371834409498835E-4</c:v>
                </c:pt>
                <c:pt idx="635">
                  <c:v>4.3924923925595474E-4</c:v>
                </c:pt>
                <c:pt idx="636">
                  <c:v>7.1050101483929309E-4</c:v>
                </c:pt>
                <c:pt idx="637">
                  <c:v>6.833139991775679E-4</c:v>
                </c:pt>
                <c:pt idx="638">
                  <c:v>6.427744078015635E-4</c:v>
                </c:pt>
                <c:pt idx="639">
                  <c:v>6.4491407996386031E-4</c:v>
                </c:pt>
                <c:pt idx="640">
                  <c:v>6.4551942172369698E-4</c:v>
                </c:pt>
                <c:pt idx="641">
                  <c:v>6.5169036096611162E-4</c:v>
                </c:pt>
                <c:pt idx="642">
                  <c:v>9.2821932904878744E-4</c:v>
                </c:pt>
                <c:pt idx="643">
                  <c:v>9.3055089479441016E-4</c:v>
                </c:pt>
                <c:pt idx="644">
                  <c:v>9.0364923792071489E-4</c:v>
                </c:pt>
                <c:pt idx="645">
                  <c:v>1.2947775011984603E-3</c:v>
                </c:pt>
                <c:pt idx="646">
                  <c:v>1.3275927935089988E-3</c:v>
                </c:pt>
                <c:pt idx="647">
                  <c:v>1.2971886236530243E-3</c:v>
                </c:pt>
                <c:pt idx="648">
                  <c:v>9.0393184156852447E-4</c:v>
                </c:pt>
                <c:pt idx="649">
                  <c:v>8.7089614881640008E-4</c:v>
                </c:pt>
                <c:pt idx="650">
                  <c:v>8.4584319970153546E-4</c:v>
                </c:pt>
                <c:pt idx="651">
                  <c:v>8.2162239920385751E-4</c:v>
                </c:pt>
                <c:pt idx="652">
                  <c:v>7.9774552409269349E-4</c:v>
                </c:pt>
                <c:pt idx="653">
                  <c:v>7.7618133992064364E-4</c:v>
                </c:pt>
                <c:pt idx="654">
                  <c:v>7.6485942498549797E-4</c:v>
                </c:pt>
                <c:pt idx="655">
                  <c:v>7.4168977276144979E-4</c:v>
                </c:pt>
                <c:pt idx="656">
                  <c:v>7.3498329316918558E-4</c:v>
                </c:pt>
                <c:pt idx="657">
                  <c:v>7.1422918730486816E-4</c:v>
                </c:pt>
                <c:pt idx="658">
                  <c:v>7.0065918420007096E-4</c:v>
                </c:pt>
                <c:pt idx="659">
                  <c:v>6.8061910821090837E-4</c:v>
                </c:pt>
                <c:pt idx="660">
                  <c:v>7.0630665468336793E-4</c:v>
                </c:pt>
                <c:pt idx="661">
                  <c:v>7.0890272818493799E-4</c:v>
                </c:pt>
                <c:pt idx="662">
                  <c:v>7.7893238835137165E-4</c:v>
                </c:pt>
                <c:pt idx="663">
                  <c:v>7.4935744769392086E-4</c:v>
                </c:pt>
                <c:pt idx="664">
                  <c:v>7.2278742681635788E-4</c:v>
                </c:pt>
                <c:pt idx="665">
                  <c:v>6.4142412403110269E-4</c:v>
                </c:pt>
                <c:pt idx="666">
                  <c:v>6.1752737034400111E-4</c:v>
                </c:pt>
                <c:pt idx="667">
                  <c:v>6.1586058093291785E-4</c:v>
                </c:pt>
                <c:pt idx="668">
                  <c:v>5.9510399070914876E-4</c:v>
                </c:pt>
                <c:pt idx="669">
                  <c:v>5.8713088005223546E-4</c:v>
                </c:pt>
                <c:pt idx="670">
                  <c:v>5.6514632844887811E-4</c:v>
                </c:pt>
                <c:pt idx="671">
                  <c:v>5.4031098460473618E-4</c:v>
                </c:pt>
                <c:pt idx="672">
                  <c:v>4.923789134408796E-4</c:v>
                </c:pt>
                <c:pt idx="673">
                  <c:v>4.7579339418318801E-4</c:v>
                </c:pt>
                <c:pt idx="674">
                  <c:v>5.3318811940130967E-4</c:v>
                </c:pt>
                <c:pt idx="675">
                  <c:v>4.7918799672551419E-4</c:v>
                </c:pt>
                <c:pt idx="676">
                  <c:v>4.6977943673025702E-4</c:v>
                </c:pt>
                <c:pt idx="677">
                  <c:v>4.54077226200583E-4</c:v>
                </c:pt>
                <c:pt idx="678">
                  <c:v>5.2198312898146999E-4</c:v>
                </c:pt>
                <c:pt idx="679">
                  <c:v>5.0782947866517749E-4</c:v>
                </c:pt>
                <c:pt idx="680">
                  <c:v>5.1581400125602205E-4</c:v>
                </c:pt>
                <c:pt idx="681">
                  <c:v>5.931072793216029E-4</c:v>
                </c:pt>
                <c:pt idx="682">
                  <c:v>6.8229050608846942E-4</c:v>
                </c:pt>
                <c:pt idx="683">
                  <c:v>6.5403071114287104E-4</c:v>
                </c:pt>
                <c:pt idx="684">
                  <c:v>6.3208133351687649E-4</c:v>
                </c:pt>
                <c:pt idx="685">
                  <c:v>5.9956888434755556E-4</c:v>
                </c:pt>
                <c:pt idx="686">
                  <c:v>7.088441563175194E-4</c:v>
                </c:pt>
                <c:pt idx="687">
                  <c:v>7.00138811125831E-4</c:v>
                </c:pt>
                <c:pt idx="688">
                  <c:v>6.3241054459657945E-4</c:v>
                </c:pt>
                <c:pt idx="689">
                  <c:v>8.3023678281786146E-4</c:v>
                </c:pt>
                <c:pt idx="690">
                  <c:v>8.1960071576314437E-4</c:v>
                </c:pt>
                <c:pt idx="691">
                  <c:v>8.3769870419353844E-4</c:v>
                </c:pt>
                <c:pt idx="692">
                  <c:v>7.7521627261019853E-4</c:v>
                </c:pt>
                <c:pt idx="693">
                  <c:v>7.3115044306711616E-4</c:v>
                </c:pt>
                <c:pt idx="694">
                  <c:v>6.9701272467355066E-4</c:v>
                </c:pt>
                <c:pt idx="695">
                  <c:v>6.7742162048393755E-4</c:v>
                </c:pt>
                <c:pt idx="696">
                  <c:v>7.125309503347529E-4</c:v>
                </c:pt>
                <c:pt idx="697">
                  <c:v>6.9599759634853258E-4</c:v>
                </c:pt>
                <c:pt idx="698">
                  <c:v>6.7359410562569809E-4</c:v>
                </c:pt>
                <c:pt idx="699">
                  <c:v>7.0539783536517143E-4</c:v>
                </c:pt>
                <c:pt idx="700">
                  <c:v>6.8890309812454206E-4</c:v>
                </c:pt>
                <c:pt idx="701">
                  <c:v>6.3778028129756761E-4</c:v>
                </c:pt>
                <c:pt idx="702">
                  <c:v>6.1242430606166644E-4</c:v>
                </c:pt>
                <c:pt idx="703">
                  <c:v>6.1575967297386165E-4</c:v>
                </c:pt>
                <c:pt idx="704">
                  <c:v>6.0039417562185872E-4</c:v>
                </c:pt>
                <c:pt idx="705">
                  <c:v>5.9316406649046166E-4</c:v>
                </c:pt>
                <c:pt idx="706">
                  <c:v>6.2117498482390466E-4</c:v>
                </c:pt>
                <c:pt idx="707">
                  <c:v>5.8874626463186581E-4</c:v>
                </c:pt>
                <c:pt idx="708">
                  <c:v>4.5694525847173945E-4</c:v>
                </c:pt>
                <c:pt idx="709">
                  <c:v>3.9971820588256493E-4</c:v>
                </c:pt>
                <c:pt idx="710">
                  <c:v>4.311624104013066E-4</c:v>
                </c:pt>
                <c:pt idx="711">
                  <c:v>4.2325878663859045E-4</c:v>
                </c:pt>
                <c:pt idx="712">
                  <c:v>4.8088633681295836E-4</c:v>
                </c:pt>
                <c:pt idx="713">
                  <c:v>4.5254177853266221E-4</c:v>
                </c:pt>
                <c:pt idx="714">
                  <c:v>5.2020718751390898E-4</c:v>
                </c:pt>
                <c:pt idx="715">
                  <c:v>5.6344572208405074E-4</c:v>
                </c:pt>
                <c:pt idx="716">
                  <c:v>6.1956408012484813E-4</c:v>
                </c:pt>
                <c:pt idx="717">
                  <c:v>6.3324166688677301E-4</c:v>
                </c:pt>
                <c:pt idx="718">
                  <c:v>6.3845146590804582E-4</c:v>
                </c:pt>
                <c:pt idx="719">
                  <c:v>6.2816492115566754E-4</c:v>
                </c:pt>
                <c:pt idx="720">
                  <c:v>6.1016081077473901E-4</c:v>
                </c:pt>
                <c:pt idx="721">
                  <c:v>5.9200053920219437E-4</c:v>
                </c:pt>
                <c:pt idx="722">
                  <c:v>5.4432892553450316E-4</c:v>
                </c:pt>
                <c:pt idx="723">
                  <c:v>5.4643555064736078E-4</c:v>
                </c:pt>
                <c:pt idx="724">
                  <c:v>5.6483716855793649E-4</c:v>
                </c:pt>
                <c:pt idx="725">
                  <c:v>5.3264660084743713E-4</c:v>
                </c:pt>
                <c:pt idx="726">
                  <c:v>5.3190059015912055E-4</c:v>
                </c:pt>
                <c:pt idx="727">
                  <c:v>5.4739227113755875E-4</c:v>
                </c:pt>
                <c:pt idx="728">
                  <c:v>5.3916581460011347E-4</c:v>
                </c:pt>
                <c:pt idx="729">
                  <c:v>5.1580192542004526E-4</c:v>
                </c:pt>
                <c:pt idx="730">
                  <c:v>4.904844309008248E-4</c:v>
                </c:pt>
                <c:pt idx="731">
                  <c:v>4.8441275499189456E-4</c:v>
                </c:pt>
                <c:pt idx="732">
                  <c:v>4.6867694340990023E-4</c:v>
                </c:pt>
                <c:pt idx="733">
                  <c:v>4.540341539619425E-4</c:v>
                </c:pt>
                <c:pt idx="734">
                  <c:v>4.3686137814199539E-4</c:v>
                </c:pt>
                <c:pt idx="735">
                  <c:v>4.1538939995508696E-4</c:v>
                </c:pt>
                <c:pt idx="736">
                  <c:v>4.3395631734770144E-4</c:v>
                </c:pt>
                <c:pt idx="737">
                  <c:v>4.0594337307941683E-4</c:v>
                </c:pt>
                <c:pt idx="738">
                  <c:v>3.8698146404780637E-4</c:v>
                </c:pt>
                <c:pt idx="739">
                  <c:v>3.609237130886493E-4</c:v>
                </c:pt>
                <c:pt idx="740">
                  <c:v>2.4119658010460273E-4</c:v>
                </c:pt>
                <c:pt idx="741">
                  <c:v>2.0478622430632391E-4</c:v>
                </c:pt>
                <c:pt idx="742">
                  <c:v>1.976738333406938E-4</c:v>
                </c:pt>
                <c:pt idx="743">
                  <c:v>2.0221606487153142E-4</c:v>
                </c:pt>
                <c:pt idx="744">
                  <c:v>1.9633898922927231E-4</c:v>
                </c:pt>
                <c:pt idx="745">
                  <c:v>1.9787141892545844E-4</c:v>
                </c:pt>
                <c:pt idx="746">
                  <c:v>1.8692422703689592E-4</c:v>
                </c:pt>
                <c:pt idx="747">
                  <c:v>1.8307856909381237E-4</c:v>
                </c:pt>
                <c:pt idx="748">
                  <c:v>2.0300845301358646E-4</c:v>
                </c:pt>
                <c:pt idx="749">
                  <c:v>1.9706231463496217E-4</c:v>
                </c:pt>
                <c:pt idx="750">
                  <c:v>1.9549942789062402E-4</c:v>
                </c:pt>
                <c:pt idx="751">
                  <c:v>2.0170492205220955E-4</c:v>
                </c:pt>
                <c:pt idx="752">
                  <c:v>2.0410250198753547E-4</c:v>
                </c:pt>
                <c:pt idx="753">
                  <c:v>1.9923247395915448E-4</c:v>
                </c:pt>
                <c:pt idx="754">
                  <c:v>2.5537352134941544E-4</c:v>
                </c:pt>
                <c:pt idx="755">
                  <c:v>2.4255806428702154E-4</c:v>
                </c:pt>
                <c:pt idx="756">
                  <c:v>2.3499553829622367E-4</c:v>
                </c:pt>
                <c:pt idx="757">
                  <c:v>2.4963729448828752E-4</c:v>
                </c:pt>
                <c:pt idx="758">
                  <c:v>1.8491225305450435E-4</c:v>
                </c:pt>
                <c:pt idx="759">
                  <c:v>1.9783628664405794E-4</c:v>
                </c:pt>
                <c:pt idx="760">
                  <c:v>1.888529349859809E-4</c:v>
                </c:pt>
                <c:pt idx="761">
                  <c:v>1.3088181968372751E-4</c:v>
                </c:pt>
                <c:pt idx="762">
                  <c:v>1.1058496963988936E-4</c:v>
                </c:pt>
                <c:pt idx="763">
                  <c:v>9.0204383506446156E-5</c:v>
                </c:pt>
                <c:pt idx="764">
                  <c:v>8.7386100382266457E-5</c:v>
                </c:pt>
                <c:pt idx="765">
                  <c:v>8.1724341564743536E-5</c:v>
                </c:pt>
                <c:pt idx="766">
                  <c:v>6.8634261288646827E-5</c:v>
                </c:pt>
                <c:pt idx="767">
                  <c:v>7.4401558642836886E-5</c:v>
                </c:pt>
                <c:pt idx="768">
                  <c:v>9.546114325994419E-5</c:v>
                </c:pt>
                <c:pt idx="769">
                  <c:v>7.4092894079107795E-6</c:v>
                </c:pt>
                <c:pt idx="770">
                  <c:v>4.9649001002858744E-5</c:v>
                </c:pt>
                <c:pt idx="771">
                  <c:v>6.9876534681011319E-5</c:v>
                </c:pt>
                <c:pt idx="772">
                  <c:v>5.5993370621529273E-5</c:v>
                </c:pt>
                <c:pt idx="773">
                  <c:v>2.0558080927407548E-4</c:v>
                </c:pt>
                <c:pt idx="774">
                  <c:v>2.1219662313837098E-4</c:v>
                </c:pt>
                <c:pt idx="775">
                  <c:v>2.3157285595354604E-4</c:v>
                </c:pt>
                <c:pt idx="776">
                  <c:v>2.1544885639842844E-4</c:v>
                </c:pt>
                <c:pt idx="777">
                  <c:v>2.1275146642913667E-4</c:v>
                </c:pt>
                <c:pt idx="778">
                  <c:v>2.3509469187326664E-4</c:v>
                </c:pt>
                <c:pt idx="779">
                  <c:v>2.2806015606056183E-4</c:v>
                </c:pt>
                <c:pt idx="780">
                  <c:v>2.2020177640841556E-4</c:v>
                </c:pt>
                <c:pt idx="781">
                  <c:v>2.429505292062629E-4</c:v>
                </c:pt>
                <c:pt idx="782">
                  <c:v>2.208243993465932E-4</c:v>
                </c:pt>
                <c:pt idx="783">
                  <c:v>1.9807077969463872E-4</c:v>
                </c:pt>
                <c:pt idx="784">
                  <c:v>1.9625149122823473E-4</c:v>
                </c:pt>
                <c:pt idx="785">
                  <c:v>1.9155168486112328E-4</c:v>
                </c:pt>
                <c:pt idx="786">
                  <c:v>1.9953076322525118E-4</c:v>
                </c:pt>
                <c:pt idx="787">
                  <c:v>1.937888462457759E-4</c:v>
                </c:pt>
                <c:pt idx="788">
                  <c:v>1.837453545985959E-4</c:v>
                </c:pt>
                <c:pt idx="789">
                  <c:v>1.7075626257636792E-4</c:v>
                </c:pt>
                <c:pt idx="790">
                  <c:v>2.0807016236159379E-4</c:v>
                </c:pt>
                <c:pt idx="791">
                  <c:v>1.9986246155009798E-4</c:v>
                </c:pt>
                <c:pt idx="792">
                  <c:v>2.3423305041935782E-4</c:v>
                </c:pt>
                <c:pt idx="793">
                  <c:v>2.2561453672072004E-4</c:v>
                </c:pt>
                <c:pt idx="794">
                  <c:v>2.3542196086464044E-4</c:v>
                </c:pt>
                <c:pt idx="795">
                  <c:v>2.2657766927301054E-4</c:v>
                </c:pt>
                <c:pt idx="796">
                  <c:v>2.2609557700590326E-4</c:v>
                </c:pt>
                <c:pt idx="797">
                  <c:v>2.2437724066976206E-4</c:v>
                </c:pt>
                <c:pt idx="798">
                  <c:v>2.0033411514544419E-4</c:v>
                </c:pt>
                <c:pt idx="799">
                  <c:v>1.9025381100738921E-4</c:v>
                </c:pt>
                <c:pt idx="800">
                  <c:v>3.4239309680842724E-4</c:v>
                </c:pt>
                <c:pt idx="801">
                  <c:v>3.2006276414597791E-4</c:v>
                </c:pt>
                <c:pt idx="802">
                  <c:v>3.3403814060479944E-4</c:v>
                </c:pt>
                <c:pt idx="803">
                  <c:v>3.2008183533833035E-4</c:v>
                </c:pt>
                <c:pt idx="804">
                  <c:v>3.3602160341115404E-4</c:v>
                </c:pt>
                <c:pt idx="805">
                  <c:v>4.5718652734468631E-4</c:v>
                </c:pt>
                <c:pt idx="806">
                  <c:v>4.3379096809992312E-4</c:v>
                </c:pt>
                <c:pt idx="807">
                  <c:v>4.2379463376739166E-4</c:v>
                </c:pt>
                <c:pt idx="808">
                  <c:v>4.7185381728483491E-4</c:v>
                </c:pt>
                <c:pt idx="809">
                  <c:v>4.7950080712804403E-4</c:v>
                </c:pt>
                <c:pt idx="810">
                  <c:v>4.6517481128522206E-4</c:v>
                </c:pt>
                <c:pt idx="811">
                  <c:v>4.8613593688184647E-4</c:v>
                </c:pt>
                <c:pt idx="812">
                  <c:v>3.9905701572172223E-4</c:v>
                </c:pt>
                <c:pt idx="813">
                  <c:v>5.4879838498401773E-4</c:v>
                </c:pt>
                <c:pt idx="814">
                  <c:v>5.1019227838535548E-4</c:v>
                </c:pt>
                <c:pt idx="815">
                  <c:v>7.2527870725066666E-4</c:v>
                </c:pt>
                <c:pt idx="816">
                  <c:v>7.3137006666876129E-4</c:v>
                </c:pt>
                <c:pt idx="817">
                  <c:v>7.3184533277378385E-4</c:v>
                </c:pt>
                <c:pt idx="818">
                  <c:v>6.9820259555598374E-4</c:v>
                </c:pt>
                <c:pt idx="819">
                  <c:v>7.790727354440916E-4</c:v>
                </c:pt>
                <c:pt idx="820">
                  <c:v>8.8729139068932769E-4</c:v>
                </c:pt>
                <c:pt idx="821">
                  <c:v>8.6427313127882888E-4</c:v>
                </c:pt>
                <c:pt idx="822">
                  <c:v>8.3526455198712143E-4</c:v>
                </c:pt>
                <c:pt idx="823">
                  <c:v>8.5863854493813411E-4</c:v>
                </c:pt>
                <c:pt idx="824">
                  <c:v>8.8285293357783846E-4</c:v>
                </c:pt>
                <c:pt idx="825">
                  <c:v>8.9985798196064604E-4</c:v>
                </c:pt>
                <c:pt idx="826">
                  <c:v>8.687617586275113E-4</c:v>
                </c:pt>
                <c:pt idx="827">
                  <c:v>8.4420055384425857E-4</c:v>
                </c:pt>
                <c:pt idx="828">
                  <c:v>8.3061179624392104E-4</c:v>
                </c:pt>
                <c:pt idx="829">
                  <c:v>8.0680229685225146E-4</c:v>
                </c:pt>
                <c:pt idx="830">
                  <c:v>7.845682185914953E-4</c:v>
                </c:pt>
                <c:pt idx="831">
                  <c:v>6.9415229325364648E-4</c:v>
                </c:pt>
                <c:pt idx="832">
                  <c:v>6.6563502801890819E-4</c:v>
                </c:pt>
                <c:pt idx="833">
                  <c:v>6.1230935399895288E-4</c:v>
                </c:pt>
                <c:pt idx="834">
                  <c:v>5.9140323552899345E-4</c:v>
                </c:pt>
                <c:pt idx="835">
                  <c:v>5.8102242651574172E-4</c:v>
                </c:pt>
                <c:pt idx="836">
                  <c:v>5.5630453345085313E-4</c:v>
                </c:pt>
                <c:pt idx="837">
                  <c:v>5.4962044444177864E-4</c:v>
                </c:pt>
                <c:pt idx="838">
                  <c:v>5.6621144878779052E-4</c:v>
                </c:pt>
                <c:pt idx="839">
                  <c:v>5.4367381973773705E-4</c:v>
                </c:pt>
                <c:pt idx="840">
                  <c:v>5.4240853771742698E-4</c:v>
                </c:pt>
                <c:pt idx="841">
                  <c:v>5.507567484860107E-4</c:v>
                </c:pt>
                <c:pt idx="842">
                  <c:v>5.3583139722641535E-4</c:v>
                </c:pt>
                <c:pt idx="843">
                  <c:v>5.1520349882696736E-4</c:v>
                </c:pt>
                <c:pt idx="844">
                  <c:v>4.5374161916612816E-4</c:v>
                </c:pt>
                <c:pt idx="845">
                  <c:v>4.335656452271675E-4</c:v>
                </c:pt>
                <c:pt idx="846">
                  <c:v>4.1233037643832965E-4</c:v>
                </c:pt>
                <c:pt idx="847">
                  <c:v>4.0446053011993383E-4</c:v>
                </c:pt>
                <c:pt idx="848">
                  <c:v>3.9062035721975383E-4</c:v>
                </c:pt>
                <c:pt idx="849">
                  <c:v>3.9146791682770658E-4</c:v>
                </c:pt>
                <c:pt idx="850">
                  <c:v>2.9472847643147539E-4</c:v>
                </c:pt>
                <c:pt idx="851">
                  <c:v>2.6666649974287109E-4</c:v>
                </c:pt>
                <c:pt idx="852">
                  <c:v>3.2305116568416423E-4</c:v>
                </c:pt>
                <c:pt idx="853">
                  <c:v>3.1644350425156945E-4</c:v>
                </c:pt>
                <c:pt idx="854">
                  <c:v>2.9285597210487393E-4</c:v>
                </c:pt>
                <c:pt idx="855">
                  <c:v>2.9755995103873434E-4</c:v>
                </c:pt>
                <c:pt idx="856">
                  <c:v>3.6650275368416472E-4</c:v>
                </c:pt>
                <c:pt idx="857">
                  <c:v>3.5716684676229907E-4</c:v>
                </c:pt>
                <c:pt idx="858">
                  <c:v>3.9953165124941372E-4</c:v>
                </c:pt>
                <c:pt idx="859">
                  <c:v>3.8794471830834936E-4</c:v>
                </c:pt>
                <c:pt idx="860">
                  <c:v>3.9869446581170437E-4</c:v>
                </c:pt>
                <c:pt idx="861">
                  <c:v>3.9695076447576749E-4</c:v>
                </c:pt>
                <c:pt idx="862">
                  <c:v>3.9141815057989018E-4</c:v>
                </c:pt>
                <c:pt idx="863">
                  <c:v>3.1747260759038974E-4</c:v>
                </c:pt>
                <c:pt idx="864">
                  <c:v>3.3034809167398167E-4</c:v>
                </c:pt>
                <c:pt idx="865">
                  <c:v>4.2656190138347757E-4</c:v>
                </c:pt>
                <c:pt idx="866">
                  <c:v>4.1600337926698996E-4</c:v>
                </c:pt>
                <c:pt idx="867">
                  <c:v>3.8714402708771615E-4</c:v>
                </c:pt>
                <c:pt idx="868">
                  <c:v>3.7542427880289545E-4</c:v>
                </c:pt>
                <c:pt idx="869">
                  <c:v>3.7288920175235435E-4</c:v>
                </c:pt>
                <c:pt idx="870">
                  <c:v>3.6520726037787745E-4</c:v>
                </c:pt>
                <c:pt idx="871">
                  <c:v>3.6634173701068437E-4</c:v>
                </c:pt>
                <c:pt idx="872">
                  <c:v>3.7821001648709134E-4</c:v>
                </c:pt>
                <c:pt idx="873">
                  <c:v>3.8414943595152274E-4</c:v>
                </c:pt>
                <c:pt idx="874">
                  <c:v>5.8405143366374872E-4</c:v>
                </c:pt>
                <c:pt idx="875">
                  <c:v>5.858016802617825E-4</c:v>
                </c:pt>
                <c:pt idx="876">
                  <c:v>7.3152468898416984E-4</c:v>
                </c:pt>
                <c:pt idx="877">
                  <c:v>7.2321474940990394E-4</c:v>
                </c:pt>
                <c:pt idx="878">
                  <c:v>6.8274755839814569E-4</c:v>
                </c:pt>
                <c:pt idx="879">
                  <c:v>6.6741187142056811E-4</c:v>
                </c:pt>
                <c:pt idx="880">
                  <c:v>6.4480096224731704E-4</c:v>
                </c:pt>
                <c:pt idx="881">
                  <c:v>6.2543781466565856E-4</c:v>
                </c:pt>
                <c:pt idx="882">
                  <c:v>5.5594921202786513E-4</c:v>
                </c:pt>
                <c:pt idx="883">
                  <c:v>4.9630835730234526E-4</c:v>
                </c:pt>
                <c:pt idx="884">
                  <c:v>4.5304069513987994E-4</c:v>
                </c:pt>
                <c:pt idx="885">
                  <c:v>4.4080762502977954E-4</c:v>
                </c:pt>
                <c:pt idx="886">
                  <c:v>4.7541165806271258E-4</c:v>
                </c:pt>
                <c:pt idx="887">
                  <c:v>4.6146313084196542E-4</c:v>
                </c:pt>
                <c:pt idx="888">
                  <c:v>4.3566440737823178E-4</c:v>
                </c:pt>
                <c:pt idx="889">
                  <c:v>4.2197641318505926E-4</c:v>
                </c:pt>
                <c:pt idx="890">
                  <c:v>4.4672625231117309E-4</c:v>
                </c:pt>
                <c:pt idx="891">
                  <c:v>4.3225899436801613E-4</c:v>
                </c:pt>
                <c:pt idx="892">
                  <c:v>4.3843724401172756E-4</c:v>
                </c:pt>
                <c:pt idx="893">
                  <c:v>4.1434429208334983E-4</c:v>
                </c:pt>
                <c:pt idx="894">
                  <c:v>5.0605671889416247E-4</c:v>
                </c:pt>
                <c:pt idx="895">
                  <c:v>4.5185683189140086E-4</c:v>
                </c:pt>
                <c:pt idx="896">
                  <c:v>9.1723513131903352E-4</c:v>
                </c:pt>
                <c:pt idx="897">
                  <c:v>8.2259175271931105E-4</c:v>
                </c:pt>
                <c:pt idx="898">
                  <c:v>8.1097462824014058E-4</c:v>
                </c:pt>
                <c:pt idx="899">
                  <c:v>8.094009701212837E-4</c:v>
                </c:pt>
                <c:pt idx="900">
                  <c:v>7.8530437908709983E-4</c:v>
                </c:pt>
                <c:pt idx="901">
                  <c:v>7.7627074419698249E-4</c:v>
                </c:pt>
                <c:pt idx="902">
                  <c:v>7.5582758885046051E-4</c:v>
                </c:pt>
                <c:pt idx="903">
                  <c:v>7.3321258590664667E-4</c:v>
                </c:pt>
                <c:pt idx="904">
                  <c:v>7.1046991406156204E-4</c:v>
                </c:pt>
                <c:pt idx="905">
                  <c:v>6.5276460587597245E-4</c:v>
                </c:pt>
                <c:pt idx="906">
                  <c:v>6.5174169248718278E-4</c:v>
                </c:pt>
                <c:pt idx="907">
                  <c:v>5.5777949156914607E-4</c:v>
                </c:pt>
                <c:pt idx="908">
                  <c:v>5.4517085334433886E-4</c:v>
                </c:pt>
                <c:pt idx="909">
                  <c:v>5.7667451630400975E-4</c:v>
                </c:pt>
                <c:pt idx="910">
                  <c:v>5.6601548998312754E-4</c:v>
                </c:pt>
                <c:pt idx="911">
                  <c:v>5.4831116922898619E-4</c:v>
                </c:pt>
                <c:pt idx="912">
                  <c:v>6.1137579046911512E-4</c:v>
                </c:pt>
                <c:pt idx="913">
                  <c:v>5.9841050125335779E-4</c:v>
                </c:pt>
                <c:pt idx="914">
                  <c:v>5.2412315321781673E-4</c:v>
                </c:pt>
                <c:pt idx="915">
                  <c:v>6.4499195939986265E-4</c:v>
                </c:pt>
                <c:pt idx="916">
                  <c:v>6.4128134170160478E-4</c:v>
                </c:pt>
                <c:pt idx="917">
                  <c:v>6.0578622397257917E-4</c:v>
                </c:pt>
                <c:pt idx="918">
                  <c:v>7.6074861009842903E-4</c:v>
                </c:pt>
                <c:pt idx="919">
                  <c:v>7.4568467651240364E-4</c:v>
                </c:pt>
                <c:pt idx="920">
                  <c:v>7.7923085187503135E-4</c:v>
                </c:pt>
                <c:pt idx="921">
                  <c:v>7.5553126388008818E-4</c:v>
                </c:pt>
                <c:pt idx="922">
                  <c:v>6.2829992882346565E-4</c:v>
                </c:pt>
                <c:pt idx="923">
                  <c:v>6.1816493007821967E-4</c:v>
                </c:pt>
                <c:pt idx="924">
                  <c:v>5.946857281273637E-4</c:v>
                </c:pt>
                <c:pt idx="925">
                  <c:v>5.9139479483228904E-4</c:v>
                </c:pt>
                <c:pt idx="926">
                  <c:v>6.5952609651781502E-4</c:v>
                </c:pt>
                <c:pt idx="927">
                  <c:v>6.5029071410494606E-4</c:v>
                </c:pt>
                <c:pt idx="928">
                  <c:v>6.1154181720813163E-4</c:v>
                </c:pt>
                <c:pt idx="929">
                  <c:v>6.0397261654677385E-4</c:v>
                </c:pt>
                <c:pt idx="930">
                  <c:v>5.7446498348327931E-4</c:v>
                </c:pt>
                <c:pt idx="931">
                  <c:v>5.477443836590639E-4</c:v>
                </c:pt>
                <c:pt idx="932">
                  <c:v>5.392553196135562E-4</c:v>
                </c:pt>
                <c:pt idx="933">
                  <c:v>5.0886396566582012E-4</c:v>
                </c:pt>
                <c:pt idx="934">
                  <c:v>5.2011642505175014E-4</c:v>
                </c:pt>
                <c:pt idx="935">
                  <c:v>4.6312180407497423E-4</c:v>
                </c:pt>
                <c:pt idx="936">
                  <c:v>6.2355858422926053E-4</c:v>
                </c:pt>
                <c:pt idx="937">
                  <c:v>5.6741720363923565E-4</c:v>
                </c:pt>
                <c:pt idx="938">
                  <c:v>5.60185018598825E-4</c:v>
                </c:pt>
                <c:pt idx="939">
                  <c:v>5.4104990243889416E-4</c:v>
                </c:pt>
                <c:pt idx="940">
                  <c:v>5.3824679803542619E-4</c:v>
                </c:pt>
                <c:pt idx="941">
                  <c:v>4.8425298007002813E-4</c:v>
                </c:pt>
                <c:pt idx="942">
                  <c:v>4.740860398229535E-4</c:v>
                </c:pt>
                <c:pt idx="943">
                  <c:v>4.5923566973265985E-4</c:v>
                </c:pt>
                <c:pt idx="944">
                  <c:v>4.6230397640024528E-4</c:v>
                </c:pt>
                <c:pt idx="945">
                  <c:v>4.8291480590376693E-4</c:v>
                </c:pt>
                <c:pt idx="946">
                  <c:v>4.8172963044987744E-4</c:v>
                </c:pt>
                <c:pt idx="947">
                  <c:v>4.6985749990108771E-4</c:v>
                </c:pt>
                <c:pt idx="948">
                  <c:v>4.1247061793495945E-4</c:v>
                </c:pt>
                <c:pt idx="949">
                  <c:v>3.8482639359004842E-4</c:v>
                </c:pt>
                <c:pt idx="950">
                  <c:v>3.6489858494288872E-4</c:v>
                </c:pt>
                <c:pt idx="951">
                  <c:v>3.4465712410733292E-4</c:v>
                </c:pt>
                <c:pt idx="952">
                  <c:v>3.2819333669063398E-4</c:v>
                </c:pt>
                <c:pt idx="953">
                  <c:v>3.1621881790253292E-4</c:v>
                </c:pt>
                <c:pt idx="954">
                  <c:v>2.3191580444545151E-4</c:v>
                </c:pt>
                <c:pt idx="955">
                  <c:v>2.5700777230408962E-4</c:v>
                </c:pt>
                <c:pt idx="956">
                  <c:v>2.4835365474872793E-4</c:v>
                </c:pt>
                <c:pt idx="957">
                  <c:v>2.8794248756141221E-4</c:v>
                </c:pt>
                <c:pt idx="958">
                  <c:v>2.8381101785668518E-4</c:v>
                </c:pt>
                <c:pt idx="959">
                  <c:v>2.6544561797187002E-4</c:v>
                </c:pt>
                <c:pt idx="960">
                  <c:v>2.4912436375037751E-4</c:v>
                </c:pt>
                <c:pt idx="961">
                  <c:v>2.4201092219517474E-4</c:v>
                </c:pt>
                <c:pt idx="962">
                  <c:v>2.3557958170367324E-4</c:v>
                </c:pt>
                <c:pt idx="963">
                  <c:v>2.0225041632095989E-4</c:v>
                </c:pt>
                <c:pt idx="964">
                  <c:v>1.8356055974161789E-4</c:v>
                </c:pt>
                <c:pt idx="965">
                  <c:v>1.9233338991465161E-4</c:v>
                </c:pt>
                <c:pt idx="966">
                  <c:v>1.9819536786610064E-4</c:v>
                </c:pt>
                <c:pt idx="967">
                  <c:v>2.0152773679576186E-4</c:v>
                </c:pt>
                <c:pt idx="968">
                  <c:v>1.9692117256414496E-4</c:v>
                </c:pt>
                <c:pt idx="969">
                  <c:v>1.403718006930564E-4</c:v>
                </c:pt>
                <c:pt idx="970">
                  <c:v>1.3633580127576421E-4</c:v>
                </c:pt>
                <c:pt idx="971">
                  <c:v>2.8953504761029689E-4</c:v>
                </c:pt>
                <c:pt idx="972">
                  <c:v>2.5951028889793966E-4</c:v>
                </c:pt>
                <c:pt idx="973">
                  <c:v>2.3058383889881993E-4</c:v>
                </c:pt>
                <c:pt idx="974">
                  <c:v>2.2375195069922725E-4</c:v>
                </c:pt>
                <c:pt idx="975">
                  <c:v>2.7944813541672721E-4</c:v>
                </c:pt>
                <c:pt idx="976">
                  <c:v>2.6657797532672167E-4</c:v>
                </c:pt>
                <c:pt idx="977">
                  <c:v>2.6911458221318905E-4</c:v>
                </c:pt>
                <c:pt idx="978">
                  <c:v>3.5635661343817743E-4</c:v>
                </c:pt>
                <c:pt idx="979">
                  <c:v>2.9923274701413178E-4</c:v>
                </c:pt>
                <c:pt idx="980">
                  <c:v>3.1564333672834204E-4</c:v>
                </c:pt>
                <c:pt idx="981">
                  <c:v>3.0560936125880855E-4</c:v>
                </c:pt>
                <c:pt idx="982">
                  <c:v>3.2853835724136812E-4</c:v>
                </c:pt>
                <c:pt idx="983">
                  <c:v>3.1843524691229952E-4</c:v>
                </c:pt>
                <c:pt idx="984">
                  <c:v>3.086843091883759E-4</c:v>
                </c:pt>
                <c:pt idx="985">
                  <c:v>3.2499602147141723E-4</c:v>
                </c:pt>
                <c:pt idx="986">
                  <c:v>3.0265457626682638E-4</c:v>
                </c:pt>
                <c:pt idx="987">
                  <c:v>2.9548150208130736E-4</c:v>
                </c:pt>
                <c:pt idx="988">
                  <c:v>3.1918990349022566E-4</c:v>
                </c:pt>
                <c:pt idx="989">
                  <c:v>2.7633540191796197E-4</c:v>
                </c:pt>
                <c:pt idx="990">
                  <c:v>2.6767548077559906E-4</c:v>
                </c:pt>
                <c:pt idx="991">
                  <c:v>2.7144102581793463E-4</c:v>
                </c:pt>
                <c:pt idx="992">
                  <c:v>2.7819860799174333E-4</c:v>
                </c:pt>
                <c:pt idx="993">
                  <c:v>2.7088539080268953E-4</c:v>
                </c:pt>
                <c:pt idx="994">
                  <c:v>2.6036568149277191E-4</c:v>
                </c:pt>
                <c:pt idx="995">
                  <c:v>3.9266804787431404E-4</c:v>
                </c:pt>
                <c:pt idx="996">
                  <c:v>3.9165571011815821E-4</c:v>
                </c:pt>
                <c:pt idx="997">
                  <c:v>3.6315645607294043E-4</c:v>
                </c:pt>
                <c:pt idx="998">
                  <c:v>3.7648056602637876E-4</c:v>
                </c:pt>
                <c:pt idx="999">
                  <c:v>3.2620240472818954E-4</c:v>
                </c:pt>
                <c:pt idx="1000">
                  <c:v>3.2176387445002371E-4</c:v>
                </c:pt>
                <c:pt idx="1001">
                  <c:v>4.1939933671560645E-4</c:v>
                </c:pt>
                <c:pt idx="1002">
                  <c:v>4.0527029552811722E-4</c:v>
                </c:pt>
                <c:pt idx="1003">
                  <c:v>4.7333438729597009E-4</c:v>
                </c:pt>
                <c:pt idx="1004">
                  <c:v>4.8866633289499099E-4</c:v>
                </c:pt>
                <c:pt idx="1005">
                  <c:v>4.7407580886652044E-4</c:v>
                </c:pt>
                <c:pt idx="1006">
                  <c:v>4.4935601983359081E-4</c:v>
                </c:pt>
                <c:pt idx="1007">
                  <c:v>4.2340846452630139E-4</c:v>
                </c:pt>
                <c:pt idx="1008">
                  <c:v>3.6992406414579386E-4</c:v>
                </c:pt>
                <c:pt idx="1009">
                  <c:v>3.0448208108812684E-4</c:v>
                </c:pt>
                <c:pt idx="1010">
                  <c:v>3.0000853539944954E-4</c:v>
                </c:pt>
                <c:pt idx="1011">
                  <c:v>2.8172261081503178E-4</c:v>
                </c:pt>
                <c:pt idx="1012">
                  <c:v>3.7987937207689426E-4</c:v>
                </c:pt>
                <c:pt idx="1013">
                  <c:v>3.4427707362498023E-4</c:v>
                </c:pt>
                <c:pt idx="1014">
                  <c:v>4.8828139842607666E-4</c:v>
                </c:pt>
                <c:pt idx="1015">
                  <c:v>4.6824174144943434E-4</c:v>
                </c:pt>
                <c:pt idx="1016">
                  <c:v>4.9726766459345603E-4</c:v>
                </c:pt>
                <c:pt idx="1017">
                  <c:v>4.991966115254539E-4</c:v>
                </c:pt>
                <c:pt idx="1018">
                  <c:v>5.5299366648807545E-4</c:v>
                </c:pt>
                <c:pt idx="1019">
                  <c:v>5.3530454204202933E-4</c:v>
                </c:pt>
                <c:pt idx="1020">
                  <c:v>5.2280219104573538E-4</c:v>
                </c:pt>
                <c:pt idx="1021">
                  <c:v>4.2086259642005834E-4</c:v>
                </c:pt>
                <c:pt idx="1022">
                  <c:v>3.5298426515975481E-4</c:v>
                </c:pt>
                <c:pt idx="1023">
                  <c:v>3.543674100669953E-4</c:v>
                </c:pt>
                <c:pt idx="1024">
                  <c:v>3.4390050486451148E-4</c:v>
                </c:pt>
                <c:pt idx="1025">
                  <c:v>3.3731442009971323E-4</c:v>
                </c:pt>
                <c:pt idx="1026">
                  <c:v>1.3284783244582767E-4</c:v>
                </c:pt>
                <c:pt idx="1027">
                  <c:v>1.3198407217879929E-4</c:v>
                </c:pt>
                <c:pt idx="1028">
                  <c:v>3.9582404440084269E-5</c:v>
                </c:pt>
                <c:pt idx="1029">
                  <c:v>2.7246704326862627E-5</c:v>
                </c:pt>
                <c:pt idx="1030">
                  <c:v>-4.2298347243031572E-6</c:v>
                </c:pt>
                <c:pt idx="1031">
                  <c:v>2.4861231819512362E-5</c:v>
                </c:pt>
                <c:pt idx="1032">
                  <c:v>1.6218018774869216E-4</c:v>
                </c:pt>
                <c:pt idx="1033">
                  <c:v>2.1014462536230315E-4</c:v>
                </c:pt>
                <c:pt idx="1034">
                  <c:v>4.5465986868712023E-4</c:v>
                </c:pt>
                <c:pt idx="1035">
                  <c:v>4.8829363446870543E-4</c:v>
                </c:pt>
                <c:pt idx="1036">
                  <c:v>4.9372532917944367E-4</c:v>
                </c:pt>
                <c:pt idx="1037">
                  <c:v>5.9610822019564485E-4</c:v>
                </c:pt>
                <c:pt idx="1038">
                  <c:v>5.8743387979354384E-4</c:v>
                </c:pt>
                <c:pt idx="1039">
                  <c:v>5.6640951493134326E-4</c:v>
                </c:pt>
                <c:pt idx="1040">
                  <c:v>8.6428163928004768E-4</c:v>
                </c:pt>
                <c:pt idx="1041">
                  <c:v>9.2483942601901553E-4</c:v>
                </c:pt>
                <c:pt idx="1042">
                  <c:v>9.0893924858606947E-4</c:v>
                </c:pt>
                <c:pt idx="1043">
                  <c:v>8.6375213617984254E-4</c:v>
                </c:pt>
                <c:pt idx="1044">
                  <c:v>8.331738320003422E-4</c:v>
                </c:pt>
                <c:pt idx="1045">
                  <c:v>8.1476591491591794E-4</c:v>
                </c:pt>
                <c:pt idx="1046">
                  <c:v>7.8017420256104705E-4</c:v>
                </c:pt>
                <c:pt idx="1047">
                  <c:v>7.6493696693615096E-4</c:v>
                </c:pt>
                <c:pt idx="1048">
                  <c:v>7.4715391802546952E-4</c:v>
                </c:pt>
                <c:pt idx="1049">
                  <c:v>7.7545254020118103E-4</c:v>
                </c:pt>
                <c:pt idx="1050">
                  <c:v>7.829932864678585E-4</c:v>
                </c:pt>
                <c:pt idx="1051">
                  <c:v>7.5245868203480701E-4</c:v>
                </c:pt>
                <c:pt idx="1052">
                  <c:v>8.1314391350524487E-4</c:v>
                </c:pt>
                <c:pt idx="1053">
                  <c:v>8.8205006180105798E-4</c:v>
                </c:pt>
                <c:pt idx="1054">
                  <c:v>8.3738315903320851E-4</c:v>
                </c:pt>
                <c:pt idx="1055">
                  <c:v>8.2864475954668034E-4</c:v>
                </c:pt>
                <c:pt idx="1056">
                  <c:v>7.864324976674796E-4</c:v>
                </c:pt>
                <c:pt idx="1057">
                  <c:v>7.8686698983178056E-4</c:v>
                </c:pt>
                <c:pt idx="1058">
                  <c:v>9.8479835494645054E-4</c:v>
                </c:pt>
                <c:pt idx="1059">
                  <c:v>1.0516177668140826E-3</c:v>
                </c:pt>
                <c:pt idx="1060">
                  <c:v>1.038181336151901E-3</c:v>
                </c:pt>
                <c:pt idx="1061">
                  <c:v>1.0286130593986221E-3</c:v>
                </c:pt>
                <c:pt idx="1062">
                  <c:v>9.9345930719321003E-4</c:v>
                </c:pt>
                <c:pt idx="1063">
                  <c:v>8.5952361994035009E-4</c:v>
                </c:pt>
                <c:pt idx="1064">
                  <c:v>7.4444406177299311E-4</c:v>
                </c:pt>
                <c:pt idx="1065">
                  <c:v>8.3316740641379921E-4</c:v>
                </c:pt>
                <c:pt idx="1066">
                  <c:v>6.8973700113435221E-4</c:v>
                </c:pt>
                <c:pt idx="1067">
                  <c:v>6.6228916128709212E-4</c:v>
                </c:pt>
                <c:pt idx="1068">
                  <c:v>6.6150273822612727E-4</c:v>
                </c:pt>
                <c:pt idx="1069">
                  <c:v>6.6135157875279896E-4</c:v>
                </c:pt>
                <c:pt idx="1070">
                  <c:v>6.3178618039682439E-4</c:v>
                </c:pt>
                <c:pt idx="1071">
                  <c:v>5.9269557795226511E-4</c:v>
                </c:pt>
                <c:pt idx="1072">
                  <c:v>5.7597242378322456E-4</c:v>
                </c:pt>
                <c:pt idx="1073">
                  <c:v>5.4356098522105492E-4</c:v>
                </c:pt>
                <c:pt idx="1074">
                  <c:v>5.2819899924638129E-4</c:v>
                </c:pt>
                <c:pt idx="1075">
                  <c:v>5.2731210025411994E-4</c:v>
                </c:pt>
                <c:pt idx="1076">
                  <c:v>5.0933886180150149E-4</c:v>
                </c:pt>
                <c:pt idx="1077">
                  <c:v>4.2583096673592198E-4</c:v>
                </c:pt>
                <c:pt idx="1078">
                  <c:v>4.2683388634991609E-4</c:v>
                </c:pt>
                <c:pt idx="1079">
                  <c:v>4.2674285049451051E-4</c:v>
                </c:pt>
                <c:pt idx="1080">
                  <c:v>4.1120246192191115E-4</c:v>
                </c:pt>
                <c:pt idx="1081">
                  <c:v>4.1909666019160119E-4</c:v>
                </c:pt>
                <c:pt idx="1082">
                  <c:v>4.0486769415720258E-4</c:v>
                </c:pt>
                <c:pt idx="1083">
                  <c:v>3.8762852038866358E-4</c:v>
                </c:pt>
                <c:pt idx="1084">
                  <c:v>3.7007547843483167E-4</c:v>
                </c:pt>
                <c:pt idx="1085">
                  <c:v>3.5098991218023473E-4</c:v>
                </c:pt>
                <c:pt idx="1086">
                  <c:v>3.3883863792517281E-4</c:v>
                </c:pt>
                <c:pt idx="1087">
                  <c:v>3.2229884240518261E-4</c:v>
                </c:pt>
                <c:pt idx="1088">
                  <c:v>2.7280203960049324E-4</c:v>
                </c:pt>
                <c:pt idx="1089">
                  <c:v>2.8034435841900528E-4</c:v>
                </c:pt>
                <c:pt idx="1090">
                  <c:v>2.722780984637842E-4</c:v>
                </c:pt>
                <c:pt idx="1091">
                  <c:v>3.1575664126113349E-4</c:v>
                </c:pt>
                <c:pt idx="1092">
                  <c:v>3.1172893147703948E-4</c:v>
                </c:pt>
                <c:pt idx="1093">
                  <c:v>3.0218888920450425E-4</c:v>
                </c:pt>
                <c:pt idx="1094">
                  <c:v>2.8353182522667671E-4</c:v>
                </c:pt>
                <c:pt idx="1095">
                  <c:v>2.3648899682616635E-4</c:v>
                </c:pt>
                <c:pt idx="1096">
                  <c:v>2.3073197228421798E-4</c:v>
                </c:pt>
                <c:pt idx="1097">
                  <c:v>2.229800181898909E-4</c:v>
                </c:pt>
                <c:pt idx="1098">
                  <c:v>2.341211155844468E-4</c:v>
                </c:pt>
                <c:pt idx="1099">
                  <c:v>2.2288130157346571E-4</c:v>
                </c:pt>
                <c:pt idx="1100">
                  <c:v>2.1213554183912306E-4</c:v>
                </c:pt>
                <c:pt idx="1101">
                  <c:v>2.1938724752982905E-4</c:v>
                </c:pt>
                <c:pt idx="1102">
                  <c:v>3.5007656710566321E-4</c:v>
                </c:pt>
                <c:pt idx="1103">
                  <c:v>3.9683043325567692E-4</c:v>
                </c:pt>
                <c:pt idx="1104">
                  <c:v>3.8157494685865586E-4</c:v>
                </c:pt>
                <c:pt idx="1105">
                  <c:v>4.1388136228115517E-4</c:v>
                </c:pt>
                <c:pt idx="1106">
                  <c:v>4.3752615263898444E-4</c:v>
                </c:pt>
                <c:pt idx="1107">
                  <c:v>4.2989638921024095E-4</c:v>
                </c:pt>
                <c:pt idx="1108">
                  <c:v>4.1577118394946487E-4</c:v>
                </c:pt>
                <c:pt idx="1109">
                  <c:v>3.4660119605224002E-4</c:v>
                </c:pt>
                <c:pt idx="1110">
                  <c:v>3.3644795333102309E-4</c:v>
                </c:pt>
                <c:pt idx="1111">
                  <c:v>4.1916781746560798E-4</c:v>
                </c:pt>
                <c:pt idx="1112">
                  <c:v>3.8152241039131503E-4</c:v>
                </c:pt>
                <c:pt idx="1113">
                  <c:v>3.792440032080021E-4</c:v>
                </c:pt>
                <c:pt idx="1114">
                  <c:v>4.5010382145228194E-4</c:v>
                </c:pt>
                <c:pt idx="1115">
                  <c:v>4.3032119366171145E-4</c:v>
                </c:pt>
                <c:pt idx="1116">
                  <c:v>6.1014085185650212E-4</c:v>
                </c:pt>
                <c:pt idx="1117">
                  <c:v>5.9040227297552995E-4</c:v>
                </c:pt>
                <c:pt idx="1118">
                  <c:v>5.3338737108233095E-4</c:v>
                </c:pt>
                <c:pt idx="1119">
                  <c:v>5.2490733926103324E-4</c:v>
                </c:pt>
                <c:pt idx="1120">
                  <c:v>5.1892819155843469E-4</c:v>
                </c:pt>
                <c:pt idx="1121">
                  <c:v>5.4040223835659384E-4</c:v>
                </c:pt>
                <c:pt idx="1122">
                  <c:v>6.5460933928606572E-4</c:v>
                </c:pt>
                <c:pt idx="1123">
                  <c:v>6.730127962543685E-4</c:v>
                </c:pt>
                <c:pt idx="1124">
                  <c:v>6.4529590334361892E-4</c:v>
                </c:pt>
                <c:pt idx="1125">
                  <c:v>6.9815231231924746E-4</c:v>
                </c:pt>
                <c:pt idx="1126">
                  <c:v>6.7640128611757796E-4</c:v>
                </c:pt>
                <c:pt idx="1127">
                  <c:v>7.5850653001932936E-4</c:v>
                </c:pt>
                <c:pt idx="1128">
                  <c:v>1.1145494937368989E-3</c:v>
                </c:pt>
                <c:pt idx="1129">
                  <c:v>1.0799884747408511E-3</c:v>
                </c:pt>
                <c:pt idx="1130">
                  <c:v>1.0057544229509212E-3</c:v>
                </c:pt>
                <c:pt idx="1131">
                  <c:v>9.7590033227977534E-4</c:v>
                </c:pt>
                <c:pt idx="1132">
                  <c:v>1.3630477899111799E-3</c:v>
                </c:pt>
                <c:pt idx="1133">
                  <c:v>1.3207850358579541E-3</c:v>
                </c:pt>
                <c:pt idx="1134">
                  <c:v>1.4108061865644155E-3</c:v>
                </c:pt>
                <c:pt idx="1135">
                  <c:v>1.3476756558418747E-3</c:v>
                </c:pt>
                <c:pt idx="1136">
                  <c:v>1.4150183054627513E-3</c:v>
                </c:pt>
                <c:pt idx="1137">
                  <c:v>1.2883445627121291E-3</c:v>
                </c:pt>
                <c:pt idx="1138">
                  <c:v>1.6478919586170482E-3</c:v>
                </c:pt>
                <c:pt idx="1139">
                  <c:v>1.7552488080721557E-3</c:v>
                </c:pt>
                <c:pt idx="1140">
                  <c:v>1.73252304019383E-3</c:v>
                </c:pt>
                <c:pt idx="1141">
                  <c:v>1.6841423587700603E-3</c:v>
                </c:pt>
                <c:pt idx="1142">
                  <c:v>1.5966131334091897E-3</c:v>
                </c:pt>
                <c:pt idx="1143">
                  <c:v>1.8257317699762654E-3</c:v>
                </c:pt>
                <c:pt idx="1144">
                  <c:v>1.7745653014443485E-3</c:v>
                </c:pt>
                <c:pt idx="1145">
                  <c:v>1.7775231787206564E-3</c:v>
                </c:pt>
                <c:pt idx="1146">
                  <c:v>1.5886445797119778E-3</c:v>
                </c:pt>
                <c:pt idx="1147">
                  <c:v>1.4938174961741958E-3</c:v>
                </c:pt>
                <c:pt idx="1148">
                  <c:v>1.6965165457640695E-3</c:v>
                </c:pt>
                <c:pt idx="1149">
                  <c:v>1.9088016833083681E-3</c:v>
                </c:pt>
                <c:pt idx="1150">
                  <c:v>1.8323958723474891E-3</c:v>
                </c:pt>
                <c:pt idx="1151">
                  <c:v>1.7421189735621551E-3</c:v>
                </c:pt>
                <c:pt idx="1152">
                  <c:v>1.7363543238586954E-3</c:v>
                </c:pt>
                <c:pt idx="1153">
                  <c:v>1.6297706562350878E-3</c:v>
                </c:pt>
                <c:pt idx="1154">
                  <c:v>1.7020188964707655E-3</c:v>
                </c:pt>
                <c:pt idx="1155">
                  <c:v>1.638012954905365E-3</c:v>
                </c:pt>
                <c:pt idx="1156">
                  <c:v>1.5998472941013803E-3</c:v>
                </c:pt>
                <c:pt idx="1157">
                  <c:v>1.5524138430475988E-3</c:v>
                </c:pt>
                <c:pt idx="1158">
                  <c:v>1.5642348253525498E-3</c:v>
                </c:pt>
                <c:pt idx="1159">
                  <c:v>1.5036709366100178E-3</c:v>
                </c:pt>
                <c:pt idx="1160">
                  <c:v>1.5093236809512259E-3</c:v>
                </c:pt>
                <c:pt idx="1161">
                  <c:v>1.4878480500191919E-3</c:v>
                </c:pt>
                <c:pt idx="1162">
                  <c:v>1.4426043531708924E-3</c:v>
                </c:pt>
                <c:pt idx="1163">
                  <c:v>1.3857934808698697E-3</c:v>
                </c:pt>
                <c:pt idx="1164">
                  <c:v>1.3648180297614609E-3</c:v>
                </c:pt>
                <c:pt idx="1165">
                  <c:v>1.3043523988148168E-3</c:v>
                </c:pt>
                <c:pt idx="1166">
                  <c:v>1.2749647658590218E-3</c:v>
                </c:pt>
                <c:pt idx="1167">
                  <c:v>1.2366598084222675E-3</c:v>
                </c:pt>
                <c:pt idx="1168">
                  <c:v>1.2080540320669655E-3</c:v>
                </c:pt>
                <c:pt idx="1169">
                  <c:v>1.1595229628266221E-3</c:v>
                </c:pt>
                <c:pt idx="1170">
                  <c:v>1.1712577991280775E-3</c:v>
                </c:pt>
                <c:pt idx="1171">
                  <c:v>1.1595455262357771E-3</c:v>
                </c:pt>
                <c:pt idx="1172">
                  <c:v>1.2165404487619038E-3</c:v>
                </c:pt>
                <c:pt idx="1173">
                  <c:v>1.1800402705930307E-3</c:v>
                </c:pt>
                <c:pt idx="1174">
                  <c:v>1.1405945968397564E-3</c:v>
                </c:pt>
                <c:pt idx="1175">
                  <c:v>1.1681457499695383E-3</c:v>
                </c:pt>
                <c:pt idx="1176">
                  <c:v>1.1216020138843238E-3</c:v>
                </c:pt>
                <c:pt idx="1177">
                  <c:v>1.0828570236951079E-3</c:v>
                </c:pt>
                <c:pt idx="1178">
                  <c:v>1.0051978938695619E-3</c:v>
                </c:pt>
                <c:pt idx="1179">
                  <c:v>9.815500214638991E-4</c:v>
                </c:pt>
                <c:pt idx="1180">
                  <c:v>1.0458998076887599E-3</c:v>
                </c:pt>
                <c:pt idx="1181">
                  <c:v>1.0141822913099484E-3</c:v>
                </c:pt>
                <c:pt idx="1182">
                  <c:v>9.699868566078948E-4</c:v>
                </c:pt>
                <c:pt idx="1183">
                  <c:v>9.2091315762318912E-4</c:v>
                </c:pt>
                <c:pt idx="1184">
                  <c:v>8.4242494622361935E-4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D2-4B1D-8713-AFABFDCB9946}"/>
            </c:ext>
          </c:extLst>
        </c:ser>
        <c:ser>
          <c:idx val="4"/>
          <c:order val="4"/>
          <c:tx>
            <c:strRef>
              <c:f>RISKSTATS_LSE!$AV$1</c:f>
              <c:strCache>
                <c:ptCount val="1"/>
                <c:pt idx="0">
                  <c:v>Health.Care.1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RISKSTATS_LSE!$AV$2:$AV$1186</c:f>
              <c:numCache>
                <c:formatCode>0.00%</c:formatCode>
                <c:ptCount val="1185"/>
                <c:pt idx="620">
                  <c:v>-4.8938587081275255E-6</c:v>
                </c:pt>
                <c:pt idx="621">
                  <c:v>-3.9873446787975074E-6</c:v>
                </c:pt>
                <c:pt idx="622">
                  <c:v>-3.875258373223624E-6</c:v>
                </c:pt>
                <c:pt idx="623">
                  <c:v>-3.6822778621802764E-6</c:v>
                </c:pt>
                <c:pt idx="624">
                  <c:v>-3.3548033495679947E-6</c:v>
                </c:pt>
                <c:pt idx="625">
                  <c:v>-2.6635993757773469E-6</c:v>
                </c:pt>
                <c:pt idx="626">
                  <c:v>-2.4748774886949913E-6</c:v>
                </c:pt>
                <c:pt idx="627">
                  <c:v>-2.2543099644617201E-6</c:v>
                </c:pt>
                <c:pt idx="628">
                  <c:v>-2.8491494725482839E-6</c:v>
                </c:pt>
                <c:pt idx="629">
                  <c:v>-2.2657781147940841E-6</c:v>
                </c:pt>
                <c:pt idx="630">
                  <c:v>-2.3149299996319744E-6</c:v>
                </c:pt>
                <c:pt idx="631">
                  <c:v>-1.9944943979310455E-6</c:v>
                </c:pt>
                <c:pt idx="632">
                  <c:v>-2.147902048899837E-6</c:v>
                </c:pt>
                <c:pt idx="633">
                  <c:v>-1.5843891244451219E-6</c:v>
                </c:pt>
                <c:pt idx="634">
                  <c:v>-1.959871207909413E-6</c:v>
                </c:pt>
                <c:pt idx="635">
                  <c:v>-2.3879181676379615E-6</c:v>
                </c:pt>
                <c:pt idx="636">
                  <c:v>-2.8826054605539761E-6</c:v>
                </c:pt>
                <c:pt idx="637">
                  <c:v>-3.1710472551484072E-6</c:v>
                </c:pt>
                <c:pt idx="638">
                  <c:v>-2.2404188806092505E-6</c:v>
                </c:pt>
                <c:pt idx="639">
                  <c:v>-2.3234333592172394E-6</c:v>
                </c:pt>
                <c:pt idx="640">
                  <c:v>-1.304728579543216E-6</c:v>
                </c:pt>
                <c:pt idx="641">
                  <c:v>-1.667661129217742E-6</c:v>
                </c:pt>
                <c:pt idx="642">
                  <c:v>-2.4161539146140639E-6</c:v>
                </c:pt>
                <c:pt idx="643">
                  <c:v>-1.6072420610051993E-6</c:v>
                </c:pt>
                <c:pt idx="644">
                  <c:v>-1.5262504451113692E-6</c:v>
                </c:pt>
                <c:pt idx="645">
                  <c:v>-7.5702976243430575E-7</c:v>
                </c:pt>
                <c:pt idx="646">
                  <c:v>3.510723751117627E-6</c:v>
                </c:pt>
                <c:pt idx="647">
                  <c:v>2.6127723329661196E-6</c:v>
                </c:pt>
                <c:pt idx="648">
                  <c:v>6.7577205269378754E-6</c:v>
                </c:pt>
                <c:pt idx="649">
                  <c:v>7.1824270746821273E-6</c:v>
                </c:pt>
                <c:pt idx="650">
                  <c:v>7.9200195330277598E-6</c:v>
                </c:pt>
                <c:pt idx="651">
                  <c:v>7.6677757364530836E-6</c:v>
                </c:pt>
                <c:pt idx="652">
                  <c:v>7.7837718616428737E-6</c:v>
                </c:pt>
                <c:pt idx="653">
                  <c:v>7.5053518687089544E-6</c:v>
                </c:pt>
                <c:pt idx="654">
                  <c:v>7.4943248425553577E-6</c:v>
                </c:pt>
                <c:pt idx="655">
                  <c:v>6.7462026164452514E-6</c:v>
                </c:pt>
                <c:pt idx="656">
                  <c:v>6.9027947807698821E-6</c:v>
                </c:pt>
                <c:pt idx="657">
                  <c:v>6.6021840507575977E-6</c:v>
                </c:pt>
                <c:pt idx="658">
                  <c:v>6.6191685268916983E-6</c:v>
                </c:pt>
                <c:pt idx="659">
                  <c:v>6.4627166149125504E-6</c:v>
                </c:pt>
                <c:pt idx="660">
                  <c:v>6.6045343965713465E-6</c:v>
                </c:pt>
                <c:pt idx="661">
                  <c:v>5.0089212805508058E-6</c:v>
                </c:pt>
                <c:pt idx="662">
                  <c:v>3.6829144303688642E-6</c:v>
                </c:pt>
                <c:pt idx="663">
                  <c:v>4.1372379274908031E-6</c:v>
                </c:pt>
                <c:pt idx="664">
                  <c:v>4.171009516890261E-6</c:v>
                </c:pt>
                <c:pt idx="665">
                  <c:v>2.7710958486727036E-6</c:v>
                </c:pt>
                <c:pt idx="666">
                  <c:v>2.5491288135446097E-6</c:v>
                </c:pt>
                <c:pt idx="667">
                  <c:v>1.6811150868660598E-6</c:v>
                </c:pt>
                <c:pt idx="668">
                  <c:v>1.5140383295372239E-6</c:v>
                </c:pt>
                <c:pt idx="669">
                  <c:v>6.2726959037231484E-7</c:v>
                </c:pt>
                <c:pt idx="670">
                  <c:v>1.0293142042733573E-6</c:v>
                </c:pt>
                <c:pt idx="671">
                  <c:v>1.1826709100774079E-6</c:v>
                </c:pt>
                <c:pt idx="672">
                  <c:v>1.568818982615708E-6</c:v>
                </c:pt>
                <c:pt idx="673">
                  <c:v>1.6626189730736261E-6</c:v>
                </c:pt>
                <c:pt idx="674">
                  <c:v>2.4016633326190089E-6</c:v>
                </c:pt>
                <c:pt idx="675">
                  <c:v>2.6349429691858453E-6</c:v>
                </c:pt>
                <c:pt idx="676">
                  <c:v>1.9154992042523597E-6</c:v>
                </c:pt>
                <c:pt idx="677">
                  <c:v>1.8193738011886843E-6</c:v>
                </c:pt>
                <c:pt idx="678">
                  <c:v>1.1135888159928312E-6</c:v>
                </c:pt>
                <c:pt idx="679">
                  <c:v>5.6419694457057777E-7</c:v>
                </c:pt>
                <c:pt idx="680">
                  <c:v>8.4107798427429569E-7</c:v>
                </c:pt>
                <c:pt idx="681">
                  <c:v>1.7126167303834466E-6</c:v>
                </c:pt>
                <c:pt idx="682">
                  <c:v>2.1471682853881456E-6</c:v>
                </c:pt>
                <c:pt idx="683">
                  <c:v>2.4936498375332148E-6</c:v>
                </c:pt>
                <c:pt idx="684">
                  <c:v>2.4932439567318245E-6</c:v>
                </c:pt>
                <c:pt idx="685">
                  <c:v>1.4569712689288249E-6</c:v>
                </c:pt>
                <c:pt idx="686">
                  <c:v>-9.1846835560296742E-8</c:v>
                </c:pt>
                <c:pt idx="687">
                  <c:v>4.6286176366018361E-7</c:v>
                </c:pt>
                <c:pt idx="688">
                  <c:v>1.2343836182233995E-6</c:v>
                </c:pt>
                <c:pt idx="689">
                  <c:v>-1.0514374644703283E-7</c:v>
                </c:pt>
                <c:pt idx="690">
                  <c:v>-6.457510612966184E-7</c:v>
                </c:pt>
                <c:pt idx="691">
                  <c:v>-1.8869811940938116E-7</c:v>
                </c:pt>
                <c:pt idx="692">
                  <c:v>-4.9325981216236935E-7</c:v>
                </c:pt>
                <c:pt idx="693">
                  <c:v>-8.9041294336537702E-9</c:v>
                </c:pt>
                <c:pt idx="694">
                  <c:v>2.3842290815052247E-7</c:v>
                </c:pt>
                <c:pt idx="695">
                  <c:v>1.931729585728674E-7</c:v>
                </c:pt>
                <c:pt idx="696">
                  <c:v>7.0710260747982924E-7</c:v>
                </c:pt>
                <c:pt idx="697">
                  <c:v>6.2284141182435414E-7</c:v>
                </c:pt>
                <c:pt idx="698">
                  <c:v>1.0202218411363318E-6</c:v>
                </c:pt>
                <c:pt idx="699">
                  <c:v>1.7769886492491971E-7</c:v>
                </c:pt>
                <c:pt idx="700">
                  <c:v>-2.3497432280586352E-7</c:v>
                </c:pt>
                <c:pt idx="701">
                  <c:v>-1.0279419421343008E-7</c:v>
                </c:pt>
                <c:pt idx="702">
                  <c:v>-2.4742102421967475E-7</c:v>
                </c:pt>
                <c:pt idx="703">
                  <c:v>2.2441314734882638E-8</c:v>
                </c:pt>
                <c:pt idx="704">
                  <c:v>8.2980765613467147E-7</c:v>
                </c:pt>
                <c:pt idx="705">
                  <c:v>1.5296281739263666E-7</c:v>
                </c:pt>
                <c:pt idx="706">
                  <c:v>-4.4167235888846439E-7</c:v>
                </c:pt>
                <c:pt idx="707">
                  <c:v>1.929802099283693E-7</c:v>
                </c:pt>
                <c:pt idx="708">
                  <c:v>-6.2112798012498462E-7</c:v>
                </c:pt>
                <c:pt idx="709">
                  <c:v>-1.414902711729704E-6</c:v>
                </c:pt>
                <c:pt idx="710">
                  <c:v>-5.2220065165872395E-7</c:v>
                </c:pt>
                <c:pt idx="711">
                  <c:v>-8.1364078275763069E-7</c:v>
                </c:pt>
                <c:pt idx="712">
                  <c:v>-1.312753471686106E-6</c:v>
                </c:pt>
                <c:pt idx="713">
                  <c:v>-1.5470125784575743E-6</c:v>
                </c:pt>
                <c:pt idx="714">
                  <c:v>-6.7243368696217715E-7</c:v>
                </c:pt>
                <c:pt idx="715">
                  <c:v>2.5088193308374001E-7</c:v>
                </c:pt>
                <c:pt idx="716">
                  <c:v>-4.9591359826583766E-7</c:v>
                </c:pt>
                <c:pt idx="717">
                  <c:v>1.0556712873399715E-8</c:v>
                </c:pt>
                <c:pt idx="718">
                  <c:v>5.494983553616557E-7</c:v>
                </c:pt>
                <c:pt idx="719">
                  <c:v>8.0070646924387855E-7</c:v>
                </c:pt>
                <c:pt idx="720">
                  <c:v>1.097037732309279E-6</c:v>
                </c:pt>
                <c:pt idx="721">
                  <c:v>1.0949757218937955E-6</c:v>
                </c:pt>
                <c:pt idx="722">
                  <c:v>8.883382874804625E-7</c:v>
                </c:pt>
                <c:pt idx="723">
                  <c:v>5.5415005165521714E-7</c:v>
                </c:pt>
                <c:pt idx="724">
                  <c:v>9.9365174704500783E-7</c:v>
                </c:pt>
                <c:pt idx="725">
                  <c:v>1.1291423108563955E-6</c:v>
                </c:pt>
                <c:pt idx="726">
                  <c:v>1.5003708648798089E-6</c:v>
                </c:pt>
                <c:pt idx="727">
                  <c:v>1.9302615407831571E-6</c:v>
                </c:pt>
                <c:pt idx="728">
                  <c:v>2.2662535173852734E-6</c:v>
                </c:pt>
                <c:pt idx="729">
                  <c:v>2.0772065222717561E-6</c:v>
                </c:pt>
                <c:pt idx="730">
                  <c:v>2.1505473648765193E-6</c:v>
                </c:pt>
                <c:pt idx="731">
                  <c:v>1.9650497212915844E-6</c:v>
                </c:pt>
                <c:pt idx="732">
                  <c:v>1.8552432985395388E-6</c:v>
                </c:pt>
                <c:pt idx="733">
                  <c:v>1.8214979422364869E-6</c:v>
                </c:pt>
                <c:pt idx="734">
                  <c:v>1.8236627164751218E-6</c:v>
                </c:pt>
                <c:pt idx="735">
                  <c:v>1.9177622235685268E-6</c:v>
                </c:pt>
                <c:pt idx="736">
                  <c:v>2.0403513298152971E-6</c:v>
                </c:pt>
                <c:pt idx="737">
                  <c:v>2.2478694946111739E-6</c:v>
                </c:pt>
                <c:pt idx="738">
                  <c:v>1.9622823487027106E-6</c:v>
                </c:pt>
                <c:pt idx="739">
                  <c:v>2.3756149841907606E-6</c:v>
                </c:pt>
                <c:pt idx="740">
                  <c:v>8.8853177081410803E-7</c:v>
                </c:pt>
                <c:pt idx="741">
                  <c:v>1.6682191026200116E-6</c:v>
                </c:pt>
                <c:pt idx="742">
                  <c:v>1.5730888641088402E-6</c:v>
                </c:pt>
                <c:pt idx="743">
                  <c:v>9.3897723102161313E-7</c:v>
                </c:pt>
                <c:pt idx="744">
                  <c:v>7.4844283826625429E-7</c:v>
                </c:pt>
                <c:pt idx="745">
                  <c:v>1.0092622234640534E-6</c:v>
                </c:pt>
                <c:pt idx="746">
                  <c:v>1.6249757321038758E-6</c:v>
                </c:pt>
                <c:pt idx="747">
                  <c:v>1.9026636005822902E-6</c:v>
                </c:pt>
                <c:pt idx="748">
                  <c:v>8.1715729315780782E-7</c:v>
                </c:pt>
                <c:pt idx="749">
                  <c:v>7.9018378348003169E-7</c:v>
                </c:pt>
                <c:pt idx="750">
                  <c:v>8.8525309546813533E-7</c:v>
                </c:pt>
                <c:pt idx="751">
                  <c:v>-1.1758007639125262E-8</c:v>
                </c:pt>
                <c:pt idx="752">
                  <c:v>-4.7809040269617526E-7</c:v>
                </c:pt>
                <c:pt idx="753">
                  <c:v>-4.2827648319906542E-7</c:v>
                </c:pt>
                <c:pt idx="754">
                  <c:v>-1.3521874124130798E-6</c:v>
                </c:pt>
                <c:pt idx="755">
                  <c:v>-1.0441655018647095E-6</c:v>
                </c:pt>
                <c:pt idx="756">
                  <c:v>-1.1370380421843548E-6</c:v>
                </c:pt>
                <c:pt idx="757">
                  <c:v>-4.7755416237595945E-8</c:v>
                </c:pt>
                <c:pt idx="758">
                  <c:v>-8.5792060031888816E-7</c:v>
                </c:pt>
                <c:pt idx="759">
                  <c:v>4.9161409070087186E-7</c:v>
                </c:pt>
                <c:pt idx="760">
                  <c:v>3.636073222422666E-7</c:v>
                </c:pt>
                <c:pt idx="761">
                  <c:v>5.8381940745668664E-6</c:v>
                </c:pt>
                <c:pt idx="762">
                  <c:v>6.3767987015772834E-6</c:v>
                </c:pt>
                <c:pt idx="763">
                  <c:v>5.779813337272098E-6</c:v>
                </c:pt>
                <c:pt idx="764">
                  <c:v>5.6045493647675256E-6</c:v>
                </c:pt>
                <c:pt idx="765">
                  <c:v>4.7434883818062268E-6</c:v>
                </c:pt>
                <c:pt idx="766">
                  <c:v>4.651071417789667E-6</c:v>
                </c:pt>
                <c:pt idx="767">
                  <c:v>4.4420374882683193E-6</c:v>
                </c:pt>
                <c:pt idx="768">
                  <c:v>4.6904167547250191E-6</c:v>
                </c:pt>
                <c:pt idx="769">
                  <c:v>3.1412591364329807E-6</c:v>
                </c:pt>
                <c:pt idx="770">
                  <c:v>2.5724991531826831E-6</c:v>
                </c:pt>
                <c:pt idx="771">
                  <c:v>2.1224515330954977E-6</c:v>
                </c:pt>
                <c:pt idx="772">
                  <c:v>2.6941518468132727E-6</c:v>
                </c:pt>
                <c:pt idx="773">
                  <c:v>3.2623678977275075E-6</c:v>
                </c:pt>
                <c:pt idx="774">
                  <c:v>3.1842982959307384E-6</c:v>
                </c:pt>
                <c:pt idx="775">
                  <c:v>2.4853858329769642E-6</c:v>
                </c:pt>
                <c:pt idx="776">
                  <c:v>2.8922275349044162E-6</c:v>
                </c:pt>
                <c:pt idx="777">
                  <c:v>3.5489805081189694E-6</c:v>
                </c:pt>
                <c:pt idx="778">
                  <c:v>3.7552802967940213E-6</c:v>
                </c:pt>
                <c:pt idx="779">
                  <c:v>3.6304782276457276E-6</c:v>
                </c:pt>
                <c:pt idx="780">
                  <c:v>3.3132240072667932E-6</c:v>
                </c:pt>
                <c:pt idx="781">
                  <c:v>3.4599926476383825E-6</c:v>
                </c:pt>
                <c:pt idx="782">
                  <c:v>3.5349470804367348E-6</c:v>
                </c:pt>
                <c:pt idx="783">
                  <c:v>3.683392988370741E-6</c:v>
                </c:pt>
                <c:pt idx="784">
                  <c:v>3.7418728588898362E-6</c:v>
                </c:pt>
                <c:pt idx="785">
                  <c:v>3.843270893356901E-6</c:v>
                </c:pt>
                <c:pt idx="786">
                  <c:v>3.5355382072274763E-6</c:v>
                </c:pt>
                <c:pt idx="787">
                  <c:v>3.4155315334878551E-6</c:v>
                </c:pt>
                <c:pt idx="788">
                  <c:v>3.5031356112594302E-6</c:v>
                </c:pt>
                <c:pt idx="789">
                  <c:v>3.1616764778355546E-6</c:v>
                </c:pt>
                <c:pt idx="790">
                  <c:v>1.9662700431286524E-6</c:v>
                </c:pt>
                <c:pt idx="791">
                  <c:v>1.3390532630453108E-6</c:v>
                </c:pt>
                <c:pt idx="792">
                  <c:v>8.3263832668280923E-7</c:v>
                </c:pt>
                <c:pt idx="793">
                  <c:v>7.6692484559119346E-7</c:v>
                </c:pt>
                <c:pt idx="794">
                  <c:v>1.1726417743367876E-6</c:v>
                </c:pt>
                <c:pt idx="795">
                  <c:v>1.5496676247923134E-6</c:v>
                </c:pt>
                <c:pt idx="796">
                  <c:v>1.3614267682479205E-6</c:v>
                </c:pt>
                <c:pt idx="797">
                  <c:v>1.1765388982374963E-6</c:v>
                </c:pt>
                <c:pt idx="798">
                  <c:v>-4.0862498264323458E-7</c:v>
                </c:pt>
                <c:pt idx="799">
                  <c:v>-5.8142631184178071E-7</c:v>
                </c:pt>
                <c:pt idx="800">
                  <c:v>6.6299057084475404E-7</c:v>
                </c:pt>
                <c:pt idx="801">
                  <c:v>3.7043315284643899E-6</c:v>
                </c:pt>
                <c:pt idx="802">
                  <c:v>7.6355185467601173E-6</c:v>
                </c:pt>
                <c:pt idx="803">
                  <c:v>8.662632920176646E-6</c:v>
                </c:pt>
                <c:pt idx="804">
                  <c:v>8.6881549878137941E-6</c:v>
                </c:pt>
                <c:pt idx="805">
                  <c:v>6.2697505392888314E-6</c:v>
                </c:pt>
                <c:pt idx="806">
                  <c:v>5.1370858987028601E-6</c:v>
                </c:pt>
                <c:pt idx="807">
                  <c:v>5.0291850345372389E-6</c:v>
                </c:pt>
                <c:pt idx="808">
                  <c:v>3.0258291320723706E-6</c:v>
                </c:pt>
                <c:pt idx="809">
                  <c:v>-3.0970592844615271E-6</c:v>
                </c:pt>
                <c:pt idx="810">
                  <c:v>-2.6943425681058736E-6</c:v>
                </c:pt>
                <c:pt idx="811">
                  <c:v>-3.4991975745032627E-6</c:v>
                </c:pt>
                <c:pt idx="812">
                  <c:v>-5.2449188878394299E-6</c:v>
                </c:pt>
                <c:pt idx="813">
                  <c:v>-9.8918885221595808E-6</c:v>
                </c:pt>
                <c:pt idx="814">
                  <c:v>-7.7980668299081123E-6</c:v>
                </c:pt>
                <c:pt idx="815">
                  <c:v>-1.1309215609952357E-5</c:v>
                </c:pt>
                <c:pt idx="816">
                  <c:v>-9.9914249196253323E-6</c:v>
                </c:pt>
                <c:pt idx="817">
                  <c:v>-9.7979857304037092E-6</c:v>
                </c:pt>
                <c:pt idx="818">
                  <c:v>-9.7108728084171054E-6</c:v>
                </c:pt>
                <c:pt idx="819">
                  <c:v>-9.6815005857879476E-6</c:v>
                </c:pt>
                <c:pt idx="820">
                  <c:v>-6.3789650369045415E-6</c:v>
                </c:pt>
                <c:pt idx="821">
                  <c:v>-6.1224123511693969E-6</c:v>
                </c:pt>
                <c:pt idx="822">
                  <c:v>-5.4622408953574545E-6</c:v>
                </c:pt>
                <c:pt idx="823">
                  <c:v>-5.0742972294010132E-6</c:v>
                </c:pt>
                <c:pt idx="824">
                  <c:v>-6.1265158401909996E-6</c:v>
                </c:pt>
                <c:pt idx="825">
                  <c:v>-1.993500579039028E-6</c:v>
                </c:pt>
                <c:pt idx="826">
                  <c:v>-1.2359631020363819E-6</c:v>
                </c:pt>
                <c:pt idx="827">
                  <c:v>-2.8309287714619901E-6</c:v>
                </c:pt>
                <c:pt idx="828">
                  <c:v>-2.7432378439393803E-6</c:v>
                </c:pt>
                <c:pt idx="829">
                  <c:v>-2.5713949626794892E-6</c:v>
                </c:pt>
                <c:pt idx="830">
                  <c:v>-2.5178035987844347E-6</c:v>
                </c:pt>
                <c:pt idx="831">
                  <c:v>-7.3570827298510942E-7</c:v>
                </c:pt>
                <c:pt idx="832">
                  <c:v>-7.5237023255425537E-7</c:v>
                </c:pt>
                <c:pt idx="833">
                  <c:v>-1.3552671073577892E-6</c:v>
                </c:pt>
                <c:pt idx="834">
                  <c:v>-7.1763887013216762E-7</c:v>
                </c:pt>
                <c:pt idx="835">
                  <c:v>-4.2409031200429642E-7</c:v>
                </c:pt>
                <c:pt idx="836">
                  <c:v>5.2781352545767258E-6</c:v>
                </c:pt>
                <c:pt idx="837">
                  <c:v>5.038171225680455E-6</c:v>
                </c:pt>
                <c:pt idx="838">
                  <c:v>1.108526772413112E-5</c:v>
                </c:pt>
                <c:pt idx="839">
                  <c:v>6.5515489183063977E-6</c:v>
                </c:pt>
                <c:pt idx="840">
                  <c:v>4.1606714920705682E-6</c:v>
                </c:pt>
                <c:pt idx="841">
                  <c:v>4.478859309528436E-6</c:v>
                </c:pt>
                <c:pt idx="842">
                  <c:v>4.3635313971419281E-6</c:v>
                </c:pt>
                <c:pt idx="843">
                  <c:v>4.1758174162488688E-6</c:v>
                </c:pt>
                <c:pt idx="844">
                  <c:v>4.2675978412648601E-6</c:v>
                </c:pt>
                <c:pt idx="845">
                  <c:v>3.4426500402558231E-6</c:v>
                </c:pt>
                <c:pt idx="846">
                  <c:v>7.4548090360686456E-6</c:v>
                </c:pt>
                <c:pt idx="847">
                  <c:v>7.4846359742956566E-6</c:v>
                </c:pt>
                <c:pt idx="848">
                  <c:v>7.4052089694926755E-6</c:v>
                </c:pt>
                <c:pt idx="849">
                  <c:v>6.911594715735951E-6</c:v>
                </c:pt>
                <c:pt idx="850">
                  <c:v>4.1112137184613235E-6</c:v>
                </c:pt>
                <c:pt idx="851">
                  <c:v>2.5578608610981689E-6</c:v>
                </c:pt>
                <c:pt idx="852">
                  <c:v>4.1443615038066569E-6</c:v>
                </c:pt>
                <c:pt idx="853">
                  <c:v>4.8972701152469802E-6</c:v>
                </c:pt>
                <c:pt idx="854">
                  <c:v>4.4112539146767174E-6</c:v>
                </c:pt>
                <c:pt idx="855">
                  <c:v>6.4764207901443257E-6</c:v>
                </c:pt>
                <c:pt idx="856">
                  <c:v>4.2516050662285486E-6</c:v>
                </c:pt>
                <c:pt idx="857">
                  <c:v>4.1264836684727764E-6</c:v>
                </c:pt>
                <c:pt idx="858">
                  <c:v>3.9486945349251242E-6</c:v>
                </c:pt>
                <c:pt idx="859">
                  <c:v>3.9125188870920698E-6</c:v>
                </c:pt>
                <c:pt idx="860">
                  <c:v>3.5133041695249403E-6</c:v>
                </c:pt>
                <c:pt idx="861">
                  <c:v>3.1910908112876126E-6</c:v>
                </c:pt>
                <c:pt idx="862">
                  <c:v>3.3889481523720135E-6</c:v>
                </c:pt>
                <c:pt idx="863">
                  <c:v>3.9854358789654125E-6</c:v>
                </c:pt>
                <c:pt idx="864">
                  <c:v>4.1827094055533386E-6</c:v>
                </c:pt>
                <c:pt idx="865">
                  <c:v>4.4808197926604766E-6</c:v>
                </c:pt>
                <c:pt idx="866">
                  <c:v>4.2103300834733628E-6</c:v>
                </c:pt>
                <c:pt idx="867">
                  <c:v>5.3828748866079616E-6</c:v>
                </c:pt>
                <c:pt idx="868">
                  <c:v>5.2187512630037513E-6</c:v>
                </c:pt>
                <c:pt idx="869">
                  <c:v>5.0275598305753227E-6</c:v>
                </c:pt>
                <c:pt idx="870">
                  <c:v>4.9521993023475859E-6</c:v>
                </c:pt>
                <c:pt idx="871">
                  <c:v>4.9795631560292111E-6</c:v>
                </c:pt>
                <c:pt idx="872">
                  <c:v>3.7891454827042862E-6</c:v>
                </c:pt>
                <c:pt idx="873">
                  <c:v>4.0445860540701265E-6</c:v>
                </c:pt>
                <c:pt idx="874">
                  <c:v>-6.4647480129466053E-6</c:v>
                </c:pt>
                <c:pt idx="875">
                  <c:v>-1.4524830861773164E-5</c:v>
                </c:pt>
                <c:pt idx="876">
                  <c:v>-1.8727876924109227E-5</c:v>
                </c:pt>
                <c:pt idx="877">
                  <c:v>-3.1565000216185834E-5</c:v>
                </c:pt>
                <c:pt idx="878">
                  <c:v>-2.4940739301969695E-5</c:v>
                </c:pt>
                <c:pt idx="879">
                  <c:v>-2.5945543556232806E-5</c:v>
                </c:pt>
                <c:pt idx="880">
                  <c:v>-2.3721969274309139E-5</c:v>
                </c:pt>
                <c:pt idx="881">
                  <c:v>-2.2916172487526051E-5</c:v>
                </c:pt>
                <c:pt idx="882">
                  <c:v>-2.9219975152793942E-5</c:v>
                </c:pt>
                <c:pt idx="883">
                  <c:v>-4.197302607917008E-5</c:v>
                </c:pt>
                <c:pt idx="884">
                  <c:v>-4.4917555654142066E-5</c:v>
                </c:pt>
                <c:pt idx="885">
                  <c:v>-4.420091314992551E-5</c:v>
                </c:pt>
                <c:pt idx="886">
                  <c:v>-4.4928544652361129E-5</c:v>
                </c:pt>
                <c:pt idx="887">
                  <c:v>-4.4043281206635321E-5</c:v>
                </c:pt>
                <c:pt idx="888">
                  <c:v>-4.0359452302737599E-5</c:v>
                </c:pt>
                <c:pt idx="889">
                  <c:v>-3.8850360739461356E-5</c:v>
                </c:pt>
                <c:pt idx="890">
                  <c:v>-3.8864322069658831E-5</c:v>
                </c:pt>
                <c:pt idx="891">
                  <c:v>-3.7497093524631463E-5</c:v>
                </c:pt>
                <c:pt idx="892">
                  <c:v>-3.712726235013047E-5</c:v>
                </c:pt>
                <c:pt idx="893">
                  <c:v>-3.6099474997456069E-5</c:v>
                </c:pt>
                <c:pt idx="894">
                  <c:v>-3.6578074050703816E-5</c:v>
                </c:pt>
                <c:pt idx="895">
                  <c:v>-3.6584726693270128E-5</c:v>
                </c:pt>
                <c:pt idx="896">
                  <c:v>-3.355782738109705E-5</c:v>
                </c:pt>
                <c:pt idx="897">
                  <c:v>-3.5147390730060449E-5</c:v>
                </c:pt>
                <c:pt idx="898">
                  <c:v>-3.2476988826113735E-5</c:v>
                </c:pt>
                <c:pt idx="899">
                  <c:v>-3.0902444862882971E-5</c:v>
                </c:pt>
                <c:pt idx="900">
                  <c:v>-3.0004615513777577E-5</c:v>
                </c:pt>
                <c:pt idx="901">
                  <c:v>-2.8570939597991913E-5</c:v>
                </c:pt>
                <c:pt idx="902">
                  <c:v>-2.6589345175217753E-5</c:v>
                </c:pt>
                <c:pt idx="903">
                  <c:v>-2.5459258309631952E-5</c:v>
                </c:pt>
                <c:pt idx="904">
                  <c:v>-2.4653371096702097E-5</c:v>
                </c:pt>
                <c:pt idx="905">
                  <c:v>-2.2442056565132054E-5</c:v>
                </c:pt>
                <c:pt idx="906">
                  <c:v>-2.1799089476681478E-5</c:v>
                </c:pt>
                <c:pt idx="907">
                  <c:v>-2.123985164001516E-5</c:v>
                </c:pt>
                <c:pt idx="908">
                  <c:v>-2.0630933744279936E-5</c:v>
                </c:pt>
                <c:pt idx="909">
                  <c:v>-1.9570824086459046E-5</c:v>
                </c:pt>
                <c:pt idx="910">
                  <c:v>-1.9039054299947028E-5</c:v>
                </c:pt>
                <c:pt idx="911">
                  <c:v>-1.8560815931128456E-5</c:v>
                </c:pt>
                <c:pt idx="912">
                  <c:v>-1.7022609050774739E-5</c:v>
                </c:pt>
                <c:pt idx="913">
                  <c:v>-1.6486558916880515E-5</c:v>
                </c:pt>
                <c:pt idx="914">
                  <c:v>-1.4761318635324788E-5</c:v>
                </c:pt>
                <c:pt idx="915">
                  <c:v>-1.4001412472060463E-5</c:v>
                </c:pt>
                <c:pt idx="916">
                  <c:v>-1.3071908134797482E-5</c:v>
                </c:pt>
                <c:pt idx="917">
                  <c:v>-1.1979074175441907E-5</c:v>
                </c:pt>
                <c:pt idx="918">
                  <c:v>-1.1604522366570788E-5</c:v>
                </c:pt>
                <c:pt idx="919">
                  <c:v>-1.1571034153763161E-5</c:v>
                </c:pt>
                <c:pt idx="920">
                  <c:v>-1.0051499684236314E-5</c:v>
                </c:pt>
                <c:pt idx="921">
                  <c:v>-1.020776624817488E-5</c:v>
                </c:pt>
                <c:pt idx="922">
                  <c:v>-1.735755152742434E-5</c:v>
                </c:pt>
                <c:pt idx="923">
                  <c:v>-1.7070515111331337E-5</c:v>
                </c:pt>
                <c:pt idx="924">
                  <c:v>-1.6597846354773903E-5</c:v>
                </c:pt>
                <c:pt idx="925">
                  <c:v>-1.545721167497475E-5</c:v>
                </c:pt>
                <c:pt idx="926">
                  <c:v>-1.3023140095130286E-5</c:v>
                </c:pt>
                <c:pt idx="927">
                  <c:v>-1.2045291636868801E-5</c:v>
                </c:pt>
                <c:pt idx="928">
                  <c:v>-1.199200776859747E-5</c:v>
                </c:pt>
                <c:pt idx="929">
                  <c:v>-1.132155163554128E-5</c:v>
                </c:pt>
                <c:pt idx="930">
                  <c:v>-1.0576828272522131E-5</c:v>
                </c:pt>
                <c:pt idx="931">
                  <c:v>-7.0853356735057878E-6</c:v>
                </c:pt>
                <c:pt idx="932">
                  <c:v>-6.1640351596520383E-6</c:v>
                </c:pt>
                <c:pt idx="933">
                  <c:v>-5.6296534328488169E-6</c:v>
                </c:pt>
                <c:pt idx="934">
                  <c:v>-7.5132604816164221E-6</c:v>
                </c:pt>
                <c:pt idx="935">
                  <c:v>-5.7750860669400059E-6</c:v>
                </c:pt>
                <c:pt idx="936">
                  <c:v>1.0729682119896061E-6</c:v>
                </c:pt>
                <c:pt idx="937">
                  <c:v>2.4373559906687871E-6</c:v>
                </c:pt>
                <c:pt idx="938">
                  <c:v>2.9479912064251547E-6</c:v>
                </c:pt>
                <c:pt idx="939">
                  <c:v>3.29935673326701E-6</c:v>
                </c:pt>
                <c:pt idx="940">
                  <c:v>3.6183349181145959E-6</c:v>
                </c:pt>
                <c:pt idx="941">
                  <c:v>3.7401792649122172E-6</c:v>
                </c:pt>
                <c:pt idx="942">
                  <c:v>3.8791528810606329E-6</c:v>
                </c:pt>
                <c:pt idx="943">
                  <c:v>4.3582915482785227E-6</c:v>
                </c:pt>
                <c:pt idx="944">
                  <c:v>4.3680931219979281E-6</c:v>
                </c:pt>
                <c:pt idx="945">
                  <c:v>3.6253830937134101E-6</c:v>
                </c:pt>
                <c:pt idx="946">
                  <c:v>-2.2456104904988896E-6</c:v>
                </c:pt>
                <c:pt idx="947">
                  <c:v>-1.6002610598924917E-5</c:v>
                </c:pt>
                <c:pt idx="948">
                  <c:v>-1.5040465209946639E-5</c:v>
                </c:pt>
                <c:pt idx="949">
                  <c:v>-1.4057698691807336E-5</c:v>
                </c:pt>
                <c:pt idx="950">
                  <c:v>-1.3461139202880165E-5</c:v>
                </c:pt>
                <c:pt idx="951">
                  <c:v>-1.1736776023507252E-5</c:v>
                </c:pt>
                <c:pt idx="952">
                  <c:v>-1.2715414622646024E-5</c:v>
                </c:pt>
                <c:pt idx="953">
                  <c:v>-1.5189265936171174E-5</c:v>
                </c:pt>
                <c:pt idx="954">
                  <c:v>-1.1661962428403236E-5</c:v>
                </c:pt>
                <c:pt idx="955">
                  <c:v>-1.0760151703029828E-5</c:v>
                </c:pt>
                <c:pt idx="956">
                  <c:v>-1.0674054471179494E-5</c:v>
                </c:pt>
                <c:pt idx="957">
                  <c:v>-1.1836585399382177E-5</c:v>
                </c:pt>
                <c:pt idx="958">
                  <c:v>-1.1919233646354357E-5</c:v>
                </c:pt>
                <c:pt idx="959">
                  <c:v>-1.2061207935544097E-5</c:v>
                </c:pt>
                <c:pt idx="960">
                  <c:v>-1.1888915148609266E-5</c:v>
                </c:pt>
                <c:pt idx="961">
                  <c:v>-1.1541806845685648E-5</c:v>
                </c:pt>
                <c:pt idx="962">
                  <c:v>-1.1173698309287862E-5</c:v>
                </c:pt>
                <c:pt idx="963">
                  <c:v>-1.163944264783543E-5</c:v>
                </c:pt>
                <c:pt idx="964">
                  <c:v>-1.2565259230909294E-5</c:v>
                </c:pt>
                <c:pt idx="965">
                  <c:v>-1.2386563413737314E-5</c:v>
                </c:pt>
                <c:pt idx="966">
                  <c:v>-1.4519180518924532E-5</c:v>
                </c:pt>
                <c:pt idx="967">
                  <c:v>-1.3771312169468952E-5</c:v>
                </c:pt>
                <c:pt idx="968">
                  <c:v>-1.3051636113575699E-5</c:v>
                </c:pt>
                <c:pt idx="969">
                  <c:v>-4.9013215799670266E-6</c:v>
                </c:pt>
                <c:pt idx="970">
                  <c:v>-4.1369606798673945E-6</c:v>
                </c:pt>
                <c:pt idx="971">
                  <c:v>-1.2758696710471608E-5</c:v>
                </c:pt>
                <c:pt idx="972">
                  <c:v>-1.0190735540413739E-5</c:v>
                </c:pt>
                <c:pt idx="973">
                  <c:v>-9.6858006106989927E-6</c:v>
                </c:pt>
                <c:pt idx="974">
                  <c:v>-9.3892095551669196E-6</c:v>
                </c:pt>
                <c:pt idx="975">
                  <c:v>9.7401420896154963E-6</c:v>
                </c:pt>
                <c:pt idx="976">
                  <c:v>1.0241223335496597E-5</c:v>
                </c:pt>
                <c:pt idx="977">
                  <c:v>8.4051127456067112E-6</c:v>
                </c:pt>
                <c:pt idx="978">
                  <c:v>6.6131610276247446E-5</c:v>
                </c:pt>
                <c:pt idx="979">
                  <c:v>-4.5397341727473886E-5</c:v>
                </c:pt>
                <c:pt idx="980">
                  <c:v>-4.3477808938101804E-5</c:v>
                </c:pt>
                <c:pt idx="981">
                  <c:v>-4.2104055180563673E-5</c:v>
                </c:pt>
                <c:pt idx="982">
                  <c:v>-4.0491965561354608E-5</c:v>
                </c:pt>
                <c:pt idx="983">
                  <c:v>-3.9253864278717535E-5</c:v>
                </c:pt>
                <c:pt idx="984">
                  <c:v>-3.8052779658012712E-5</c:v>
                </c:pt>
                <c:pt idx="985">
                  <c:v>-3.6888181707137756E-5</c:v>
                </c:pt>
                <c:pt idx="986">
                  <c:v>-3.5833033326999642E-5</c:v>
                </c:pt>
                <c:pt idx="987">
                  <c:v>-3.4797428192627547E-5</c:v>
                </c:pt>
                <c:pt idx="988">
                  <c:v>-3.3293770084599612E-5</c:v>
                </c:pt>
                <c:pt idx="989">
                  <c:v>-3.1180538820536877E-5</c:v>
                </c:pt>
                <c:pt idx="990">
                  <c:v>-3.0235331813927755E-5</c:v>
                </c:pt>
                <c:pt idx="991">
                  <c:v>-2.8437372691010136E-5</c:v>
                </c:pt>
                <c:pt idx="992">
                  <c:v>-2.753795967477961E-5</c:v>
                </c:pt>
                <c:pt idx="993">
                  <c:v>-2.6721788796281385E-5</c:v>
                </c:pt>
                <c:pt idx="994">
                  <c:v>-2.5608079324759898E-5</c:v>
                </c:pt>
                <c:pt idx="995">
                  <c:v>-2.2927136691785111E-5</c:v>
                </c:pt>
                <c:pt idx="996">
                  <c:v>-2.8191652068761093E-5</c:v>
                </c:pt>
                <c:pt idx="997">
                  <c:v>-2.0895782014576425E-5</c:v>
                </c:pt>
                <c:pt idx="998">
                  <c:v>-1.9958773154792143E-5</c:v>
                </c:pt>
                <c:pt idx="999">
                  <c:v>-3.1073221280099711E-5</c:v>
                </c:pt>
                <c:pt idx="1000">
                  <c:v>-2.8228578776203082E-5</c:v>
                </c:pt>
                <c:pt idx="1001">
                  <c:v>-3.0702273062722029E-5</c:v>
                </c:pt>
                <c:pt idx="1002">
                  <c:v>-2.9467170435522718E-5</c:v>
                </c:pt>
                <c:pt idx="1003">
                  <c:v>-6.3839588696306529E-5</c:v>
                </c:pt>
                <c:pt idx="1004">
                  <c:v>-6.9697183341192522E-5</c:v>
                </c:pt>
                <c:pt idx="1005">
                  <c:v>-6.8174444371529443E-5</c:v>
                </c:pt>
                <c:pt idx="1006">
                  <c:v>-6.5888103875874973E-5</c:v>
                </c:pt>
                <c:pt idx="1007">
                  <c:v>-6.0391453387349757E-5</c:v>
                </c:pt>
                <c:pt idx="1008">
                  <c:v>-6.4813410860677217E-5</c:v>
                </c:pt>
                <c:pt idx="1009">
                  <c:v>-4.6002686994475086E-5</c:v>
                </c:pt>
                <c:pt idx="1010">
                  <c:v>-4.4930436207325772E-5</c:v>
                </c:pt>
                <c:pt idx="1011">
                  <c:v>-4.7295581737406511E-5</c:v>
                </c:pt>
                <c:pt idx="1012">
                  <c:v>3.8208835092626714E-5</c:v>
                </c:pt>
                <c:pt idx="1013">
                  <c:v>1.6348780322106728E-5</c:v>
                </c:pt>
                <c:pt idx="1014">
                  <c:v>9.3390500486875453E-6</c:v>
                </c:pt>
                <c:pt idx="1015">
                  <c:v>9.0047457752608185E-6</c:v>
                </c:pt>
                <c:pt idx="1016">
                  <c:v>8.8642949181184995E-6</c:v>
                </c:pt>
                <c:pt idx="1017">
                  <c:v>7.9951840905428641E-6</c:v>
                </c:pt>
                <c:pt idx="1018">
                  <c:v>8.0672470960171458E-6</c:v>
                </c:pt>
                <c:pt idx="1019">
                  <c:v>7.7963443808269268E-6</c:v>
                </c:pt>
                <c:pt idx="1020">
                  <c:v>7.5079717433373483E-6</c:v>
                </c:pt>
                <c:pt idx="1021">
                  <c:v>5.0019681181505215E-6</c:v>
                </c:pt>
                <c:pt idx="1022">
                  <c:v>4.4559683245562068E-6</c:v>
                </c:pt>
                <c:pt idx="1023">
                  <c:v>4.1298197131103841E-6</c:v>
                </c:pt>
                <c:pt idx="1024">
                  <c:v>4.1412034401715971E-6</c:v>
                </c:pt>
                <c:pt idx="1025">
                  <c:v>3.6770360506102807E-6</c:v>
                </c:pt>
                <c:pt idx="1026">
                  <c:v>2.0661065411616172E-6</c:v>
                </c:pt>
                <c:pt idx="1027">
                  <c:v>1.7848527597929515E-6</c:v>
                </c:pt>
                <c:pt idx="1028">
                  <c:v>9.1803612645098142E-7</c:v>
                </c:pt>
                <c:pt idx="1029">
                  <c:v>3.8292960791330568E-6</c:v>
                </c:pt>
                <c:pt idx="1030">
                  <c:v>-6.2605192036165543E-6</c:v>
                </c:pt>
                <c:pt idx="1031">
                  <c:v>-2.4385249913937333E-6</c:v>
                </c:pt>
                <c:pt idx="1032">
                  <c:v>4.5476517654637183E-5</c:v>
                </c:pt>
                <c:pt idx="1033">
                  <c:v>4.8950214111689787E-5</c:v>
                </c:pt>
                <c:pt idx="1034">
                  <c:v>1.6503903478939095E-4</c:v>
                </c:pt>
                <c:pt idx="1035">
                  <c:v>1.5056605496055779E-4</c:v>
                </c:pt>
                <c:pt idx="1036">
                  <c:v>1.564725729024335E-4</c:v>
                </c:pt>
                <c:pt idx="1037">
                  <c:v>1.4579707724570766E-4</c:v>
                </c:pt>
                <c:pt idx="1038">
                  <c:v>1.4339973306837201E-4</c:v>
                </c:pt>
                <c:pt idx="1039">
                  <c:v>1.4209429936690615E-4</c:v>
                </c:pt>
                <c:pt idx="1040">
                  <c:v>1.4851668572787139E-4</c:v>
                </c:pt>
                <c:pt idx="1041">
                  <c:v>1.4285041006176821E-4</c:v>
                </c:pt>
                <c:pt idx="1042">
                  <c:v>1.3954783018933152E-4</c:v>
                </c:pt>
                <c:pt idx="1043">
                  <c:v>1.3524548158185906E-4</c:v>
                </c:pt>
                <c:pt idx="1044">
                  <c:v>1.3095972193232346E-4</c:v>
                </c:pt>
                <c:pt idx="1045">
                  <c:v>1.2610571017889451E-4</c:v>
                </c:pt>
                <c:pt idx="1046">
                  <c:v>1.281269698843964E-4</c:v>
                </c:pt>
                <c:pt idx="1047">
                  <c:v>1.2377718646375594E-4</c:v>
                </c:pt>
                <c:pt idx="1048">
                  <c:v>1.2155162393385075E-4</c:v>
                </c:pt>
                <c:pt idx="1049">
                  <c:v>1.2048665852451324E-4</c:v>
                </c:pt>
                <c:pt idx="1050">
                  <c:v>1.1914809995334892E-4</c:v>
                </c:pt>
                <c:pt idx="1051">
                  <c:v>1.1465323911584498E-4</c:v>
                </c:pt>
                <c:pt idx="1052">
                  <c:v>1.2235399532365445E-4</c:v>
                </c:pt>
                <c:pt idx="1053">
                  <c:v>1.0291550664839896E-4</c:v>
                </c:pt>
                <c:pt idx="1054">
                  <c:v>1.0107899608202976E-4</c:v>
                </c:pt>
                <c:pt idx="1055">
                  <c:v>9.7123862148623067E-5</c:v>
                </c:pt>
                <c:pt idx="1056">
                  <c:v>1.0075974583572078E-4</c:v>
                </c:pt>
                <c:pt idx="1057">
                  <c:v>9.4743209320164741E-5</c:v>
                </c:pt>
                <c:pt idx="1058">
                  <c:v>1.250368712391516E-4</c:v>
                </c:pt>
                <c:pt idx="1059">
                  <c:v>-1.4423042097081346E-4</c:v>
                </c:pt>
                <c:pt idx="1060">
                  <c:v>-1.6506095985622125E-4</c:v>
                </c:pt>
                <c:pt idx="1061">
                  <c:v>-1.5984720627868686E-4</c:v>
                </c:pt>
                <c:pt idx="1062">
                  <c:v>-1.5352904682132165E-4</c:v>
                </c:pt>
                <c:pt idx="1063">
                  <c:v>-5.5748293058658397E-5</c:v>
                </c:pt>
                <c:pt idx="1064">
                  <c:v>-6.0531205015964871E-5</c:v>
                </c:pt>
                <c:pt idx="1065">
                  <c:v>-5.969489116657579E-5</c:v>
                </c:pt>
                <c:pt idx="1066">
                  <c:v>-5.7174318881496226E-5</c:v>
                </c:pt>
                <c:pt idx="1067">
                  <c:v>-5.7164120710725951E-5</c:v>
                </c:pt>
                <c:pt idx="1068">
                  <c:v>-5.507378299788061E-5</c:v>
                </c:pt>
                <c:pt idx="1069">
                  <c:v>-4.7191187526523175E-5</c:v>
                </c:pt>
                <c:pt idx="1070">
                  <c:v>-4.5034599884823676E-5</c:v>
                </c:pt>
                <c:pt idx="1071">
                  <c:v>-3.1139492453476253E-5</c:v>
                </c:pt>
                <c:pt idx="1072">
                  <c:v>-8.6036112806488547E-6</c:v>
                </c:pt>
                <c:pt idx="1073">
                  <c:v>-7.9472848702717033E-6</c:v>
                </c:pt>
                <c:pt idx="1074">
                  <c:v>-8.8834211149717895E-6</c:v>
                </c:pt>
                <c:pt idx="1075">
                  <c:v>1.2519122452020047E-5</c:v>
                </c:pt>
                <c:pt idx="1076">
                  <c:v>1.1766389353486378E-5</c:v>
                </c:pt>
                <c:pt idx="1077">
                  <c:v>5.4363881660443601E-5</c:v>
                </c:pt>
                <c:pt idx="1078">
                  <c:v>5.2588116318658378E-5</c:v>
                </c:pt>
                <c:pt idx="1079">
                  <c:v>5.0406449022644186E-5</c:v>
                </c:pt>
                <c:pt idx="1080">
                  <c:v>4.8662950717294857E-5</c:v>
                </c:pt>
                <c:pt idx="1081">
                  <c:v>4.6863832209394091E-5</c:v>
                </c:pt>
                <c:pt idx="1082">
                  <c:v>4.5485226194648443E-5</c:v>
                </c:pt>
                <c:pt idx="1083">
                  <c:v>4.3042581374945519E-5</c:v>
                </c:pt>
                <c:pt idx="1084">
                  <c:v>4.1786719289143041E-5</c:v>
                </c:pt>
                <c:pt idx="1085">
                  <c:v>3.8435904845819264E-5</c:v>
                </c:pt>
                <c:pt idx="1086">
                  <c:v>3.6833105111275875E-5</c:v>
                </c:pt>
                <c:pt idx="1087">
                  <c:v>3.4624447696850315E-5</c:v>
                </c:pt>
                <c:pt idx="1088">
                  <c:v>3.1034625573361736E-5</c:v>
                </c:pt>
                <c:pt idx="1089">
                  <c:v>3.0159292356812388E-5</c:v>
                </c:pt>
                <c:pt idx="1090">
                  <c:v>2.9262196552544099E-5</c:v>
                </c:pt>
                <c:pt idx="1091">
                  <c:v>2.8619654509597878E-5</c:v>
                </c:pt>
                <c:pt idx="1092">
                  <c:v>2.7963788774806419E-5</c:v>
                </c:pt>
                <c:pt idx="1093">
                  <c:v>2.7340252229968417E-5</c:v>
                </c:pt>
                <c:pt idx="1094">
                  <c:v>2.6413416156277007E-5</c:v>
                </c:pt>
                <c:pt idx="1095">
                  <c:v>2.3740451143972301E-5</c:v>
                </c:pt>
                <c:pt idx="1096">
                  <c:v>2.3068261993257296E-5</c:v>
                </c:pt>
                <c:pt idx="1097">
                  <c:v>2.2419347966798093E-5</c:v>
                </c:pt>
                <c:pt idx="1098">
                  <c:v>2.1703708040872652E-5</c:v>
                </c:pt>
                <c:pt idx="1099">
                  <c:v>2.110525793600738E-5</c:v>
                </c:pt>
                <c:pt idx="1100">
                  <c:v>2.058498545710429E-5</c:v>
                </c:pt>
                <c:pt idx="1101">
                  <c:v>2.008529830910872E-5</c:v>
                </c:pt>
                <c:pt idx="1102">
                  <c:v>1.8348219437035462E-5</c:v>
                </c:pt>
                <c:pt idx="1103">
                  <c:v>1.6235078325586698E-5</c:v>
                </c:pt>
                <c:pt idx="1104">
                  <c:v>1.5779321163205231E-5</c:v>
                </c:pt>
                <c:pt idx="1105">
                  <c:v>1.49118161044303E-5</c:v>
                </c:pt>
                <c:pt idx="1106">
                  <c:v>1.4633874964954505E-5</c:v>
                </c:pt>
                <c:pt idx="1107">
                  <c:v>1.2709311081171691E-5</c:v>
                </c:pt>
                <c:pt idx="1108">
                  <c:v>1.2148155428807372E-5</c:v>
                </c:pt>
                <c:pt idx="1109">
                  <c:v>1.1989080988004646E-5</c:v>
                </c:pt>
                <c:pt idx="1110">
                  <c:v>1.1634659875899105E-5</c:v>
                </c:pt>
                <c:pt idx="1111">
                  <c:v>1.0871991742401839E-5</c:v>
                </c:pt>
                <c:pt idx="1112">
                  <c:v>9.727000369557153E-6</c:v>
                </c:pt>
                <c:pt idx="1113">
                  <c:v>9.5446718411732336E-6</c:v>
                </c:pt>
                <c:pt idx="1114">
                  <c:v>9.5017384244532698E-6</c:v>
                </c:pt>
                <c:pt idx="1115">
                  <c:v>9.329209539461325E-6</c:v>
                </c:pt>
                <c:pt idx="1116">
                  <c:v>7.1473287543790939E-6</c:v>
                </c:pt>
                <c:pt idx="1117">
                  <c:v>7.2538987069974883E-6</c:v>
                </c:pt>
                <c:pt idx="1118">
                  <c:v>6.8136517583517849E-6</c:v>
                </c:pt>
                <c:pt idx="1119">
                  <c:v>6.7077636874648793E-6</c:v>
                </c:pt>
                <c:pt idx="1120">
                  <c:v>6.7827054143757326E-6</c:v>
                </c:pt>
                <c:pt idx="1121">
                  <c:v>6.28175161696281E-6</c:v>
                </c:pt>
                <c:pt idx="1122">
                  <c:v>6.3784365304311516E-6</c:v>
                </c:pt>
                <c:pt idx="1123">
                  <c:v>5.3583193457218112E-6</c:v>
                </c:pt>
                <c:pt idx="1124">
                  <c:v>4.8029967979876351E-6</c:v>
                </c:pt>
                <c:pt idx="1125">
                  <c:v>3.5206812687149278E-6</c:v>
                </c:pt>
                <c:pt idx="1126">
                  <c:v>3.4459048091663292E-6</c:v>
                </c:pt>
                <c:pt idx="1127">
                  <c:v>1.7247861113382473E-6</c:v>
                </c:pt>
                <c:pt idx="1128">
                  <c:v>-1.1715987768229881E-7</c:v>
                </c:pt>
                <c:pt idx="1129">
                  <c:v>4.3347862379667372E-8</c:v>
                </c:pt>
                <c:pt idx="1130">
                  <c:v>-2.1777361791171232E-7</c:v>
                </c:pt>
                <c:pt idx="1131">
                  <c:v>-1.7635140816149788E-7</c:v>
                </c:pt>
                <c:pt idx="1132">
                  <c:v>-1.2102489694037187E-6</c:v>
                </c:pt>
                <c:pt idx="1133">
                  <c:v>-1.1782884779450402E-6</c:v>
                </c:pt>
                <c:pt idx="1134">
                  <c:v>-1.7230616279862355E-6</c:v>
                </c:pt>
                <c:pt idx="1135">
                  <c:v>-2.0100288856572869E-6</c:v>
                </c:pt>
                <c:pt idx="1136">
                  <c:v>-2.3155564190561895E-6</c:v>
                </c:pt>
                <c:pt idx="1137">
                  <c:v>1.5388085998114105E-6</c:v>
                </c:pt>
                <c:pt idx="1138">
                  <c:v>-1.156762232678402E-5</c:v>
                </c:pt>
                <c:pt idx="1139">
                  <c:v>5.666286163926705E-6</c:v>
                </c:pt>
                <c:pt idx="1140">
                  <c:v>-1.0553320450052875E-5</c:v>
                </c:pt>
                <c:pt idx="1141">
                  <c:v>-4.6293296153250027E-5</c:v>
                </c:pt>
                <c:pt idx="1142">
                  <c:v>-1.4971406961237623E-4</c:v>
                </c:pt>
                <c:pt idx="1143">
                  <c:v>-1.6246218749847317E-4</c:v>
                </c:pt>
                <c:pt idx="1144">
                  <c:v>-1.5252570916966338E-4</c:v>
                </c:pt>
                <c:pt idx="1145">
                  <c:v>-1.6346217909124711E-4</c:v>
                </c:pt>
                <c:pt idx="1146">
                  <c:v>-1.1102251826993399E-4</c:v>
                </c:pt>
                <c:pt idx="1147">
                  <c:v>-1.1788599869157394E-4</c:v>
                </c:pt>
                <c:pt idx="1148">
                  <c:v>-7.3436821320856127E-5</c:v>
                </c:pt>
                <c:pt idx="1149">
                  <c:v>-8.9683251463824646E-5</c:v>
                </c:pt>
                <c:pt idx="1150">
                  <c:v>-8.6233018990621818E-5</c:v>
                </c:pt>
                <c:pt idx="1151">
                  <c:v>-7.4281897718290115E-5</c:v>
                </c:pt>
                <c:pt idx="1152">
                  <c:v>-7.3126651059749384E-5</c:v>
                </c:pt>
                <c:pt idx="1153">
                  <c:v>-6.8632741241440355E-5</c:v>
                </c:pt>
                <c:pt idx="1154">
                  <c:v>-6.906661562131836E-5</c:v>
                </c:pt>
                <c:pt idx="1155">
                  <c:v>-6.5926162860879464E-5</c:v>
                </c:pt>
                <c:pt idx="1156">
                  <c:v>-6.3461921246264611E-5</c:v>
                </c:pt>
                <c:pt idx="1157">
                  <c:v>-6.2387191941582905E-5</c:v>
                </c:pt>
                <c:pt idx="1158">
                  <c:v>-3.7137972161619164E-5</c:v>
                </c:pt>
                <c:pt idx="1159">
                  <c:v>-3.8990291707969891E-5</c:v>
                </c:pt>
                <c:pt idx="1160">
                  <c:v>-3.6648152470494779E-5</c:v>
                </c:pt>
                <c:pt idx="1161">
                  <c:v>-3.144594817921858E-5</c:v>
                </c:pt>
                <c:pt idx="1162">
                  <c:v>-2.9849910154036351E-5</c:v>
                </c:pt>
                <c:pt idx="1163">
                  <c:v>-2.9009583168249899E-5</c:v>
                </c:pt>
                <c:pt idx="1164">
                  <c:v>-2.7972168257097097E-5</c:v>
                </c:pt>
                <c:pt idx="1165">
                  <c:v>-2.6328333594790676E-5</c:v>
                </c:pt>
                <c:pt idx="1166">
                  <c:v>-2.4815952053995826E-5</c:v>
                </c:pt>
                <c:pt idx="1167">
                  <c:v>-2.2887818452635173E-5</c:v>
                </c:pt>
                <c:pt idx="1168">
                  <c:v>-2.2299214763340732E-5</c:v>
                </c:pt>
                <c:pt idx="1169">
                  <c:v>-2.1273597397563321E-5</c:v>
                </c:pt>
                <c:pt idx="1170">
                  <c:v>-1.857220137670548E-5</c:v>
                </c:pt>
                <c:pt idx="1171">
                  <c:v>-1.8145399363501948E-5</c:v>
                </c:pt>
                <c:pt idx="1172">
                  <c:v>-1.7208223493366858E-5</c:v>
                </c:pt>
                <c:pt idx="1173">
                  <c:v>-1.6670531983529664E-5</c:v>
                </c:pt>
                <c:pt idx="1174">
                  <c:v>-1.607812177348703E-5</c:v>
                </c:pt>
                <c:pt idx="1175">
                  <c:v>-1.463341920360043E-5</c:v>
                </c:pt>
                <c:pt idx="1176">
                  <c:v>-1.4290227984531563E-5</c:v>
                </c:pt>
                <c:pt idx="1177">
                  <c:v>-1.3240470209345512E-5</c:v>
                </c:pt>
                <c:pt idx="1178">
                  <c:v>-1.3035134716872838E-5</c:v>
                </c:pt>
                <c:pt idx="1179">
                  <c:v>-1.2540571858348054E-5</c:v>
                </c:pt>
                <c:pt idx="1180">
                  <c:v>-1.2348983796650713E-5</c:v>
                </c:pt>
                <c:pt idx="1181">
                  <c:v>-1.1977916804323381E-5</c:v>
                </c:pt>
                <c:pt idx="1182">
                  <c:v>-1.1748264876845229E-5</c:v>
                </c:pt>
                <c:pt idx="1183">
                  <c:v>-1.0486897019652336E-5</c:v>
                </c:pt>
                <c:pt idx="1184">
                  <c:v>-1.0417023151667787E-5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D2-4B1D-8713-AFABFDCB9946}"/>
            </c:ext>
          </c:extLst>
        </c:ser>
        <c:ser>
          <c:idx val="5"/>
          <c:order val="5"/>
          <c:tx>
            <c:strRef>
              <c:f>RISKSTATS_LSE!$AW$1</c:f>
              <c:strCache>
                <c:ptCount val="1"/>
                <c:pt idx="0">
                  <c:v>Industrials.1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RISKSTATS_LSE!$AW$2:$AW$1186</c:f>
              <c:numCache>
                <c:formatCode>0.00%</c:formatCode>
                <c:ptCount val="1185"/>
                <c:pt idx="620">
                  <c:v>2.5538151698794746E-4</c:v>
                </c:pt>
                <c:pt idx="621">
                  <c:v>2.0784169937922343E-4</c:v>
                </c:pt>
                <c:pt idx="622">
                  <c:v>2.0062634530504709E-4</c:v>
                </c:pt>
                <c:pt idx="623">
                  <c:v>1.9904000827273717E-4</c:v>
                </c:pt>
                <c:pt idx="624">
                  <c:v>2.2212788810195303E-4</c:v>
                </c:pt>
                <c:pt idx="625">
                  <c:v>4.7473965722200654E-4</c:v>
                </c:pt>
                <c:pt idx="626">
                  <c:v>4.501931300311898E-4</c:v>
                </c:pt>
                <c:pt idx="627">
                  <c:v>4.4726307341279412E-4</c:v>
                </c:pt>
                <c:pt idx="628">
                  <c:v>3.8819574030758371E-4</c:v>
                </c:pt>
                <c:pt idx="629">
                  <c:v>4.3699819197069056E-4</c:v>
                </c:pt>
                <c:pt idx="630">
                  <c:v>3.9412658125099207E-4</c:v>
                </c:pt>
                <c:pt idx="631">
                  <c:v>3.8755379265837628E-4</c:v>
                </c:pt>
                <c:pt idx="632">
                  <c:v>3.9787224796775604E-4</c:v>
                </c:pt>
                <c:pt idx="633">
                  <c:v>4.1053639675670591E-4</c:v>
                </c:pt>
                <c:pt idx="634">
                  <c:v>3.8051315046869568E-4</c:v>
                </c:pt>
                <c:pt idx="635">
                  <c:v>4.4055566554194027E-4</c:v>
                </c:pt>
                <c:pt idx="636">
                  <c:v>5.5394902058285495E-4</c:v>
                </c:pt>
                <c:pt idx="637">
                  <c:v>6.2047680161632379E-4</c:v>
                </c:pt>
                <c:pt idx="638">
                  <c:v>7.1041172760652742E-4</c:v>
                </c:pt>
                <c:pt idx="639">
                  <c:v>6.9626785336873536E-4</c:v>
                </c:pt>
                <c:pt idx="640">
                  <c:v>7.7457116309244086E-4</c:v>
                </c:pt>
                <c:pt idx="641">
                  <c:v>7.4693253264369235E-4</c:v>
                </c:pt>
                <c:pt idx="642">
                  <c:v>9.2950262621850578E-4</c:v>
                </c:pt>
                <c:pt idx="643">
                  <c:v>8.5991650628383382E-4</c:v>
                </c:pt>
                <c:pt idx="644">
                  <c:v>8.2587909113682352E-4</c:v>
                </c:pt>
                <c:pt idx="645">
                  <c:v>4.2528914154723376E-4</c:v>
                </c:pt>
                <c:pt idx="646">
                  <c:v>4.7640014964000978E-4</c:v>
                </c:pt>
                <c:pt idx="647">
                  <c:v>4.6298133499025939E-4</c:v>
                </c:pt>
                <c:pt idx="648">
                  <c:v>4.9467493622973801E-4</c:v>
                </c:pt>
                <c:pt idx="649">
                  <c:v>4.9264140533612072E-4</c:v>
                </c:pt>
                <c:pt idx="650">
                  <c:v>5.0830256168580092E-4</c:v>
                </c:pt>
                <c:pt idx="651">
                  <c:v>4.9174325998710855E-4</c:v>
                </c:pt>
                <c:pt idx="652">
                  <c:v>5.1306661821090799E-4</c:v>
                </c:pt>
                <c:pt idx="653">
                  <c:v>5.0494866507615221E-4</c:v>
                </c:pt>
                <c:pt idx="654">
                  <c:v>5.086241296848842E-4</c:v>
                </c:pt>
                <c:pt idx="655">
                  <c:v>4.7455944786025371E-4</c:v>
                </c:pt>
                <c:pt idx="656">
                  <c:v>4.8796630514549031E-4</c:v>
                </c:pt>
                <c:pt idx="657">
                  <c:v>4.6808248805887861E-4</c:v>
                </c:pt>
                <c:pt idx="658">
                  <c:v>4.7462556544975386E-4</c:v>
                </c:pt>
                <c:pt idx="659">
                  <c:v>4.578641205157765E-4</c:v>
                </c:pt>
                <c:pt idx="660">
                  <c:v>4.5592973085891228E-4</c:v>
                </c:pt>
                <c:pt idx="661">
                  <c:v>4.844308741387779E-4</c:v>
                </c:pt>
                <c:pt idx="662">
                  <c:v>7.4461104414898476E-4</c:v>
                </c:pt>
                <c:pt idx="663">
                  <c:v>6.7247072011729966E-4</c:v>
                </c:pt>
                <c:pt idx="664">
                  <c:v>6.411292633052275E-4</c:v>
                </c:pt>
                <c:pt idx="665">
                  <c:v>5.9140086254301548E-4</c:v>
                </c:pt>
                <c:pt idx="666">
                  <c:v>5.6699862301959835E-4</c:v>
                </c:pt>
                <c:pt idx="667">
                  <c:v>6.6669901736711315E-4</c:v>
                </c:pt>
                <c:pt idx="668">
                  <c:v>6.430171554713699E-4</c:v>
                </c:pt>
                <c:pt idx="669">
                  <c:v>7.039234086614279E-4</c:v>
                </c:pt>
                <c:pt idx="670">
                  <c:v>6.5841008343715162E-4</c:v>
                </c:pt>
                <c:pt idx="671">
                  <c:v>6.4253100785173619E-4</c:v>
                </c:pt>
                <c:pt idx="672">
                  <c:v>7.0644180063003789E-4</c:v>
                </c:pt>
                <c:pt idx="673">
                  <c:v>6.7940801275218489E-4</c:v>
                </c:pt>
                <c:pt idx="674">
                  <c:v>6.7335049270386812E-4</c:v>
                </c:pt>
                <c:pt idx="675">
                  <c:v>6.8492585552827178E-4</c:v>
                </c:pt>
                <c:pt idx="676">
                  <c:v>7.5706250780006553E-4</c:v>
                </c:pt>
                <c:pt idx="677">
                  <c:v>7.3699048473889852E-4</c:v>
                </c:pt>
                <c:pt idx="678">
                  <c:v>7.9024434813556297E-4</c:v>
                </c:pt>
                <c:pt idx="679">
                  <c:v>8.0754764038201189E-4</c:v>
                </c:pt>
                <c:pt idx="680">
                  <c:v>8.1845229567342834E-4</c:v>
                </c:pt>
                <c:pt idx="681">
                  <c:v>8.5550511088048156E-4</c:v>
                </c:pt>
                <c:pt idx="682">
                  <c:v>8.6323163505055793E-4</c:v>
                </c:pt>
                <c:pt idx="683">
                  <c:v>8.4021362981426891E-4</c:v>
                </c:pt>
                <c:pt idx="684">
                  <c:v>8.0567490566801393E-4</c:v>
                </c:pt>
                <c:pt idx="685">
                  <c:v>8.6894967461461649E-4</c:v>
                </c:pt>
                <c:pt idx="686">
                  <c:v>9.7661277005942461E-4</c:v>
                </c:pt>
                <c:pt idx="687">
                  <c:v>9.4712265911178425E-4</c:v>
                </c:pt>
                <c:pt idx="688">
                  <c:v>1.0566591759120342E-3</c:v>
                </c:pt>
                <c:pt idx="689">
                  <c:v>1.2137713689513549E-3</c:v>
                </c:pt>
                <c:pt idx="690">
                  <c:v>1.1949414385970974E-3</c:v>
                </c:pt>
                <c:pt idx="691">
                  <c:v>1.1501273385355159E-3</c:v>
                </c:pt>
                <c:pt idx="692">
                  <c:v>1.1243576174243975E-3</c:v>
                </c:pt>
                <c:pt idx="693">
                  <c:v>1.1320721859593541E-3</c:v>
                </c:pt>
                <c:pt idx="694">
                  <c:v>1.131823026745582E-3</c:v>
                </c:pt>
                <c:pt idx="695">
                  <c:v>1.0957105879086742E-3</c:v>
                </c:pt>
                <c:pt idx="696">
                  <c:v>1.0294545396658606E-3</c:v>
                </c:pt>
                <c:pt idx="697">
                  <c:v>9.9255737466665884E-4</c:v>
                </c:pt>
                <c:pt idx="698">
                  <c:v>9.6250947299267103E-4</c:v>
                </c:pt>
                <c:pt idx="699">
                  <c:v>1.0664265090749667E-3</c:v>
                </c:pt>
                <c:pt idx="700">
                  <c:v>1.0352784502173325E-3</c:v>
                </c:pt>
                <c:pt idx="701">
                  <c:v>9.7753654458765339E-4</c:v>
                </c:pt>
                <c:pt idx="702">
                  <c:v>9.248183753818789E-4</c:v>
                </c:pt>
                <c:pt idx="703">
                  <c:v>8.9111509476498259E-4</c:v>
                </c:pt>
                <c:pt idx="704">
                  <c:v>8.4806398156566786E-4</c:v>
                </c:pt>
                <c:pt idx="705">
                  <c:v>8.2664186638198983E-4</c:v>
                </c:pt>
                <c:pt idx="706">
                  <c:v>8.7808829671409618E-4</c:v>
                </c:pt>
                <c:pt idx="707">
                  <c:v>8.9643613224030889E-4</c:v>
                </c:pt>
                <c:pt idx="708">
                  <c:v>1.0820751643675621E-3</c:v>
                </c:pt>
                <c:pt idx="709">
                  <c:v>9.4639447941270792E-4</c:v>
                </c:pt>
                <c:pt idx="710">
                  <c:v>1.012534079169335E-3</c:v>
                </c:pt>
                <c:pt idx="711">
                  <c:v>9.968396326514163E-4</c:v>
                </c:pt>
                <c:pt idx="712">
                  <c:v>9.8789155165632226E-4</c:v>
                </c:pt>
                <c:pt idx="713">
                  <c:v>9.9261059489006592E-4</c:v>
                </c:pt>
                <c:pt idx="714">
                  <c:v>9.4447777921985801E-4</c:v>
                </c:pt>
                <c:pt idx="715">
                  <c:v>9.319237599980148E-4</c:v>
                </c:pt>
                <c:pt idx="716">
                  <c:v>9.1265174999042957E-4</c:v>
                </c:pt>
                <c:pt idx="717">
                  <c:v>8.6187853424181556E-4</c:v>
                </c:pt>
                <c:pt idx="718">
                  <c:v>8.9094061372969337E-4</c:v>
                </c:pt>
                <c:pt idx="719">
                  <c:v>9.2179721861005727E-4</c:v>
                </c:pt>
                <c:pt idx="720">
                  <c:v>9.276844472927043E-4</c:v>
                </c:pt>
                <c:pt idx="721">
                  <c:v>8.9917767929915211E-4</c:v>
                </c:pt>
                <c:pt idx="722">
                  <c:v>8.7441651232686456E-4</c:v>
                </c:pt>
                <c:pt idx="723">
                  <c:v>8.5252033557977084E-4</c:v>
                </c:pt>
                <c:pt idx="724">
                  <c:v>7.9263710200338556E-4</c:v>
                </c:pt>
                <c:pt idx="725">
                  <c:v>7.5305822222052293E-4</c:v>
                </c:pt>
                <c:pt idx="726">
                  <c:v>7.1485707127997233E-4</c:v>
                </c:pt>
                <c:pt idx="727">
                  <c:v>7.7276785579441769E-4</c:v>
                </c:pt>
                <c:pt idx="728">
                  <c:v>8.2834208150772606E-4</c:v>
                </c:pt>
                <c:pt idx="729">
                  <c:v>7.8535922954912473E-4</c:v>
                </c:pt>
                <c:pt idx="730">
                  <c:v>7.4444315185868786E-4</c:v>
                </c:pt>
                <c:pt idx="731">
                  <c:v>7.3780418338389715E-4</c:v>
                </c:pt>
                <c:pt idx="732">
                  <c:v>7.2017230350673758E-4</c:v>
                </c:pt>
                <c:pt idx="733">
                  <c:v>6.9805092009759834E-4</c:v>
                </c:pt>
                <c:pt idx="734">
                  <c:v>6.8534878956385832E-4</c:v>
                </c:pt>
                <c:pt idx="735">
                  <c:v>6.6415751962406921E-4</c:v>
                </c:pt>
                <c:pt idx="736">
                  <c:v>6.5410143302692663E-4</c:v>
                </c:pt>
                <c:pt idx="737">
                  <c:v>6.2892464228290438E-4</c:v>
                </c:pt>
                <c:pt idx="738">
                  <c:v>6.1742145944719475E-4</c:v>
                </c:pt>
                <c:pt idx="739">
                  <c:v>6.5719074158238349E-4</c:v>
                </c:pt>
                <c:pt idx="740">
                  <c:v>6.3062606333863307E-4</c:v>
                </c:pt>
                <c:pt idx="741">
                  <c:v>5.5882547437714736E-4</c:v>
                </c:pt>
                <c:pt idx="742">
                  <c:v>5.3885335091366407E-4</c:v>
                </c:pt>
                <c:pt idx="743">
                  <c:v>5.9176127198376787E-4</c:v>
                </c:pt>
                <c:pt idx="744">
                  <c:v>5.9165884074899181E-4</c:v>
                </c:pt>
                <c:pt idx="745">
                  <c:v>6.1113580875269617E-4</c:v>
                </c:pt>
                <c:pt idx="746">
                  <c:v>6.0879250588367797E-4</c:v>
                </c:pt>
                <c:pt idx="747">
                  <c:v>5.9383155961841537E-4</c:v>
                </c:pt>
                <c:pt idx="748">
                  <c:v>6.9223984870868697E-4</c:v>
                </c:pt>
                <c:pt idx="749">
                  <c:v>6.7153247042111837E-4</c:v>
                </c:pt>
                <c:pt idx="750">
                  <c:v>6.4304948578593354E-4</c:v>
                </c:pt>
                <c:pt idx="751">
                  <c:v>6.0572105324445641E-4</c:v>
                </c:pt>
                <c:pt idx="752">
                  <c:v>5.8973647613949902E-4</c:v>
                </c:pt>
                <c:pt idx="753">
                  <c:v>5.770980356721889E-4</c:v>
                </c:pt>
                <c:pt idx="754">
                  <c:v>6.028836010469594E-4</c:v>
                </c:pt>
                <c:pt idx="755">
                  <c:v>5.6179880996855465E-4</c:v>
                </c:pt>
                <c:pt idx="756">
                  <c:v>5.5758811216627575E-4</c:v>
                </c:pt>
                <c:pt idx="757">
                  <c:v>5.8614479049835767E-4</c:v>
                </c:pt>
                <c:pt idx="758">
                  <c:v>4.996453158468418E-4</c:v>
                </c:pt>
                <c:pt idx="759">
                  <c:v>6.2256331027341538E-4</c:v>
                </c:pt>
                <c:pt idx="760">
                  <c:v>6.042170675428385E-4</c:v>
                </c:pt>
                <c:pt idx="761">
                  <c:v>5.120502498058197E-4</c:v>
                </c:pt>
                <c:pt idx="762">
                  <c:v>4.7999823397446186E-4</c:v>
                </c:pt>
                <c:pt idx="763">
                  <c:v>4.7524950029130081E-4</c:v>
                </c:pt>
                <c:pt idx="764">
                  <c:v>4.6080538231151491E-4</c:v>
                </c:pt>
                <c:pt idx="765">
                  <c:v>2.2512212128841788E-4</c:v>
                </c:pt>
                <c:pt idx="766">
                  <c:v>2.1741425182733118E-4</c:v>
                </c:pt>
                <c:pt idx="767">
                  <c:v>2.0832155949878628E-4</c:v>
                </c:pt>
                <c:pt idx="768">
                  <c:v>1.8818534804656013E-4</c:v>
                </c:pt>
                <c:pt idx="769">
                  <c:v>2.6677857730420559E-4</c:v>
                </c:pt>
                <c:pt idx="770">
                  <c:v>2.5719804573610011E-4</c:v>
                </c:pt>
                <c:pt idx="771">
                  <c:v>2.4811453584003328E-4</c:v>
                </c:pt>
                <c:pt idx="772">
                  <c:v>2.6740614865510763E-4</c:v>
                </c:pt>
                <c:pt idx="773">
                  <c:v>3.8843647860648071E-4</c:v>
                </c:pt>
                <c:pt idx="774">
                  <c:v>3.7611007408144701E-4</c:v>
                </c:pt>
                <c:pt idx="775">
                  <c:v>2.5428924953591633E-4</c:v>
                </c:pt>
                <c:pt idx="776">
                  <c:v>1.8791474021629875E-4</c:v>
                </c:pt>
                <c:pt idx="777">
                  <c:v>1.4349604928932895E-4</c:v>
                </c:pt>
                <c:pt idx="778">
                  <c:v>1.5825952304271673E-4</c:v>
                </c:pt>
                <c:pt idx="779">
                  <c:v>1.5336023551219659E-4</c:v>
                </c:pt>
                <c:pt idx="780">
                  <c:v>1.6367024946356928E-4</c:v>
                </c:pt>
                <c:pt idx="781">
                  <c:v>1.5639936233962206E-4</c:v>
                </c:pt>
                <c:pt idx="782">
                  <c:v>1.604979479558027E-4</c:v>
                </c:pt>
                <c:pt idx="783">
                  <c:v>1.6567838040605073E-4</c:v>
                </c:pt>
                <c:pt idx="784">
                  <c:v>1.7615888744844932E-4</c:v>
                </c:pt>
                <c:pt idx="785">
                  <c:v>1.5711317395217185E-4</c:v>
                </c:pt>
                <c:pt idx="786">
                  <c:v>1.5345764757889813E-4</c:v>
                </c:pt>
                <c:pt idx="787">
                  <c:v>1.4900876682464228E-4</c:v>
                </c:pt>
                <c:pt idx="788">
                  <c:v>1.5998550170951307E-4</c:v>
                </c:pt>
                <c:pt idx="789">
                  <c:v>1.57184734687657E-4</c:v>
                </c:pt>
                <c:pt idx="790">
                  <c:v>1.3140554695586449E-4</c:v>
                </c:pt>
                <c:pt idx="791">
                  <c:v>1.3069861642766957E-4</c:v>
                </c:pt>
                <c:pt idx="792">
                  <c:v>1.2415049252823338E-4</c:v>
                </c:pt>
                <c:pt idx="793">
                  <c:v>1.2414143637569887E-4</c:v>
                </c:pt>
                <c:pt idx="794">
                  <c:v>1.2291993156357938E-4</c:v>
                </c:pt>
                <c:pt idx="795">
                  <c:v>1.4623241293165853E-4</c:v>
                </c:pt>
                <c:pt idx="796">
                  <c:v>1.5075143317702368E-4</c:v>
                </c:pt>
                <c:pt idx="797">
                  <c:v>1.5687574107019987E-4</c:v>
                </c:pt>
                <c:pt idx="798">
                  <c:v>1.4788940043989802E-4</c:v>
                </c:pt>
                <c:pt idx="799">
                  <c:v>1.1249760105578714E-4</c:v>
                </c:pt>
                <c:pt idx="800">
                  <c:v>1.0408801951223143E-4</c:v>
                </c:pt>
                <c:pt idx="801">
                  <c:v>1.1741554042415501E-4</c:v>
                </c:pt>
                <c:pt idx="802">
                  <c:v>1.2610108920621689E-4</c:v>
                </c:pt>
                <c:pt idx="803">
                  <c:v>1.2407976181380274E-4</c:v>
                </c:pt>
                <c:pt idx="804">
                  <c:v>7.1341651042572697E-5</c:v>
                </c:pt>
                <c:pt idx="805">
                  <c:v>9.1242219779825678E-5</c:v>
                </c:pt>
                <c:pt idx="806">
                  <c:v>2.2869514286647687E-4</c:v>
                </c:pt>
                <c:pt idx="807">
                  <c:v>2.0878908972432456E-4</c:v>
                </c:pt>
                <c:pt idx="808">
                  <c:v>2.8902092517570717E-4</c:v>
                </c:pt>
                <c:pt idx="809">
                  <c:v>2.5222971741196748E-4</c:v>
                </c:pt>
                <c:pt idx="810">
                  <c:v>2.4415881508604528E-4</c:v>
                </c:pt>
                <c:pt idx="811">
                  <c:v>2.4203739581789497E-4</c:v>
                </c:pt>
                <c:pt idx="812">
                  <c:v>3.0016118800781577E-4</c:v>
                </c:pt>
                <c:pt idx="813">
                  <c:v>4.5048477007345413E-4</c:v>
                </c:pt>
                <c:pt idx="814">
                  <c:v>4.3641319367580236E-4</c:v>
                </c:pt>
                <c:pt idx="815">
                  <c:v>5.9361951342377527E-4</c:v>
                </c:pt>
                <c:pt idx="816">
                  <c:v>5.777258810452814E-4</c:v>
                </c:pt>
                <c:pt idx="817">
                  <c:v>5.5856918725918578E-4</c:v>
                </c:pt>
                <c:pt idx="818">
                  <c:v>5.1532014640276165E-4</c:v>
                </c:pt>
                <c:pt idx="819">
                  <c:v>4.765915994761528E-4</c:v>
                </c:pt>
                <c:pt idx="820">
                  <c:v>4.6532903485167905E-4</c:v>
                </c:pt>
                <c:pt idx="821">
                  <c:v>4.4885143352579854E-4</c:v>
                </c:pt>
                <c:pt idx="822">
                  <c:v>4.4433639867631189E-4</c:v>
                </c:pt>
                <c:pt idx="823">
                  <c:v>4.3933716128939496E-4</c:v>
                </c:pt>
                <c:pt idx="824">
                  <c:v>4.5231547110854259E-4</c:v>
                </c:pt>
                <c:pt idx="825">
                  <c:v>4.4538774265239525E-4</c:v>
                </c:pt>
                <c:pt idx="826">
                  <c:v>4.2738136027038666E-4</c:v>
                </c:pt>
                <c:pt idx="827">
                  <c:v>4.214390176199693E-4</c:v>
                </c:pt>
                <c:pt idx="828">
                  <c:v>4.2005514450366654E-4</c:v>
                </c:pt>
                <c:pt idx="829">
                  <c:v>4.5767821367214599E-4</c:v>
                </c:pt>
                <c:pt idx="830">
                  <c:v>4.5196663893204989E-4</c:v>
                </c:pt>
                <c:pt idx="831">
                  <c:v>5.8386823973404932E-4</c:v>
                </c:pt>
                <c:pt idx="832">
                  <c:v>5.7340089789030926E-4</c:v>
                </c:pt>
                <c:pt idx="833">
                  <c:v>5.036559974617576E-4</c:v>
                </c:pt>
                <c:pt idx="834">
                  <c:v>4.674355569788536E-4</c:v>
                </c:pt>
                <c:pt idx="835">
                  <c:v>4.8231840748023941E-4</c:v>
                </c:pt>
                <c:pt idx="836">
                  <c:v>4.7882870058744081E-4</c:v>
                </c:pt>
                <c:pt idx="837">
                  <c:v>4.6796823548383016E-4</c:v>
                </c:pt>
                <c:pt idx="838">
                  <c:v>4.3235302819516258E-4</c:v>
                </c:pt>
                <c:pt idx="839">
                  <c:v>4.4010117998653434E-4</c:v>
                </c:pt>
                <c:pt idx="840">
                  <c:v>4.3962697874342808E-4</c:v>
                </c:pt>
                <c:pt idx="841">
                  <c:v>3.5312632298058585E-4</c:v>
                </c:pt>
                <c:pt idx="842">
                  <c:v>3.4049820338425638E-4</c:v>
                </c:pt>
                <c:pt idx="843">
                  <c:v>3.4072620682380533E-4</c:v>
                </c:pt>
                <c:pt idx="844">
                  <c:v>3.4414935321465102E-4</c:v>
                </c:pt>
                <c:pt idx="845">
                  <c:v>3.3337646573555616E-4</c:v>
                </c:pt>
                <c:pt idx="846">
                  <c:v>3.4685240348839111E-4</c:v>
                </c:pt>
                <c:pt idx="847">
                  <c:v>3.7334358441642838E-4</c:v>
                </c:pt>
                <c:pt idx="848">
                  <c:v>3.4294195255735351E-4</c:v>
                </c:pt>
                <c:pt idx="849">
                  <c:v>3.4862570791192697E-4</c:v>
                </c:pt>
                <c:pt idx="850">
                  <c:v>5.3366435494157829E-4</c:v>
                </c:pt>
                <c:pt idx="851">
                  <c:v>6.0711585697883054E-4</c:v>
                </c:pt>
                <c:pt idx="852">
                  <c:v>6.6248801331865426E-4</c:v>
                </c:pt>
                <c:pt idx="853">
                  <c:v>6.8004786432266577E-4</c:v>
                </c:pt>
                <c:pt idx="854">
                  <c:v>6.9522878302192832E-4</c:v>
                </c:pt>
                <c:pt idx="855">
                  <c:v>8.7361688650426401E-4</c:v>
                </c:pt>
                <c:pt idx="856">
                  <c:v>9.3925816219384776E-4</c:v>
                </c:pt>
                <c:pt idx="857">
                  <c:v>9.1819616816046963E-4</c:v>
                </c:pt>
                <c:pt idx="858">
                  <c:v>1.0236496823227182E-3</c:v>
                </c:pt>
                <c:pt idx="859">
                  <c:v>9.8284922947187384E-4</c:v>
                </c:pt>
                <c:pt idx="860">
                  <c:v>9.7611532688047207E-4</c:v>
                </c:pt>
                <c:pt idx="861">
                  <c:v>9.7009247078804861E-4</c:v>
                </c:pt>
                <c:pt idx="862">
                  <c:v>9.2959717572179041E-4</c:v>
                </c:pt>
                <c:pt idx="863">
                  <c:v>1.394722583810254E-3</c:v>
                </c:pt>
                <c:pt idx="864">
                  <c:v>1.3905460184296019E-3</c:v>
                </c:pt>
                <c:pt idx="865">
                  <c:v>1.5775413649207945E-3</c:v>
                </c:pt>
                <c:pt idx="866">
                  <c:v>1.5239950751577659E-3</c:v>
                </c:pt>
                <c:pt idx="867">
                  <c:v>1.465098938587072E-3</c:v>
                </c:pt>
                <c:pt idx="868">
                  <c:v>1.420592199463335E-3</c:v>
                </c:pt>
                <c:pt idx="869">
                  <c:v>1.3780142956274569E-3</c:v>
                </c:pt>
                <c:pt idx="870">
                  <c:v>1.3573254900057002E-3</c:v>
                </c:pt>
                <c:pt idx="871">
                  <c:v>1.2997147897850312E-3</c:v>
                </c:pt>
                <c:pt idx="872">
                  <c:v>1.2508033575387351E-3</c:v>
                </c:pt>
                <c:pt idx="873">
                  <c:v>1.2050573078615013E-3</c:v>
                </c:pt>
                <c:pt idx="874">
                  <c:v>1.2314614968387092E-3</c:v>
                </c:pt>
                <c:pt idx="875">
                  <c:v>1.4150813364646917E-3</c:v>
                </c:pt>
                <c:pt idx="876">
                  <c:v>1.3820446991274283E-3</c:v>
                </c:pt>
                <c:pt idx="877">
                  <c:v>1.3807137450691687E-3</c:v>
                </c:pt>
                <c:pt idx="878">
                  <c:v>1.2972028194088085E-3</c:v>
                </c:pt>
                <c:pt idx="879">
                  <c:v>1.2427526528844119E-3</c:v>
                </c:pt>
                <c:pt idx="880">
                  <c:v>1.1949316406440916E-3</c:v>
                </c:pt>
                <c:pt idx="881">
                  <c:v>1.1611681507706407E-3</c:v>
                </c:pt>
                <c:pt idx="882">
                  <c:v>1.174819257435547E-3</c:v>
                </c:pt>
                <c:pt idx="883">
                  <c:v>1.167800997921275E-3</c:v>
                </c:pt>
                <c:pt idx="884">
                  <c:v>1.2044603629397176E-3</c:v>
                </c:pt>
                <c:pt idx="885">
                  <c:v>1.1656580261113396E-3</c:v>
                </c:pt>
                <c:pt idx="886">
                  <c:v>1.1748728301182996E-3</c:v>
                </c:pt>
                <c:pt idx="887">
                  <c:v>1.1333614410125867E-3</c:v>
                </c:pt>
                <c:pt idx="888">
                  <c:v>1.0189181694625449E-3</c:v>
                </c:pt>
                <c:pt idx="889">
                  <c:v>9.8282291049809809E-4</c:v>
                </c:pt>
                <c:pt idx="890">
                  <c:v>9.8077572209834675E-4</c:v>
                </c:pt>
                <c:pt idx="891">
                  <c:v>9.5855687675938433E-4</c:v>
                </c:pt>
                <c:pt idx="892">
                  <c:v>9.7107968336820481E-4</c:v>
                </c:pt>
                <c:pt idx="893">
                  <c:v>9.5685629556273701E-4</c:v>
                </c:pt>
                <c:pt idx="894">
                  <c:v>1.3885164234478202E-3</c:v>
                </c:pt>
                <c:pt idx="895">
                  <c:v>1.5627860941049665E-3</c:v>
                </c:pt>
                <c:pt idx="896">
                  <c:v>1.2933731182876796E-3</c:v>
                </c:pt>
                <c:pt idx="897">
                  <c:v>1.3293768632063377E-3</c:v>
                </c:pt>
                <c:pt idx="898">
                  <c:v>1.3360591267045515E-3</c:v>
                </c:pt>
                <c:pt idx="899">
                  <c:v>1.2974916604647801E-3</c:v>
                </c:pt>
                <c:pt idx="900">
                  <c:v>1.2776553493710134E-3</c:v>
                </c:pt>
                <c:pt idx="901">
                  <c:v>1.2647492874417749E-3</c:v>
                </c:pt>
                <c:pt idx="902">
                  <c:v>1.3308371924075021E-3</c:v>
                </c:pt>
                <c:pt idx="903">
                  <c:v>1.3014287530833544E-3</c:v>
                </c:pt>
                <c:pt idx="904">
                  <c:v>1.264453042366139E-3</c:v>
                </c:pt>
                <c:pt idx="905">
                  <c:v>1.2869377939622611E-3</c:v>
                </c:pt>
                <c:pt idx="906">
                  <c:v>1.26237029240767E-3</c:v>
                </c:pt>
                <c:pt idx="907">
                  <c:v>1.238592643319868E-3</c:v>
                </c:pt>
                <c:pt idx="908">
                  <c:v>1.1968592256911053E-3</c:v>
                </c:pt>
                <c:pt idx="909">
                  <c:v>1.1851278325469225E-3</c:v>
                </c:pt>
                <c:pt idx="910">
                  <c:v>1.1539667803313488E-3</c:v>
                </c:pt>
                <c:pt idx="911">
                  <c:v>1.1155807549338057E-3</c:v>
                </c:pt>
                <c:pt idx="912">
                  <c:v>1.1276491468244409E-3</c:v>
                </c:pt>
                <c:pt idx="913">
                  <c:v>1.0979299281323926E-3</c:v>
                </c:pt>
                <c:pt idx="914">
                  <c:v>9.4382115608425225E-4</c:v>
                </c:pt>
                <c:pt idx="915">
                  <c:v>8.9265791557570189E-4</c:v>
                </c:pt>
                <c:pt idx="916">
                  <c:v>8.690123149338036E-4</c:v>
                </c:pt>
                <c:pt idx="917">
                  <c:v>8.4625045968007341E-4</c:v>
                </c:pt>
                <c:pt idx="918">
                  <c:v>9.1973452514917367E-4</c:v>
                </c:pt>
                <c:pt idx="919">
                  <c:v>9.0618442164044108E-4</c:v>
                </c:pt>
                <c:pt idx="920">
                  <c:v>1.006634586519029E-3</c:v>
                </c:pt>
                <c:pt idx="921">
                  <c:v>9.8516108795161672E-4</c:v>
                </c:pt>
                <c:pt idx="922">
                  <c:v>8.2685416091258102E-4</c:v>
                </c:pt>
                <c:pt idx="923">
                  <c:v>8.058327376193157E-4</c:v>
                </c:pt>
                <c:pt idx="924">
                  <c:v>7.7689144089303685E-4</c:v>
                </c:pt>
                <c:pt idx="925">
                  <c:v>7.7297758114715199E-4</c:v>
                </c:pt>
                <c:pt idx="926">
                  <c:v>6.4447934092786677E-4</c:v>
                </c:pt>
                <c:pt idx="927">
                  <c:v>6.1355533258035237E-4</c:v>
                </c:pt>
                <c:pt idx="928">
                  <c:v>5.8619513179702454E-4</c:v>
                </c:pt>
                <c:pt idx="929">
                  <c:v>5.7553101765509093E-4</c:v>
                </c:pt>
                <c:pt idx="930">
                  <c:v>5.6429622229097994E-4</c:v>
                </c:pt>
                <c:pt idx="931">
                  <c:v>5.546988204359599E-4</c:v>
                </c:pt>
                <c:pt idx="932">
                  <c:v>5.4271313223265398E-4</c:v>
                </c:pt>
                <c:pt idx="933">
                  <c:v>5.2975010648884894E-4</c:v>
                </c:pt>
                <c:pt idx="934">
                  <c:v>5.2905410075765758E-4</c:v>
                </c:pt>
                <c:pt idx="935">
                  <c:v>5.1011360940237131E-4</c:v>
                </c:pt>
                <c:pt idx="936">
                  <c:v>4.8522326545832195E-4</c:v>
                </c:pt>
                <c:pt idx="937">
                  <c:v>4.6489497590971592E-4</c:v>
                </c:pt>
                <c:pt idx="938">
                  <c:v>4.3173336086904993E-4</c:v>
                </c:pt>
                <c:pt idx="939">
                  <c:v>4.1450840695138574E-4</c:v>
                </c:pt>
                <c:pt idx="940">
                  <c:v>3.9697342534410625E-4</c:v>
                </c:pt>
                <c:pt idx="941">
                  <c:v>3.9953766869001682E-4</c:v>
                </c:pt>
                <c:pt idx="942">
                  <c:v>3.9614030731023104E-4</c:v>
                </c:pt>
                <c:pt idx="943">
                  <c:v>5.2912723408351798E-4</c:v>
                </c:pt>
                <c:pt idx="944">
                  <c:v>5.0320431180580116E-4</c:v>
                </c:pt>
                <c:pt idx="945">
                  <c:v>4.9179664107947387E-4</c:v>
                </c:pt>
                <c:pt idx="946">
                  <c:v>4.89645834686664E-4</c:v>
                </c:pt>
                <c:pt idx="947">
                  <c:v>4.78332818188975E-4</c:v>
                </c:pt>
                <c:pt idx="948">
                  <c:v>4.7405807963822274E-4</c:v>
                </c:pt>
                <c:pt idx="949">
                  <c:v>4.8581624534175421E-4</c:v>
                </c:pt>
                <c:pt idx="950">
                  <c:v>4.5320248274568093E-4</c:v>
                </c:pt>
                <c:pt idx="951">
                  <c:v>4.6151643651179717E-4</c:v>
                </c:pt>
                <c:pt idx="952">
                  <c:v>4.540840301825979E-4</c:v>
                </c:pt>
                <c:pt idx="953">
                  <c:v>4.2460409666522311E-4</c:v>
                </c:pt>
                <c:pt idx="954">
                  <c:v>3.9050520900881912E-4</c:v>
                </c:pt>
                <c:pt idx="955">
                  <c:v>3.9129481651321526E-4</c:v>
                </c:pt>
                <c:pt idx="956">
                  <c:v>3.7544066462904196E-4</c:v>
                </c:pt>
                <c:pt idx="957">
                  <c:v>3.7342522402200265E-4</c:v>
                </c:pt>
                <c:pt idx="958">
                  <c:v>3.6634166291072356E-4</c:v>
                </c:pt>
                <c:pt idx="959">
                  <c:v>3.4648942497495774E-4</c:v>
                </c:pt>
                <c:pt idx="960">
                  <c:v>3.3137349460061669E-4</c:v>
                </c:pt>
                <c:pt idx="961">
                  <c:v>3.2024772122715223E-4</c:v>
                </c:pt>
                <c:pt idx="962">
                  <c:v>3.1015479902206524E-4</c:v>
                </c:pt>
                <c:pt idx="963">
                  <c:v>2.9260676622585799E-4</c:v>
                </c:pt>
                <c:pt idx="964">
                  <c:v>2.6897970916364098E-4</c:v>
                </c:pt>
                <c:pt idx="965">
                  <c:v>2.6332241165977194E-4</c:v>
                </c:pt>
                <c:pt idx="966">
                  <c:v>2.5623555876246734E-4</c:v>
                </c:pt>
                <c:pt idx="967">
                  <c:v>2.1593349119901649E-4</c:v>
                </c:pt>
                <c:pt idx="968">
                  <c:v>2.0279231611038172E-4</c:v>
                </c:pt>
                <c:pt idx="969">
                  <c:v>4.5697624787378432E-4</c:v>
                </c:pt>
                <c:pt idx="970">
                  <c:v>4.3723782328163719E-4</c:v>
                </c:pt>
                <c:pt idx="971">
                  <c:v>5.3052836418213112E-4</c:v>
                </c:pt>
                <c:pt idx="972">
                  <c:v>4.9392930113476322E-4</c:v>
                </c:pt>
                <c:pt idx="973">
                  <c:v>4.9163949335511218E-4</c:v>
                </c:pt>
                <c:pt idx="974">
                  <c:v>4.7696045637374388E-4</c:v>
                </c:pt>
                <c:pt idx="975">
                  <c:v>2.371044254396548E-4</c:v>
                </c:pt>
                <c:pt idx="976">
                  <c:v>2.3755839015739775E-4</c:v>
                </c:pt>
                <c:pt idx="977">
                  <c:v>2.3712050763786786E-4</c:v>
                </c:pt>
                <c:pt idx="978">
                  <c:v>3.2714208374336206E-4</c:v>
                </c:pt>
                <c:pt idx="979">
                  <c:v>3.3819376862627665E-4</c:v>
                </c:pt>
                <c:pt idx="980">
                  <c:v>3.4769182036995205E-4</c:v>
                </c:pt>
                <c:pt idx="981">
                  <c:v>3.3628846762168607E-4</c:v>
                </c:pt>
                <c:pt idx="982">
                  <c:v>3.4690851484827192E-4</c:v>
                </c:pt>
                <c:pt idx="983">
                  <c:v>3.3645418980573767E-4</c:v>
                </c:pt>
                <c:pt idx="984">
                  <c:v>3.2618568808953175E-4</c:v>
                </c:pt>
                <c:pt idx="985">
                  <c:v>3.3701589606264257E-4</c:v>
                </c:pt>
                <c:pt idx="986">
                  <c:v>3.3456081401292192E-4</c:v>
                </c:pt>
                <c:pt idx="987">
                  <c:v>3.1903112455065224E-4</c:v>
                </c:pt>
                <c:pt idx="988">
                  <c:v>3.2935522164745737E-4</c:v>
                </c:pt>
                <c:pt idx="989">
                  <c:v>2.7838800252555211E-4</c:v>
                </c:pt>
                <c:pt idx="990">
                  <c:v>2.6991408388627749E-4</c:v>
                </c:pt>
                <c:pt idx="991">
                  <c:v>2.4889916499100975E-4</c:v>
                </c:pt>
                <c:pt idx="992">
                  <c:v>2.4342520357874001E-4</c:v>
                </c:pt>
                <c:pt idx="993">
                  <c:v>2.3905477534339899E-4</c:v>
                </c:pt>
                <c:pt idx="994">
                  <c:v>2.4087618716799009E-4</c:v>
                </c:pt>
                <c:pt idx="995">
                  <c:v>3.7279825576360629E-4</c:v>
                </c:pt>
                <c:pt idx="996">
                  <c:v>3.5997829919099875E-4</c:v>
                </c:pt>
                <c:pt idx="997">
                  <c:v>3.712294902343434E-4</c:v>
                </c:pt>
                <c:pt idx="998">
                  <c:v>3.6566904820221343E-4</c:v>
                </c:pt>
                <c:pt idx="999">
                  <c:v>4.7748142936377715E-4</c:v>
                </c:pt>
                <c:pt idx="1000">
                  <c:v>4.5542336323424313E-4</c:v>
                </c:pt>
                <c:pt idx="1001">
                  <c:v>5.1638086168790255E-4</c:v>
                </c:pt>
                <c:pt idx="1002">
                  <c:v>5.0159185835962135E-4</c:v>
                </c:pt>
                <c:pt idx="1003">
                  <c:v>4.6466983561847412E-4</c:v>
                </c:pt>
                <c:pt idx="1004">
                  <c:v>4.5099603224596648E-4</c:v>
                </c:pt>
                <c:pt idx="1005">
                  <c:v>4.3954745105384866E-4</c:v>
                </c:pt>
                <c:pt idx="1006">
                  <c:v>4.8510659522156091E-4</c:v>
                </c:pt>
                <c:pt idx="1007">
                  <c:v>4.6183437684917746E-4</c:v>
                </c:pt>
                <c:pt idx="1008">
                  <c:v>4.406657734571646E-4</c:v>
                </c:pt>
                <c:pt idx="1009">
                  <c:v>4.3667693270395172E-4</c:v>
                </c:pt>
                <c:pt idx="1010">
                  <c:v>4.2476937616636544E-4</c:v>
                </c:pt>
                <c:pt idx="1011">
                  <c:v>4.1118188422039308E-4</c:v>
                </c:pt>
                <c:pt idx="1012">
                  <c:v>4.023160387058256E-4</c:v>
                </c:pt>
                <c:pt idx="1013">
                  <c:v>3.4098176432525675E-4</c:v>
                </c:pt>
                <c:pt idx="1014">
                  <c:v>2.8772390550659872E-4</c:v>
                </c:pt>
                <c:pt idx="1015">
                  <c:v>2.7901647496155022E-4</c:v>
                </c:pt>
                <c:pt idx="1016">
                  <c:v>2.6409703504477495E-4</c:v>
                </c:pt>
                <c:pt idx="1017">
                  <c:v>2.5360134003638392E-4</c:v>
                </c:pt>
                <c:pt idx="1018">
                  <c:v>2.4757958023894733E-4</c:v>
                </c:pt>
                <c:pt idx="1019">
                  <c:v>2.3989557102938725E-4</c:v>
                </c:pt>
                <c:pt idx="1020">
                  <c:v>2.3288484685427268E-4</c:v>
                </c:pt>
                <c:pt idx="1021">
                  <c:v>1.4436249660891587E-4</c:v>
                </c:pt>
                <c:pt idx="1022">
                  <c:v>1.4559637872202868E-4</c:v>
                </c:pt>
                <c:pt idx="1023">
                  <c:v>1.4459072104759045E-4</c:v>
                </c:pt>
                <c:pt idx="1024">
                  <c:v>1.312157990848026E-4</c:v>
                </c:pt>
                <c:pt idx="1025">
                  <c:v>1.2314606593727498E-4</c:v>
                </c:pt>
                <c:pt idx="1026">
                  <c:v>8.3695775652732016E-5</c:v>
                </c:pt>
                <c:pt idx="1027">
                  <c:v>6.806019176636171E-5</c:v>
                </c:pt>
                <c:pt idx="1028">
                  <c:v>6.9142910074015737E-5</c:v>
                </c:pt>
                <c:pt idx="1029">
                  <c:v>7.1289750611465237E-5</c:v>
                </c:pt>
                <c:pt idx="1030">
                  <c:v>6.2472793744724252E-5</c:v>
                </c:pt>
                <c:pt idx="1031">
                  <c:v>4.8636642908911573E-5</c:v>
                </c:pt>
                <c:pt idx="1032">
                  <c:v>1.9869432082365715E-5</c:v>
                </c:pt>
                <c:pt idx="1033">
                  <c:v>1.1004482439836044E-5</c:v>
                </c:pt>
                <c:pt idx="1034">
                  <c:v>-1.7565567358306639E-5</c:v>
                </c:pt>
                <c:pt idx="1035">
                  <c:v>-1.6131877138201277E-5</c:v>
                </c:pt>
                <c:pt idx="1036">
                  <c:v>-2.81768133448871E-5</c:v>
                </c:pt>
                <c:pt idx="1037">
                  <c:v>-5.8392226558016812E-5</c:v>
                </c:pt>
                <c:pt idx="1038">
                  <c:v>-6.3185863509149776E-5</c:v>
                </c:pt>
                <c:pt idx="1039">
                  <c:v>-6.0387886460588443E-5</c:v>
                </c:pt>
                <c:pt idx="1040">
                  <c:v>-1.4761292355658099E-4</c:v>
                </c:pt>
                <c:pt idx="1041">
                  <c:v>-1.4823313279619163E-4</c:v>
                </c:pt>
                <c:pt idx="1042">
                  <c:v>-1.4449822870230729E-4</c:v>
                </c:pt>
                <c:pt idx="1043">
                  <c:v>-1.3806543539841986E-4</c:v>
                </c:pt>
                <c:pt idx="1044">
                  <c:v>-1.3207117829126878E-4</c:v>
                </c:pt>
                <c:pt idx="1045">
                  <c:v>-1.3264666177438054E-4</c:v>
                </c:pt>
                <c:pt idx="1046">
                  <c:v>-1.2536570933750337E-4</c:v>
                </c:pt>
                <c:pt idx="1047">
                  <c:v>-1.1775292985341518E-4</c:v>
                </c:pt>
                <c:pt idx="1048">
                  <c:v>-1.1791922794404413E-4</c:v>
                </c:pt>
                <c:pt idx="1049">
                  <c:v>-1.308969958855532E-4</c:v>
                </c:pt>
                <c:pt idx="1050">
                  <c:v>-1.5037050376078608E-4</c:v>
                </c:pt>
                <c:pt idx="1051">
                  <c:v>-1.4814636289013525E-4</c:v>
                </c:pt>
                <c:pt idx="1052">
                  <c:v>-1.979802940914535E-4</c:v>
                </c:pt>
                <c:pt idx="1053">
                  <c:v>-1.6958500512584193E-4</c:v>
                </c:pt>
                <c:pt idx="1054">
                  <c:v>-1.6714033214749161E-4</c:v>
                </c:pt>
                <c:pt idx="1055">
                  <c:v>-1.4755694323137803E-4</c:v>
                </c:pt>
                <c:pt idx="1056">
                  <c:v>-1.7421666101464532E-4</c:v>
                </c:pt>
                <c:pt idx="1057">
                  <c:v>-1.725161615578491E-4</c:v>
                </c:pt>
                <c:pt idx="1058">
                  <c:v>-2.2362798198598982E-4</c:v>
                </c:pt>
                <c:pt idx="1059">
                  <c:v>-1.7754761340243688E-4</c:v>
                </c:pt>
                <c:pt idx="1060">
                  <c:v>-1.8053674513155489E-4</c:v>
                </c:pt>
                <c:pt idx="1061">
                  <c:v>-1.5507565882739454E-4</c:v>
                </c:pt>
                <c:pt idx="1062">
                  <c:v>-1.5601019645276095E-4</c:v>
                </c:pt>
                <c:pt idx="1063">
                  <c:v>-3.2252682631882885E-4</c:v>
                </c:pt>
                <c:pt idx="1064">
                  <c:v>-3.2942444945471318E-4</c:v>
                </c:pt>
                <c:pt idx="1065">
                  <c:v>-3.321235542851347E-4</c:v>
                </c:pt>
                <c:pt idx="1066">
                  <c:v>-4.0278785214624462E-4</c:v>
                </c:pt>
                <c:pt idx="1067">
                  <c:v>-3.8754997637505399E-4</c:v>
                </c:pt>
                <c:pt idx="1068">
                  <c:v>-3.6736189341677439E-4</c:v>
                </c:pt>
                <c:pt idx="1069">
                  <c:v>-3.8086702898099779E-4</c:v>
                </c:pt>
                <c:pt idx="1070">
                  <c:v>-3.7240290451713857E-4</c:v>
                </c:pt>
                <c:pt idx="1071">
                  <c:v>-3.610985041097455E-4</c:v>
                </c:pt>
                <c:pt idx="1072">
                  <c:v>-3.9556107602461082E-4</c:v>
                </c:pt>
                <c:pt idx="1073">
                  <c:v>-3.8024934012776979E-4</c:v>
                </c:pt>
                <c:pt idx="1074">
                  <c:v>-3.6300648718530851E-4</c:v>
                </c:pt>
                <c:pt idx="1075">
                  <c:v>-3.7070431443565066E-4</c:v>
                </c:pt>
                <c:pt idx="1076">
                  <c:v>-3.5575901267763345E-4</c:v>
                </c:pt>
                <c:pt idx="1077">
                  <c:v>-3.8499960560757474E-4</c:v>
                </c:pt>
                <c:pt idx="1078">
                  <c:v>-3.5926440800420115E-4</c:v>
                </c:pt>
                <c:pt idx="1079">
                  <c:v>-3.7076153295069101E-4</c:v>
                </c:pt>
                <c:pt idx="1080">
                  <c:v>-3.4399229251695819E-4</c:v>
                </c:pt>
                <c:pt idx="1081">
                  <c:v>-3.2773620879126343E-4</c:v>
                </c:pt>
                <c:pt idx="1082">
                  <c:v>-3.2163062772788751E-4</c:v>
                </c:pt>
                <c:pt idx="1083">
                  <c:v>-3.2585352729403171E-4</c:v>
                </c:pt>
                <c:pt idx="1084">
                  <c:v>-3.2035908834008556E-4</c:v>
                </c:pt>
                <c:pt idx="1085">
                  <c:v>-3.3301064150417829E-4</c:v>
                </c:pt>
                <c:pt idx="1086">
                  <c:v>-3.2293221593769633E-4</c:v>
                </c:pt>
                <c:pt idx="1087">
                  <c:v>-3.3342017026887378E-4</c:v>
                </c:pt>
                <c:pt idx="1088">
                  <c:v>-3.1345893910067615E-4</c:v>
                </c:pt>
                <c:pt idx="1089">
                  <c:v>-3.0095304051824345E-4</c:v>
                </c:pt>
                <c:pt idx="1090">
                  <c:v>-2.9065592170481985E-4</c:v>
                </c:pt>
                <c:pt idx="1091">
                  <c:v>-3.4623443513501424E-4</c:v>
                </c:pt>
                <c:pt idx="1092">
                  <c:v>-3.3521483235124177E-4</c:v>
                </c:pt>
                <c:pt idx="1093">
                  <c:v>-3.3794669847929458E-4</c:v>
                </c:pt>
                <c:pt idx="1094">
                  <c:v>-3.2668968025950299E-4</c:v>
                </c:pt>
                <c:pt idx="1095">
                  <c:v>-2.8939645955869717E-4</c:v>
                </c:pt>
                <c:pt idx="1096">
                  <c:v>-2.7959341994496847E-4</c:v>
                </c:pt>
                <c:pt idx="1097">
                  <c:v>-2.7275836672950614E-4</c:v>
                </c:pt>
                <c:pt idx="1098">
                  <c:v>-2.6228493469028101E-4</c:v>
                </c:pt>
                <c:pt idx="1099">
                  <c:v>-2.562414075695328E-4</c:v>
                </c:pt>
                <c:pt idx="1100">
                  <c:v>-2.4556770017823584E-4</c:v>
                </c:pt>
                <c:pt idx="1101">
                  <c:v>-2.3344410803997938E-4</c:v>
                </c:pt>
                <c:pt idx="1102">
                  <c:v>-1.8632982164999964E-4</c:v>
                </c:pt>
                <c:pt idx="1103">
                  <c:v>-1.1750034033941528E-4</c:v>
                </c:pt>
                <c:pt idx="1104">
                  <c:v>-1.1098023281126164E-4</c:v>
                </c:pt>
                <c:pt idx="1105">
                  <c:v>-1.2889335430996232E-4</c:v>
                </c:pt>
                <c:pt idx="1106">
                  <c:v>-1.0621693360615918E-4</c:v>
                </c:pt>
                <c:pt idx="1107">
                  <c:v>-1.1844984992985478E-4</c:v>
                </c:pt>
                <c:pt idx="1108">
                  <c:v>-1.3109774161947476E-4</c:v>
                </c:pt>
                <c:pt idx="1109">
                  <c:v>-1.233708007250102E-4</c:v>
                </c:pt>
                <c:pt idx="1110">
                  <c:v>-1.200223455570542E-4</c:v>
                </c:pt>
                <c:pt idx="1111">
                  <c:v>-1.532509086364851E-4</c:v>
                </c:pt>
                <c:pt idx="1112">
                  <c:v>-1.4858950540704108E-4</c:v>
                </c:pt>
                <c:pt idx="1113">
                  <c:v>-1.4781077949491291E-4</c:v>
                </c:pt>
                <c:pt idx="1114">
                  <c:v>-1.9445105865311028E-4</c:v>
                </c:pt>
                <c:pt idx="1115">
                  <c:v>-1.5590025280218643E-4</c:v>
                </c:pt>
                <c:pt idx="1116">
                  <c:v>-9.1239208329656367E-5</c:v>
                </c:pt>
                <c:pt idx="1117">
                  <c:v>-9.128294462021275E-5</c:v>
                </c:pt>
                <c:pt idx="1118">
                  <c:v>-3.7594895392616842E-5</c:v>
                </c:pt>
                <c:pt idx="1119">
                  <c:v>-7.111442902830672E-5</c:v>
                </c:pt>
                <c:pt idx="1120">
                  <c:v>-7.6387773662660885E-5</c:v>
                </c:pt>
                <c:pt idx="1121">
                  <c:v>-9.4871799689745853E-5</c:v>
                </c:pt>
                <c:pt idx="1122">
                  <c:v>-1.0742782373553468E-4</c:v>
                </c:pt>
                <c:pt idx="1123">
                  <c:v>-1.6398048718482949E-4</c:v>
                </c:pt>
                <c:pt idx="1124">
                  <c:v>-1.7843529948813948E-4</c:v>
                </c:pt>
                <c:pt idx="1125">
                  <c:v>-1.4132586796428471E-4</c:v>
                </c:pt>
                <c:pt idx="1126">
                  <c:v>-1.2991169519787249E-4</c:v>
                </c:pt>
                <c:pt idx="1127">
                  <c:v>-2.4845705798635963E-4</c:v>
                </c:pt>
                <c:pt idx="1128">
                  <c:v>-6.0928078110691029E-4</c:v>
                </c:pt>
                <c:pt idx="1129">
                  <c:v>-5.8886920117073394E-4</c:v>
                </c:pt>
                <c:pt idx="1130">
                  <c:v>-5.0759216952948481E-4</c:v>
                </c:pt>
                <c:pt idx="1131">
                  <c:v>-4.9247656380050492E-4</c:v>
                </c:pt>
                <c:pt idx="1132">
                  <c:v>-5.7709130476750654E-4</c:v>
                </c:pt>
                <c:pt idx="1133">
                  <c:v>-5.5885429065142698E-4</c:v>
                </c:pt>
                <c:pt idx="1134">
                  <c:v>-6.0913645030122028E-4</c:v>
                </c:pt>
                <c:pt idx="1135">
                  <c:v>-5.9393347303192748E-4</c:v>
                </c:pt>
                <c:pt idx="1136">
                  <c:v>-5.8995705358027054E-4</c:v>
                </c:pt>
                <c:pt idx="1137">
                  <c:v>-5.1349311811316645E-4</c:v>
                </c:pt>
                <c:pt idx="1138">
                  <c:v>-6.3102328034819776E-4</c:v>
                </c:pt>
                <c:pt idx="1139">
                  <c:v>-9.1313395584780369E-4</c:v>
                </c:pt>
                <c:pt idx="1140">
                  <c:v>-9.3758226201857346E-4</c:v>
                </c:pt>
                <c:pt idx="1141">
                  <c:v>-9.0167999297679515E-4</c:v>
                </c:pt>
                <c:pt idx="1142">
                  <c:v>-5.850970643863808E-4</c:v>
                </c:pt>
                <c:pt idx="1143">
                  <c:v>-7.6396931450465873E-4</c:v>
                </c:pt>
                <c:pt idx="1144">
                  <c:v>-7.4050894467665837E-4</c:v>
                </c:pt>
                <c:pt idx="1145">
                  <c:v>-8.1021527499339761E-4</c:v>
                </c:pt>
                <c:pt idx="1146">
                  <c:v>-5.9927763986580655E-4</c:v>
                </c:pt>
                <c:pt idx="1147">
                  <c:v>-6.9277970261275349E-4</c:v>
                </c:pt>
                <c:pt idx="1148">
                  <c:v>-6.4091080869014725E-4</c:v>
                </c:pt>
                <c:pt idx="1149">
                  <c:v>-8.133714606096469E-4</c:v>
                </c:pt>
                <c:pt idx="1150">
                  <c:v>-7.7859824021117444E-4</c:v>
                </c:pt>
                <c:pt idx="1151">
                  <c:v>-6.2619772331173223E-4</c:v>
                </c:pt>
                <c:pt idx="1152">
                  <c:v>-6.2985728693139254E-4</c:v>
                </c:pt>
                <c:pt idx="1153">
                  <c:v>-5.7210951903923348E-4</c:v>
                </c:pt>
                <c:pt idx="1154">
                  <c:v>-7.2631849955419293E-4</c:v>
                </c:pt>
                <c:pt idx="1155">
                  <c:v>-6.7077808155810751E-4</c:v>
                </c:pt>
                <c:pt idx="1156">
                  <c:v>-6.3307516387137012E-4</c:v>
                </c:pt>
                <c:pt idx="1157">
                  <c:v>-6.1956082289970748E-4</c:v>
                </c:pt>
                <c:pt idx="1158">
                  <c:v>-7.8862566231087308E-4</c:v>
                </c:pt>
                <c:pt idx="1159">
                  <c:v>-7.042809758881826E-4</c:v>
                </c:pt>
                <c:pt idx="1160">
                  <c:v>-6.9292838793806231E-4</c:v>
                </c:pt>
                <c:pt idx="1161">
                  <c:v>-7.3030282732405242E-4</c:v>
                </c:pt>
                <c:pt idx="1162">
                  <c:v>-7.536629137276517E-4</c:v>
                </c:pt>
                <c:pt idx="1163">
                  <c:v>-7.1292246588291271E-4</c:v>
                </c:pt>
                <c:pt idx="1164">
                  <c:v>-7.2749375451911554E-4</c:v>
                </c:pt>
                <c:pt idx="1165">
                  <c:v>-7.3202034745928487E-4</c:v>
                </c:pt>
                <c:pt idx="1166">
                  <c:v>-8.3641326604647623E-4</c:v>
                </c:pt>
                <c:pt idx="1167">
                  <c:v>-8.4373317205050638E-4</c:v>
                </c:pt>
                <c:pt idx="1168">
                  <c:v>-7.7164119365781048E-4</c:v>
                </c:pt>
                <c:pt idx="1169">
                  <c:v>-1.0378415776046883E-3</c:v>
                </c:pt>
                <c:pt idx="1170">
                  <c:v>-1.0531976668626216E-3</c:v>
                </c:pt>
                <c:pt idx="1171">
                  <c:v>-1.0237298441062017E-3</c:v>
                </c:pt>
                <c:pt idx="1172">
                  <c:v>-1.0238234052167199E-3</c:v>
                </c:pt>
                <c:pt idx="1173">
                  <c:v>-9.96933744262331E-4</c:v>
                </c:pt>
                <c:pt idx="1174">
                  <c:v>-9.5218703249340137E-4</c:v>
                </c:pt>
                <c:pt idx="1175">
                  <c:v>-9.8120071386931891E-4</c:v>
                </c:pt>
                <c:pt idx="1176">
                  <c:v>-9.0142852732177524E-4</c:v>
                </c:pt>
                <c:pt idx="1177">
                  <c:v>-8.5456560317898869E-4</c:v>
                </c:pt>
                <c:pt idx="1178">
                  <c:v>-8.4557928290218568E-4</c:v>
                </c:pt>
                <c:pt idx="1179">
                  <c:v>-8.1507080970782855E-4</c:v>
                </c:pt>
                <c:pt idx="1180">
                  <c:v>-8.6468842495577571E-4</c:v>
                </c:pt>
                <c:pt idx="1181">
                  <c:v>-8.3817780882075165E-4</c:v>
                </c:pt>
                <c:pt idx="1182">
                  <c:v>-8.0143277913438747E-4</c:v>
                </c:pt>
                <c:pt idx="1183">
                  <c:v>-8.6703929755287481E-4</c:v>
                </c:pt>
                <c:pt idx="1184">
                  <c:v>-8.0342806828893171E-4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D2-4B1D-8713-AFABFDCB9946}"/>
            </c:ext>
          </c:extLst>
        </c:ser>
        <c:ser>
          <c:idx val="6"/>
          <c:order val="6"/>
          <c:tx>
            <c:strRef>
              <c:f>RISKSTATS_LSE!$AX$1</c:f>
              <c:strCache>
                <c:ptCount val="1"/>
                <c:pt idx="0">
                  <c:v>Information.Technology.1</c:v>
                </c:pt>
              </c:strCache>
            </c:strRef>
          </c:tx>
          <c:spPr>
            <a:ln w="635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RISKSTATS_LSE!$AX$2:$AX$1186</c:f>
              <c:numCache>
                <c:formatCode>0.00%</c:formatCode>
                <c:ptCount val="1185"/>
                <c:pt idx="620">
                  <c:v>1.65686475752674E-4</c:v>
                </c:pt>
                <c:pt idx="621">
                  <c:v>1.5744102023603542E-4</c:v>
                </c:pt>
                <c:pt idx="622">
                  <c:v>1.5290837412081895E-4</c:v>
                </c:pt>
                <c:pt idx="623">
                  <c:v>1.4802382255497257E-4</c:v>
                </c:pt>
                <c:pt idx="624">
                  <c:v>1.3863237719973946E-4</c:v>
                </c:pt>
                <c:pt idx="625">
                  <c:v>1.2458984813278423E-4</c:v>
                </c:pt>
                <c:pt idx="626">
                  <c:v>1.2240578101920869E-4</c:v>
                </c:pt>
                <c:pt idx="627">
                  <c:v>1.1907677687794949E-4</c:v>
                </c:pt>
                <c:pt idx="628">
                  <c:v>1.2225542576891306E-4</c:v>
                </c:pt>
                <c:pt idx="629">
                  <c:v>1.1782577640955148E-4</c:v>
                </c:pt>
                <c:pt idx="630">
                  <c:v>1.1981262123676965E-4</c:v>
                </c:pt>
                <c:pt idx="631">
                  <c:v>1.2064762214547376E-4</c:v>
                </c:pt>
                <c:pt idx="632">
                  <c:v>1.1863664263787032E-4</c:v>
                </c:pt>
                <c:pt idx="633">
                  <c:v>1.116384876004956E-4</c:v>
                </c:pt>
                <c:pt idx="634">
                  <c:v>1.1110772697861816E-4</c:v>
                </c:pt>
                <c:pt idx="635">
                  <c:v>1.034897101386323E-4</c:v>
                </c:pt>
                <c:pt idx="636">
                  <c:v>1.0312305997298922E-4</c:v>
                </c:pt>
                <c:pt idx="637">
                  <c:v>9.5321309086674445E-5</c:v>
                </c:pt>
                <c:pt idx="638">
                  <c:v>6.8168726502286311E-5</c:v>
                </c:pt>
                <c:pt idx="639">
                  <c:v>6.5073856525677822E-5</c:v>
                </c:pt>
                <c:pt idx="640">
                  <c:v>5.435292726045246E-5</c:v>
                </c:pt>
                <c:pt idx="641">
                  <c:v>5.4049006421831312E-5</c:v>
                </c:pt>
                <c:pt idx="642">
                  <c:v>4.6513930067988676E-5</c:v>
                </c:pt>
                <c:pt idx="643">
                  <c:v>4.2181808670905163E-5</c:v>
                </c:pt>
                <c:pt idx="644">
                  <c:v>3.9564595396911227E-5</c:v>
                </c:pt>
                <c:pt idx="645">
                  <c:v>4.1338589670386558E-5</c:v>
                </c:pt>
                <c:pt idx="646">
                  <c:v>3.7665667492615257E-5</c:v>
                </c:pt>
                <c:pt idx="647">
                  <c:v>3.7583468102835535E-5</c:v>
                </c:pt>
                <c:pt idx="648">
                  <c:v>2.8608250119510154E-5</c:v>
                </c:pt>
                <c:pt idx="649">
                  <c:v>2.5677047781232355E-5</c:v>
                </c:pt>
                <c:pt idx="650">
                  <c:v>2.4621783931930662E-5</c:v>
                </c:pt>
                <c:pt idx="651">
                  <c:v>2.4343214930174201E-5</c:v>
                </c:pt>
                <c:pt idx="652">
                  <c:v>2.2715045567560422E-5</c:v>
                </c:pt>
                <c:pt idx="653">
                  <c:v>2.2235669067567042E-5</c:v>
                </c:pt>
                <c:pt idx="654">
                  <c:v>2.0907801745295528E-5</c:v>
                </c:pt>
                <c:pt idx="655">
                  <c:v>2.1833137766025068E-5</c:v>
                </c:pt>
                <c:pt idx="656">
                  <c:v>1.8714146188426443E-5</c:v>
                </c:pt>
                <c:pt idx="657">
                  <c:v>1.8530899640201891E-5</c:v>
                </c:pt>
                <c:pt idx="658">
                  <c:v>1.9296416235943861E-5</c:v>
                </c:pt>
                <c:pt idx="659">
                  <c:v>1.8055439997907371E-5</c:v>
                </c:pt>
                <c:pt idx="660">
                  <c:v>1.5389695332235289E-5</c:v>
                </c:pt>
                <c:pt idx="661">
                  <c:v>9.2726255292531076E-6</c:v>
                </c:pt>
                <c:pt idx="662">
                  <c:v>6.640982424912868E-6</c:v>
                </c:pt>
                <c:pt idx="663">
                  <c:v>7.412950402858923E-6</c:v>
                </c:pt>
                <c:pt idx="664">
                  <c:v>5.9040069029684022E-6</c:v>
                </c:pt>
                <c:pt idx="665">
                  <c:v>6.2487109383908325E-6</c:v>
                </c:pt>
                <c:pt idx="666">
                  <c:v>5.2025222812752827E-6</c:v>
                </c:pt>
                <c:pt idx="667">
                  <c:v>1.0568963669689468E-5</c:v>
                </c:pt>
                <c:pt idx="668">
                  <c:v>1.0304931160215994E-5</c:v>
                </c:pt>
                <c:pt idx="669">
                  <c:v>2.5889384972250356E-5</c:v>
                </c:pt>
                <c:pt idx="670">
                  <c:v>2.5051507695031758E-5</c:v>
                </c:pt>
                <c:pt idx="671">
                  <c:v>2.7225578233626011E-5</c:v>
                </c:pt>
                <c:pt idx="672">
                  <c:v>2.7580565310483748E-5</c:v>
                </c:pt>
                <c:pt idx="673">
                  <c:v>2.5272942572507897E-5</c:v>
                </c:pt>
                <c:pt idx="674">
                  <c:v>2.6609418867246402E-5</c:v>
                </c:pt>
                <c:pt idx="675">
                  <c:v>2.2908063347257773E-5</c:v>
                </c:pt>
                <c:pt idx="676">
                  <c:v>2.7544253959658847E-5</c:v>
                </c:pt>
                <c:pt idx="677">
                  <c:v>2.7488172894363795E-5</c:v>
                </c:pt>
                <c:pt idx="678">
                  <c:v>2.6122733599803725E-5</c:v>
                </c:pt>
                <c:pt idx="679">
                  <c:v>2.1210300465830071E-5</c:v>
                </c:pt>
                <c:pt idx="680">
                  <c:v>1.9340925032560541E-5</c:v>
                </c:pt>
                <c:pt idx="681">
                  <c:v>2.5286081498919719E-5</c:v>
                </c:pt>
                <c:pt idx="682">
                  <c:v>3.0742328833176893E-5</c:v>
                </c:pt>
                <c:pt idx="683">
                  <c:v>3.3398272623943231E-5</c:v>
                </c:pt>
                <c:pt idx="684">
                  <c:v>3.0639743805711409E-5</c:v>
                </c:pt>
                <c:pt idx="685">
                  <c:v>5.8221437895446985E-5</c:v>
                </c:pt>
                <c:pt idx="686">
                  <c:v>4.3642285306406348E-5</c:v>
                </c:pt>
                <c:pt idx="687">
                  <c:v>2.4728892459429523E-5</c:v>
                </c:pt>
                <c:pt idx="688">
                  <c:v>4.6894310623177616E-6</c:v>
                </c:pt>
                <c:pt idx="689">
                  <c:v>-8.4842446167311039E-6</c:v>
                </c:pt>
                <c:pt idx="690">
                  <c:v>3.679413463506115E-6</c:v>
                </c:pt>
                <c:pt idx="691">
                  <c:v>3.9536300649395564E-6</c:v>
                </c:pt>
                <c:pt idx="692">
                  <c:v>-4.151662058334805E-7</c:v>
                </c:pt>
                <c:pt idx="693">
                  <c:v>-1.6086640014180032E-5</c:v>
                </c:pt>
                <c:pt idx="694">
                  <c:v>-1.9216114404122938E-5</c:v>
                </c:pt>
                <c:pt idx="695">
                  <c:v>-1.8934954680080055E-5</c:v>
                </c:pt>
                <c:pt idx="696">
                  <c:v>-3.0629770516721127E-5</c:v>
                </c:pt>
                <c:pt idx="697">
                  <c:v>-3.259558262751528E-5</c:v>
                </c:pt>
                <c:pt idx="698">
                  <c:v>-3.7677024812037745E-5</c:v>
                </c:pt>
                <c:pt idx="699">
                  <c:v>-4.4649662169781056E-5</c:v>
                </c:pt>
                <c:pt idx="700">
                  <c:v>-3.7710799313480479E-5</c:v>
                </c:pt>
                <c:pt idx="701">
                  <c:v>-3.9397227866607137E-5</c:v>
                </c:pt>
                <c:pt idx="702">
                  <c:v>-3.0013490077003297E-5</c:v>
                </c:pt>
                <c:pt idx="703">
                  <c:v>-3.2121636281880231E-5</c:v>
                </c:pt>
                <c:pt idx="704">
                  <c:v>-1.3099373275595302E-5</c:v>
                </c:pt>
                <c:pt idx="705">
                  <c:v>-1.1897365728451169E-5</c:v>
                </c:pt>
                <c:pt idx="706">
                  <c:v>7.787745142427199E-6</c:v>
                </c:pt>
                <c:pt idx="707">
                  <c:v>3.3151480506637553E-5</c:v>
                </c:pt>
                <c:pt idx="708">
                  <c:v>3.3746681312930801E-5</c:v>
                </c:pt>
                <c:pt idx="709">
                  <c:v>6.3927688146448664E-5</c:v>
                </c:pt>
                <c:pt idx="710">
                  <c:v>4.0513486712232342E-5</c:v>
                </c:pt>
                <c:pt idx="711">
                  <c:v>3.1209117764020722E-5</c:v>
                </c:pt>
                <c:pt idx="712">
                  <c:v>3.37877753332251E-5</c:v>
                </c:pt>
                <c:pt idx="713">
                  <c:v>1.8974217607170644E-5</c:v>
                </c:pt>
                <c:pt idx="714">
                  <c:v>-5.3549568764232988E-7</c:v>
                </c:pt>
                <c:pt idx="715">
                  <c:v>-7.5901857127369115E-6</c:v>
                </c:pt>
                <c:pt idx="716">
                  <c:v>6.4732193859182401E-6</c:v>
                </c:pt>
                <c:pt idx="717">
                  <c:v>1.7726894142671738E-5</c:v>
                </c:pt>
                <c:pt idx="718">
                  <c:v>1.4754882548000573E-5</c:v>
                </c:pt>
                <c:pt idx="719">
                  <c:v>-1.8945147798322066E-5</c:v>
                </c:pt>
                <c:pt idx="720">
                  <c:v>-1.4519762159192882E-5</c:v>
                </c:pt>
                <c:pt idx="721">
                  <c:v>-1.3725020238888224E-5</c:v>
                </c:pt>
                <c:pt idx="722">
                  <c:v>-5.3084898169058462E-6</c:v>
                </c:pt>
                <c:pt idx="723">
                  <c:v>-7.5241857606536485E-6</c:v>
                </c:pt>
                <c:pt idx="724">
                  <c:v>-1.7660024105933545E-5</c:v>
                </c:pt>
                <c:pt idx="725">
                  <c:v>-1.9989732818365324E-5</c:v>
                </c:pt>
                <c:pt idx="726">
                  <c:v>-6.6841833394857489E-6</c:v>
                </c:pt>
                <c:pt idx="727">
                  <c:v>-2.0275050813857084E-5</c:v>
                </c:pt>
                <c:pt idx="728">
                  <c:v>-3.2386616771141048E-5</c:v>
                </c:pt>
                <c:pt idx="729">
                  <c:v>-3.140181682127834E-5</c:v>
                </c:pt>
                <c:pt idx="730">
                  <c:v>-3.0382207796679611E-5</c:v>
                </c:pt>
                <c:pt idx="731">
                  <c:v>-2.7891797871753686E-5</c:v>
                </c:pt>
                <c:pt idx="732">
                  <c:v>-2.6724138262740257E-5</c:v>
                </c:pt>
                <c:pt idx="733">
                  <c:v>-2.5653778195734787E-5</c:v>
                </c:pt>
                <c:pt idx="734">
                  <c:v>-2.5171730207596114E-5</c:v>
                </c:pt>
                <c:pt idx="735">
                  <c:v>-2.6814958148611848E-5</c:v>
                </c:pt>
                <c:pt idx="736">
                  <c:v>-2.3793102380169806E-5</c:v>
                </c:pt>
                <c:pt idx="737">
                  <c:v>-2.0541108560566978E-5</c:v>
                </c:pt>
                <c:pt idx="738">
                  <c:v>-1.5239728851597759E-5</c:v>
                </c:pt>
                <c:pt idx="739">
                  <c:v>3.4548125240993557E-6</c:v>
                </c:pt>
                <c:pt idx="740">
                  <c:v>-4.0650299252611635E-5</c:v>
                </c:pt>
                <c:pt idx="741">
                  <c:v>1.8033428804888443E-4</c:v>
                </c:pt>
                <c:pt idx="742">
                  <c:v>1.7484439729675814E-4</c:v>
                </c:pt>
                <c:pt idx="743">
                  <c:v>3.2067182855367995E-4</c:v>
                </c:pt>
                <c:pt idx="744">
                  <c:v>3.0845814887622798E-4</c:v>
                </c:pt>
                <c:pt idx="745">
                  <c:v>2.934111419989433E-4</c:v>
                </c:pt>
                <c:pt idx="746">
                  <c:v>2.7798640245855984E-4</c:v>
                </c:pt>
                <c:pt idx="747">
                  <c:v>2.4944958161283418E-4</c:v>
                </c:pt>
                <c:pt idx="748">
                  <c:v>2.2570320565528146E-4</c:v>
                </c:pt>
                <c:pt idx="749">
                  <c:v>2.1884521424660118E-4</c:v>
                </c:pt>
                <c:pt idx="750">
                  <c:v>2.1183977142753406E-4</c:v>
                </c:pt>
                <c:pt idx="751">
                  <c:v>2.033391868475839E-4</c:v>
                </c:pt>
                <c:pt idx="752">
                  <c:v>1.9433004547601999E-4</c:v>
                </c:pt>
                <c:pt idx="753">
                  <c:v>1.8825766497037133E-4</c:v>
                </c:pt>
                <c:pt idx="754">
                  <c:v>1.7366064730783999E-4</c:v>
                </c:pt>
                <c:pt idx="755">
                  <c:v>1.6635725173067505E-4</c:v>
                </c:pt>
                <c:pt idx="756">
                  <c:v>1.6194003959221626E-4</c:v>
                </c:pt>
                <c:pt idx="757">
                  <c:v>1.4565390491050502E-4</c:v>
                </c:pt>
                <c:pt idx="758">
                  <c:v>1.330370729553605E-4</c:v>
                </c:pt>
                <c:pt idx="759">
                  <c:v>1.1379834065851875E-4</c:v>
                </c:pt>
                <c:pt idx="760">
                  <c:v>1.1015988759291109E-4</c:v>
                </c:pt>
                <c:pt idx="761">
                  <c:v>9.4910554638666725E-5</c:v>
                </c:pt>
                <c:pt idx="762">
                  <c:v>9.0527974344306106E-5</c:v>
                </c:pt>
                <c:pt idx="763">
                  <c:v>9.3046802351047815E-5</c:v>
                </c:pt>
                <c:pt idx="764">
                  <c:v>9.022120881090825E-5</c:v>
                </c:pt>
                <c:pt idx="765">
                  <c:v>9.4078469367087775E-5</c:v>
                </c:pt>
                <c:pt idx="766">
                  <c:v>9.0113318358923543E-5</c:v>
                </c:pt>
                <c:pt idx="767">
                  <c:v>8.7787100411747864E-5</c:v>
                </c:pt>
                <c:pt idx="768">
                  <c:v>8.5412946568284517E-5</c:v>
                </c:pt>
                <c:pt idx="769">
                  <c:v>8.5470043367836496E-5</c:v>
                </c:pt>
                <c:pt idx="770">
                  <c:v>8.4254387068760612E-5</c:v>
                </c:pt>
                <c:pt idx="771">
                  <c:v>8.153367526548675E-5</c:v>
                </c:pt>
                <c:pt idx="772">
                  <c:v>7.1630582681712508E-5</c:v>
                </c:pt>
                <c:pt idx="773">
                  <c:v>5.3574470835178767E-5</c:v>
                </c:pt>
                <c:pt idx="774">
                  <c:v>5.2394564342702168E-5</c:v>
                </c:pt>
                <c:pt idx="775">
                  <c:v>5.1005527088079533E-5</c:v>
                </c:pt>
                <c:pt idx="776">
                  <c:v>3.4366576840960709E-5</c:v>
                </c:pt>
                <c:pt idx="777">
                  <c:v>2.5726933724145776E-5</c:v>
                </c:pt>
                <c:pt idx="778">
                  <c:v>2.3108164347665458E-5</c:v>
                </c:pt>
                <c:pt idx="779">
                  <c:v>2.2395933989569141E-5</c:v>
                </c:pt>
                <c:pt idx="780">
                  <c:v>2.1235634060320049E-5</c:v>
                </c:pt>
                <c:pt idx="781">
                  <c:v>2.3440188486871797E-5</c:v>
                </c:pt>
                <c:pt idx="782">
                  <c:v>2.0856804187675831E-5</c:v>
                </c:pt>
                <c:pt idx="783">
                  <c:v>1.8400317406592498E-5</c:v>
                </c:pt>
                <c:pt idx="784">
                  <c:v>1.7502045603443547E-5</c:v>
                </c:pt>
                <c:pt idx="785">
                  <c:v>1.456037078117353E-5</c:v>
                </c:pt>
                <c:pt idx="786">
                  <c:v>1.5833874930005611E-5</c:v>
                </c:pt>
                <c:pt idx="787">
                  <c:v>1.529360785064676E-5</c:v>
                </c:pt>
                <c:pt idx="788">
                  <c:v>1.4778073128493222E-5</c:v>
                </c:pt>
                <c:pt idx="789">
                  <c:v>1.5598536377159629E-5</c:v>
                </c:pt>
                <c:pt idx="790">
                  <c:v>1.8536235820649097E-5</c:v>
                </c:pt>
                <c:pt idx="791">
                  <c:v>1.3956762899942582E-5</c:v>
                </c:pt>
                <c:pt idx="792">
                  <c:v>4.152260931693481E-6</c:v>
                </c:pt>
                <c:pt idx="793">
                  <c:v>3.9079686270775445E-6</c:v>
                </c:pt>
                <c:pt idx="794">
                  <c:v>1.3645052238021224E-6</c:v>
                </c:pt>
                <c:pt idx="795">
                  <c:v>-1.1371931590864312E-6</c:v>
                </c:pt>
                <c:pt idx="796">
                  <c:v>5.5698109656322774E-7</c:v>
                </c:pt>
                <c:pt idx="797">
                  <c:v>2.8907538386146041E-6</c:v>
                </c:pt>
                <c:pt idx="798">
                  <c:v>2.3621611035027065E-6</c:v>
                </c:pt>
                <c:pt idx="799">
                  <c:v>9.4975827537290488E-6</c:v>
                </c:pt>
                <c:pt idx="800">
                  <c:v>8.9985767586416286E-6</c:v>
                </c:pt>
                <c:pt idx="801">
                  <c:v>1.8033517452201656E-6</c:v>
                </c:pt>
                <c:pt idx="802">
                  <c:v>1.0783514686945647E-5</c:v>
                </c:pt>
                <c:pt idx="803">
                  <c:v>8.6287292696550041E-6</c:v>
                </c:pt>
                <c:pt idx="804">
                  <c:v>1.5134678965302415E-5</c:v>
                </c:pt>
                <c:pt idx="805">
                  <c:v>4.8534795217786958E-5</c:v>
                </c:pt>
                <c:pt idx="806">
                  <c:v>4.8364109888594121E-5</c:v>
                </c:pt>
                <c:pt idx="807">
                  <c:v>4.3922282998960817E-5</c:v>
                </c:pt>
                <c:pt idx="808">
                  <c:v>5.4786659871702053E-5</c:v>
                </c:pt>
                <c:pt idx="809">
                  <c:v>5.7657068340730793E-5</c:v>
                </c:pt>
                <c:pt idx="810">
                  <c:v>6.9306341575306902E-5</c:v>
                </c:pt>
                <c:pt idx="811">
                  <c:v>7.876834461966866E-5</c:v>
                </c:pt>
                <c:pt idx="812">
                  <c:v>7.1277958499265664E-5</c:v>
                </c:pt>
                <c:pt idx="813">
                  <c:v>8.8367435377503651E-5</c:v>
                </c:pt>
                <c:pt idx="814">
                  <c:v>8.0900649129908017E-5</c:v>
                </c:pt>
                <c:pt idx="815">
                  <c:v>1.2738661485891758E-4</c:v>
                </c:pt>
                <c:pt idx="816">
                  <c:v>1.6682619413985544E-4</c:v>
                </c:pt>
                <c:pt idx="817">
                  <c:v>1.6545658074780127E-4</c:v>
                </c:pt>
                <c:pt idx="818">
                  <c:v>1.6144783708500521E-4</c:v>
                </c:pt>
                <c:pt idx="819">
                  <c:v>1.6118900469997587E-4</c:v>
                </c:pt>
                <c:pt idx="820">
                  <c:v>1.0389352127590862E-4</c:v>
                </c:pt>
                <c:pt idx="821">
                  <c:v>1.0283134097175347E-4</c:v>
                </c:pt>
                <c:pt idx="822">
                  <c:v>1.008533364412221E-4</c:v>
                </c:pt>
                <c:pt idx="823">
                  <c:v>1.0279485991961622E-4</c:v>
                </c:pt>
                <c:pt idx="824">
                  <c:v>1.1732396013620111E-4</c:v>
                </c:pt>
                <c:pt idx="825">
                  <c:v>1.2756963791885005E-4</c:v>
                </c:pt>
                <c:pt idx="826">
                  <c:v>1.2068967516852338E-4</c:v>
                </c:pt>
                <c:pt idx="827">
                  <c:v>1.2484775270101353E-4</c:v>
                </c:pt>
                <c:pt idx="828">
                  <c:v>1.2454208051351621E-4</c:v>
                </c:pt>
                <c:pt idx="829">
                  <c:v>1.2061621328401106E-4</c:v>
                </c:pt>
                <c:pt idx="830">
                  <c:v>1.1741975075277829E-4</c:v>
                </c:pt>
                <c:pt idx="831">
                  <c:v>1.3487449865851045E-4</c:v>
                </c:pt>
                <c:pt idx="832">
                  <c:v>1.284715458946848E-4</c:v>
                </c:pt>
                <c:pt idx="833">
                  <c:v>1.1264990399354568E-4</c:v>
                </c:pt>
                <c:pt idx="834">
                  <c:v>1.1566124202783948E-4</c:v>
                </c:pt>
                <c:pt idx="835">
                  <c:v>1.2025249341662364E-4</c:v>
                </c:pt>
                <c:pt idx="836">
                  <c:v>1.1170463226795647E-4</c:v>
                </c:pt>
                <c:pt idx="837">
                  <c:v>1.0735439486463811E-4</c:v>
                </c:pt>
                <c:pt idx="838">
                  <c:v>1.1258433233372665E-4</c:v>
                </c:pt>
                <c:pt idx="839">
                  <c:v>1.0394498826812038E-4</c:v>
                </c:pt>
                <c:pt idx="840">
                  <c:v>9.351593219866177E-5</c:v>
                </c:pt>
                <c:pt idx="841">
                  <c:v>9.3334403881711628E-5</c:v>
                </c:pt>
                <c:pt idx="842">
                  <c:v>9.0245545370408489E-5</c:v>
                </c:pt>
                <c:pt idx="843">
                  <c:v>8.3575142107205857E-5</c:v>
                </c:pt>
                <c:pt idx="844">
                  <c:v>9.6917301064305383E-5</c:v>
                </c:pt>
                <c:pt idx="845">
                  <c:v>9.4940553665574063E-5</c:v>
                </c:pt>
                <c:pt idx="846">
                  <c:v>7.9461851763559576E-5</c:v>
                </c:pt>
                <c:pt idx="847">
                  <c:v>9.5504456166760926E-5</c:v>
                </c:pt>
                <c:pt idx="848">
                  <c:v>9.1571706281394746E-5</c:v>
                </c:pt>
                <c:pt idx="849">
                  <c:v>8.5236467667590141E-5</c:v>
                </c:pt>
                <c:pt idx="850">
                  <c:v>8.5603384210966929E-5</c:v>
                </c:pt>
                <c:pt idx="851">
                  <c:v>7.7212256570424688E-5</c:v>
                </c:pt>
                <c:pt idx="852">
                  <c:v>7.4222058744144581E-5</c:v>
                </c:pt>
                <c:pt idx="853">
                  <c:v>6.8726905084425977E-5</c:v>
                </c:pt>
                <c:pt idx="854">
                  <c:v>6.8546553664502067E-5</c:v>
                </c:pt>
                <c:pt idx="855">
                  <c:v>5.9657200294409837E-5</c:v>
                </c:pt>
                <c:pt idx="856">
                  <c:v>6.1710971388989202E-5</c:v>
                </c:pt>
                <c:pt idx="857">
                  <c:v>5.9848448565755632E-5</c:v>
                </c:pt>
                <c:pt idx="858">
                  <c:v>6.0246781667620305E-5</c:v>
                </c:pt>
                <c:pt idx="859">
                  <c:v>5.7856270823254471E-5</c:v>
                </c:pt>
                <c:pt idx="860">
                  <c:v>5.724261891567341E-5</c:v>
                </c:pt>
                <c:pt idx="861">
                  <c:v>5.6319559688571179E-5</c:v>
                </c:pt>
                <c:pt idx="862">
                  <c:v>5.1312619008610923E-5</c:v>
                </c:pt>
                <c:pt idx="863">
                  <c:v>3.4597439504640439E-5</c:v>
                </c:pt>
                <c:pt idx="864">
                  <c:v>3.4589105138244733E-5</c:v>
                </c:pt>
                <c:pt idx="865">
                  <c:v>3.2237739640861284E-5</c:v>
                </c:pt>
                <c:pt idx="866">
                  <c:v>3.1987140576800855E-5</c:v>
                </c:pt>
                <c:pt idx="867">
                  <c:v>2.8403346013757579E-5</c:v>
                </c:pt>
                <c:pt idx="868">
                  <c:v>2.7521118453349231E-5</c:v>
                </c:pt>
                <c:pt idx="869">
                  <c:v>2.6183542624214418E-5</c:v>
                </c:pt>
                <c:pt idx="870">
                  <c:v>2.3538943630519793E-5</c:v>
                </c:pt>
                <c:pt idx="871">
                  <c:v>2.2750351876981052E-5</c:v>
                </c:pt>
                <c:pt idx="872">
                  <c:v>2.4944863875225817E-5</c:v>
                </c:pt>
                <c:pt idx="873">
                  <c:v>2.3932065598105721E-5</c:v>
                </c:pt>
                <c:pt idx="874">
                  <c:v>2.2403823577370969E-5</c:v>
                </c:pt>
                <c:pt idx="875">
                  <c:v>2.6777641593670151E-5</c:v>
                </c:pt>
                <c:pt idx="876">
                  <c:v>2.2614942560157498E-5</c:v>
                </c:pt>
                <c:pt idx="877">
                  <c:v>1.9842864234190347E-5</c:v>
                </c:pt>
                <c:pt idx="878">
                  <c:v>1.4092888115690824E-5</c:v>
                </c:pt>
                <c:pt idx="879">
                  <c:v>1.3499659885968118E-5</c:v>
                </c:pt>
                <c:pt idx="880">
                  <c:v>9.0157817072234583E-6</c:v>
                </c:pt>
                <c:pt idx="881">
                  <c:v>8.683637889104605E-6</c:v>
                </c:pt>
                <c:pt idx="882">
                  <c:v>1.2990239917899684E-5</c:v>
                </c:pt>
                <c:pt idx="883">
                  <c:v>7.5648055457391431E-6</c:v>
                </c:pt>
                <c:pt idx="884">
                  <c:v>9.5942198096393487E-6</c:v>
                </c:pt>
                <c:pt idx="885">
                  <c:v>1.0579953041099685E-5</c:v>
                </c:pt>
                <c:pt idx="886">
                  <c:v>6.7930976876948525E-6</c:v>
                </c:pt>
                <c:pt idx="887">
                  <c:v>6.6140692595126738E-6</c:v>
                </c:pt>
                <c:pt idx="888">
                  <c:v>1.1016469826718021E-5</c:v>
                </c:pt>
                <c:pt idx="889">
                  <c:v>1.0142231732600428E-5</c:v>
                </c:pt>
                <c:pt idx="890">
                  <c:v>1.1398329554238282E-5</c:v>
                </c:pt>
                <c:pt idx="891">
                  <c:v>1.0973872963917792E-5</c:v>
                </c:pt>
                <c:pt idx="892">
                  <c:v>1.165007229018133E-5</c:v>
                </c:pt>
                <c:pt idx="893">
                  <c:v>1.1540675512504467E-5</c:v>
                </c:pt>
                <c:pt idx="894">
                  <c:v>3.2821703762895504E-6</c:v>
                </c:pt>
                <c:pt idx="895">
                  <c:v>2.474696447805963E-6</c:v>
                </c:pt>
                <c:pt idx="896">
                  <c:v>-1.8613532152136663E-5</c:v>
                </c:pt>
                <c:pt idx="897">
                  <c:v>-1.8608209018733428E-5</c:v>
                </c:pt>
                <c:pt idx="898">
                  <c:v>-1.6387459316166791E-5</c:v>
                </c:pt>
                <c:pt idx="899">
                  <c:v>-1.4428360690798496E-5</c:v>
                </c:pt>
                <c:pt idx="900">
                  <c:v>-1.5183504095874969E-5</c:v>
                </c:pt>
                <c:pt idx="901">
                  <c:v>-1.9004335517274279E-5</c:v>
                </c:pt>
                <c:pt idx="902">
                  <c:v>-2.1292027685441679E-5</c:v>
                </c:pt>
                <c:pt idx="903">
                  <c:v>-2.0408463118722677E-5</c:v>
                </c:pt>
                <c:pt idx="904">
                  <c:v>-1.9942541216629096E-5</c:v>
                </c:pt>
                <c:pt idx="905">
                  <c:v>-2.0104901533494765E-5</c:v>
                </c:pt>
                <c:pt idx="906">
                  <c:v>-1.6964749590694693E-5</c:v>
                </c:pt>
                <c:pt idx="907">
                  <c:v>-1.3025601829130881E-5</c:v>
                </c:pt>
                <c:pt idx="908">
                  <c:v>-1.2379443758895123E-5</c:v>
                </c:pt>
                <c:pt idx="909">
                  <c:v>-1.7393608005842085E-5</c:v>
                </c:pt>
                <c:pt idx="910">
                  <c:v>-1.6705666168693312E-5</c:v>
                </c:pt>
                <c:pt idx="911">
                  <c:v>-1.4867827661805782E-5</c:v>
                </c:pt>
                <c:pt idx="912">
                  <c:v>-1.4568401650603139E-5</c:v>
                </c:pt>
                <c:pt idx="913">
                  <c:v>-1.4163531992277006E-5</c:v>
                </c:pt>
                <c:pt idx="914">
                  <c:v>-1.9813501620554242E-5</c:v>
                </c:pt>
                <c:pt idx="915">
                  <c:v>-9.246092978781576E-6</c:v>
                </c:pt>
                <c:pt idx="916">
                  <c:v>-9.0826392829104292E-6</c:v>
                </c:pt>
                <c:pt idx="917">
                  <c:v>-9.7416019938318473E-6</c:v>
                </c:pt>
                <c:pt idx="918">
                  <c:v>4.9184098358393033E-6</c:v>
                </c:pt>
                <c:pt idx="919">
                  <c:v>5.1277235126361088E-6</c:v>
                </c:pt>
                <c:pt idx="920">
                  <c:v>-2.4979603865146205E-6</c:v>
                </c:pt>
                <c:pt idx="921">
                  <c:v>-4.0405077267365003E-7</c:v>
                </c:pt>
                <c:pt idx="922">
                  <c:v>2.4412045860243038E-6</c:v>
                </c:pt>
                <c:pt idx="923">
                  <c:v>3.9556952498974468E-6</c:v>
                </c:pt>
                <c:pt idx="924">
                  <c:v>3.7379489362473945E-6</c:v>
                </c:pt>
                <c:pt idx="925">
                  <c:v>5.9757126621735628E-6</c:v>
                </c:pt>
                <c:pt idx="926">
                  <c:v>1.1188818971224281E-5</c:v>
                </c:pt>
                <c:pt idx="927">
                  <c:v>9.8896424992905309E-6</c:v>
                </c:pt>
                <c:pt idx="928">
                  <c:v>7.2778752562724543E-6</c:v>
                </c:pt>
                <c:pt idx="929">
                  <c:v>6.1851984669867991E-6</c:v>
                </c:pt>
                <c:pt idx="930">
                  <c:v>-1.0604236101228648E-5</c:v>
                </c:pt>
                <c:pt idx="931">
                  <c:v>-5.7528412825879279E-6</c:v>
                </c:pt>
                <c:pt idx="932">
                  <c:v>-2.8540278347618283E-6</c:v>
                </c:pt>
                <c:pt idx="933">
                  <c:v>1.2378236957695516E-6</c:v>
                </c:pt>
                <c:pt idx="934">
                  <c:v>-5.3219947210985106E-6</c:v>
                </c:pt>
                <c:pt idx="935">
                  <c:v>-2.1257003952677663E-6</c:v>
                </c:pt>
                <c:pt idx="936">
                  <c:v>-9.1638511661061042E-7</c:v>
                </c:pt>
                <c:pt idx="937">
                  <c:v>-1.4070262515226416E-6</c:v>
                </c:pt>
                <c:pt idx="938">
                  <c:v>7.7932645532635537E-7</c:v>
                </c:pt>
                <c:pt idx="939">
                  <c:v>1.6887590729098207E-7</c:v>
                </c:pt>
                <c:pt idx="940">
                  <c:v>-1.405535202384515E-6</c:v>
                </c:pt>
                <c:pt idx="941">
                  <c:v>-1.711797207222239E-6</c:v>
                </c:pt>
                <c:pt idx="942">
                  <c:v>-2.8566429873351634E-6</c:v>
                </c:pt>
                <c:pt idx="943">
                  <c:v>-1.9552203319982461E-5</c:v>
                </c:pt>
                <c:pt idx="944">
                  <c:v>-1.9302335850499222E-5</c:v>
                </c:pt>
                <c:pt idx="945">
                  <c:v>-9.1641287646092325E-6</c:v>
                </c:pt>
                <c:pt idx="946">
                  <c:v>-9.7163146190567828E-6</c:v>
                </c:pt>
                <c:pt idx="947">
                  <c:v>-8.5092385951011189E-6</c:v>
                </c:pt>
                <c:pt idx="948">
                  <c:v>-5.7994451333457818E-6</c:v>
                </c:pt>
                <c:pt idx="949">
                  <c:v>-4.8468800718472739E-6</c:v>
                </c:pt>
                <c:pt idx="950">
                  <c:v>-8.3925933460288043E-6</c:v>
                </c:pt>
                <c:pt idx="951">
                  <c:v>-5.0328377072014354E-6</c:v>
                </c:pt>
                <c:pt idx="952">
                  <c:v>-2.0098623326557646E-6</c:v>
                </c:pt>
                <c:pt idx="953">
                  <c:v>3.3795258889325807E-7</c:v>
                </c:pt>
                <c:pt idx="954">
                  <c:v>1.361874955758944E-6</c:v>
                </c:pt>
                <c:pt idx="955">
                  <c:v>2.1349362500114129E-5</c:v>
                </c:pt>
                <c:pt idx="956">
                  <c:v>1.8967387562292585E-5</c:v>
                </c:pt>
                <c:pt idx="957">
                  <c:v>1.9536531828588479E-5</c:v>
                </c:pt>
                <c:pt idx="958">
                  <c:v>1.8720464594410175E-5</c:v>
                </c:pt>
                <c:pt idx="959">
                  <c:v>2.1629844567083504E-5</c:v>
                </c:pt>
                <c:pt idx="960">
                  <c:v>2.1356707574122405E-5</c:v>
                </c:pt>
                <c:pt idx="961">
                  <c:v>2.1343111702609726E-5</c:v>
                </c:pt>
                <c:pt idx="962">
                  <c:v>2.101263025396363E-5</c:v>
                </c:pt>
                <c:pt idx="963">
                  <c:v>3.4086096562523777E-5</c:v>
                </c:pt>
                <c:pt idx="964">
                  <c:v>2.9611133702331401E-5</c:v>
                </c:pt>
                <c:pt idx="965">
                  <c:v>3.8343403217362096E-5</c:v>
                </c:pt>
                <c:pt idx="966">
                  <c:v>3.404455166951196E-5</c:v>
                </c:pt>
                <c:pt idx="967">
                  <c:v>2.3834517750223204E-5</c:v>
                </c:pt>
                <c:pt idx="968">
                  <c:v>2.3698485435825427E-5</c:v>
                </c:pt>
                <c:pt idx="969">
                  <c:v>2.5549307594268238E-5</c:v>
                </c:pt>
                <c:pt idx="970">
                  <c:v>2.3943816846163857E-5</c:v>
                </c:pt>
                <c:pt idx="971">
                  <c:v>4.9667389058273754E-5</c:v>
                </c:pt>
                <c:pt idx="972">
                  <c:v>4.5714191329352877E-5</c:v>
                </c:pt>
                <c:pt idx="973">
                  <c:v>4.4758361400403792E-5</c:v>
                </c:pt>
                <c:pt idx="974">
                  <c:v>4.3354450574372076E-5</c:v>
                </c:pt>
                <c:pt idx="975">
                  <c:v>2.5976551895377052E-5</c:v>
                </c:pt>
                <c:pt idx="976">
                  <c:v>2.8359794543547659E-5</c:v>
                </c:pt>
                <c:pt idx="977">
                  <c:v>2.8404723566292909E-5</c:v>
                </c:pt>
                <c:pt idx="978">
                  <c:v>3.9601538020370032E-5</c:v>
                </c:pt>
                <c:pt idx="979">
                  <c:v>4.6458505450508875E-6</c:v>
                </c:pt>
                <c:pt idx="980">
                  <c:v>1.04163707295748E-6</c:v>
                </c:pt>
                <c:pt idx="981">
                  <c:v>3.9642498675299951E-7</c:v>
                </c:pt>
                <c:pt idx="982">
                  <c:v>4.713594725535536E-6</c:v>
                </c:pt>
                <c:pt idx="983">
                  <c:v>4.6075286806867229E-6</c:v>
                </c:pt>
                <c:pt idx="984">
                  <c:v>4.4625654999522376E-6</c:v>
                </c:pt>
                <c:pt idx="985">
                  <c:v>1.8676146784399836E-5</c:v>
                </c:pt>
                <c:pt idx="986">
                  <c:v>1.4891227678084131E-5</c:v>
                </c:pt>
                <c:pt idx="987">
                  <c:v>1.8329417263793687E-5</c:v>
                </c:pt>
                <c:pt idx="988">
                  <c:v>1.1941920330544572E-5</c:v>
                </c:pt>
                <c:pt idx="989">
                  <c:v>4.7084605013546453E-7</c:v>
                </c:pt>
                <c:pt idx="990">
                  <c:v>4.934884151673389E-7</c:v>
                </c:pt>
                <c:pt idx="991">
                  <c:v>6.1407676772409954E-6</c:v>
                </c:pt>
                <c:pt idx="992">
                  <c:v>5.5833654708482214E-6</c:v>
                </c:pt>
                <c:pt idx="993">
                  <c:v>5.7106559573685165E-6</c:v>
                </c:pt>
                <c:pt idx="994">
                  <c:v>2.8873692191868503E-6</c:v>
                </c:pt>
                <c:pt idx="995">
                  <c:v>-2.3722881768774937E-5</c:v>
                </c:pt>
                <c:pt idx="996">
                  <c:v>-3.3875849736532335E-5</c:v>
                </c:pt>
                <c:pt idx="997">
                  <c:v>-2.9687738767438465E-5</c:v>
                </c:pt>
                <c:pt idx="998">
                  <c:v>-2.5501916230567357E-5</c:v>
                </c:pt>
                <c:pt idx="999">
                  <c:v>3.4258941062996758E-5</c:v>
                </c:pt>
                <c:pt idx="1000">
                  <c:v>4.641510613404814E-5</c:v>
                </c:pt>
                <c:pt idx="1001">
                  <c:v>3.5394907994447093E-5</c:v>
                </c:pt>
                <c:pt idx="1002">
                  <c:v>3.3349984654364326E-5</c:v>
                </c:pt>
                <c:pt idx="1003">
                  <c:v>1.4396932133957773E-4</c:v>
                </c:pt>
                <c:pt idx="1004">
                  <c:v>1.0564492550980579E-4</c:v>
                </c:pt>
                <c:pt idx="1005">
                  <c:v>1.0372925569906803E-4</c:v>
                </c:pt>
                <c:pt idx="1006">
                  <c:v>1.0404606714770183E-4</c:v>
                </c:pt>
                <c:pt idx="1007">
                  <c:v>1.0007800206096387E-4</c:v>
                </c:pt>
                <c:pt idx="1008">
                  <c:v>9.6184805954363807E-5</c:v>
                </c:pt>
                <c:pt idx="1009">
                  <c:v>8.1153430040104208E-5</c:v>
                </c:pt>
                <c:pt idx="1010">
                  <c:v>7.639944923187987E-5</c:v>
                </c:pt>
                <c:pt idx="1011">
                  <c:v>8.0865335929368367E-5</c:v>
                </c:pt>
                <c:pt idx="1012">
                  <c:v>-1.7140075099289786E-6</c:v>
                </c:pt>
                <c:pt idx="1013">
                  <c:v>-1.0451469326260474E-5</c:v>
                </c:pt>
                <c:pt idx="1014">
                  <c:v>2.6650868914698738E-5</c:v>
                </c:pt>
                <c:pt idx="1015">
                  <c:v>2.6258399951898943E-5</c:v>
                </c:pt>
                <c:pt idx="1016">
                  <c:v>2.3056758133655237E-5</c:v>
                </c:pt>
                <c:pt idx="1017">
                  <c:v>2.9422753887503226E-5</c:v>
                </c:pt>
                <c:pt idx="1018">
                  <c:v>1.4743043750822614E-5</c:v>
                </c:pt>
                <c:pt idx="1019">
                  <c:v>1.3303534607685023E-5</c:v>
                </c:pt>
                <c:pt idx="1020">
                  <c:v>1.556159828287672E-5</c:v>
                </c:pt>
                <c:pt idx="1021">
                  <c:v>-4.3747111584455692E-5</c:v>
                </c:pt>
                <c:pt idx="1022">
                  <c:v>-3.5835729342021658E-5</c:v>
                </c:pt>
                <c:pt idx="1023">
                  <c:v>-2.1905987215579434E-5</c:v>
                </c:pt>
                <c:pt idx="1024">
                  <c:v>-1.6890703021990418E-5</c:v>
                </c:pt>
                <c:pt idx="1025">
                  <c:v>-1.8335354698597775E-6</c:v>
                </c:pt>
                <c:pt idx="1026">
                  <c:v>9.831304500974065E-5</c:v>
                </c:pt>
                <c:pt idx="1027">
                  <c:v>8.1809998470867905E-5</c:v>
                </c:pt>
                <c:pt idx="1028">
                  <c:v>7.5405840752656325E-5</c:v>
                </c:pt>
                <c:pt idx="1029">
                  <c:v>7.1007954191283068E-5</c:v>
                </c:pt>
                <c:pt idx="1030">
                  <c:v>6.8025717794196355E-5</c:v>
                </c:pt>
                <c:pt idx="1031">
                  <c:v>6.6220068377769402E-5</c:v>
                </c:pt>
                <c:pt idx="1032">
                  <c:v>1.2226136552836146E-4</c:v>
                </c:pt>
                <c:pt idx="1033">
                  <c:v>1.3666822423785192E-4</c:v>
                </c:pt>
                <c:pt idx="1034">
                  <c:v>3.2132677517818605E-4</c:v>
                </c:pt>
                <c:pt idx="1035">
                  <c:v>3.3551087465858635E-4</c:v>
                </c:pt>
                <c:pt idx="1036">
                  <c:v>3.4096147281476068E-4</c:v>
                </c:pt>
                <c:pt idx="1037">
                  <c:v>2.7560825509307865E-4</c:v>
                </c:pt>
                <c:pt idx="1038">
                  <c:v>2.6893140949300632E-4</c:v>
                </c:pt>
                <c:pt idx="1039">
                  <c:v>2.6840353791319843E-4</c:v>
                </c:pt>
                <c:pt idx="1040">
                  <c:v>2.9654373153397708E-4</c:v>
                </c:pt>
                <c:pt idx="1041">
                  <c:v>2.7420053714238146E-4</c:v>
                </c:pt>
                <c:pt idx="1042">
                  <c:v>2.6232911607844043E-4</c:v>
                </c:pt>
                <c:pt idx="1043">
                  <c:v>2.547369739788902E-4</c:v>
                </c:pt>
                <c:pt idx="1044">
                  <c:v>2.4780054306075848E-4</c:v>
                </c:pt>
                <c:pt idx="1045">
                  <c:v>2.3787808192543298E-4</c:v>
                </c:pt>
                <c:pt idx="1046">
                  <c:v>2.3072482259534752E-4</c:v>
                </c:pt>
                <c:pt idx="1047">
                  <c:v>2.1331033968731986E-4</c:v>
                </c:pt>
                <c:pt idx="1048">
                  <c:v>2.0939014720696897E-4</c:v>
                </c:pt>
                <c:pt idx="1049">
                  <c:v>2.0740779420512284E-4</c:v>
                </c:pt>
                <c:pt idx="1050">
                  <c:v>2.7978498386304517E-4</c:v>
                </c:pt>
                <c:pt idx="1051">
                  <c:v>2.6426213224977133E-4</c:v>
                </c:pt>
                <c:pt idx="1052">
                  <c:v>2.4226933637156727E-4</c:v>
                </c:pt>
                <c:pt idx="1053">
                  <c:v>3.2486582782956182E-4</c:v>
                </c:pt>
                <c:pt idx="1054">
                  <c:v>3.0244383165395556E-4</c:v>
                </c:pt>
                <c:pt idx="1055">
                  <c:v>3.3444744962884667E-4</c:v>
                </c:pt>
                <c:pt idx="1056">
                  <c:v>3.2610694878976328E-4</c:v>
                </c:pt>
                <c:pt idx="1057">
                  <c:v>3.2408966387421033E-4</c:v>
                </c:pt>
                <c:pt idx="1058">
                  <c:v>2.1662392449454585E-4</c:v>
                </c:pt>
                <c:pt idx="1059">
                  <c:v>4.0084209344605411E-4</c:v>
                </c:pt>
                <c:pt idx="1060">
                  <c:v>3.9123190825550007E-4</c:v>
                </c:pt>
                <c:pt idx="1061">
                  <c:v>4.179508438825746E-4</c:v>
                </c:pt>
                <c:pt idx="1062">
                  <c:v>3.9498512767743063E-4</c:v>
                </c:pt>
                <c:pt idx="1063">
                  <c:v>3.6188114132177512E-4</c:v>
                </c:pt>
                <c:pt idx="1064">
                  <c:v>6.948827566286912E-4</c:v>
                </c:pt>
                <c:pt idx="1065">
                  <c:v>6.671166685900744E-4</c:v>
                </c:pt>
                <c:pt idx="1066">
                  <c:v>8.4134780766811587E-4</c:v>
                </c:pt>
                <c:pt idx="1067">
                  <c:v>8.1780057797410297E-4</c:v>
                </c:pt>
                <c:pt idx="1068">
                  <c:v>7.9760106403342179E-4</c:v>
                </c:pt>
                <c:pt idx="1069">
                  <c:v>7.7084908447294447E-4</c:v>
                </c:pt>
                <c:pt idx="1070">
                  <c:v>7.6525602810950438E-4</c:v>
                </c:pt>
                <c:pt idx="1071">
                  <c:v>5.5473436070438192E-4</c:v>
                </c:pt>
                <c:pt idx="1072">
                  <c:v>4.9145987536507846E-4</c:v>
                </c:pt>
                <c:pt idx="1073">
                  <c:v>4.599705235425243E-4</c:v>
                </c:pt>
                <c:pt idx="1074">
                  <c:v>4.3635200647156768E-4</c:v>
                </c:pt>
                <c:pt idx="1075">
                  <c:v>4.7807308943197791E-4</c:v>
                </c:pt>
                <c:pt idx="1076">
                  <c:v>4.6707177601545686E-4</c:v>
                </c:pt>
                <c:pt idx="1077">
                  <c:v>5.7361312169106917E-4</c:v>
                </c:pt>
                <c:pt idx="1078">
                  <c:v>5.6114303436822848E-4</c:v>
                </c:pt>
                <c:pt idx="1079">
                  <c:v>5.2018124544766901E-4</c:v>
                </c:pt>
                <c:pt idx="1080">
                  <c:v>5.2163224446185978E-4</c:v>
                </c:pt>
                <c:pt idx="1081">
                  <c:v>5.4042523139997067E-4</c:v>
                </c:pt>
                <c:pt idx="1082">
                  <c:v>5.3273754993523031E-4</c:v>
                </c:pt>
                <c:pt idx="1083">
                  <c:v>4.6331070249086694E-4</c:v>
                </c:pt>
                <c:pt idx="1084">
                  <c:v>4.4134248038570317E-4</c:v>
                </c:pt>
                <c:pt idx="1085">
                  <c:v>3.8990072780565655E-4</c:v>
                </c:pt>
                <c:pt idx="1086">
                  <c:v>3.450811798934877E-4</c:v>
                </c:pt>
                <c:pt idx="1087">
                  <c:v>3.299451685224673E-4</c:v>
                </c:pt>
                <c:pt idx="1088">
                  <c:v>4.7691519873292433E-4</c:v>
                </c:pt>
                <c:pt idx="1089">
                  <c:v>3.8457493862562405E-4</c:v>
                </c:pt>
                <c:pt idx="1090">
                  <c:v>3.7332349626474116E-4</c:v>
                </c:pt>
                <c:pt idx="1091">
                  <c:v>2.9645842367226669E-4</c:v>
                </c:pt>
                <c:pt idx="1092">
                  <c:v>2.8273143103331119E-4</c:v>
                </c:pt>
                <c:pt idx="1093">
                  <c:v>3.004446131813827E-4</c:v>
                </c:pt>
                <c:pt idx="1094">
                  <c:v>2.9154033563183007E-4</c:v>
                </c:pt>
                <c:pt idx="1095">
                  <c:v>3.7730579135794779E-4</c:v>
                </c:pt>
                <c:pt idx="1096">
                  <c:v>3.6692752079151437E-4</c:v>
                </c:pt>
                <c:pt idx="1097">
                  <c:v>3.556576006660031E-4</c:v>
                </c:pt>
                <c:pt idx="1098">
                  <c:v>3.3048725556625834E-4</c:v>
                </c:pt>
                <c:pt idx="1099">
                  <c:v>3.1792383607865798E-4</c:v>
                </c:pt>
                <c:pt idx="1100">
                  <c:v>3.0554486679034809E-4</c:v>
                </c:pt>
                <c:pt idx="1101">
                  <c:v>2.869682203425391E-4</c:v>
                </c:pt>
                <c:pt idx="1102">
                  <c:v>2.9738344422959953E-4</c:v>
                </c:pt>
                <c:pt idx="1103">
                  <c:v>6.4655256412621937E-4</c:v>
                </c:pt>
                <c:pt idx="1104">
                  <c:v>6.2476192044440184E-4</c:v>
                </c:pt>
                <c:pt idx="1105">
                  <c:v>5.9841405647937643E-4</c:v>
                </c:pt>
                <c:pt idx="1106">
                  <c:v>6.1083435419832387E-4</c:v>
                </c:pt>
                <c:pt idx="1107">
                  <c:v>5.7420454954037927E-4</c:v>
                </c:pt>
                <c:pt idx="1108">
                  <c:v>5.4846280991328411E-4</c:v>
                </c:pt>
                <c:pt idx="1109">
                  <c:v>4.9702926145471775E-4</c:v>
                </c:pt>
                <c:pt idx="1110">
                  <c:v>4.8131615731203013E-4</c:v>
                </c:pt>
                <c:pt idx="1111">
                  <c:v>4.7781620909071099E-4</c:v>
                </c:pt>
                <c:pt idx="1112">
                  <c:v>4.6709298273303862E-4</c:v>
                </c:pt>
                <c:pt idx="1113">
                  <c:v>4.5444386656960412E-4</c:v>
                </c:pt>
                <c:pt idx="1114">
                  <c:v>3.9308705231338439E-4</c:v>
                </c:pt>
                <c:pt idx="1115">
                  <c:v>3.794881813817527E-4</c:v>
                </c:pt>
                <c:pt idx="1116">
                  <c:v>3.0740923445219125E-4</c:v>
                </c:pt>
                <c:pt idx="1117">
                  <c:v>2.586453427264934E-4</c:v>
                </c:pt>
                <c:pt idx="1118">
                  <c:v>2.4483039694119028E-4</c:v>
                </c:pt>
                <c:pt idx="1119">
                  <c:v>2.359620118341346E-4</c:v>
                </c:pt>
                <c:pt idx="1120">
                  <c:v>2.23903869581886E-4</c:v>
                </c:pt>
                <c:pt idx="1121">
                  <c:v>2.1610129040972316E-4</c:v>
                </c:pt>
                <c:pt idx="1122">
                  <c:v>2.8902579138425098E-4</c:v>
                </c:pt>
                <c:pt idx="1123">
                  <c:v>2.816137912495456E-4</c:v>
                </c:pt>
                <c:pt idx="1124">
                  <c:v>3.0828778561924449E-4</c:v>
                </c:pt>
                <c:pt idx="1125">
                  <c:v>2.8894137704160879E-4</c:v>
                </c:pt>
                <c:pt idx="1126">
                  <c:v>2.7435691909447892E-4</c:v>
                </c:pt>
                <c:pt idx="1127">
                  <c:v>7.310577043496832E-4</c:v>
                </c:pt>
                <c:pt idx="1128">
                  <c:v>5.0161129324540442E-4</c:v>
                </c:pt>
                <c:pt idx="1129">
                  <c:v>4.9058458905299059E-4</c:v>
                </c:pt>
                <c:pt idx="1130">
                  <c:v>4.6316355780140532E-4</c:v>
                </c:pt>
                <c:pt idx="1131">
                  <c:v>4.4990426621149853E-4</c:v>
                </c:pt>
                <c:pt idx="1132">
                  <c:v>3.0623815666335987E-4</c:v>
                </c:pt>
                <c:pt idx="1133">
                  <c:v>2.9735359473929865E-4</c:v>
                </c:pt>
                <c:pt idx="1134">
                  <c:v>2.8238838566292706E-4</c:v>
                </c:pt>
                <c:pt idx="1135">
                  <c:v>2.6097962303213987E-4</c:v>
                </c:pt>
                <c:pt idx="1136">
                  <c:v>2.6539502014625454E-4</c:v>
                </c:pt>
                <c:pt idx="1137">
                  <c:v>3.3454727913126539E-4</c:v>
                </c:pt>
                <c:pt idx="1138">
                  <c:v>5.1926567760243812E-4</c:v>
                </c:pt>
                <c:pt idx="1139">
                  <c:v>9.4590984626203922E-5</c:v>
                </c:pt>
                <c:pt idx="1140">
                  <c:v>1.1000050562023109E-4</c:v>
                </c:pt>
                <c:pt idx="1141">
                  <c:v>1.708099972855986E-4</c:v>
                </c:pt>
                <c:pt idx="1142">
                  <c:v>2.5946657382383407E-4</c:v>
                </c:pt>
                <c:pt idx="1143">
                  <c:v>2.8092937986444602E-4</c:v>
                </c:pt>
                <c:pt idx="1144">
                  <c:v>2.7097217852076893E-4</c:v>
                </c:pt>
                <c:pt idx="1145">
                  <c:v>2.7566078295888165E-4</c:v>
                </c:pt>
                <c:pt idx="1146">
                  <c:v>2.6029557020893477E-4</c:v>
                </c:pt>
                <c:pt idx="1147">
                  <c:v>2.3159204248873722E-4</c:v>
                </c:pt>
                <c:pt idx="1148">
                  <c:v>3.9345455067828661E-4</c:v>
                </c:pt>
                <c:pt idx="1149">
                  <c:v>7.1078007291507073E-4</c:v>
                </c:pt>
                <c:pt idx="1150">
                  <c:v>6.9453415942735317E-4</c:v>
                </c:pt>
                <c:pt idx="1151">
                  <c:v>7.0609331539992339E-4</c:v>
                </c:pt>
                <c:pt idx="1152">
                  <c:v>7.0510505660364986E-4</c:v>
                </c:pt>
                <c:pt idx="1153">
                  <c:v>7.4601708608903507E-4</c:v>
                </c:pt>
                <c:pt idx="1154">
                  <c:v>7.424487216102319E-4</c:v>
                </c:pt>
                <c:pt idx="1155">
                  <c:v>7.0748171620479863E-4</c:v>
                </c:pt>
                <c:pt idx="1156">
                  <c:v>7.3125372607300756E-4</c:v>
                </c:pt>
                <c:pt idx="1157">
                  <c:v>7.0189051112256348E-4</c:v>
                </c:pt>
                <c:pt idx="1158">
                  <c:v>6.9349340815223304E-4</c:v>
                </c:pt>
                <c:pt idx="1159">
                  <c:v>7.1665183728592549E-4</c:v>
                </c:pt>
                <c:pt idx="1160">
                  <c:v>7.1706229689317202E-4</c:v>
                </c:pt>
                <c:pt idx="1161">
                  <c:v>7.8614748151142563E-4</c:v>
                </c:pt>
                <c:pt idx="1162">
                  <c:v>7.8219492902981743E-4</c:v>
                </c:pt>
                <c:pt idx="1163">
                  <c:v>7.9046663556244542E-4</c:v>
                </c:pt>
                <c:pt idx="1164">
                  <c:v>7.906613666698218E-4</c:v>
                </c:pt>
                <c:pt idx="1165">
                  <c:v>7.3318364536049951E-4</c:v>
                </c:pt>
                <c:pt idx="1166">
                  <c:v>6.7660056802651197E-4</c:v>
                </c:pt>
                <c:pt idx="1167">
                  <c:v>6.4870509369903851E-4</c:v>
                </c:pt>
                <c:pt idx="1168">
                  <c:v>6.4032663517082824E-4</c:v>
                </c:pt>
                <c:pt idx="1169">
                  <c:v>6.1408844123302347E-4</c:v>
                </c:pt>
                <c:pt idx="1170">
                  <c:v>5.9790344160498316E-4</c:v>
                </c:pt>
                <c:pt idx="1171">
                  <c:v>5.6572691809915769E-4</c:v>
                </c:pt>
                <c:pt idx="1172">
                  <c:v>5.4358820639404477E-4</c:v>
                </c:pt>
                <c:pt idx="1173">
                  <c:v>5.2697489939045647E-4</c:v>
                </c:pt>
                <c:pt idx="1174">
                  <c:v>5.1233167084919064E-4</c:v>
                </c:pt>
                <c:pt idx="1175">
                  <c:v>5.0137084652700692E-4</c:v>
                </c:pt>
                <c:pt idx="1176">
                  <c:v>4.9315756632648715E-4</c:v>
                </c:pt>
                <c:pt idx="1177">
                  <c:v>4.6233965929787772E-4</c:v>
                </c:pt>
                <c:pt idx="1178">
                  <c:v>4.1988279661295296E-4</c:v>
                </c:pt>
                <c:pt idx="1179">
                  <c:v>4.1038397013693363E-4</c:v>
                </c:pt>
                <c:pt idx="1180">
                  <c:v>3.8980209635144431E-4</c:v>
                </c:pt>
                <c:pt idx="1181">
                  <c:v>3.7818273592535149E-4</c:v>
                </c:pt>
                <c:pt idx="1182">
                  <c:v>3.6457144469226077E-4</c:v>
                </c:pt>
                <c:pt idx="1183">
                  <c:v>3.5288909200870084E-4</c:v>
                </c:pt>
                <c:pt idx="1184">
                  <c:v>2.6905397734548373E-4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D2-4B1D-8713-AFABFDCB9946}"/>
            </c:ext>
          </c:extLst>
        </c:ser>
        <c:ser>
          <c:idx val="7"/>
          <c:order val="7"/>
          <c:tx>
            <c:strRef>
              <c:f>RISKSTATS_LSE!$AY$1</c:f>
              <c:strCache>
                <c:ptCount val="1"/>
                <c:pt idx="0">
                  <c:v>Materials.1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RISKSTATS_LSE!$AY$2:$AY$1186</c:f>
              <c:numCache>
                <c:formatCode>0.00%</c:formatCode>
                <c:ptCount val="1185"/>
                <c:pt idx="620">
                  <c:v>2.8947377681437479E-3</c:v>
                </c:pt>
                <c:pt idx="621">
                  <c:v>2.4143271269654034E-3</c:v>
                </c:pt>
                <c:pt idx="622">
                  <c:v>2.3413690863849511E-3</c:v>
                </c:pt>
                <c:pt idx="623">
                  <c:v>2.2664285276806527E-3</c:v>
                </c:pt>
                <c:pt idx="624">
                  <c:v>2.2441194578193481E-3</c:v>
                </c:pt>
                <c:pt idx="625">
                  <c:v>2.1371020478716265E-3</c:v>
                </c:pt>
                <c:pt idx="626">
                  <c:v>2.0934239102827707E-3</c:v>
                </c:pt>
                <c:pt idx="627">
                  <c:v>2.033203540792798E-3</c:v>
                </c:pt>
                <c:pt idx="628">
                  <c:v>2.1455379918977353E-3</c:v>
                </c:pt>
                <c:pt idx="629">
                  <c:v>2.2709444186541101E-3</c:v>
                </c:pt>
                <c:pt idx="630">
                  <c:v>2.189935744713697E-3</c:v>
                </c:pt>
                <c:pt idx="631">
                  <c:v>2.1138391103164129E-3</c:v>
                </c:pt>
                <c:pt idx="632">
                  <c:v>2.0780203420286739E-3</c:v>
                </c:pt>
                <c:pt idx="633">
                  <c:v>2.1214812541858513E-3</c:v>
                </c:pt>
                <c:pt idx="634">
                  <c:v>2.0570708009581538E-3</c:v>
                </c:pt>
                <c:pt idx="635">
                  <c:v>2.0605935784178096E-3</c:v>
                </c:pt>
                <c:pt idx="636">
                  <c:v>2.3903662727436086E-3</c:v>
                </c:pt>
                <c:pt idx="637">
                  <c:v>2.3344402326115695E-3</c:v>
                </c:pt>
                <c:pt idx="638">
                  <c:v>2.264802219293175E-3</c:v>
                </c:pt>
                <c:pt idx="639">
                  <c:v>2.2152831947440271E-3</c:v>
                </c:pt>
                <c:pt idx="640">
                  <c:v>2.2021433642245248E-3</c:v>
                </c:pt>
                <c:pt idx="641">
                  <c:v>2.2090767003460762E-3</c:v>
                </c:pt>
                <c:pt idx="642">
                  <c:v>2.7933838619550377E-3</c:v>
                </c:pt>
                <c:pt idx="643">
                  <c:v>2.7547432434960684E-3</c:v>
                </c:pt>
                <c:pt idx="644">
                  <c:v>2.66932670548564E-3</c:v>
                </c:pt>
                <c:pt idx="645">
                  <c:v>2.5276857007677169E-3</c:v>
                </c:pt>
                <c:pt idx="646">
                  <c:v>2.6423067695147116E-3</c:v>
                </c:pt>
                <c:pt idx="647">
                  <c:v>2.5617573854341698E-3</c:v>
                </c:pt>
                <c:pt idx="648">
                  <c:v>2.5903266102153622E-3</c:v>
                </c:pt>
                <c:pt idx="649">
                  <c:v>2.5262690592399296E-3</c:v>
                </c:pt>
                <c:pt idx="650">
                  <c:v>2.4784006695761944E-3</c:v>
                </c:pt>
                <c:pt idx="651">
                  <c:v>2.3950954005022415E-3</c:v>
                </c:pt>
                <c:pt idx="652">
                  <c:v>2.3320626410953745E-3</c:v>
                </c:pt>
                <c:pt idx="653">
                  <c:v>2.2618061848938345E-3</c:v>
                </c:pt>
                <c:pt idx="654">
                  <c:v>2.213706453476899E-3</c:v>
                </c:pt>
                <c:pt idx="655">
                  <c:v>2.089794520491229E-3</c:v>
                </c:pt>
                <c:pt idx="656">
                  <c:v>2.014242673093664E-3</c:v>
                </c:pt>
                <c:pt idx="657">
                  <c:v>1.9514689690817741E-3</c:v>
                </c:pt>
                <c:pt idx="658">
                  <c:v>1.9714144708268752E-3</c:v>
                </c:pt>
                <c:pt idx="659">
                  <c:v>1.9174325603058635E-3</c:v>
                </c:pt>
                <c:pt idx="660">
                  <c:v>1.7587508247288595E-3</c:v>
                </c:pt>
                <c:pt idx="661">
                  <c:v>1.6966133785846788E-3</c:v>
                </c:pt>
                <c:pt idx="662">
                  <c:v>2.4535866235670459E-3</c:v>
                </c:pt>
                <c:pt idx="663">
                  <c:v>2.3715272311723473E-3</c:v>
                </c:pt>
                <c:pt idx="664">
                  <c:v>2.308345324538412E-3</c:v>
                </c:pt>
                <c:pt idx="665">
                  <c:v>2.2398787725960673E-3</c:v>
                </c:pt>
                <c:pt idx="666">
                  <c:v>2.1709329597856281E-3</c:v>
                </c:pt>
                <c:pt idx="667">
                  <c:v>2.0811353478240361E-3</c:v>
                </c:pt>
                <c:pt idx="668">
                  <c:v>2.0266704923139955E-3</c:v>
                </c:pt>
                <c:pt idx="669">
                  <c:v>2.1097345825386703E-3</c:v>
                </c:pt>
                <c:pt idx="670">
                  <c:v>2.0965158370058619E-3</c:v>
                </c:pt>
                <c:pt idx="671">
                  <c:v>2.092974503181052E-3</c:v>
                </c:pt>
                <c:pt idx="672">
                  <c:v>2.1040727628974993E-3</c:v>
                </c:pt>
                <c:pt idx="673">
                  <c:v>1.9956976215418781E-3</c:v>
                </c:pt>
                <c:pt idx="674">
                  <c:v>2.1234708140485717E-3</c:v>
                </c:pt>
                <c:pt idx="675">
                  <c:v>2.0933388691594694E-3</c:v>
                </c:pt>
                <c:pt idx="676">
                  <c:v>2.181200022814537E-3</c:v>
                </c:pt>
                <c:pt idx="677">
                  <c:v>2.113563442964192E-3</c:v>
                </c:pt>
                <c:pt idx="678">
                  <c:v>2.425681206452061E-3</c:v>
                </c:pt>
                <c:pt idx="679">
                  <c:v>2.4197913007492256E-3</c:v>
                </c:pt>
                <c:pt idx="680">
                  <c:v>2.3084204801239864E-3</c:v>
                </c:pt>
                <c:pt idx="681">
                  <c:v>2.7544331134024057E-3</c:v>
                </c:pt>
                <c:pt idx="682">
                  <c:v>2.7640952285248846E-3</c:v>
                </c:pt>
                <c:pt idx="683">
                  <c:v>2.6621931569856608E-3</c:v>
                </c:pt>
                <c:pt idx="684">
                  <c:v>2.5811501368233616E-3</c:v>
                </c:pt>
                <c:pt idx="685">
                  <c:v>2.8113484188090456E-3</c:v>
                </c:pt>
                <c:pt idx="686">
                  <c:v>3.2540097002669174E-3</c:v>
                </c:pt>
                <c:pt idx="687">
                  <c:v>3.1338498771551352E-3</c:v>
                </c:pt>
                <c:pt idx="688">
                  <c:v>3.3213237450828116E-3</c:v>
                </c:pt>
                <c:pt idx="689">
                  <c:v>3.669909405545198E-3</c:v>
                </c:pt>
                <c:pt idx="690">
                  <c:v>3.7615722716325588E-3</c:v>
                </c:pt>
                <c:pt idx="691">
                  <c:v>3.6531575193142892E-3</c:v>
                </c:pt>
                <c:pt idx="692">
                  <c:v>3.5235587170597171E-3</c:v>
                </c:pt>
                <c:pt idx="693">
                  <c:v>3.5708872261968512E-3</c:v>
                </c:pt>
                <c:pt idx="694">
                  <c:v>3.4381189988687008E-3</c:v>
                </c:pt>
                <c:pt idx="695">
                  <c:v>3.3273945858295576E-3</c:v>
                </c:pt>
                <c:pt idx="696">
                  <c:v>3.2427005446913934E-3</c:v>
                </c:pt>
                <c:pt idx="697">
                  <c:v>3.1515052694806936E-3</c:v>
                </c:pt>
                <c:pt idx="698">
                  <c:v>3.0351061978781645E-3</c:v>
                </c:pt>
                <c:pt idx="699">
                  <c:v>3.1724908390874575E-3</c:v>
                </c:pt>
                <c:pt idx="700">
                  <c:v>3.0656044522283303E-3</c:v>
                </c:pt>
                <c:pt idx="701">
                  <c:v>3.0067383798580024E-3</c:v>
                </c:pt>
                <c:pt idx="702">
                  <c:v>2.9338940974215411E-3</c:v>
                </c:pt>
                <c:pt idx="703">
                  <c:v>2.8177356688054815E-3</c:v>
                </c:pt>
                <c:pt idx="704">
                  <c:v>2.8105398506490325E-3</c:v>
                </c:pt>
                <c:pt idx="705">
                  <c:v>2.758352588085238E-3</c:v>
                </c:pt>
                <c:pt idx="706">
                  <c:v>2.8209430480354144E-3</c:v>
                </c:pt>
                <c:pt idx="707">
                  <c:v>2.9343766638565529E-3</c:v>
                </c:pt>
                <c:pt idx="708">
                  <c:v>3.1119604579671069E-3</c:v>
                </c:pt>
                <c:pt idx="709">
                  <c:v>2.7436391645790622E-3</c:v>
                </c:pt>
                <c:pt idx="710">
                  <c:v>3.0711441844218056E-3</c:v>
                </c:pt>
                <c:pt idx="711">
                  <c:v>3.0410567508466686E-3</c:v>
                </c:pt>
                <c:pt idx="712">
                  <c:v>3.0357470236781945E-3</c:v>
                </c:pt>
                <c:pt idx="713">
                  <c:v>3.0514397308506469E-3</c:v>
                </c:pt>
                <c:pt idx="714">
                  <c:v>3.0054235800332134E-3</c:v>
                </c:pt>
                <c:pt idx="715">
                  <c:v>2.9185546390183706E-3</c:v>
                </c:pt>
                <c:pt idx="716">
                  <c:v>3.0377981444120669E-3</c:v>
                </c:pt>
                <c:pt idx="717">
                  <c:v>2.9894416462307089E-3</c:v>
                </c:pt>
                <c:pt idx="718">
                  <c:v>3.0047014260575927E-3</c:v>
                </c:pt>
                <c:pt idx="719">
                  <c:v>2.9654950907457189E-3</c:v>
                </c:pt>
                <c:pt idx="720">
                  <c:v>2.9431944149874872E-3</c:v>
                </c:pt>
                <c:pt idx="721">
                  <c:v>2.8516277683607047E-3</c:v>
                </c:pt>
                <c:pt idx="722">
                  <c:v>2.7514025305593994E-3</c:v>
                </c:pt>
                <c:pt idx="723">
                  <c:v>2.6875347573873856E-3</c:v>
                </c:pt>
                <c:pt idx="724">
                  <c:v>2.598259311033219E-3</c:v>
                </c:pt>
                <c:pt idx="725">
                  <c:v>2.5634140593517618E-3</c:v>
                </c:pt>
                <c:pt idx="726">
                  <c:v>2.3883357047124183E-3</c:v>
                </c:pt>
                <c:pt idx="727">
                  <c:v>2.6197503557705572E-3</c:v>
                </c:pt>
                <c:pt idx="728">
                  <c:v>2.5634229616043266E-3</c:v>
                </c:pt>
                <c:pt idx="729">
                  <c:v>2.507204166019373E-3</c:v>
                </c:pt>
                <c:pt idx="730">
                  <c:v>2.4137194383815797E-3</c:v>
                </c:pt>
                <c:pt idx="731">
                  <c:v>2.3669071040563101E-3</c:v>
                </c:pt>
                <c:pt idx="732">
                  <c:v>2.3201647342900693E-3</c:v>
                </c:pt>
                <c:pt idx="733">
                  <c:v>2.2554566663102031E-3</c:v>
                </c:pt>
                <c:pt idx="734">
                  <c:v>2.1793588372981988E-3</c:v>
                </c:pt>
                <c:pt idx="735">
                  <c:v>2.1303193916513748E-3</c:v>
                </c:pt>
                <c:pt idx="736">
                  <c:v>2.0563292000110559E-3</c:v>
                </c:pt>
                <c:pt idx="737">
                  <c:v>1.9912748402447287E-3</c:v>
                </c:pt>
                <c:pt idx="738">
                  <c:v>1.8885788831320333E-3</c:v>
                </c:pt>
                <c:pt idx="739">
                  <c:v>1.7019573395563544E-3</c:v>
                </c:pt>
                <c:pt idx="740">
                  <c:v>2.215668866172851E-3</c:v>
                </c:pt>
                <c:pt idx="741">
                  <c:v>2.4612353290121717E-3</c:v>
                </c:pt>
                <c:pt idx="742">
                  <c:v>2.3995592897570603E-3</c:v>
                </c:pt>
                <c:pt idx="743">
                  <c:v>2.0755220573901766E-3</c:v>
                </c:pt>
                <c:pt idx="744">
                  <c:v>2.0054029628853312E-3</c:v>
                </c:pt>
                <c:pt idx="745">
                  <c:v>1.9787150018338705E-3</c:v>
                </c:pt>
                <c:pt idx="746">
                  <c:v>2.0045656756365947E-3</c:v>
                </c:pt>
                <c:pt idx="747">
                  <c:v>1.9977357244077287E-3</c:v>
                </c:pt>
                <c:pt idx="748">
                  <c:v>2.1116145882710551E-3</c:v>
                </c:pt>
                <c:pt idx="749">
                  <c:v>2.0458107958258665E-3</c:v>
                </c:pt>
                <c:pt idx="750">
                  <c:v>2.0099252921954793E-3</c:v>
                </c:pt>
                <c:pt idx="751">
                  <c:v>2.19554389645549E-3</c:v>
                </c:pt>
                <c:pt idx="752">
                  <c:v>2.0910098841109377E-3</c:v>
                </c:pt>
                <c:pt idx="753">
                  <c:v>2.0176530043443932E-3</c:v>
                </c:pt>
                <c:pt idx="754">
                  <c:v>2.0748220479910092E-3</c:v>
                </c:pt>
                <c:pt idx="755">
                  <c:v>1.9612411711627795E-3</c:v>
                </c:pt>
                <c:pt idx="756">
                  <c:v>1.9409516238368689E-3</c:v>
                </c:pt>
                <c:pt idx="757">
                  <c:v>2.3286050855054153E-3</c:v>
                </c:pt>
                <c:pt idx="758">
                  <c:v>2.4896702468254336E-3</c:v>
                </c:pt>
                <c:pt idx="759">
                  <c:v>2.7676747477932179E-3</c:v>
                </c:pt>
                <c:pt idx="760">
                  <c:v>2.7039926323310756E-3</c:v>
                </c:pt>
                <c:pt idx="761">
                  <c:v>2.975306791710204E-3</c:v>
                </c:pt>
                <c:pt idx="762">
                  <c:v>2.9001706042694193E-3</c:v>
                </c:pt>
                <c:pt idx="763">
                  <c:v>2.8704458607871314E-3</c:v>
                </c:pt>
                <c:pt idx="764">
                  <c:v>2.7828563879019308E-3</c:v>
                </c:pt>
                <c:pt idx="765">
                  <c:v>2.6164879071808732E-3</c:v>
                </c:pt>
                <c:pt idx="766">
                  <c:v>2.517206551973072E-3</c:v>
                </c:pt>
                <c:pt idx="767">
                  <c:v>2.4297540664321559E-3</c:v>
                </c:pt>
                <c:pt idx="768">
                  <c:v>2.4646665216495377E-3</c:v>
                </c:pt>
                <c:pt idx="769">
                  <c:v>2.6366884374723959E-3</c:v>
                </c:pt>
                <c:pt idx="770">
                  <c:v>2.4475156450767745E-3</c:v>
                </c:pt>
                <c:pt idx="771">
                  <c:v>2.4029568507011093E-3</c:v>
                </c:pt>
                <c:pt idx="772">
                  <c:v>2.2792405125226967E-3</c:v>
                </c:pt>
                <c:pt idx="773">
                  <c:v>2.033203786059349E-3</c:v>
                </c:pt>
                <c:pt idx="774">
                  <c:v>1.9632885481569123E-3</c:v>
                </c:pt>
                <c:pt idx="775">
                  <c:v>1.6784731853759381E-3</c:v>
                </c:pt>
                <c:pt idx="776">
                  <c:v>2.1188166168713859E-3</c:v>
                </c:pt>
                <c:pt idx="777">
                  <c:v>1.6761417755475081E-3</c:v>
                </c:pt>
                <c:pt idx="778">
                  <c:v>1.8494137105923665E-3</c:v>
                </c:pt>
                <c:pt idx="779">
                  <c:v>1.7929061122539456E-3</c:v>
                </c:pt>
                <c:pt idx="780">
                  <c:v>1.8006868994164182E-3</c:v>
                </c:pt>
                <c:pt idx="781">
                  <c:v>1.8098277129305642E-3</c:v>
                </c:pt>
                <c:pt idx="782">
                  <c:v>1.708731428004511E-3</c:v>
                </c:pt>
                <c:pt idx="783">
                  <c:v>1.667303225019266E-3</c:v>
                </c:pt>
                <c:pt idx="784">
                  <c:v>1.6271335176890949E-3</c:v>
                </c:pt>
                <c:pt idx="785">
                  <c:v>1.5978260418378913E-3</c:v>
                </c:pt>
                <c:pt idx="786">
                  <c:v>1.5790863829255354E-3</c:v>
                </c:pt>
                <c:pt idx="787">
                  <c:v>1.5296677411208706E-3</c:v>
                </c:pt>
                <c:pt idx="788">
                  <c:v>1.5081702815728053E-3</c:v>
                </c:pt>
                <c:pt idx="789">
                  <c:v>1.4929103405341496E-3</c:v>
                </c:pt>
                <c:pt idx="790">
                  <c:v>1.6566579154748127E-3</c:v>
                </c:pt>
                <c:pt idx="791">
                  <c:v>1.6019049273535005E-3</c:v>
                </c:pt>
                <c:pt idx="792">
                  <c:v>1.5455650162377026E-3</c:v>
                </c:pt>
                <c:pt idx="793">
                  <c:v>1.5098862625807091E-3</c:v>
                </c:pt>
                <c:pt idx="794">
                  <c:v>1.6157665624616116E-3</c:v>
                </c:pt>
                <c:pt idx="795">
                  <c:v>1.5941605422919343E-3</c:v>
                </c:pt>
                <c:pt idx="796">
                  <c:v>1.5378623175886454E-3</c:v>
                </c:pt>
                <c:pt idx="797">
                  <c:v>1.4912319233329929E-3</c:v>
                </c:pt>
                <c:pt idx="798">
                  <c:v>1.3266456162394156E-3</c:v>
                </c:pt>
                <c:pt idx="799">
                  <c:v>1.3544686968526756E-3</c:v>
                </c:pt>
                <c:pt idx="800">
                  <c:v>1.5221337526406097E-3</c:v>
                </c:pt>
                <c:pt idx="801">
                  <c:v>1.7121320869622602E-3</c:v>
                </c:pt>
                <c:pt idx="802">
                  <c:v>1.6170743447711704E-3</c:v>
                </c:pt>
                <c:pt idx="803">
                  <c:v>1.5644649034316548E-3</c:v>
                </c:pt>
                <c:pt idx="804">
                  <c:v>1.9924185923891314E-3</c:v>
                </c:pt>
                <c:pt idx="805">
                  <c:v>2.676022232263214E-3</c:v>
                </c:pt>
                <c:pt idx="806">
                  <c:v>2.8051323387597729E-3</c:v>
                </c:pt>
                <c:pt idx="807">
                  <c:v>2.557922807653306E-3</c:v>
                </c:pt>
                <c:pt idx="808">
                  <c:v>2.8623239796362093E-3</c:v>
                </c:pt>
                <c:pt idx="809">
                  <c:v>3.2582643875450437E-3</c:v>
                </c:pt>
                <c:pt idx="810">
                  <c:v>3.0357087765785053E-3</c:v>
                </c:pt>
                <c:pt idx="811">
                  <c:v>2.9763643784654361E-3</c:v>
                </c:pt>
                <c:pt idx="812">
                  <c:v>2.8298067607524647E-3</c:v>
                </c:pt>
                <c:pt idx="813">
                  <c:v>3.2694672625060866E-3</c:v>
                </c:pt>
                <c:pt idx="814">
                  <c:v>3.0424718042703627E-3</c:v>
                </c:pt>
                <c:pt idx="815">
                  <c:v>4.0781885917505131E-3</c:v>
                </c:pt>
                <c:pt idx="816">
                  <c:v>4.1924734414457362E-3</c:v>
                </c:pt>
                <c:pt idx="817">
                  <c:v>4.1271632606030527E-3</c:v>
                </c:pt>
                <c:pt idx="818">
                  <c:v>3.9399088196930693E-3</c:v>
                </c:pt>
                <c:pt idx="819">
                  <c:v>3.5183132859181012E-3</c:v>
                </c:pt>
                <c:pt idx="820">
                  <c:v>3.4201516544288858E-3</c:v>
                </c:pt>
                <c:pt idx="821">
                  <c:v>3.317258418644874E-3</c:v>
                </c:pt>
                <c:pt idx="822">
                  <c:v>3.3786436318619115E-3</c:v>
                </c:pt>
                <c:pt idx="823">
                  <c:v>3.2888029517065868E-3</c:v>
                </c:pt>
                <c:pt idx="824">
                  <c:v>3.3979722208574512E-3</c:v>
                </c:pt>
                <c:pt idx="825">
                  <c:v>3.6481964117903369E-3</c:v>
                </c:pt>
                <c:pt idx="826">
                  <c:v>3.5430699192587215E-3</c:v>
                </c:pt>
                <c:pt idx="827">
                  <c:v>3.6035274507736042E-3</c:v>
                </c:pt>
                <c:pt idx="828">
                  <c:v>3.5359636424511596E-3</c:v>
                </c:pt>
                <c:pt idx="829">
                  <c:v>3.4218216749088161E-3</c:v>
                </c:pt>
                <c:pt idx="830">
                  <c:v>3.303820352479545E-3</c:v>
                </c:pt>
                <c:pt idx="831">
                  <c:v>3.4379282238429384E-3</c:v>
                </c:pt>
                <c:pt idx="832">
                  <c:v>3.3378460119648495E-3</c:v>
                </c:pt>
                <c:pt idx="833">
                  <c:v>3.2949915366927078E-3</c:v>
                </c:pt>
                <c:pt idx="834">
                  <c:v>3.469239902959696E-3</c:v>
                </c:pt>
                <c:pt idx="835">
                  <c:v>3.4347668765676545E-3</c:v>
                </c:pt>
                <c:pt idx="836">
                  <c:v>3.3253302830753826E-3</c:v>
                </c:pt>
                <c:pt idx="837">
                  <c:v>3.2261504418827974E-3</c:v>
                </c:pt>
                <c:pt idx="838">
                  <c:v>3.0473409980764101E-3</c:v>
                </c:pt>
                <c:pt idx="839">
                  <c:v>3.0434985055418401E-3</c:v>
                </c:pt>
                <c:pt idx="840">
                  <c:v>2.9907040268565797E-3</c:v>
                </c:pt>
                <c:pt idx="841">
                  <c:v>3.0391690998643607E-3</c:v>
                </c:pt>
                <c:pt idx="842">
                  <c:v>2.9489993943600033E-3</c:v>
                </c:pt>
                <c:pt idx="843">
                  <c:v>2.9227900351809391E-3</c:v>
                </c:pt>
                <c:pt idx="844">
                  <c:v>3.0066884572794916E-3</c:v>
                </c:pt>
                <c:pt idx="845">
                  <c:v>2.930291419351362E-3</c:v>
                </c:pt>
                <c:pt idx="846">
                  <c:v>2.8458605746542278E-3</c:v>
                </c:pt>
                <c:pt idx="847">
                  <c:v>2.8209214640343111E-3</c:v>
                </c:pt>
                <c:pt idx="848">
                  <c:v>2.7101610661873824E-3</c:v>
                </c:pt>
                <c:pt idx="849">
                  <c:v>2.5873444006097135E-3</c:v>
                </c:pt>
                <c:pt idx="850">
                  <c:v>2.7538533197222349E-3</c:v>
                </c:pt>
                <c:pt idx="851">
                  <c:v>2.5340464800031946E-3</c:v>
                </c:pt>
                <c:pt idx="852">
                  <c:v>2.6760919314518555E-3</c:v>
                </c:pt>
                <c:pt idx="853">
                  <c:v>2.7272982519669265E-3</c:v>
                </c:pt>
                <c:pt idx="854">
                  <c:v>2.5054133192908136E-3</c:v>
                </c:pt>
                <c:pt idx="855">
                  <c:v>2.6364391860663281E-3</c:v>
                </c:pt>
                <c:pt idx="856">
                  <c:v>2.7260526202834649E-3</c:v>
                </c:pt>
                <c:pt idx="857">
                  <c:v>2.645303085942598E-3</c:v>
                </c:pt>
                <c:pt idx="858">
                  <c:v>3.1516256207734586E-3</c:v>
                </c:pt>
                <c:pt idx="859">
                  <c:v>3.0755217759615627E-3</c:v>
                </c:pt>
                <c:pt idx="860">
                  <c:v>3.1263155514823066E-3</c:v>
                </c:pt>
                <c:pt idx="861">
                  <c:v>3.0830958206679092E-3</c:v>
                </c:pt>
                <c:pt idx="862">
                  <c:v>3.0620357444138416E-3</c:v>
                </c:pt>
                <c:pt idx="863">
                  <c:v>4.0805002558902204E-3</c:v>
                </c:pt>
                <c:pt idx="864">
                  <c:v>4.2215485091531947E-3</c:v>
                </c:pt>
                <c:pt idx="865">
                  <c:v>4.0889748665080263E-3</c:v>
                </c:pt>
                <c:pt idx="866">
                  <c:v>3.9587627724162276E-3</c:v>
                </c:pt>
                <c:pt idx="867">
                  <c:v>4.1084258335249719E-3</c:v>
                </c:pt>
                <c:pt idx="868">
                  <c:v>3.9821782244222623E-3</c:v>
                </c:pt>
                <c:pt idx="869">
                  <c:v>3.9831974322884888E-3</c:v>
                </c:pt>
                <c:pt idx="870">
                  <c:v>3.8214520488306222E-3</c:v>
                </c:pt>
                <c:pt idx="871">
                  <c:v>3.6958111697995271E-3</c:v>
                </c:pt>
                <c:pt idx="872">
                  <c:v>3.6968342036508696E-3</c:v>
                </c:pt>
                <c:pt idx="873">
                  <c:v>3.5677797007360262E-3</c:v>
                </c:pt>
                <c:pt idx="874">
                  <c:v>4.1839958209686761E-3</c:v>
                </c:pt>
                <c:pt idx="875">
                  <c:v>4.3828265273660634E-3</c:v>
                </c:pt>
                <c:pt idx="876">
                  <c:v>4.1989761642922075E-3</c:v>
                </c:pt>
                <c:pt idx="877">
                  <c:v>4.3485646072404039E-3</c:v>
                </c:pt>
                <c:pt idx="878">
                  <c:v>4.3444058908834503E-3</c:v>
                </c:pt>
                <c:pt idx="879">
                  <c:v>4.2581807437974623E-3</c:v>
                </c:pt>
                <c:pt idx="880">
                  <c:v>4.2605011987794702E-3</c:v>
                </c:pt>
                <c:pt idx="881">
                  <c:v>4.1278287895041279E-3</c:v>
                </c:pt>
                <c:pt idx="882">
                  <c:v>4.2232136860500457E-3</c:v>
                </c:pt>
                <c:pt idx="883">
                  <c:v>4.3333247637448178E-3</c:v>
                </c:pt>
                <c:pt idx="884">
                  <c:v>4.3080066271736182E-3</c:v>
                </c:pt>
                <c:pt idx="885">
                  <c:v>4.1796412777985069E-3</c:v>
                </c:pt>
                <c:pt idx="886">
                  <c:v>4.1790188765738097E-3</c:v>
                </c:pt>
                <c:pt idx="887">
                  <c:v>4.100252666261248E-3</c:v>
                </c:pt>
                <c:pt idx="888">
                  <c:v>4.1226388016049574E-3</c:v>
                </c:pt>
                <c:pt idx="889">
                  <c:v>3.9838226292167583E-3</c:v>
                </c:pt>
                <c:pt idx="890">
                  <c:v>3.9898342749644733E-3</c:v>
                </c:pt>
                <c:pt idx="891">
                  <c:v>3.87205862074413E-3</c:v>
                </c:pt>
                <c:pt idx="892">
                  <c:v>3.7692244253346341E-3</c:v>
                </c:pt>
                <c:pt idx="893">
                  <c:v>3.6399843576068215E-3</c:v>
                </c:pt>
                <c:pt idx="894">
                  <c:v>4.1708419064927843E-3</c:v>
                </c:pt>
                <c:pt idx="895">
                  <c:v>3.8786366130486487E-3</c:v>
                </c:pt>
                <c:pt idx="896">
                  <c:v>4.6115988971115194E-3</c:v>
                </c:pt>
                <c:pt idx="897">
                  <c:v>4.3463529340452695E-3</c:v>
                </c:pt>
                <c:pt idx="898">
                  <c:v>4.147690970652246E-3</c:v>
                </c:pt>
                <c:pt idx="899">
                  <c:v>4.0145268558244608E-3</c:v>
                </c:pt>
                <c:pt idx="900">
                  <c:v>3.8938570397116629E-3</c:v>
                </c:pt>
                <c:pt idx="901">
                  <c:v>3.8470093286365743E-3</c:v>
                </c:pt>
                <c:pt idx="902">
                  <c:v>3.8017974288711899E-3</c:v>
                </c:pt>
                <c:pt idx="903">
                  <c:v>3.6570889654934848E-3</c:v>
                </c:pt>
                <c:pt idx="904">
                  <c:v>3.5352513328286601E-3</c:v>
                </c:pt>
                <c:pt idx="905">
                  <c:v>3.3399937328734554E-3</c:v>
                </c:pt>
                <c:pt idx="906">
                  <c:v>3.2084534055395911E-3</c:v>
                </c:pt>
                <c:pt idx="907">
                  <c:v>3.1710288802196274E-3</c:v>
                </c:pt>
                <c:pt idx="908">
                  <c:v>3.0689598696083099E-3</c:v>
                </c:pt>
                <c:pt idx="909">
                  <c:v>2.9344537114682793E-3</c:v>
                </c:pt>
                <c:pt idx="910">
                  <c:v>2.8416559636781835E-3</c:v>
                </c:pt>
                <c:pt idx="911">
                  <c:v>2.7869889382468298E-3</c:v>
                </c:pt>
                <c:pt idx="912">
                  <c:v>2.8481835609971713E-3</c:v>
                </c:pt>
                <c:pt idx="913">
                  <c:v>2.7635466859300584E-3</c:v>
                </c:pt>
                <c:pt idx="914">
                  <c:v>2.8869596757709944E-3</c:v>
                </c:pt>
                <c:pt idx="915">
                  <c:v>2.8106446432255806E-3</c:v>
                </c:pt>
                <c:pt idx="916">
                  <c:v>2.7636765643914963E-3</c:v>
                </c:pt>
                <c:pt idx="917">
                  <c:v>2.7046586536139407E-3</c:v>
                </c:pt>
                <c:pt idx="918">
                  <c:v>3.2690279978866547E-3</c:v>
                </c:pt>
                <c:pt idx="919">
                  <c:v>3.1404021502476867E-3</c:v>
                </c:pt>
                <c:pt idx="920">
                  <c:v>3.2692288597846652E-3</c:v>
                </c:pt>
                <c:pt idx="921">
                  <c:v>3.2178228055663848E-3</c:v>
                </c:pt>
                <c:pt idx="922">
                  <c:v>3.2136346028864846E-3</c:v>
                </c:pt>
                <c:pt idx="923">
                  <c:v>3.1351270102006391E-3</c:v>
                </c:pt>
                <c:pt idx="924">
                  <c:v>3.0263673893874683E-3</c:v>
                </c:pt>
                <c:pt idx="925">
                  <c:v>3.042798742720287E-3</c:v>
                </c:pt>
                <c:pt idx="926">
                  <c:v>3.1860874175112281E-3</c:v>
                </c:pt>
                <c:pt idx="927">
                  <c:v>3.1160143490916474E-3</c:v>
                </c:pt>
                <c:pt idx="928">
                  <c:v>3.0017174872742458E-3</c:v>
                </c:pt>
                <c:pt idx="929">
                  <c:v>2.9767673445052216E-3</c:v>
                </c:pt>
                <c:pt idx="930">
                  <c:v>2.9677848938165635E-3</c:v>
                </c:pt>
                <c:pt idx="931">
                  <c:v>3.0954018611100229E-3</c:v>
                </c:pt>
                <c:pt idx="932">
                  <c:v>3.1087561942831302E-3</c:v>
                </c:pt>
                <c:pt idx="933">
                  <c:v>3.1370465437680897E-3</c:v>
                </c:pt>
                <c:pt idx="934">
                  <c:v>3.1293010492492025E-3</c:v>
                </c:pt>
                <c:pt idx="935">
                  <c:v>3.0388711244395323E-3</c:v>
                </c:pt>
                <c:pt idx="936">
                  <c:v>3.3917004441707862E-3</c:v>
                </c:pt>
                <c:pt idx="937">
                  <c:v>3.1819785531226365E-3</c:v>
                </c:pt>
                <c:pt idx="938">
                  <c:v>3.1046011871013091E-3</c:v>
                </c:pt>
                <c:pt idx="939">
                  <c:v>3.0598936547655939E-3</c:v>
                </c:pt>
                <c:pt idx="940">
                  <c:v>2.9475418130911805E-3</c:v>
                </c:pt>
                <c:pt idx="941">
                  <c:v>2.8327224692659973E-3</c:v>
                </c:pt>
                <c:pt idx="942">
                  <c:v>2.6994920610230594E-3</c:v>
                </c:pt>
                <c:pt idx="943">
                  <c:v>2.4620367912481463E-3</c:v>
                </c:pt>
                <c:pt idx="944">
                  <c:v>2.391599102279136E-3</c:v>
                </c:pt>
                <c:pt idx="945">
                  <c:v>2.516211383443265E-3</c:v>
                </c:pt>
                <c:pt idx="946">
                  <c:v>2.5959817834020934E-3</c:v>
                </c:pt>
                <c:pt idx="947">
                  <c:v>2.7105908100702046E-3</c:v>
                </c:pt>
                <c:pt idx="948">
                  <c:v>2.5574548387292868E-3</c:v>
                </c:pt>
                <c:pt idx="949">
                  <c:v>2.6658996967924781E-3</c:v>
                </c:pt>
                <c:pt idx="950">
                  <c:v>2.6046177936596593E-3</c:v>
                </c:pt>
                <c:pt idx="951">
                  <c:v>2.5696796005803594E-3</c:v>
                </c:pt>
                <c:pt idx="952">
                  <c:v>2.6506644023645224E-3</c:v>
                </c:pt>
                <c:pt idx="953">
                  <c:v>2.7959555489797676E-3</c:v>
                </c:pt>
                <c:pt idx="954">
                  <c:v>2.7925864442141647E-3</c:v>
                </c:pt>
                <c:pt idx="955">
                  <c:v>2.6557385500869304E-3</c:v>
                </c:pt>
                <c:pt idx="956">
                  <c:v>2.4995031622899034E-3</c:v>
                </c:pt>
                <c:pt idx="957">
                  <c:v>2.6969172372546383E-3</c:v>
                </c:pt>
                <c:pt idx="958">
                  <c:v>2.6460987557813116E-3</c:v>
                </c:pt>
                <c:pt idx="959">
                  <c:v>2.6440175844928975E-3</c:v>
                </c:pt>
                <c:pt idx="960">
                  <c:v>2.5627152315279159E-3</c:v>
                </c:pt>
                <c:pt idx="961">
                  <c:v>2.4925103035318566E-3</c:v>
                </c:pt>
                <c:pt idx="962">
                  <c:v>2.4140381197854961E-3</c:v>
                </c:pt>
                <c:pt idx="963">
                  <c:v>2.1847549429004033E-3</c:v>
                </c:pt>
                <c:pt idx="964">
                  <c:v>2.521896627976888E-3</c:v>
                </c:pt>
                <c:pt idx="965">
                  <c:v>2.4032320526295998E-3</c:v>
                </c:pt>
                <c:pt idx="966">
                  <c:v>2.3183086330361797E-3</c:v>
                </c:pt>
                <c:pt idx="967">
                  <c:v>2.3132383916136205E-3</c:v>
                </c:pt>
                <c:pt idx="968">
                  <c:v>2.2402739763675008E-3</c:v>
                </c:pt>
                <c:pt idx="969">
                  <c:v>2.2217278312703726E-3</c:v>
                </c:pt>
                <c:pt idx="970">
                  <c:v>2.1422602281162264E-3</c:v>
                </c:pt>
                <c:pt idx="971">
                  <c:v>2.5891621825623449E-3</c:v>
                </c:pt>
                <c:pt idx="972">
                  <c:v>2.1538259589454984E-3</c:v>
                </c:pt>
                <c:pt idx="973">
                  <c:v>2.093771873951991E-3</c:v>
                </c:pt>
                <c:pt idx="974">
                  <c:v>2.0302194822046657E-3</c:v>
                </c:pt>
                <c:pt idx="975">
                  <c:v>6.8511316605792448E-3</c:v>
                </c:pt>
                <c:pt idx="976">
                  <c:v>6.6751622794733673E-3</c:v>
                </c:pt>
                <c:pt idx="977">
                  <c:v>6.5393202509151701E-3</c:v>
                </c:pt>
                <c:pt idx="978">
                  <c:v>6.349763334637693E-3</c:v>
                </c:pt>
                <c:pt idx="979">
                  <c:v>5.7261235640982703E-3</c:v>
                </c:pt>
                <c:pt idx="980">
                  <c:v>5.6558739287192071E-3</c:v>
                </c:pt>
                <c:pt idx="981">
                  <c:v>5.4821702674800517E-3</c:v>
                </c:pt>
                <c:pt idx="982">
                  <c:v>5.3644857313266351E-3</c:v>
                </c:pt>
                <c:pt idx="983">
                  <c:v>5.2014183301816435E-3</c:v>
                </c:pt>
                <c:pt idx="984">
                  <c:v>5.0426023795587605E-3</c:v>
                </c:pt>
                <c:pt idx="985">
                  <c:v>4.930409899629549E-3</c:v>
                </c:pt>
                <c:pt idx="986">
                  <c:v>4.7743409005515701E-3</c:v>
                </c:pt>
                <c:pt idx="987">
                  <c:v>4.6524800145834244E-3</c:v>
                </c:pt>
                <c:pt idx="988">
                  <c:v>4.5856068597972845E-3</c:v>
                </c:pt>
                <c:pt idx="989">
                  <c:v>4.540272485205752E-3</c:v>
                </c:pt>
                <c:pt idx="990">
                  <c:v>4.401488780320862E-3</c:v>
                </c:pt>
                <c:pt idx="991">
                  <c:v>4.3490016053777817E-3</c:v>
                </c:pt>
                <c:pt idx="992">
                  <c:v>4.3027196558191863E-3</c:v>
                </c:pt>
                <c:pt idx="993">
                  <c:v>4.167458636041811E-3</c:v>
                </c:pt>
                <c:pt idx="994">
                  <c:v>4.0518562395726728E-3</c:v>
                </c:pt>
                <c:pt idx="995">
                  <c:v>4.4973112711596723E-3</c:v>
                </c:pt>
                <c:pt idx="996">
                  <c:v>4.388366706819493E-3</c:v>
                </c:pt>
                <c:pt idx="997">
                  <c:v>4.2538892806989401E-3</c:v>
                </c:pt>
                <c:pt idx="998">
                  <c:v>4.1283991797088325E-3</c:v>
                </c:pt>
                <c:pt idx="999">
                  <c:v>3.6254708664870765E-3</c:v>
                </c:pt>
                <c:pt idx="1000">
                  <c:v>3.5241245252827747E-3</c:v>
                </c:pt>
                <c:pt idx="1001">
                  <c:v>3.5264460533624229E-3</c:v>
                </c:pt>
                <c:pt idx="1002">
                  <c:v>3.4152350316595734E-3</c:v>
                </c:pt>
                <c:pt idx="1003">
                  <c:v>3.7383916237844019E-3</c:v>
                </c:pt>
                <c:pt idx="1004">
                  <c:v>3.6725500866603591E-3</c:v>
                </c:pt>
                <c:pt idx="1005">
                  <c:v>3.5586075601125827E-3</c:v>
                </c:pt>
                <c:pt idx="1006">
                  <c:v>3.4773819917395992E-3</c:v>
                </c:pt>
                <c:pt idx="1007">
                  <c:v>3.4179640581190013E-3</c:v>
                </c:pt>
                <c:pt idx="1008">
                  <c:v>3.4242507692420054E-3</c:v>
                </c:pt>
                <c:pt idx="1009">
                  <c:v>3.3180569636178381E-3</c:v>
                </c:pt>
                <c:pt idx="1010">
                  <c:v>3.1379599077327202E-3</c:v>
                </c:pt>
                <c:pt idx="1011">
                  <c:v>3.1216382479467356E-3</c:v>
                </c:pt>
                <c:pt idx="1012">
                  <c:v>3.2660940071561366E-3</c:v>
                </c:pt>
                <c:pt idx="1013">
                  <c:v>3.4100718835232036E-3</c:v>
                </c:pt>
                <c:pt idx="1014">
                  <c:v>3.7428720999550928E-3</c:v>
                </c:pt>
                <c:pt idx="1015">
                  <c:v>3.5770356427665237E-3</c:v>
                </c:pt>
                <c:pt idx="1016">
                  <c:v>3.5245220714984608E-3</c:v>
                </c:pt>
                <c:pt idx="1017">
                  <c:v>3.7645259975739101E-3</c:v>
                </c:pt>
                <c:pt idx="1018">
                  <c:v>3.5863127374452259E-3</c:v>
                </c:pt>
                <c:pt idx="1019">
                  <c:v>3.4795180952740994E-3</c:v>
                </c:pt>
                <c:pt idx="1020">
                  <c:v>3.3668642631667859E-3</c:v>
                </c:pt>
                <c:pt idx="1021">
                  <c:v>2.9945312753052698E-3</c:v>
                </c:pt>
                <c:pt idx="1022">
                  <c:v>2.8587707417628049E-3</c:v>
                </c:pt>
                <c:pt idx="1023">
                  <c:v>2.8079110407312705E-3</c:v>
                </c:pt>
                <c:pt idx="1024">
                  <c:v>2.7737565313381615E-3</c:v>
                </c:pt>
                <c:pt idx="1025">
                  <c:v>2.8538310149152958E-3</c:v>
                </c:pt>
                <c:pt idx="1026">
                  <c:v>3.1191383047742111E-3</c:v>
                </c:pt>
                <c:pt idx="1027">
                  <c:v>3.1563491078388595E-3</c:v>
                </c:pt>
                <c:pt idx="1028">
                  <c:v>3.0088447733140431E-3</c:v>
                </c:pt>
                <c:pt idx="1029">
                  <c:v>2.8970755371199326E-3</c:v>
                </c:pt>
                <c:pt idx="1030">
                  <c:v>2.75561073230379E-3</c:v>
                </c:pt>
                <c:pt idx="1031">
                  <c:v>2.8214797694976978E-3</c:v>
                </c:pt>
                <c:pt idx="1032">
                  <c:v>3.1250894715785225E-3</c:v>
                </c:pt>
                <c:pt idx="1033">
                  <c:v>3.2158949174748907E-3</c:v>
                </c:pt>
                <c:pt idx="1034">
                  <c:v>4.6572593735229309E-3</c:v>
                </c:pt>
                <c:pt idx="1035">
                  <c:v>4.4230016875344792E-3</c:v>
                </c:pt>
                <c:pt idx="1036">
                  <c:v>4.3889150756478475E-3</c:v>
                </c:pt>
                <c:pt idx="1037">
                  <c:v>5.1753700976186852E-3</c:v>
                </c:pt>
                <c:pt idx="1038">
                  <c:v>5.0395860922325449E-3</c:v>
                </c:pt>
                <c:pt idx="1039">
                  <c:v>4.7987264446430478E-3</c:v>
                </c:pt>
                <c:pt idx="1040">
                  <c:v>5.5376581526992907E-3</c:v>
                </c:pt>
                <c:pt idx="1041">
                  <c:v>5.2689052801024256E-3</c:v>
                </c:pt>
                <c:pt idx="1042">
                  <c:v>5.1726383758534345E-3</c:v>
                </c:pt>
                <c:pt idx="1043">
                  <c:v>4.9872033692429148E-3</c:v>
                </c:pt>
                <c:pt idx="1044">
                  <c:v>4.8258018970028307E-3</c:v>
                </c:pt>
                <c:pt idx="1045">
                  <c:v>4.7350230432325743E-3</c:v>
                </c:pt>
                <c:pt idx="1046">
                  <c:v>4.5860234193101082E-3</c:v>
                </c:pt>
                <c:pt idx="1047">
                  <c:v>4.478049069387072E-3</c:v>
                </c:pt>
                <c:pt idx="1048">
                  <c:v>4.3643646947912271E-3</c:v>
                </c:pt>
                <c:pt idx="1049">
                  <c:v>4.3134753434915752E-3</c:v>
                </c:pt>
                <c:pt idx="1050">
                  <c:v>4.2568773350096347E-3</c:v>
                </c:pt>
                <c:pt idx="1051">
                  <c:v>4.1564515968685748E-3</c:v>
                </c:pt>
                <c:pt idx="1052">
                  <c:v>4.5945619347088247E-3</c:v>
                </c:pt>
                <c:pt idx="1053">
                  <c:v>4.4699314440475131E-3</c:v>
                </c:pt>
                <c:pt idx="1054">
                  <c:v>4.6833796451181799E-3</c:v>
                </c:pt>
                <c:pt idx="1055">
                  <c:v>4.3412663761259905E-3</c:v>
                </c:pt>
                <c:pt idx="1056">
                  <c:v>4.2693476123387697E-3</c:v>
                </c:pt>
                <c:pt idx="1057">
                  <c:v>4.1086405482521678E-3</c:v>
                </c:pt>
                <c:pt idx="1058">
                  <c:v>4.7682476399619781E-3</c:v>
                </c:pt>
                <c:pt idx="1059">
                  <c:v>4.7579603221197322E-3</c:v>
                </c:pt>
                <c:pt idx="1060">
                  <c:v>4.7313751409001599E-3</c:v>
                </c:pt>
                <c:pt idx="1061">
                  <c:v>4.6107066268842737E-3</c:v>
                </c:pt>
                <c:pt idx="1062">
                  <c:v>4.558991451228382E-3</c:v>
                </c:pt>
                <c:pt idx="1063">
                  <c:v>4.7313057523974021E-3</c:v>
                </c:pt>
                <c:pt idx="1064">
                  <c:v>4.4985432490474873E-3</c:v>
                </c:pt>
                <c:pt idx="1065">
                  <c:v>4.3577062514635655E-3</c:v>
                </c:pt>
                <c:pt idx="1066">
                  <c:v>4.1651117502948297E-3</c:v>
                </c:pt>
                <c:pt idx="1067">
                  <c:v>4.0273953714801995E-3</c:v>
                </c:pt>
                <c:pt idx="1068">
                  <c:v>3.8364189152106571E-3</c:v>
                </c:pt>
                <c:pt idx="1069">
                  <c:v>3.7373046836342108E-3</c:v>
                </c:pt>
                <c:pt idx="1070">
                  <c:v>3.5998537716188631E-3</c:v>
                </c:pt>
                <c:pt idx="1071">
                  <c:v>3.4459299965618074E-3</c:v>
                </c:pt>
                <c:pt idx="1072">
                  <c:v>3.3252221272763315E-3</c:v>
                </c:pt>
                <c:pt idx="1073">
                  <c:v>3.2031240571102773E-3</c:v>
                </c:pt>
                <c:pt idx="1074">
                  <c:v>3.1045636886361553E-3</c:v>
                </c:pt>
                <c:pt idx="1075">
                  <c:v>3.0865012230689532E-3</c:v>
                </c:pt>
                <c:pt idx="1076">
                  <c:v>2.9715976579483112E-3</c:v>
                </c:pt>
                <c:pt idx="1077">
                  <c:v>3.1363941242692327E-3</c:v>
                </c:pt>
                <c:pt idx="1078">
                  <c:v>2.9896493445048782E-3</c:v>
                </c:pt>
                <c:pt idx="1079">
                  <c:v>2.9957651808386865E-3</c:v>
                </c:pt>
                <c:pt idx="1080">
                  <c:v>2.8816662333601027E-3</c:v>
                </c:pt>
                <c:pt idx="1081">
                  <c:v>2.6594634302651333E-3</c:v>
                </c:pt>
                <c:pt idx="1082">
                  <c:v>2.5742848481194523E-3</c:v>
                </c:pt>
                <c:pt idx="1083">
                  <c:v>2.6768531453183358E-3</c:v>
                </c:pt>
                <c:pt idx="1084">
                  <c:v>2.5544935572413248E-3</c:v>
                </c:pt>
                <c:pt idx="1085">
                  <c:v>2.8145598686685376E-3</c:v>
                </c:pt>
                <c:pt idx="1086">
                  <c:v>2.685540018717267E-3</c:v>
                </c:pt>
                <c:pt idx="1087">
                  <c:v>2.5945189314582366E-3</c:v>
                </c:pt>
                <c:pt idx="1088">
                  <c:v>2.693548308604164E-3</c:v>
                </c:pt>
                <c:pt idx="1089">
                  <c:v>2.7419968912966992E-3</c:v>
                </c:pt>
                <c:pt idx="1090">
                  <c:v>2.6618705305161434E-3</c:v>
                </c:pt>
                <c:pt idx="1091">
                  <c:v>2.729034406898311E-3</c:v>
                </c:pt>
                <c:pt idx="1092">
                  <c:v>2.6893064353948198E-3</c:v>
                </c:pt>
                <c:pt idx="1093">
                  <c:v>2.6602838789766634E-3</c:v>
                </c:pt>
                <c:pt idx="1094">
                  <c:v>2.5781712451447727E-3</c:v>
                </c:pt>
                <c:pt idx="1095">
                  <c:v>2.1688306570441245E-3</c:v>
                </c:pt>
                <c:pt idx="1096">
                  <c:v>2.1037351389085281E-3</c:v>
                </c:pt>
                <c:pt idx="1097">
                  <c:v>2.0472108924321935E-3</c:v>
                </c:pt>
                <c:pt idx="1098">
                  <c:v>1.9143043823817761E-3</c:v>
                </c:pt>
                <c:pt idx="1099">
                  <c:v>1.8752375155458797E-3</c:v>
                </c:pt>
                <c:pt idx="1100">
                  <c:v>1.7886879320582389E-3</c:v>
                </c:pt>
                <c:pt idx="1101">
                  <c:v>1.70948631524753E-3</c:v>
                </c:pt>
                <c:pt idx="1102">
                  <c:v>1.6739854322132841E-3</c:v>
                </c:pt>
                <c:pt idx="1103">
                  <c:v>1.8876269386873348E-3</c:v>
                </c:pt>
                <c:pt idx="1104">
                  <c:v>1.8234939805735096E-3</c:v>
                </c:pt>
                <c:pt idx="1105">
                  <c:v>1.785242736244376E-3</c:v>
                </c:pt>
                <c:pt idx="1106">
                  <c:v>1.8417873659670168E-3</c:v>
                </c:pt>
                <c:pt idx="1107">
                  <c:v>2.0826120728888202E-3</c:v>
                </c:pt>
                <c:pt idx="1108">
                  <c:v>2.0640163738012097E-3</c:v>
                </c:pt>
                <c:pt idx="1109">
                  <c:v>2.0218287272267448E-3</c:v>
                </c:pt>
                <c:pt idx="1110">
                  <c:v>1.9573717628630447E-3</c:v>
                </c:pt>
                <c:pt idx="1111">
                  <c:v>2.013167668606505E-3</c:v>
                </c:pt>
                <c:pt idx="1112">
                  <c:v>2.2023622558094342E-3</c:v>
                </c:pt>
                <c:pt idx="1113">
                  <c:v>2.14465929696161E-3</c:v>
                </c:pt>
                <c:pt idx="1114">
                  <c:v>2.1398424150375277E-3</c:v>
                </c:pt>
                <c:pt idx="1115">
                  <c:v>2.0376334244356373E-3</c:v>
                </c:pt>
                <c:pt idx="1116">
                  <c:v>2.4342239821133647E-3</c:v>
                </c:pt>
                <c:pt idx="1117">
                  <c:v>2.4031709288612315E-3</c:v>
                </c:pt>
                <c:pt idx="1118">
                  <c:v>2.2717443442772422E-3</c:v>
                </c:pt>
                <c:pt idx="1119">
                  <c:v>2.2175327959186252E-3</c:v>
                </c:pt>
                <c:pt idx="1120">
                  <c:v>2.1037414533914196E-3</c:v>
                </c:pt>
                <c:pt idx="1121">
                  <c:v>2.0155635975306289E-3</c:v>
                </c:pt>
                <c:pt idx="1122">
                  <c:v>2.1371370509769066E-3</c:v>
                </c:pt>
                <c:pt idx="1123">
                  <c:v>2.1626427667569737E-3</c:v>
                </c:pt>
                <c:pt idx="1124">
                  <c:v>2.0980999686369805E-3</c:v>
                </c:pt>
                <c:pt idx="1125">
                  <c:v>2.2431929400895932E-3</c:v>
                </c:pt>
                <c:pt idx="1126">
                  <c:v>2.1720655639191539E-3</c:v>
                </c:pt>
                <c:pt idx="1127">
                  <c:v>2.2988642659673157E-3</c:v>
                </c:pt>
                <c:pt idx="1128">
                  <c:v>2.4317743642423878E-3</c:v>
                </c:pt>
                <c:pt idx="1129">
                  <c:v>2.3548574601723223E-3</c:v>
                </c:pt>
                <c:pt idx="1130">
                  <c:v>2.306845112836894E-3</c:v>
                </c:pt>
                <c:pt idx="1131">
                  <c:v>2.2412235252124279E-3</c:v>
                </c:pt>
                <c:pt idx="1132">
                  <c:v>2.0835096446788046E-3</c:v>
                </c:pt>
                <c:pt idx="1133">
                  <c:v>2.0186464429218431E-3</c:v>
                </c:pt>
                <c:pt idx="1134">
                  <c:v>2.2850165740123328E-3</c:v>
                </c:pt>
                <c:pt idx="1135">
                  <c:v>2.4069900519857884E-3</c:v>
                </c:pt>
                <c:pt idx="1136">
                  <c:v>2.3417849518449548E-3</c:v>
                </c:pt>
                <c:pt idx="1137">
                  <c:v>2.2299595952507169E-3</c:v>
                </c:pt>
                <c:pt idx="1138">
                  <c:v>2.6358592327116871E-3</c:v>
                </c:pt>
                <c:pt idx="1139">
                  <c:v>3.4043077777128725E-3</c:v>
                </c:pt>
                <c:pt idx="1140">
                  <c:v>3.3406274302779796E-3</c:v>
                </c:pt>
                <c:pt idx="1141">
                  <c:v>3.2924583853618196E-3</c:v>
                </c:pt>
                <c:pt idx="1142">
                  <c:v>2.8636480210885943E-3</c:v>
                </c:pt>
                <c:pt idx="1143">
                  <c:v>3.1585471663313817E-3</c:v>
                </c:pt>
                <c:pt idx="1144">
                  <c:v>3.0705901755728885E-3</c:v>
                </c:pt>
                <c:pt idx="1145">
                  <c:v>3.106928129755728E-3</c:v>
                </c:pt>
                <c:pt idx="1146">
                  <c:v>2.619477912080091E-3</c:v>
                </c:pt>
                <c:pt idx="1147">
                  <c:v>2.6852614619314766E-3</c:v>
                </c:pt>
                <c:pt idx="1148">
                  <c:v>2.8016916205895678E-3</c:v>
                </c:pt>
                <c:pt idx="1149">
                  <c:v>3.0903205613307489E-3</c:v>
                </c:pt>
                <c:pt idx="1150">
                  <c:v>3.0155330351937424E-3</c:v>
                </c:pt>
                <c:pt idx="1151">
                  <c:v>3.2107595109346319E-3</c:v>
                </c:pt>
                <c:pt idx="1152">
                  <c:v>3.1503629856714319E-3</c:v>
                </c:pt>
                <c:pt idx="1153">
                  <c:v>2.9652890526372599E-3</c:v>
                </c:pt>
                <c:pt idx="1154">
                  <c:v>2.9151457846300125E-3</c:v>
                </c:pt>
                <c:pt idx="1155">
                  <c:v>2.8044528313746699E-3</c:v>
                </c:pt>
                <c:pt idx="1156">
                  <c:v>2.6885627722954691E-3</c:v>
                </c:pt>
                <c:pt idx="1157">
                  <c:v>2.615584598701765E-3</c:v>
                </c:pt>
                <c:pt idx="1158">
                  <c:v>2.6975674877444708E-3</c:v>
                </c:pt>
                <c:pt idx="1159">
                  <c:v>2.5967941544189702E-3</c:v>
                </c:pt>
                <c:pt idx="1160">
                  <c:v>2.6619018997549111E-3</c:v>
                </c:pt>
                <c:pt idx="1161">
                  <c:v>1.9869014020173176E-3</c:v>
                </c:pt>
                <c:pt idx="1162">
                  <c:v>2.1247242427764848E-3</c:v>
                </c:pt>
                <c:pt idx="1163">
                  <c:v>2.0544794385918552E-3</c:v>
                </c:pt>
                <c:pt idx="1164">
                  <c:v>2.0205660464780533E-3</c:v>
                </c:pt>
                <c:pt idx="1165">
                  <c:v>2.0826301531141939E-3</c:v>
                </c:pt>
                <c:pt idx="1166">
                  <c:v>2.0990388299804937E-3</c:v>
                </c:pt>
                <c:pt idx="1167">
                  <c:v>2.0016972499454465E-3</c:v>
                </c:pt>
                <c:pt idx="1168">
                  <c:v>1.9235719206364375E-3</c:v>
                </c:pt>
                <c:pt idx="1169">
                  <c:v>2.2108063825441648E-3</c:v>
                </c:pt>
                <c:pt idx="1170">
                  <c:v>2.0285429083763472E-3</c:v>
                </c:pt>
                <c:pt idx="1171">
                  <c:v>1.9090213338184613E-3</c:v>
                </c:pt>
                <c:pt idx="1172">
                  <c:v>1.9899124564686172E-3</c:v>
                </c:pt>
                <c:pt idx="1173">
                  <c:v>1.9326077073178452E-3</c:v>
                </c:pt>
                <c:pt idx="1174">
                  <c:v>1.8944424873813578E-3</c:v>
                </c:pt>
                <c:pt idx="1175">
                  <c:v>1.9356894919578961E-3</c:v>
                </c:pt>
                <c:pt idx="1176">
                  <c:v>1.839001197882823E-3</c:v>
                </c:pt>
                <c:pt idx="1177">
                  <c:v>1.7718065652164161E-3</c:v>
                </c:pt>
                <c:pt idx="1178">
                  <c:v>1.5677468483107071E-3</c:v>
                </c:pt>
                <c:pt idx="1179">
                  <c:v>1.5095138547200917E-3</c:v>
                </c:pt>
                <c:pt idx="1180">
                  <c:v>1.4749255992158221E-3</c:v>
                </c:pt>
                <c:pt idx="1181">
                  <c:v>1.432422661124873E-3</c:v>
                </c:pt>
                <c:pt idx="1182">
                  <c:v>1.3896700249745398E-3</c:v>
                </c:pt>
                <c:pt idx="1183">
                  <c:v>1.5037497836203791E-3</c:v>
                </c:pt>
                <c:pt idx="1184">
                  <c:v>1.4301666355294579E-3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D2-4B1D-8713-AFABFDCB9946}"/>
            </c:ext>
          </c:extLst>
        </c:ser>
        <c:ser>
          <c:idx val="8"/>
          <c:order val="8"/>
          <c:tx>
            <c:strRef>
              <c:f>RISKSTATS_LSE!$AZ$1</c:f>
              <c:strCache>
                <c:ptCount val="1"/>
                <c:pt idx="0">
                  <c:v>No.GIC.1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RISKSTATS_LSE!$AZ$2:$AZ$1186</c:f>
              <c:numCache>
                <c:formatCode>0.00%</c:formatCode>
                <c:ptCount val="1185"/>
                <c:pt idx="620">
                  <c:v>-1.8669536045446019E-3</c:v>
                </c:pt>
                <c:pt idx="621">
                  <c:v>-9.2923608774822747E-4</c:v>
                </c:pt>
                <c:pt idx="622">
                  <c:v>-8.9893536508038412E-4</c:v>
                </c:pt>
                <c:pt idx="623">
                  <c:v>-8.5247348750261051E-4</c:v>
                </c:pt>
                <c:pt idx="624">
                  <c:v>-8.5819965750511082E-4</c:v>
                </c:pt>
                <c:pt idx="625">
                  <c:v>-7.6397481932238625E-4</c:v>
                </c:pt>
                <c:pt idx="626">
                  <c:v>-7.2815742570279843E-4</c:v>
                </c:pt>
                <c:pt idx="627">
                  <c:v>-7.4292092786812825E-4</c:v>
                </c:pt>
                <c:pt idx="628">
                  <c:v>-9.8334782831961134E-4</c:v>
                </c:pt>
                <c:pt idx="629">
                  <c:v>-1.0756706838708505E-3</c:v>
                </c:pt>
                <c:pt idx="630">
                  <c:v>-1.0022848465658218E-3</c:v>
                </c:pt>
                <c:pt idx="631">
                  <c:v>-9.8669956076199473E-4</c:v>
                </c:pt>
                <c:pt idx="632">
                  <c:v>-9.9964201672285207E-4</c:v>
                </c:pt>
                <c:pt idx="633">
                  <c:v>-9.9511543804562427E-4</c:v>
                </c:pt>
                <c:pt idx="634">
                  <c:v>-9.3644517219974366E-4</c:v>
                </c:pt>
                <c:pt idx="635">
                  <c:v>-9.9300242337464133E-4</c:v>
                </c:pt>
                <c:pt idx="636">
                  <c:v>-1.5499163851593089E-3</c:v>
                </c:pt>
                <c:pt idx="637">
                  <c:v>-1.7484972269489437E-3</c:v>
                </c:pt>
                <c:pt idx="638">
                  <c:v>-1.9040745063682047E-3</c:v>
                </c:pt>
                <c:pt idx="639">
                  <c:v>-1.915331754681094E-3</c:v>
                </c:pt>
                <c:pt idx="640">
                  <c:v>-2.1214042403028769E-3</c:v>
                </c:pt>
                <c:pt idx="641">
                  <c:v>-2.0391277680797712E-3</c:v>
                </c:pt>
                <c:pt idx="642">
                  <c:v>-3.1592580898382222E-3</c:v>
                </c:pt>
                <c:pt idx="643">
                  <c:v>-3.0841353746952215E-3</c:v>
                </c:pt>
                <c:pt idx="644">
                  <c:v>-2.9792685770379406E-3</c:v>
                </c:pt>
                <c:pt idx="645">
                  <c:v>-3.0758324014065648E-3</c:v>
                </c:pt>
                <c:pt idx="646">
                  <c:v>-3.173873907231603E-3</c:v>
                </c:pt>
                <c:pt idx="647">
                  <c:v>-3.0594638459371724E-3</c:v>
                </c:pt>
                <c:pt idx="648">
                  <c:v>-3.0231955985835384E-3</c:v>
                </c:pt>
                <c:pt idx="649">
                  <c:v>-2.9523711207331848E-3</c:v>
                </c:pt>
                <c:pt idx="650">
                  <c:v>-2.9199281993730788E-3</c:v>
                </c:pt>
                <c:pt idx="651">
                  <c:v>-2.8172114403238789E-3</c:v>
                </c:pt>
                <c:pt idx="652">
                  <c:v>-2.8020819766131082E-3</c:v>
                </c:pt>
                <c:pt idx="653">
                  <c:v>-2.735570889269972E-3</c:v>
                </c:pt>
                <c:pt idx="654">
                  <c:v>-2.7342229159952759E-3</c:v>
                </c:pt>
                <c:pt idx="655">
                  <c:v>-2.5762837519938417E-3</c:v>
                </c:pt>
                <c:pt idx="656">
                  <c:v>-2.6105833146654179E-3</c:v>
                </c:pt>
                <c:pt idx="657">
                  <c:v>-2.5265465516425877E-3</c:v>
                </c:pt>
                <c:pt idx="658">
                  <c:v>-2.4907294395592424E-3</c:v>
                </c:pt>
                <c:pt idx="659">
                  <c:v>-2.4267502116377846E-3</c:v>
                </c:pt>
                <c:pt idx="660">
                  <c:v>-2.2901062344190988E-3</c:v>
                </c:pt>
                <c:pt idx="661">
                  <c:v>-2.2513477292712774E-3</c:v>
                </c:pt>
                <c:pt idx="662">
                  <c:v>-2.7287550716264151E-3</c:v>
                </c:pt>
                <c:pt idx="663">
                  <c:v>-2.6124421708179474E-3</c:v>
                </c:pt>
                <c:pt idx="664">
                  <c:v>-2.5365475994711508E-3</c:v>
                </c:pt>
                <c:pt idx="665">
                  <c:v>-2.3069309493611674E-3</c:v>
                </c:pt>
                <c:pt idx="666">
                  <c:v>-2.2252458364812986E-3</c:v>
                </c:pt>
                <c:pt idx="667">
                  <c:v>-2.2452046724664738E-3</c:v>
                </c:pt>
                <c:pt idx="668">
                  <c:v>-2.1638684344128419E-3</c:v>
                </c:pt>
                <c:pt idx="669">
                  <c:v>-2.1740889145373627E-3</c:v>
                </c:pt>
                <c:pt idx="670">
                  <c:v>-2.062413154091064E-3</c:v>
                </c:pt>
                <c:pt idx="671">
                  <c:v>-2.0300034984351576E-3</c:v>
                </c:pt>
                <c:pt idx="672">
                  <c:v>-2.11583952078594E-3</c:v>
                </c:pt>
                <c:pt idx="673">
                  <c:v>-1.9867860729466886E-3</c:v>
                </c:pt>
                <c:pt idx="674">
                  <c:v>-1.8225364310564063E-3</c:v>
                </c:pt>
                <c:pt idx="675">
                  <c:v>-1.7507461857655148E-3</c:v>
                </c:pt>
                <c:pt idx="676">
                  <c:v>-1.8328923835698263E-3</c:v>
                </c:pt>
                <c:pt idx="677">
                  <c:v>-1.7738089237850038E-3</c:v>
                </c:pt>
                <c:pt idx="678">
                  <c:v>-2.1065357181177958E-3</c:v>
                </c:pt>
                <c:pt idx="679">
                  <c:v>-1.954489016773159E-3</c:v>
                </c:pt>
                <c:pt idx="680">
                  <c:v>-1.922917667635961E-3</c:v>
                </c:pt>
                <c:pt idx="681">
                  <c:v>-2.235087314764508E-3</c:v>
                </c:pt>
                <c:pt idx="682">
                  <c:v>-2.2789941460369082E-3</c:v>
                </c:pt>
                <c:pt idx="683">
                  <c:v>-2.2426660912440396E-3</c:v>
                </c:pt>
                <c:pt idx="684">
                  <c:v>-2.1572525915026972E-3</c:v>
                </c:pt>
                <c:pt idx="685">
                  <c:v>-2.2952508770152586E-3</c:v>
                </c:pt>
                <c:pt idx="686">
                  <c:v>-2.404268505575285E-3</c:v>
                </c:pt>
                <c:pt idx="687">
                  <c:v>-2.4807484475580779E-3</c:v>
                </c:pt>
                <c:pt idx="688">
                  <c:v>-2.7513674243682734E-3</c:v>
                </c:pt>
                <c:pt idx="689">
                  <c:v>-3.5474233098821781E-3</c:v>
                </c:pt>
                <c:pt idx="690">
                  <c:v>-3.7057952696425353E-3</c:v>
                </c:pt>
                <c:pt idx="691">
                  <c:v>-3.6480732662337542E-3</c:v>
                </c:pt>
                <c:pt idx="692">
                  <c:v>-3.4188897576733299E-3</c:v>
                </c:pt>
                <c:pt idx="693">
                  <c:v>-3.451383404657983E-3</c:v>
                </c:pt>
                <c:pt idx="694">
                  <c:v>-3.3551102513089811E-3</c:v>
                </c:pt>
                <c:pt idx="695">
                  <c:v>-3.2447030284381475E-3</c:v>
                </c:pt>
                <c:pt idx="696">
                  <c:v>-3.2169183670432006E-3</c:v>
                </c:pt>
                <c:pt idx="697">
                  <c:v>-3.1312671899840733E-3</c:v>
                </c:pt>
                <c:pt idx="698">
                  <c:v>-2.9896740795630873E-3</c:v>
                </c:pt>
                <c:pt idx="699">
                  <c:v>-3.1975320822836837E-3</c:v>
                </c:pt>
                <c:pt idx="700">
                  <c:v>-3.0262142340249207E-3</c:v>
                </c:pt>
                <c:pt idx="701">
                  <c:v>-2.9526747981542859E-3</c:v>
                </c:pt>
                <c:pt idx="702">
                  <c:v>-2.8265659264535923E-3</c:v>
                </c:pt>
                <c:pt idx="703">
                  <c:v>-2.7204494190942582E-3</c:v>
                </c:pt>
                <c:pt idx="704">
                  <c:v>-2.4756975389612647E-3</c:v>
                </c:pt>
                <c:pt idx="705">
                  <c:v>-2.3109490571555339E-3</c:v>
                </c:pt>
                <c:pt idx="706">
                  <c:v>-2.3853983027542418E-3</c:v>
                </c:pt>
                <c:pt idx="707">
                  <c:v>-2.3041767095189182E-3</c:v>
                </c:pt>
                <c:pt idx="708">
                  <c:v>-2.2165898132335267E-3</c:v>
                </c:pt>
                <c:pt idx="709">
                  <c:v>-1.9578234398832956E-3</c:v>
                </c:pt>
                <c:pt idx="710">
                  <c:v>-2.4116105668599177E-3</c:v>
                </c:pt>
                <c:pt idx="711">
                  <c:v>-2.3912655820425826E-3</c:v>
                </c:pt>
                <c:pt idx="712">
                  <c:v>-2.4876623984910556E-3</c:v>
                </c:pt>
                <c:pt idx="713">
                  <c:v>-2.4891184735435917E-3</c:v>
                </c:pt>
                <c:pt idx="714">
                  <c:v>-2.5076626736113459E-3</c:v>
                </c:pt>
                <c:pt idx="715">
                  <c:v>-2.4412626596924431E-3</c:v>
                </c:pt>
                <c:pt idx="716">
                  <c:v>-2.6467396704171467E-3</c:v>
                </c:pt>
                <c:pt idx="717">
                  <c:v>-2.6803574311582349E-3</c:v>
                </c:pt>
                <c:pt idx="718">
                  <c:v>-2.67505346984923E-3</c:v>
                </c:pt>
                <c:pt idx="719">
                  <c:v>-2.6692278350421241E-3</c:v>
                </c:pt>
                <c:pt idx="720">
                  <c:v>-2.7248564920207574E-3</c:v>
                </c:pt>
                <c:pt idx="721">
                  <c:v>-2.6362908659258873E-3</c:v>
                </c:pt>
                <c:pt idx="722">
                  <c:v>-2.5048021555343354E-3</c:v>
                </c:pt>
                <c:pt idx="723">
                  <c:v>-2.4175763671130867E-3</c:v>
                </c:pt>
                <c:pt idx="724">
                  <c:v>-2.2184123283092131E-3</c:v>
                </c:pt>
                <c:pt idx="725">
                  <c:v>-2.1403477871641987E-3</c:v>
                </c:pt>
                <c:pt idx="726">
                  <c:v>-2.074801122448859E-3</c:v>
                </c:pt>
                <c:pt idx="727">
                  <c:v>-2.3108523922259184E-3</c:v>
                </c:pt>
                <c:pt idx="728">
                  <c:v>-2.3342834936695292E-3</c:v>
                </c:pt>
                <c:pt idx="729">
                  <c:v>-2.227232323810069E-3</c:v>
                </c:pt>
                <c:pt idx="730">
                  <c:v>-2.1480945966311699E-3</c:v>
                </c:pt>
                <c:pt idx="731">
                  <c:v>-2.101700828550445E-3</c:v>
                </c:pt>
                <c:pt idx="732">
                  <c:v>-2.0513629345346308E-3</c:v>
                </c:pt>
                <c:pt idx="733">
                  <c:v>-1.9908133256160976E-3</c:v>
                </c:pt>
                <c:pt idx="734">
                  <c:v>-1.9396407063205787E-3</c:v>
                </c:pt>
                <c:pt idx="735">
                  <c:v>-1.9121264993275575E-3</c:v>
                </c:pt>
                <c:pt idx="736">
                  <c:v>-1.9230316555717947E-3</c:v>
                </c:pt>
                <c:pt idx="737">
                  <c:v>-1.8730296245001181E-3</c:v>
                </c:pt>
                <c:pt idx="738">
                  <c:v>-1.756269232615511E-3</c:v>
                </c:pt>
                <c:pt idx="739">
                  <c:v>-1.6102492129135618E-3</c:v>
                </c:pt>
                <c:pt idx="740">
                  <c:v>-1.8636163420226407E-3</c:v>
                </c:pt>
                <c:pt idx="741">
                  <c:v>-1.8579126007690087E-3</c:v>
                </c:pt>
                <c:pt idx="742">
                  <c:v>-1.796819659333863E-3</c:v>
                </c:pt>
                <c:pt idx="743">
                  <c:v>-1.5557654267635852E-3</c:v>
                </c:pt>
                <c:pt idx="744">
                  <c:v>-1.4852983081004251E-3</c:v>
                </c:pt>
                <c:pt idx="745">
                  <c:v>-1.5787292163364683E-3</c:v>
                </c:pt>
                <c:pt idx="746">
                  <c:v>-1.4102619469116902E-3</c:v>
                </c:pt>
                <c:pt idx="747">
                  <c:v>-1.4887136780385984E-3</c:v>
                </c:pt>
                <c:pt idx="748">
                  <c:v>-1.8332838878696526E-3</c:v>
                </c:pt>
                <c:pt idx="749">
                  <c:v>-1.7784120246959216E-3</c:v>
                </c:pt>
                <c:pt idx="750">
                  <c:v>-1.7489821076322374E-3</c:v>
                </c:pt>
                <c:pt idx="751">
                  <c:v>-1.8803645277899715E-3</c:v>
                </c:pt>
                <c:pt idx="752">
                  <c:v>-1.8611699212660023E-3</c:v>
                </c:pt>
                <c:pt idx="753">
                  <c:v>-1.8164894616060248E-3</c:v>
                </c:pt>
                <c:pt idx="754">
                  <c:v>-2.0247891289987517E-3</c:v>
                </c:pt>
                <c:pt idx="755">
                  <c:v>-1.9759541429456647E-3</c:v>
                </c:pt>
                <c:pt idx="756">
                  <c:v>-2.0133625780170759E-3</c:v>
                </c:pt>
                <c:pt idx="757">
                  <c:v>-2.449821890417815E-3</c:v>
                </c:pt>
                <c:pt idx="758">
                  <c:v>-2.416737505031592E-3</c:v>
                </c:pt>
                <c:pt idx="759">
                  <c:v>-2.3332558173186657E-3</c:v>
                </c:pt>
                <c:pt idx="760">
                  <c:v>-2.2486131345890057E-3</c:v>
                </c:pt>
                <c:pt idx="761">
                  <c:v>-2.0000457304962557E-3</c:v>
                </c:pt>
                <c:pt idx="762">
                  <c:v>-1.8591529074755465E-3</c:v>
                </c:pt>
                <c:pt idx="763">
                  <c:v>-1.7839820536732366E-3</c:v>
                </c:pt>
                <c:pt idx="764">
                  <c:v>-1.729444734616599E-3</c:v>
                </c:pt>
                <c:pt idx="765">
                  <c:v>-1.6045127268576043E-3</c:v>
                </c:pt>
                <c:pt idx="766">
                  <c:v>-1.4936580717997458E-3</c:v>
                </c:pt>
                <c:pt idx="767">
                  <c:v>-1.4669580325407975E-3</c:v>
                </c:pt>
                <c:pt idx="768">
                  <c:v>-1.6302914989679961E-3</c:v>
                </c:pt>
                <c:pt idx="769">
                  <c:v>-1.9499669355671518E-3</c:v>
                </c:pt>
                <c:pt idx="770">
                  <c:v>-1.736655391453111E-3</c:v>
                </c:pt>
                <c:pt idx="771">
                  <c:v>-1.8125046022325452E-3</c:v>
                </c:pt>
                <c:pt idx="772">
                  <c:v>-2.1089134986494252E-3</c:v>
                </c:pt>
                <c:pt idx="773">
                  <c:v>-2.2170678687698799E-3</c:v>
                </c:pt>
                <c:pt idx="774">
                  <c:v>-2.1440484360366048E-3</c:v>
                </c:pt>
                <c:pt idx="775">
                  <c:v>-1.8001066071713244E-3</c:v>
                </c:pt>
                <c:pt idx="776">
                  <c:v>-1.8207980245537002E-3</c:v>
                </c:pt>
                <c:pt idx="777">
                  <c:v>-4.1787701437745098E-4</c:v>
                </c:pt>
                <c:pt idx="778">
                  <c:v>-6.8583588030628315E-4</c:v>
                </c:pt>
                <c:pt idx="779">
                  <c:v>-6.6322063638992379E-4</c:v>
                </c:pt>
                <c:pt idx="780">
                  <c:v>-6.5735417732656551E-4</c:v>
                </c:pt>
                <c:pt idx="781">
                  <c:v>-6.9662750365463775E-4</c:v>
                </c:pt>
                <c:pt idx="782">
                  <c:v>-6.6629086190092969E-4</c:v>
                </c:pt>
                <c:pt idx="783">
                  <c:v>-6.8535110578071357E-4</c:v>
                </c:pt>
                <c:pt idx="784">
                  <c:v>-7.1173751922836901E-4</c:v>
                </c:pt>
                <c:pt idx="785">
                  <c:v>-7.2845585635834657E-4</c:v>
                </c:pt>
                <c:pt idx="786">
                  <c:v>-7.3371096012396031E-4</c:v>
                </c:pt>
                <c:pt idx="787">
                  <c:v>-7.0976358261315951E-4</c:v>
                </c:pt>
                <c:pt idx="788">
                  <c:v>-6.7493205945186904E-4</c:v>
                </c:pt>
                <c:pt idx="789">
                  <c:v>-6.5125311952368454E-4</c:v>
                </c:pt>
                <c:pt idx="790">
                  <c:v>-7.3718225134723487E-4</c:v>
                </c:pt>
                <c:pt idx="791">
                  <c:v>-5.7251877271810169E-4</c:v>
                </c:pt>
                <c:pt idx="792">
                  <c:v>-6.6832623076730686E-4</c:v>
                </c:pt>
                <c:pt idx="793">
                  <c:v>-6.6726069687335658E-4</c:v>
                </c:pt>
                <c:pt idx="794">
                  <c:v>-7.3360398218808519E-4</c:v>
                </c:pt>
                <c:pt idx="795">
                  <c:v>-6.7793137154903427E-4</c:v>
                </c:pt>
                <c:pt idx="796">
                  <c:v>-7.4136581467013432E-4</c:v>
                </c:pt>
                <c:pt idx="797">
                  <c:v>-7.4340024606883042E-4</c:v>
                </c:pt>
                <c:pt idx="798">
                  <c:v>-5.6533925432316224E-4</c:v>
                </c:pt>
                <c:pt idx="799">
                  <c:v>-5.6831043365657716E-4</c:v>
                </c:pt>
                <c:pt idx="800">
                  <c:v>-9.4653555074912098E-4</c:v>
                </c:pt>
                <c:pt idx="801">
                  <c:v>-1.1262880810415086E-3</c:v>
                </c:pt>
                <c:pt idx="802">
                  <c:v>-1.1879893156993705E-3</c:v>
                </c:pt>
                <c:pt idx="803">
                  <c:v>-1.0759070117290419E-3</c:v>
                </c:pt>
                <c:pt idx="804">
                  <c:v>-1.3222441529249795E-3</c:v>
                </c:pt>
                <c:pt idx="805">
                  <c:v>-2.2878559440311498E-3</c:v>
                </c:pt>
                <c:pt idx="806">
                  <c:v>-2.3550144339809288E-3</c:v>
                </c:pt>
                <c:pt idx="807">
                  <c:v>-2.2267080261961485E-3</c:v>
                </c:pt>
                <c:pt idx="808">
                  <c:v>-2.5497550137040278E-3</c:v>
                </c:pt>
                <c:pt idx="809">
                  <c:v>-3.0315764661367037E-3</c:v>
                </c:pt>
                <c:pt idx="810">
                  <c:v>-2.6783305303186289E-3</c:v>
                </c:pt>
                <c:pt idx="811">
                  <c:v>-2.6027450954261679E-3</c:v>
                </c:pt>
                <c:pt idx="812">
                  <c:v>-2.3930423139291914E-3</c:v>
                </c:pt>
                <c:pt idx="813">
                  <c:v>-3.1597751587702913E-3</c:v>
                </c:pt>
                <c:pt idx="814">
                  <c:v>-2.8152836567576713E-3</c:v>
                </c:pt>
                <c:pt idx="815">
                  <c:v>-4.0849235069351977E-3</c:v>
                </c:pt>
                <c:pt idx="816">
                  <c:v>-4.5319574322934941E-3</c:v>
                </c:pt>
                <c:pt idx="817">
                  <c:v>-4.458201338990408E-3</c:v>
                </c:pt>
                <c:pt idx="818">
                  <c:v>-4.2803826103844488E-3</c:v>
                </c:pt>
                <c:pt idx="819">
                  <c:v>-3.7746698452394865E-3</c:v>
                </c:pt>
                <c:pt idx="820">
                  <c:v>-3.3187136111549123E-3</c:v>
                </c:pt>
                <c:pt idx="821">
                  <c:v>-3.2274074785158214E-3</c:v>
                </c:pt>
                <c:pt idx="822">
                  <c:v>-3.2704226098942499E-3</c:v>
                </c:pt>
                <c:pt idx="823">
                  <c:v>-3.3798654880667226E-3</c:v>
                </c:pt>
                <c:pt idx="824">
                  <c:v>-3.6726147213071211E-3</c:v>
                </c:pt>
                <c:pt idx="825">
                  <c:v>-3.9584513933157168E-3</c:v>
                </c:pt>
                <c:pt idx="826">
                  <c:v>-3.8155601329993355E-3</c:v>
                </c:pt>
                <c:pt idx="827">
                  <c:v>-3.5713123143865308E-3</c:v>
                </c:pt>
                <c:pt idx="828">
                  <c:v>-3.5593741223994683E-3</c:v>
                </c:pt>
                <c:pt idx="829">
                  <c:v>-3.4664845844434395E-3</c:v>
                </c:pt>
                <c:pt idx="830">
                  <c:v>-3.3451645202965384E-3</c:v>
                </c:pt>
                <c:pt idx="831">
                  <c:v>-3.4830246817543339E-3</c:v>
                </c:pt>
                <c:pt idx="832">
                  <c:v>-3.422402595861023E-3</c:v>
                </c:pt>
                <c:pt idx="833">
                  <c:v>-3.3061247630147214E-3</c:v>
                </c:pt>
                <c:pt idx="834">
                  <c:v>-3.2737372649637364E-3</c:v>
                </c:pt>
                <c:pt idx="835">
                  <c:v>-3.1805263336573113E-3</c:v>
                </c:pt>
                <c:pt idx="836">
                  <c:v>-3.145603970768992E-3</c:v>
                </c:pt>
                <c:pt idx="837">
                  <c:v>-3.0526802682024931E-3</c:v>
                </c:pt>
                <c:pt idx="838">
                  <c:v>-2.7289598636928802E-3</c:v>
                </c:pt>
                <c:pt idx="839">
                  <c:v>-2.6319527273586598E-3</c:v>
                </c:pt>
                <c:pt idx="840">
                  <c:v>-2.6280715184867375E-3</c:v>
                </c:pt>
                <c:pt idx="841">
                  <c:v>-2.4045526203517547E-3</c:v>
                </c:pt>
                <c:pt idx="842">
                  <c:v>-2.3226568523186755E-3</c:v>
                </c:pt>
                <c:pt idx="843">
                  <c:v>-2.2846272090138531E-3</c:v>
                </c:pt>
                <c:pt idx="844">
                  <c:v>-2.3124744356195102E-3</c:v>
                </c:pt>
                <c:pt idx="845">
                  <c:v>-2.2609348733035285E-3</c:v>
                </c:pt>
                <c:pt idx="846">
                  <c:v>-2.2431121378503321E-3</c:v>
                </c:pt>
                <c:pt idx="847">
                  <c:v>-2.2324407142494088E-3</c:v>
                </c:pt>
                <c:pt idx="848">
                  <c:v>-2.1501290934401512E-3</c:v>
                </c:pt>
                <c:pt idx="849">
                  <c:v>-2.0221233918030633E-3</c:v>
                </c:pt>
                <c:pt idx="850">
                  <c:v>-2.5744395560802556E-3</c:v>
                </c:pt>
                <c:pt idx="851">
                  <c:v>-2.1607848629192194E-3</c:v>
                </c:pt>
                <c:pt idx="852">
                  <c:v>-2.0568921876536277E-3</c:v>
                </c:pt>
                <c:pt idx="853">
                  <c:v>-2.0864530904629299E-3</c:v>
                </c:pt>
                <c:pt idx="854">
                  <c:v>-2.0340842547409248E-3</c:v>
                </c:pt>
                <c:pt idx="855">
                  <c:v>-1.640949728790999E-3</c:v>
                </c:pt>
                <c:pt idx="856">
                  <c:v>-1.6953853421213191E-3</c:v>
                </c:pt>
                <c:pt idx="857">
                  <c:v>-1.6519789019653842E-3</c:v>
                </c:pt>
                <c:pt idx="858">
                  <c:v>-2.2263758983419712E-3</c:v>
                </c:pt>
                <c:pt idx="859">
                  <c:v>-2.1652072200569342E-3</c:v>
                </c:pt>
                <c:pt idx="860">
                  <c:v>-2.2925977440834151E-3</c:v>
                </c:pt>
                <c:pt idx="861">
                  <c:v>-2.2904742929634276E-3</c:v>
                </c:pt>
                <c:pt idx="862">
                  <c:v>-2.0642386686129631E-3</c:v>
                </c:pt>
                <c:pt idx="863">
                  <c:v>-2.7363630230356852E-3</c:v>
                </c:pt>
                <c:pt idx="864">
                  <c:v>-3.0530050209026474E-3</c:v>
                </c:pt>
                <c:pt idx="865">
                  <c:v>-2.9830307251556957E-3</c:v>
                </c:pt>
                <c:pt idx="866">
                  <c:v>-2.8950828691013232E-3</c:v>
                </c:pt>
                <c:pt idx="867">
                  <c:v>-2.749593274473858E-3</c:v>
                </c:pt>
                <c:pt idx="868">
                  <c:v>-2.6660834994739432E-3</c:v>
                </c:pt>
                <c:pt idx="869">
                  <c:v>-2.5981710484343458E-3</c:v>
                </c:pt>
                <c:pt idx="870">
                  <c:v>-2.5254000344845859E-3</c:v>
                </c:pt>
                <c:pt idx="871">
                  <c:v>-2.4336361938909752E-3</c:v>
                </c:pt>
                <c:pt idx="872">
                  <c:v>-2.4598855280756737E-3</c:v>
                </c:pt>
                <c:pt idx="873">
                  <c:v>-2.3084869663064123E-3</c:v>
                </c:pt>
                <c:pt idx="874">
                  <c:v>-2.7256600070755753E-3</c:v>
                </c:pt>
                <c:pt idx="875">
                  <c:v>-2.9537697712612105E-3</c:v>
                </c:pt>
                <c:pt idx="876">
                  <c:v>-3.0308784189566752E-3</c:v>
                </c:pt>
                <c:pt idx="877">
                  <c:v>-3.1479072652749614E-3</c:v>
                </c:pt>
                <c:pt idx="878">
                  <c:v>-2.8415628374011013E-3</c:v>
                </c:pt>
                <c:pt idx="879">
                  <c:v>-2.8027400147681578E-3</c:v>
                </c:pt>
                <c:pt idx="880">
                  <c:v>-2.6162461468545737E-3</c:v>
                </c:pt>
                <c:pt idx="881">
                  <c:v>-2.5347521408069758E-3</c:v>
                </c:pt>
                <c:pt idx="882">
                  <c:v>-2.7627297060185216E-3</c:v>
                </c:pt>
                <c:pt idx="883">
                  <c:v>-2.9076600572770072E-3</c:v>
                </c:pt>
                <c:pt idx="884">
                  <c:v>-2.8660726508061541E-3</c:v>
                </c:pt>
                <c:pt idx="885">
                  <c:v>-2.7852830328042965E-3</c:v>
                </c:pt>
                <c:pt idx="886">
                  <c:v>-2.9384119354766997E-3</c:v>
                </c:pt>
                <c:pt idx="887">
                  <c:v>-2.8832474480418695E-3</c:v>
                </c:pt>
                <c:pt idx="888">
                  <c:v>-2.6221532831384288E-3</c:v>
                </c:pt>
                <c:pt idx="889">
                  <c:v>-2.5124904369379004E-3</c:v>
                </c:pt>
                <c:pt idx="890">
                  <c:v>-2.8463229506690297E-3</c:v>
                </c:pt>
                <c:pt idx="891">
                  <c:v>-2.7706168099888946E-3</c:v>
                </c:pt>
                <c:pt idx="892">
                  <c:v>-2.795305976041476E-3</c:v>
                </c:pt>
                <c:pt idx="893">
                  <c:v>-2.6730559028989589E-3</c:v>
                </c:pt>
                <c:pt idx="894">
                  <c:v>-3.5314165675285228E-3</c:v>
                </c:pt>
                <c:pt idx="895">
                  <c:v>-3.176596555899107E-3</c:v>
                </c:pt>
                <c:pt idx="896">
                  <c:v>-3.5850880276127413E-3</c:v>
                </c:pt>
                <c:pt idx="897">
                  <c:v>-3.2029401304339011E-3</c:v>
                </c:pt>
                <c:pt idx="898">
                  <c:v>-3.0388058720414177E-3</c:v>
                </c:pt>
                <c:pt idx="899">
                  <c:v>-2.8824418532140995E-3</c:v>
                </c:pt>
                <c:pt idx="900">
                  <c:v>-2.8043118154055611E-3</c:v>
                </c:pt>
                <c:pt idx="901">
                  <c:v>-2.9370997454699599E-3</c:v>
                </c:pt>
                <c:pt idx="902">
                  <c:v>-2.9401377162666577E-3</c:v>
                </c:pt>
                <c:pt idx="903">
                  <c:v>-2.8844018303374329E-3</c:v>
                </c:pt>
                <c:pt idx="904">
                  <c:v>-2.7959433515441189E-3</c:v>
                </c:pt>
                <c:pt idx="905">
                  <c:v>-2.5213823223834806E-3</c:v>
                </c:pt>
                <c:pt idx="906">
                  <c:v>-2.2980661860227177E-3</c:v>
                </c:pt>
                <c:pt idx="907">
                  <c:v>-2.2370307988480334E-3</c:v>
                </c:pt>
                <c:pt idx="908">
                  <c:v>-2.1605513849497892E-3</c:v>
                </c:pt>
                <c:pt idx="909">
                  <c:v>-2.1063302534212506E-3</c:v>
                </c:pt>
                <c:pt idx="910">
                  <c:v>-2.0594362183591485E-3</c:v>
                </c:pt>
                <c:pt idx="911">
                  <c:v>-2.0172853138868728E-3</c:v>
                </c:pt>
                <c:pt idx="912">
                  <c:v>-2.0631634277991874E-3</c:v>
                </c:pt>
                <c:pt idx="913">
                  <c:v>-2.0107703076670375E-3</c:v>
                </c:pt>
                <c:pt idx="914">
                  <c:v>-1.621471221605678E-3</c:v>
                </c:pt>
                <c:pt idx="915">
                  <c:v>-1.5263911995060978E-3</c:v>
                </c:pt>
                <c:pt idx="916">
                  <c:v>-1.5379710310104752E-3</c:v>
                </c:pt>
                <c:pt idx="917">
                  <c:v>-1.5303057442879575E-3</c:v>
                </c:pt>
                <c:pt idx="918">
                  <c:v>-2.195814006780753E-3</c:v>
                </c:pt>
                <c:pt idx="919">
                  <c:v>-2.1242429665554174E-3</c:v>
                </c:pt>
                <c:pt idx="920">
                  <c:v>-2.5498187000853188E-3</c:v>
                </c:pt>
                <c:pt idx="921">
                  <c:v>-2.5302832611756114E-3</c:v>
                </c:pt>
                <c:pt idx="922">
                  <c:v>-1.6228226762627542E-3</c:v>
                </c:pt>
                <c:pt idx="923">
                  <c:v>-1.5666398012253197E-3</c:v>
                </c:pt>
                <c:pt idx="924">
                  <c:v>-1.4861321605356113E-3</c:v>
                </c:pt>
                <c:pt idx="925">
                  <c:v>-1.5164904740297823E-3</c:v>
                </c:pt>
                <c:pt idx="926">
                  <c:v>-1.8176543149141574E-3</c:v>
                </c:pt>
                <c:pt idx="927">
                  <c:v>-1.7703719245709766E-3</c:v>
                </c:pt>
                <c:pt idx="928">
                  <c:v>-1.6111083708319029E-3</c:v>
                </c:pt>
                <c:pt idx="929">
                  <c:v>-1.6802573932051142E-3</c:v>
                </c:pt>
                <c:pt idx="930">
                  <c:v>-1.5297820803306305E-3</c:v>
                </c:pt>
                <c:pt idx="931">
                  <c:v>-1.4269068003138108E-3</c:v>
                </c:pt>
                <c:pt idx="932">
                  <c:v>-1.5053250343135395E-3</c:v>
                </c:pt>
                <c:pt idx="933">
                  <c:v>-1.5224169915624532E-3</c:v>
                </c:pt>
                <c:pt idx="934">
                  <c:v>-1.4324599957875749E-3</c:v>
                </c:pt>
                <c:pt idx="935">
                  <c:v>-1.4678817118737816E-3</c:v>
                </c:pt>
                <c:pt idx="936">
                  <c:v>-1.8255302199666472E-3</c:v>
                </c:pt>
                <c:pt idx="937">
                  <c:v>-1.6853993486996063E-3</c:v>
                </c:pt>
                <c:pt idx="938">
                  <c:v>-1.6463136008961808E-3</c:v>
                </c:pt>
                <c:pt idx="939">
                  <c:v>-1.6057988685955966E-3</c:v>
                </c:pt>
                <c:pt idx="940">
                  <c:v>-1.5719497333439372E-3</c:v>
                </c:pt>
                <c:pt idx="941">
                  <c:v>-1.4080758319302685E-3</c:v>
                </c:pt>
                <c:pt idx="942">
                  <c:v>-1.4226928403174952E-3</c:v>
                </c:pt>
                <c:pt idx="943">
                  <c:v>-1.8322741478789348E-3</c:v>
                </c:pt>
                <c:pt idx="944">
                  <c:v>-1.7969267735809295E-3</c:v>
                </c:pt>
                <c:pt idx="945">
                  <c:v>-2.0400071253592494E-3</c:v>
                </c:pt>
                <c:pt idx="946">
                  <c:v>-2.1860582040692826E-3</c:v>
                </c:pt>
                <c:pt idx="947">
                  <c:v>-2.1112523818890426E-3</c:v>
                </c:pt>
                <c:pt idx="948">
                  <c:v>-1.8637140340456496E-3</c:v>
                </c:pt>
                <c:pt idx="949">
                  <c:v>-1.9214784610522122E-3</c:v>
                </c:pt>
                <c:pt idx="950">
                  <c:v>-1.8578970087171063E-3</c:v>
                </c:pt>
                <c:pt idx="951">
                  <c:v>-1.8243918863369787E-3</c:v>
                </c:pt>
                <c:pt idx="952">
                  <c:v>-1.6810738152695957E-3</c:v>
                </c:pt>
                <c:pt idx="953">
                  <c:v>-1.7222882202734006E-3</c:v>
                </c:pt>
                <c:pt idx="954">
                  <c:v>-1.2864414983850851E-3</c:v>
                </c:pt>
                <c:pt idx="955">
                  <c:v>-1.3322707047894857E-3</c:v>
                </c:pt>
                <c:pt idx="956">
                  <c:v>-1.2145513199217563E-3</c:v>
                </c:pt>
                <c:pt idx="957">
                  <c:v>-1.4620980340154571E-3</c:v>
                </c:pt>
                <c:pt idx="958">
                  <c:v>-1.3850058394501159E-3</c:v>
                </c:pt>
                <c:pt idx="959">
                  <c:v>-1.3289094093316648E-3</c:v>
                </c:pt>
                <c:pt idx="960">
                  <c:v>-1.2357191547864206E-3</c:v>
                </c:pt>
                <c:pt idx="961">
                  <c:v>-1.2095819744944627E-3</c:v>
                </c:pt>
                <c:pt idx="962">
                  <c:v>-1.1712357662009244E-3</c:v>
                </c:pt>
                <c:pt idx="963">
                  <c:v>-1.0975123780912919E-3</c:v>
                </c:pt>
                <c:pt idx="964">
                  <c:v>-1.2684515543531327E-3</c:v>
                </c:pt>
                <c:pt idx="965">
                  <c:v>-1.2315018679158389E-3</c:v>
                </c:pt>
                <c:pt idx="966">
                  <c:v>-1.1240941698204081E-3</c:v>
                </c:pt>
                <c:pt idx="967">
                  <c:v>-1.2613905816542083E-3</c:v>
                </c:pt>
                <c:pt idx="968">
                  <c:v>-1.2178968574580208E-3</c:v>
                </c:pt>
                <c:pt idx="969">
                  <c:v>-1.1250193531689736E-3</c:v>
                </c:pt>
                <c:pt idx="970">
                  <c:v>-1.0624506946572963E-3</c:v>
                </c:pt>
                <c:pt idx="971">
                  <c:v>-1.6423089076032006E-3</c:v>
                </c:pt>
                <c:pt idx="972">
                  <c:v>-1.2073286405505875E-3</c:v>
                </c:pt>
                <c:pt idx="973">
                  <c:v>-1.1712997350562431E-3</c:v>
                </c:pt>
                <c:pt idx="974">
                  <c:v>-1.136207894211696E-3</c:v>
                </c:pt>
                <c:pt idx="975">
                  <c:v>-5.0963626179089088E-4</c:v>
                </c:pt>
                <c:pt idx="976">
                  <c:v>-5.5445311859912802E-4</c:v>
                </c:pt>
                <c:pt idx="977">
                  <c:v>-6.0602670716509326E-4</c:v>
                </c:pt>
                <c:pt idx="978">
                  <c:v>-8.709504040138366E-4</c:v>
                </c:pt>
                <c:pt idx="979">
                  <c:v>-8.3357258459326451E-4</c:v>
                </c:pt>
                <c:pt idx="980">
                  <c:v>-8.5717516163822066E-4</c:v>
                </c:pt>
                <c:pt idx="981">
                  <c:v>-8.310136092181923E-4</c:v>
                </c:pt>
                <c:pt idx="982">
                  <c:v>-9.4870449364043612E-4</c:v>
                </c:pt>
                <c:pt idx="983">
                  <c:v>-9.2015801982990803E-4</c:v>
                </c:pt>
                <c:pt idx="984">
                  <c:v>-8.903034858876455E-4</c:v>
                </c:pt>
                <c:pt idx="985">
                  <c:v>-9.1029161170316981E-4</c:v>
                </c:pt>
                <c:pt idx="986">
                  <c:v>-8.3863115117859596E-4</c:v>
                </c:pt>
                <c:pt idx="987">
                  <c:v>-7.6298319025590669E-4</c:v>
                </c:pt>
                <c:pt idx="988">
                  <c:v>-8.6197128132049609E-4</c:v>
                </c:pt>
                <c:pt idx="989">
                  <c:v>-7.1248943459453328E-4</c:v>
                </c:pt>
                <c:pt idx="990">
                  <c:v>-6.8976228952206161E-4</c:v>
                </c:pt>
                <c:pt idx="991">
                  <c:v>-6.4627819913362714E-4</c:v>
                </c:pt>
                <c:pt idx="992">
                  <c:v>-7.7132037931535076E-4</c:v>
                </c:pt>
                <c:pt idx="993">
                  <c:v>-7.4889685240822851E-4</c:v>
                </c:pt>
                <c:pt idx="994">
                  <c:v>-7.2147205844931897E-4</c:v>
                </c:pt>
                <c:pt idx="995">
                  <c:v>-1.7311384014664631E-3</c:v>
                </c:pt>
                <c:pt idx="996">
                  <c:v>-1.6299630401511098E-3</c:v>
                </c:pt>
                <c:pt idx="997">
                  <c:v>-1.5463516814085484E-3</c:v>
                </c:pt>
                <c:pt idx="998">
                  <c:v>-1.4929203327242819E-3</c:v>
                </c:pt>
                <c:pt idx="999">
                  <c:v>-1.4914348967846336E-3</c:v>
                </c:pt>
                <c:pt idx="1000">
                  <c:v>-1.3804967984114441E-3</c:v>
                </c:pt>
                <c:pt idx="1001">
                  <c:v>-1.6862728286075562E-3</c:v>
                </c:pt>
                <c:pt idx="1002">
                  <c:v>-1.6370533718162148E-3</c:v>
                </c:pt>
                <c:pt idx="1003">
                  <c:v>-1.9036834836229841E-3</c:v>
                </c:pt>
                <c:pt idx="1004">
                  <c:v>-1.9986618856054563E-3</c:v>
                </c:pt>
                <c:pt idx="1005">
                  <c:v>-1.9488878961815257E-3</c:v>
                </c:pt>
                <c:pt idx="1006">
                  <c:v>-1.949432641041622E-3</c:v>
                </c:pt>
                <c:pt idx="1007">
                  <c:v>-1.8536564407549982E-3</c:v>
                </c:pt>
                <c:pt idx="1008">
                  <c:v>-1.7962206884414452E-3</c:v>
                </c:pt>
                <c:pt idx="1009">
                  <c:v>-1.6962123709910067E-3</c:v>
                </c:pt>
                <c:pt idx="1010">
                  <c:v>-1.5904776067639313E-3</c:v>
                </c:pt>
                <c:pt idx="1011">
                  <c:v>-1.5730909539512323E-3</c:v>
                </c:pt>
                <c:pt idx="1012">
                  <c:v>-1.5595163313315747E-3</c:v>
                </c:pt>
                <c:pt idx="1013">
                  <c:v>-1.8029319061488218E-3</c:v>
                </c:pt>
                <c:pt idx="1014">
                  <c:v>-1.8055898668579268E-3</c:v>
                </c:pt>
                <c:pt idx="1015">
                  <c:v>-1.7181970729249155E-3</c:v>
                </c:pt>
                <c:pt idx="1016">
                  <c:v>-1.6961796715743581E-3</c:v>
                </c:pt>
                <c:pt idx="1017">
                  <c:v>-1.6485901801806808E-3</c:v>
                </c:pt>
                <c:pt idx="1018">
                  <c:v>-1.5048363917293081E-3</c:v>
                </c:pt>
                <c:pt idx="1019">
                  <c:v>-1.4648886165778252E-3</c:v>
                </c:pt>
                <c:pt idx="1020">
                  <c:v>-1.4269376603718545E-3</c:v>
                </c:pt>
                <c:pt idx="1021">
                  <c:v>-9.6524313330683103E-4</c:v>
                </c:pt>
                <c:pt idx="1022">
                  <c:v>-1.0127457568577295E-3</c:v>
                </c:pt>
                <c:pt idx="1023">
                  <c:v>-9.9713650486310036E-4</c:v>
                </c:pt>
                <c:pt idx="1024">
                  <c:v>-1.0724134383119778E-3</c:v>
                </c:pt>
                <c:pt idx="1025">
                  <c:v>-1.1698035555029126E-3</c:v>
                </c:pt>
                <c:pt idx="1026">
                  <c:v>-7.9505636650883569E-4</c:v>
                </c:pt>
                <c:pt idx="1027">
                  <c:v>-7.9672666782956453E-4</c:v>
                </c:pt>
                <c:pt idx="1028">
                  <c:v>-6.3093776021814867E-4</c:v>
                </c:pt>
                <c:pt idx="1029">
                  <c:v>-6.6708185483121431E-4</c:v>
                </c:pt>
                <c:pt idx="1030">
                  <c:v>-7.2209805629556609E-4</c:v>
                </c:pt>
                <c:pt idx="1031">
                  <c:v>-8.0290293090423378E-4</c:v>
                </c:pt>
                <c:pt idx="1032">
                  <c:v>-1.3879496007189226E-3</c:v>
                </c:pt>
                <c:pt idx="1033">
                  <c:v>-1.5963636137511306E-3</c:v>
                </c:pt>
                <c:pt idx="1034">
                  <c:v>-3.1326087041498138E-3</c:v>
                </c:pt>
                <c:pt idx="1035">
                  <c:v>-2.9362881670941666E-3</c:v>
                </c:pt>
                <c:pt idx="1036">
                  <c:v>-3.0521089172921905E-3</c:v>
                </c:pt>
                <c:pt idx="1037">
                  <c:v>-3.4959267175836994E-3</c:v>
                </c:pt>
                <c:pt idx="1038">
                  <c:v>-3.3507618632631349E-3</c:v>
                </c:pt>
                <c:pt idx="1039">
                  <c:v>-3.1710099879554803E-3</c:v>
                </c:pt>
                <c:pt idx="1040">
                  <c:v>-3.5692359429912121E-3</c:v>
                </c:pt>
                <c:pt idx="1041">
                  <c:v>-3.4007010984112461E-3</c:v>
                </c:pt>
                <c:pt idx="1042">
                  <c:v>-3.286900691910313E-3</c:v>
                </c:pt>
                <c:pt idx="1043">
                  <c:v>-3.1224223714114295E-3</c:v>
                </c:pt>
                <c:pt idx="1044">
                  <c:v>-2.9872892902926503E-3</c:v>
                </c:pt>
                <c:pt idx="1045">
                  <c:v>-3.0137049744455098E-3</c:v>
                </c:pt>
                <c:pt idx="1046">
                  <c:v>-2.8310012481875943E-3</c:v>
                </c:pt>
                <c:pt idx="1047">
                  <c:v>-2.7630537536480928E-3</c:v>
                </c:pt>
                <c:pt idx="1048">
                  <c:v>-2.6907175999624834E-3</c:v>
                </c:pt>
                <c:pt idx="1049">
                  <c:v>-2.7454643699592212E-3</c:v>
                </c:pt>
                <c:pt idx="1050">
                  <c:v>-2.7559071420527998E-3</c:v>
                </c:pt>
                <c:pt idx="1051">
                  <c:v>-2.652550324689926E-3</c:v>
                </c:pt>
                <c:pt idx="1052">
                  <c:v>-2.8962120497371888E-3</c:v>
                </c:pt>
                <c:pt idx="1053">
                  <c:v>-2.7097134883789973E-3</c:v>
                </c:pt>
                <c:pt idx="1054">
                  <c:v>-2.9014250629376659E-3</c:v>
                </c:pt>
                <c:pt idx="1055">
                  <c:v>-2.6898983987051566E-3</c:v>
                </c:pt>
                <c:pt idx="1056">
                  <c:v>-2.6225878071987527E-3</c:v>
                </c:pt>
                <c:pt idx="1057">
                  <c:v>-2.503414815285957E-3</c:v>
                </c:pt>
                <c:pt idx="1058">
                  <c:v>-3.0990096999896763E-3</c:v>
                </c:pt>
                <c:pt idx="1059">
                  <c:v>-2.6170910143200059E-3</c:v>
                </c:pt>
                <c:pt idx="1060">
                  <c:v>-2.7212363643523557E-3</c:v>
                </c:pt>
                <c:pt idx="1061">
                  <c:v>-2.5701035705477057E-3</c:v>
                </c:pt>
                <c:pt idx="1062">
                  <c:v>-2.5788305947065881E-3</c:v>
                </c:pt>
                <c:pt idx="1063">
                  <c:v>-2.720290089213167E-3</c:v>
                </c:pt>
                <c:pt idx="1064">
                  <c:v>-2.4943622646100075E-3</c:v>
                </c:pt>
                <c:pt idx="1065">
                  <c:v>-2.2671169763786559E-3</c:v>
                </c:pt>
                <c:pt idx="1066">
                  <c:v>-2.3342508115866386E-3</c:v>
                </c:pt>
                <c:pt idx="1067">
                  <c:v>-2.2189859720081547E-3</c:v>
                </c:pt>
                <c:pt idx="1068">
                  <c:v>-2.1384587872421089E-3</c:v>
                </c:pt>
                <c:pt idx="1069">
                  <c:v>-2.1216986031079945E-3</c:v>
                </c:pt>
                <c:pt idx="1070">
                  <c:v>-2.0486652052437047E-3</c:v>
                </c:pt>
                <c:pt idx="1071">
                  <c:v>-1.8352795215308985E-3</c:v>
                </c:pt>
                <c:pt idx="1072">
                  <c:v>-1.7282111296119617E-3</c:v>
                </c:pt>
                <c:pt idx="1073">
                  <c:v>-1.627195540629857E-3</c:v>
                </c:pt>
                <c:pt idx="1074">
                  <c:v>-1.5812212336113055E-3</c:v>
                </c:pt>
                <c:pt idx="1075">
                  <c:v>-1.6872299632922452E-3</c:v>
                </c:pt>
                <c:pt idx="1076">
                  <c:v>-1.6208854945102512E-3</c:v>
                </c:pt>
                <c:pt idx="1077">
                  <c:v>-1.5155701277463367E-3</c:v>
                </c:pt>
                <c:pt idx="1078">
                  <c:v>-1.4615436046910113E-3</c:v>
                </c:pt>
                <c:pt idx="1079">
                  <c:v>-1.4377907996297303E-3</c:v>
                </c:pt>
                <c:pt idx="1080">
                  <c:v>-1.3451255461249714E-3</c:v>
                </c:pt>
                <c:pt idx="1081">
                  <c:v>-1.3055368058075801E-3</c:v>
                </c:pt>
                <c:pt idx="1082">
                  <c:v>-1.2569120220883557E-3</c:v>
                </c:pt>
                <c:pt idx="1083">
                  <c:v>-1.3940035827300849E-3</c:v>
                </c:pt>
                <c:pt idx="1084">
                  <c:v>-1.365402924027272E-3</c:v>
                </c:pt>
                <c:pt idx="1085">
                  <c:v>-1.4441277599630785E-3</c:v>
                </c:pt>
                <c:pt idx="1086">
                  <c:v>-1.3951878813452539E-3</c:v>
                </c:pt>
                <c:pt idx="1087">
                  <c:v>-1.3982382049196453E-3</c:v>
                </c:pt>
                <c:pt idx="1088">
                  <c:v>-1.502444691231962E-3</c:v>
                </c:pt>
                <c:pt idx="1089">
                  <c:v>-1.4436627000343225E-3</c:v>
                </c:pt>
                <c:pt idx="1090">
                  <c:v>-1.3971595496722184E-3</c:v>
                </c:pt>
                <c:pt idx="1091">
                  <c:v>-1.5291874998025028E-3</c:v>
                </c:pt>
                <c:pt idx="1092">
                  <c:v>-1.4269250717700497E-3</c:v>
                </c:pt>
                <c:pt idx="1093">
                  <c:v>-1.5112068495857513E-3</c:v>
                </c:pt>
                <c:pt idx="1094">
                  <c:v>-1.4714130130802127E-3</c:v>
                </c:pt>
                <c:pt idx="1095">
                  <c:v>-1.0977882636307279E-3</c:v>
                </c:pt>
                <c:pt idx="1096">
                  <c:v>-1.0640411938942897E-3</c:v>
                </c:pt>
                <c:pt idx="1097">
                  <c:v>-1.0342232403481931E-3</c:v>
                </c:pt>
                <c:pt idx="1098">
                  <c:v>-9.3567868549766905E-4</c:v>
                </c:pt>
                <c:pt idx="1099">
                  <c:v>-9.1270902741627828E-4</c:v>
                </c:pt>
                <c:pt idx="1100">
                  <c:v>-8.7396369289506615E-4</c:v>
                </c:pt>
                <c:pt idx="1101">
                  <c:v>-8.3050717104616483E-4</c:v>
                </c:pt>
                <c:pt idx="1102">
                  <c:v>-8.445548778801661E-4</c:v>
                </c:pt>
                <c:pt idx="1103">
                  <c:v>-9.5231373982607485E-4</c:v>
                </c:pt>
                <c:pt idx="1104">
                  <c:v>-9.1728947845732243E-4</c:v>
                </c:pt>
                <c:pt idx="1105">
                  <c:v>-9.4806506333611174E-4</c:v>
                </c:pt>
                <c:pt idx="1106">
                  <c:v>-1.0472238841193638E-3</c:v>
                </c:pt>
                <c:pt idx="1107">
                  <c:v>-1.1209797401003762E-3</c:v>
                </c:pt>
                <c:pt idx="1108">
                  <c:v>-1.117053249683219E-3</c:v>
                </c:pt>
                <c:pt idx="1109">
                  <c:v>-1.027919729660434E-3</c:v>
                </c:pt>
                <c:pt idx="1110">
                  <c:v>-9.9747994160531966E-4</c:v>
                </c:pt>
                <c:pt idx="1111">
                  <c:v>-1.1179796038723769E-3</c:v>
                </c:pt>
                <c:pt idx="1112">
                  <c:v>-9.5569677105658524E-4</c:v>
                </c:pt>
                <c:pt idx="1113">
                  <c:v>-9.4676938155080807E-4</c:v>
                </c:pt>
                <c:pt idx="1114">
                  <c:v>-1.0352903916750603E-3</c:v>
                </c:pt>
                <c:pt idx="1115">
                  <c:v>-9.3311499573132657E-4</c:v>
                </c:pt>
                <c:pt idx="1116">
                  <c:v>-9.5438927847018152E-4</c:v>
                </c:pt>
                <c:pt idx="1117">
                  <c:v>-9.5280373600611413E-4</c:v>
                </c:pt>
                <c:pt idx="1118">
                  <c:v>-8.9126207190288868E-4</c:v>
                </c:pt>
                <c:pt idx="1119">
                  <c:v>-8.7149347157625644E-4</c:v>
                </c:pt>
                <c:pt idx="1120">
                  <c:v>-8.2459992334206055E-4</c:v>
                </c:pt>
                <c:pt idx="1121">
                  <c:v>-7.9864949824011715E-4</c:v>
                </c:pt>
                <c:pt idx="1122">
                  <c:v>-7.7768558914931209E-4</c:v>
                </c:pt>
                <c:pt idx="1123">
                  <c:v>-7.9268394762047729E-4</c:v>
                </c:pt>
                <c:pt idx="1124">
                  <c:v>-7.9273158091960937E-4</c:v>
                </c:pt>
                <c:pt idx="1125">
                  <c:v>-6.7862635081105587E-4</c:v>
                </c:pt>
                <c:pt idx="1126">
                  <c:v>-6.5581901194671866E-4</c:v>
                </c:pt>
                <c:pt idx="1127">
                  <c:v>-7.2554586423242344E-4</c:v>
                </c:pt>
                <c:pt idx="1128">
                  <c:v>-8.1637233494328892E-4</c:v>
                </c:pt>
                <c:pt idx="1129">
                  <c:v>-7.8931209577572017E-4</c:v>
                </c:pt>
                <c:pt idx="1130">
                  <c:v>-6.4202542412858897E-4</c:v>
                </c:pt>
                <c:pt idx="1131">
                  <c:v>-6.2663776268814613E-4</c:v>
                </c:pt>
                <c:pt idx="1132">
                  <c:v>-7.8707749190151384E-4</c:v>
                </c:pt>
                <c:pt idx="1133">
                  <c:v>-7.6229342436823699E-4</c:v>
                </c:pt>
                <c:pt idx="1134">
                  <c:v>-9.6612380093462466E-4</c:v>
                </c:pt>
                <c:pt idx="1135">
                  <c:v>-9.1967959025614243E-4</c:v>
                </c:pt>
                <c:pt idx="1136">
                  <c:v>-9.8233781458051351E-4</c:v>
                </c:pt>
                <c:pt idx="1137">
                  <c:v>-8.8021422048644381E-4</c:v>
                </c:pt>
                <c:pt idx="1138">
                  <c:v>-1.4075221408170612E-3</c:v>
                </c:pt>
                <c:pt idx="1139">
                  <c:v>-1.5960415222270254E-3</c:v>
                </c:pt>
                <c:pt idx="1140">
                  <c:v>-1.6301449899917661E-3</c:v>
                </c:pt>
                <c:pt idx="1141">
                  <c:v>-1.662174623432128E-3</c:v>
                </c:pt>
                <c:pt idx="1142">
                  <c:v>-1.3415806599989715E-3</c:v>
                </c:pt>
                <c:pt idx="1143">
                  <c:v>-1.5238885636581156E-3</c:v>
                </c:pt>
                <c:pt idx="1144">
                  <c:v>-1.4685556680596433E-3</c:v>
                </c:pt>
                <c:pt idx="1145">
                  <c:v>-1.511375026641452E-3</c:v>
                </c:pt>
                <c:pt idx="1146">
                  <c:v>-1.073075176070766E-3</c:v>
                </c:pt>
                <c:pt idx="1147">
                  <c:v>-1.069153677626311E-3</c:v>
                </c:pt>
                <c:pt idx="1148">
                  <c:v>-1.4790696827879106E-3</c:v>
                </c:pt>
                <c:pt idx="1149">
                  <c:v>-1.6233954854746246E-3</c:v>
                </c:pt>
                <c:pt idx="1150">
                  <c:v>-1.5751345143024135E-3</c:v>
                </c:pt>
                <c:pt idx="1151">
                  <c:v>-1.4051982729146163E-3</c:v>
                </c:pt>
                <c:pt idx="1152">
                  <c:v>-1.404319028528854E-3</c:v>
                </c:pt>
                <c:pt idx="1153">
                  <c:v>-1.28104893171815E-3</c:v>
                </c:pt>
                <c:pt idx="1154">
                  <c:v>-1.3784827598000528E-3</c:v>
                </c:pt>
                <c:pt idx="1155">
                  <c:v>-1.2912304377242791E-3</c:v>
                </c:pt>
                <c:pt idx="1156">
                  <c:v>-1.2354600566988592E-3</c:v>
                </c:pt>
                <c:pt idx="1157">
                  <c:v>-1.1984896320974341E-3</c:v>
                </c:pt>
                <c:pt idx="1158">
                  <c:v>-1.3107558780561465E-3</c:v>
                </c:pt>
                <c:pt idx="1159">
                  <c:v>-1.199993947368485E-3</c:v>
                </c:pt>
                <c:pt idx="1160">
                  <c:v>-1.2056527260609039E-3</c:v>
                </c:pt>
                <c:pt idx="1161">
                  <c:v>-1.3719312154852506E-3</c:v>
                </c:pt>
                <c:pt idx="1162">
                  <c:v>-1.296593703144008E-3</c:v>
                </c:pt>
                <c:pt idx="1163">
                  <c:v>-1.2903052826548419E-3</c:v>
                </c:pt>
                <c:pt idx="1164">
                  <c:v>-1.3069535834057682E-3</c:v>
                </c:pt>
                <c:pt idx="1165">
                  <c:v>-1.2844375216825028E-3</c:v>
                </c:pt>
                <c:pt idx="1166">
                  <c:v>-1.2671628054626027E-3</c:v>
                </c:pt>
                <c:pt idx="1167">
                  <c:v>-1.2374113725448427E-3</c:v>
                </c:pt>
                <c:pt idx="1168">
                  <c:v>-1.1802645120644855E-3</c:v>
                </c:pt>
                <c:pt idx="1169">
                  <c:v>-1.3260958110924606E-3</c:v>
                </c:pt>
                <c:pt idx="1170">
                  <c:v>-1.3758780643294444E-3</c:v>
                </c:pt>
                <c:pt idx="1171">
                  <c:v>-1.3455298814468331E-3</c:v>
                </c:pt>
                <c:pt idx="1172">
                  <c:v>-1.4020415326123131E-3</c:v>
                </c:pt>
                <c:pt idx="1173">
                  <c:v>-1.3583716744156864E-3</c:v>
                </c:pt>
                <c:pt idx="1174">
                  <c:v>-1.3050330553248017E-3</c:v>
                </c:pt>
                <c:pt idx="1175">
                  <c:v>-1.3943314297462193E-3</c:v>
                </c:pt>
                <c:pt idx="1176">
                  <c:v>-1.3108466610418069E-3</c:v>
                </c:pt>
                <c:pt idx="1177">
                  <c:v>-1.258473524774703E-3</c:v>
                </c:pt>
                <c:pt idx="1178">
                  <c:v>-1.2094752908182597E-3</c:v>
                </c:pt>
                <c:pt idx="1179">
                  <c:v>-1.1746262398951988E-3</c:v>
                </c:pt>
                <c:pt idx="1180">
                  <c:v>-1.2245809562531624E-3</c:v>
                </c:pt>
                <c:pt idx="1181">
                  <c:v>-1.1875401984016904E-3</c:v>
                </c:pt>
                <c:pt idx="1182">
                  <c:v>-1.1377997820376416E-3</c:v>
                </c:pt>
                <c:pt idx="1183">
                  <c:v>-1.2469880047651183E-3</c:v>
                </c:pt>
                <c:pt idx="1184">
                  <c:v>-1.1088839695316381E-3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D2-4B1D-8713-AFABFDCB9946}"/>
            </c:ext>
          </c:extLst>
        </c:ser>
        <c:ser>
          <c:idx val="9"/>
          <c:order val="9"/>
          <c:tx>
            <c:strRef>
              <c:f>RISKSTATS_LSE!$BA$1</c:f>
              <c:strCache>
                <c:ptCount val="1"/>
                <c:pt idx="0">
                  <c:v>Telecommunication.Services.1</c:v>
                </c:pt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RISKSTATS_LSE!$BA$2:$BA$1186</c:f>
              <c:numCache>
                <c:formatCode>0.00%</c:formatCode>
                <c:ptCount val="1185"/>
                <c:pt idx="620">
                  <c:v>5.3625914265964904E-4</c:v>
                </c:pt>
                <c:pt idx="621">
                  <c:v>5.0861415544346637E-4</c:v>
                </c:pt>
                <c:pt idx="622">
                  <c:v>4.9284400917151857E-4</c:v>
                </c:pt>
                <c:pt idx="623">
                  <c:v>4.7818621836138395E-4</c:v>
                </c:pt>
                <c:pt idx="624">
                  <c:v>4.682045512894015E-4</c:v>
                </c:pt>
                <c:pt idx="625">
                  <c:v>4.4877922239703851E-4</c:v>
                </c:pt>
                <c:pt idx="626">
                  <c:v>4.3038151487606179E-4</c:v>
                </c:pt>
                <c:pt idx="627">
                  <c:v>4.141409586563512E-4</c:v>
                </c:pt>
                <c:pt idx="628">
                  <c:v>6.2145509119916414E-4</c:v>
                </c:pt>
                <c:pt idx="629">
                  <c:v>5.5477505404237927E-4</c:v>
                </c:pt>
                <c:pt idx="630">
                  <c:v>5.787871230630401E-4</c:v>
                </c:pt>
                <c:pt idx="631">
                  <c:v>5.7681053381589673E-4</c:v>
                </c:pt>
                <c:pt idx="632">
                  <c:v>5.7739417940430593E-4</c:v>
                </c:pt>
                <c:pt idx="633">
                  <c:v>5.4953336228171965E-4</c:v>
                </c:pt>
                <c:pt idx="634">
                  <c:v>4.8124137215581434E-4</c:v>
                </c:pt>
                <c:pt idx="635">
                  <c:v>5.4731667941097957E-4</c:v>
                </c:pt>
                <c:pt idx="636">
                  <c:v>6.2331568865448168E-4</c:v>
                </c:pt>
                <c:pt idx="637">
                  <c:v>6.2649989267031276E-4</c:v>
                </c:pt>
                <c:pt idx="638">
                  <c:v>5.9860917567195783E-4</c:v>
                </c:pt>
                <c:pt idx="639">
                  <c:v>5.8148967060597009E-4</c:v>
                </c:pt>
                <c:pt idx="640">
                  <c:v>6.3663051375544E-4</c:v>
                </c:pt>
                <c:pt idx="641">
                  <c:v>6.4047273800956611E-4</c:v>
                </c:pt>
                <c:pt idx="642">
                  <c:v>6.6969417230351431E-4</c:v>
                </c:pt>
                <c:pt idx="643">
                  <c:v>6.8677866955004212E-4</c:v>
                </c:pt>
                <c:pt idx="644">
                  <c:v>6.6595271846437961E-4</c:v>
                </c:pt>
                <c:pt idx="645">
                  <c:v>6.6005706122479783E-4</c:v>
                </c:pt>
                <c:pt idx="646">
                  <c:v>6.7639519005265871E-4</c:v>
                </c:pt>
                <c:pt idx="647">
                  <c:v>6.5717169577158457E-4</c:v>
                </c:pt>
                <c:pt idx="648">
                  <c:v>7.0282348762913541E-4</c:v>
                </c:pt>
                <c:pt idx="649">
                  <c:v>6.8327091248620523E-4</c:v>
                </c:pt>
                <c:pt idx="650">
                  <c:v>6.5610809662622327E-4</c:v>
                </c:pt>
                <c:pt idx="651">
                  <c:v>6.2380661999095893E-4</c:v>
                </c:pt>
                <c:pt idx="652">
                  <c:v>6.0413408845499971E-4</c:v>
                </c:pt>
                <c:pt idx="653">
                  <c:v>5.9002316119862906E-4</c:v>
                </c:pt>
                <c:pt idx="654">
                  <c:v>5.729324078870611E-4</c:v>
                </c:pt>
                <c:pt idx="655">
                  <c:v>5.6924229344676078E-4</c:v>
                </c:pt>
                <c:pt idx="656">
                  <c:v>5.8750658083395559E-4</c:v>
                </c:pt>
                <c:pt idx="657">
                  <c:v>5.7326941057615776E-4</c:v>
                </c:pt>
                <c:pt idx="658">
                  <c:v>5.5172804587872782E-4</c:v>
                </c:pt>
                <c:pt idx="659">
                  <c:v>5.4744897619630605E-4</c:v>
                </c:pt>
                <c:pt idx="660">
                  <c:v>5.8889470656974939E-4</c:v>
                </c:pt>
                <c:pt idx="661">
                  <c:v>6.2323935344672852E-4</c:v>
                </c:pt>
                <c:pt idx="662">
                  <c:v>6.72356566733281E-4</c:v>
                </c:pt>
                <c:pt idx="663">
                  <c:v>6.2348598809884982E-4</c:v>
                </c:pt>
                <c:pt idx="664">
                  <c:v>6.0761841994718725E-4</c:v>
                </c:pt>
                <c:pt idx="665">
                  <c:v>4.8775294307336082E-4</c:v>
                </c:pt>
                <c:pt idx="666">
                  <c:v>4.6920406095997858E-4</c:v>
                </c:pt>
                <c:pt idx="667">
                  <c:v>5.338300412345286E-4</c:v>
                </c:pt>
                <c:pt idx="668">
                  <c:v>5.2743924509289519E-4</c:v>
                </c:pt>
                <c:pt idx="669">
                  <c:v>5.9861931089334015E-4</c:v>
                </c:pt>
                <c:pt idx="670">
                  <c:v>6.4794095583471775E-4</c:v>
                </c:pt>
                <c:pt idx="671">
                  <c:v>6.3414058177341758E-4</c:v>
                </c:pt>
                <c:pt idx="672">
                  <c:v>6.4875730124930189E-4</c:v>
                </c:pt>
                <c:pt idx="673">
                  <c:v>6.2379835787972635E-4</c:v>
                </c:pt>
                <c:pt idx="674">
                  <c:v>6.0691087573481019E-4</c:v>
                </c:pt>
                <c:pt idx="675">
                  <c:v>5.5631745713979885E-4</c:v>
                </c:pt>
                <c:pt idx="676">
                  <c:v>5.8724282601462234E-4</c:v>
                </c:pt>
                <c:pt idx="677">
                  <c:v>5.6969002546519254E-4</c:v>
                </c:pt>
                <c:pt idx="678">
                  <c:v>5.9216856709073094E-4</c:v>
                </c:pt>
                <c:pt idx="679">
                  <c:v>5.8475879521090114E-4</c:v>
                </c:pt>
                <c:pt idx="680">
                  <c:v>5.9435194146749209E-4</c:v>
                </c:pt>
                <c:pt idx="681">
                  <c:v>5.9665693387515623E-4</c:v>
                </c:pt>
                <c:pt idx="682">
                  <c:v>5.8698222161975727E-4</c:v>
                </c:pt>
                <c:pt idx="683">
                  <c:v>6.1747821365095931E-4</c:v>
                </c:pt>
                <c:pt idx="684">
                  <c:v>6.0493051227691408E-4</c:v>
                </c:pt>
                <c:pt idx="685">
                  <c:v>6.4021531220834606E-4</c:v>
                </c:pt>
                <c:pt idx="686">
                  <c:v>6.4445359540273018E-4</c:v>
                </c:pt>
                <c:pt idx="687">
                  <c:v>4.9333260726579014E-4</c:v>
                </c:pt>
                <c:pt idx="688">
                  <c:v>6.5947097057789757E-4</c:v>
                </c:pt>
                <c:pt idx="689">
                  <c:v>9.7607780578905126E-4</c:v>
                </c:pt>
                <c:pt idx="690">
                  <c:v>9.9387206963875594E-4</c:v>
                </c:pt>
                <c:pt idx="691">
                  <c:v>9.9369883732283574E-4</c:v>
                </c:pt>
                <c:pt idx="692">
                  <c:v>9.8337150664127519E-4</c:v>
                </c:pt>
                <c:pt idx="693">
                  <c:v>1.0206281487694846E-3</c:v>
                </c:pt>
                <c:pt idx="694">
                  <c:v>1.0063366327061154E-3</c:v>
                </c:pt>
                <c:pt idx="695">
                  <c:v>9.7415335470488705E-4</c:v>
                </c:pt>
                <c:pt idx="696">
                  <c:v>9.450258445528884E-4</c:v>
                </c:pt>
                <c:pt idx="697">
                  <c:v>9.1500117028630397E-4</c:v>
                </c:pt>
                <c:pt idx="698">
                  <c:v>9.0928579930689424E-4</c:v>
                </c:pt>
                <c:pt idx="699">
                  <c:v>1.0055212804566701E-3</c:v>
                </c:pt>
                <c:pt idx="700">
                  <c:v>9.6410028260137011E-4</c:v>
                </c:pt>
                <c:pt idx="701">
                  <c:v>9.2671929643896431E-4</c:v>
                </c:pt>
                <c:pt idx="702">
                  <c:v>8.9033251278429536E-4</c:v>
                </c:pt>
                <c:pt idx="703">
                  <c:v>8.6113756566524966E-4</c:v>
                </c:pt>
                <c:pt idx="704">
                  <c:v>7.2969103419289806E-4</c:v>
                </c:pt>
                <c:pt idx="705">
                  <c:v>6.0423240100233888E-4</c:v>
                </c:pt>
                <c:pt idx="706">
                  <c:v>6.4535327802526881E-4</c:v>
                </c:pt>
                <c:pt idx="707">
                  <c:v>5.995688181377035E-4</c:v>
                </c:pt>
                <c:pt idx="708">
                  <c:v>7.9850129692877764E-4</c:v>
                </c:pt>
                <c:pt idx="709">
                  <c:v>8.4364613763565567E-4</c:v>
                </c:pt>
                <c:pt idx="710">
                  <c:v>7.9527793625749086E-4</c:v>
                </c:pt>
                <c:pt idx="711">
                  <c:v>7.8672496163417131E-4</c:v>
                </c:pt>
                <c:pt idx="712">
                  <c:v>7.8362824261536397E-4</c:v>
                </c:pt>
                <c:pt idx="713">
                  <c:v>7.5452418120775455E-4</c:v>
                </c:pt>
                <c:pt idx="714">
                  <c:v>6.6755996503831897E-4</c:v>
                </c:pt>
                <c:pt idx="715">
                  <c:v>7.0690513260333323E-4</c:v>
                </c:pt>
                <c:pt idx="716">
                  <c:v>6.866527182209642E-4</c:v>
                </c:pt>
                <c:pt idx="717">
                  <c:v>7.0935194871716547E-4</c:v>
                </c:pt>
                <c:pt idx="718">
                  <c:v>6.8675630402675978E-4</c:v>
                </c:pt>
                <c:pt idx="719">
                  <c:v>6.616245200060329E-4</c:v>
                </c:pt>
                <c:pt idx="720">
                  <c:v>6.6278072659251789E-4</c:v>
                </c:pt>
                <c:pt idx="721">
                  <c:v>6.4074964788515831E-4</c:v>
                </c:pt>
                <c:pt idx="722">
                  <c:v>6.0745949653854365E-4</c:v>
                </c:pt>
                <c:pt idx="723">
                  <c:v>5.8534444026726797E-4</c:v>
                </c:pt>
                <c:pt idx="724">
                  <c:v>5.8964718175447573E-4</c:v>
                </c:pt>
                <c:pt idx="725">
                  <c:v>5.5798702950231088E-4</c:v>
                </c:pt>
                <c:pt idx="726">
                  <c:v>5.3523386005742911E-4</c:v>
                </c:pt>
                <c:pt idx="727">
                  <c:v>5.3072195251834898E-4</c:v>
                </c:pt>
                <c:pt idx="728">
                  <c:v>5.050240502526784E-4</c:v>
                </c:pt>
                <c:pt idx="729">
                  <c:v>4.9353433801298024E-4</c:v>
                </c:pt>
                <c:pt idx="730">
                  <c:v>4.7366472357591668E-4</c:v>
                </c:pt>
                <c:pt idx="731">
                  <c:v>4.6381203172056863E-4</c:v>
                </c:pt>
                <c:pt idx="732">
                  <c:v>4.4941295495278287E-4</c:v>
                </c:pt>
                <c:pt idx="733">
                  <c:v>4.3504755628860279E-4</c:v>
                </c:pt>
                <c:pt idx="734">
                  <c:v>4.2133185309388015E-4</c:v>
                </c:pt>
                <c:pt idx="735">
                  <c:v>4.1005208192422082E-4</c:v>
                </c:pt>
                <c:pt idx="736">
                  <c:v>4.0763308644779924E-4</c:v>
                </c:pt>
                <c:pt idx="737">
                  <c:v>3.9898707850165641E-4</c:v>
                </c:pt>
                <c:pt idx="738">
                  <c:v>4.0689992629597467E-4</c:v>
                </c:pt>
                <c:pt idx="739">
                  <c:v>3.8298492742873061E-4</c:v>
                </c:pt>
                <c:pt idx="740">
                  <c:v>3.0085871416481137E-4</c:v>
                </c:pt>
                <c:pt idx="741">
                  <c:v>3.0228276859514761E-4</c:v>
                </c:pt>
                <c:pt idx="742">
                  <c:v>2.9203692744368524E-4</c:v>
                </c:pt>
                <c:pt idx="743">
                  <c:v>2.8619543998665756E-4</c:v>
                </c:pt>
                <c:pt idx="744">
                  <c:v>2.8748182741154078E-4</c:v>
                </c:pt>
                <c:pt idx="745">
                  <c:v>3.2252944545391123E-4</c:v>
                </c:pt>
                <c:pt idx="746">
                  <c:v>2.6490754364890561E-4</c:v>
                </c:pt>
                <c:pt idx="747">
                  <c:v>2.8898712059982374E-4</c:v>
                </c:pt>
                <c:pt idx="748">
                  <c:v>3.7410317516210491E-4</c:v>
                </c:pt>
                <c:pt idx="749">
                  <c:v>3.6304684038663176E-4</c:v>
                </c:pt>
                <c:pt idx="750">
                  <c:v>3.6618828253054517E-4</c:v>
                </c:pt>
                <c:pt idx="751">
                  <c:v>4.6246683268785148E-4</c:v>
                </c:pt>
                <c:pt idx="752">
                  <c:v>4.5422016736949421E-4</c:v>
                </c:pt>
                <c:pt idx="753">
                  <c:v>4.4098300680985481E-4</c:v>
                </c:pt>
                <c:pt idx="754">
                  <c:v>5.003740305061506E-4</c:v>
                </c:pt>
                <c:pt idx="755">
                  <c:v>5.1957161567012385E-4</c:v>
                </c:pt>
                <c:pt idx="756">
                  <c:v>5.1488381275466711E-4</c:v>
                </c:pt>
                <c:pt idx="757">
                  <c:v>5.3687370972990017E-4</c:v>
                </c:pt>
                <c:pt idx="758">
                  <c:v>5.2664029218734006E-4</c:v>
                </c:pt>
                <c:pt idx="759">
                  <c:v>5.16647805185314E-4</c:v>
                </c:pt>
                <c:pt idx="760">
                  <c:v>5.0031836008339759E-4</c:v>
                </c:pt>
                <c:pt idx="761">
                  <c:v>5.1674176776111069E-4</c:v>
                </c:pt>
                <c:pt idx="762">
                  <c:v>4.7779678403461556E-4</c:v>
                </c:pt>
                <c:pt idx="763">
                  <c:v>4.0332547749246425E-4</c:v>
                </c:pt>
                <c:pt idx="764">
                  <c:v>3.9102498691001743E-4</c:v>
                </c:pt>
                <c:pt idx="765">
                  <c:v>3.0037116013618959E-4</c:v>
                </c:pt>
                <c:pt idx="766">
                  <c:v>2.7655385350953043E-4</c:v>
                </c:pt>
                <c:pt idx="767">
                  <c:v>2.6795358312900719E-4</c:v>
                </c:pt>
                <c:pt idx="768">
                  <c:v>3.2235147356589973E-4</c:v>
                </c:pt>
                <c:pt idx="769">
                  <c:v>2.2697898120263148E-4</c:v>
                </c:pt>
                <c:pt idx="770">
                  <c:v>2.1450859552177843E-4</c:v>
                </c:pt>
                <c:pt idx="771">
                  <c:v>2.378243370845062E-4</c:v>
                </c:pt>
                <c:pt idx="772">
                  <c:v>3.725050878351527E-4</c:v>
                </c:pt>
                <c:pt idx="773">
                  <c:v>2.7862361460775188E-4</c:v>
                </c:pt>
                <c:pt idx="774">
                  <c:v>2.6810930329786115E-4</c:v>
                </c:pt>
                <c:pt idx="775">
                  <c:v>2.1295343384420158E-4</c:v>
                </c:pt>
                <c:pt idx="776">
                  <c:v>2.2968589580097724E-4</c:v>
                </c:pt>
                <c:pt idx="777">
                  <c:v>2.3903118949970378E-4</c:v>
                </c:pt>
                <c:pt idx="778">
                  <c:v>2.3441737029999588E-4</c:v>
                </c:pt>
                <c:pt idx="779">
                  <c:v>2.2697777391845602E-4</c:v>
                </c:pt>
                <c:pt idx="780">
                  <c:v>2.3335180176220941E-4</c:v>
                </c:pt>
                <c:pt idx="781">
                  <c:v>2.3774784059956073E-4</c:v>
                </c:pt>
                <c:pt idx="782">
                  <c:v>2.1339891624672097E-4</c:v>
                </c:pt>
                <c:pt idx="783">
                  <c:v>2.3897021954994544E-4</c:v>
                </c:pt>
                <c:pt idx="784">
                  <c:v>2.3098541989599906E-4</c:v>
                </c:pt>
                <c:pt idx="785">
                  <c:v>2.470505539783929E-4</c:v>
                </c:pt>
                <c:pt idx="786">
                  <c:v>2.4709910846153416E-4</c:v>
                </c:pt>
                <c:pt idx="787">
                  <c:v>2.4118171076491731E-4</c:v>
                </c:pt>
                <c:pt idx="788">
                  <c:v>2.3512721014606487E-4</c:v>
                </c:pt>
                <c:pt idx="789">
                  <c:v>2.3923430233681309E-4</c:v>
                </c:pt>
                <c:pt idx="790">
                  <c:v>2.9216029824423033E-4</c:v>
                </c:pt>
                <c:pt idx="791">
                  <c:v>2.4669638257349336E-4</c:v>
                </c:pt>
                <c:pt idx="792">
                  <c:v>2.4897850134411988E-4</c:v>
                </c:pt>
                <c:pt idx="793">
                  <c:v>2.4129491739232337E-4</c:v>
                </c:pt>
                <c:pt idx="794">
                  <c:v>2.4733733810047154E-4</c:v>
                </c:pt>
                <c:pt idx="795">
                  <c:v>2.3477514858351902E-4</c:v>
                </c:pt>
                <c:pt idx="796">
                  <c:v>2.3131332476577197E-4</c:v>
                </c:pt>
                <c:pt idx="797">
                  <c:v>2.2412340983549351E-4</c:v>
                </c:pt>
                <c:pt idx="798">
                  <c:v>2.1155372169669523E-4</c:v>
                </c:pt>
                <c:pt idx="799">
                  <c:v>2.0715728700502976E-4</c:v>
                </c:pt>
                <c:pt idx="800">
                  <c:v>1.605997957629357E-4</c:v>
                </c:pt>
                <c:pt idx="801">
                  <c:v>1.7369568288805721E-4</c:v>
                </c:pt>
                <c:pt idx="802">
                  <c:v>1.8532036848851183E-4</c:v>
                </c:pt>
                <c:pt idx="803">
                  <c:v>1.5928433782965183E-4</c:v>
                </c:pt>
                <c:pt idx="804">
                  <c:v>1.7221692440532016E-4</c:v>
                </c:pt>
                <c:pt idx="805">
                  <c:v>3.3381123713564683E-4</c:v>
                </c:pt>
                <c:pt idx="806">
                  <c:v>3.3951104192022697E-4</c:v>
                </c:pt>
                <c:pt idx="807">
                  <c:v>3.2560345822889015E-4</c:v>
                </c:pt>
                <c:pt idx="808">
                  <c:v>2.9445933308739112E-4</c:v>
                </c:pt>
                <c:pt idx="809">
                  <c:v>4.6520174032652902E-4</c:v>
                </c:pt>
                <c:pt idx="810">
                  <c:v>4.3644840542605414E-4</c:v>
                </c:pt>
                <c:pt idx="811">
                  <c:v>4.196871182945235E-4</c:v>
                </c:pt>
                <c:pt idx="812">
                  <c:v>3.5205616058116626E-4</c:v>
                </c:pt>
                <c:pt idx="813">
                  <c:v>4.4852061596470664E-4</c:v>
                </c:pt>
                <c:pt idx="814">
                  <c:v>3.9642702918551656E-4</c:v>
                </c:pt>
                <c:pt idx="815">
                  <c:v>6.0487407437855164E-4</c:v>
                </c:pt>
                <c:pt idx="816">
                  <c:v>6.4488164437808944E-4</c:v>
                </c:pt>
                <c:pt idx="817">
                  <c:v>6.3413281244037629E-4</c:v>
                </c:pt>
                <c:pt idx="818">
                  <c:v>6.1437902790252639E-4</c:v>
                </c:pt>
                <c:pt idx="819">
                  <c:v>5.9885559871172573E-4</c:v>
                </c:pt>
                <c:pt idx="820">
                  <c:v>3.6556297201217284E-4</c:v>
                </c:pt>
                <c:pt idx="821">
                  <c:v>3.6174583300658999E-4</c:v>
                </c:pt>
                <c:pt idx="822">
                  <c:v>3.7287336014076825E-4</c:v>
                </c:pt>
                <c:pt idx="823">
                  <c:v>3.8663630740122979E-4</c:v>
                </c:pt>
                <c:pt idx="824">
                  <c:v>4.3527086917957957E-4</c:v>
                </c:pt>
                <c:pt idx="825">
                  <c:v>5.1336664160885797E-4</c:v>
                </c:pt>
                <c:pt idx="826">
                  <c:v>4.9196931434573453E-4</c:v>
                </c:pt>
                <c:pt idx="827">
                  <c:v>4.4657646176909645E-4</c:v>
                </c:pt>
                <c:pt idx="828">
                  <c:v>4.4521633557870584E-4</c:v>
                </c:pt>
                <c:pt idx="829">
                  <c:v>4.3455776997312922E-4</c:v>
                </c:pt>
                <c:pt idx="830">
                  <c:v>4.2084221037410349E-4</c:v>
                </c:pt>
                <c:pt idx="831">
                  <c:v>5.0350899762878563E-4</c:v>
                </c:pt>
                <c:pt idx="832">
                  <c:v>4.946038029710856E-4</c:v>
                </c:pt>
                <c:pt idx="833">
                  <c:v>4.7382684921029448E-4</c:v>
                </c:pt>
                <c:pt idx="834">
                  <c:v>4.7601105467399204E-4</c:v>
                </c:pt>
                <c:pt idx="835">
                  <c:v>4.5795868631735338E-4</c:v>
                </c:pt>
                <c:pt idx="836">
                  <c:v>4.0277993129203326E-4</c:v>
                </c:pt>
                <c:pt idx="837">
                  <c:v>3.808436318051154E-4</c:v>
                </c:pt>
                <c:pt idx="838">
                  <c:v>3.2923373298597943E-4</c:v>
                </c:pt>
                <c:pt idx="839">
                  <c:v>3.3249403107975191E-4</c:v>
                </c:pt>
                <c:pt idx="840">
                  <c:v>2.7655223658010366E-4</c:v>
                </c:pt>
                <c:pt idx="841">
                  <c:v>2.791890704684844E-4</c:v>
                </c:pt>
                <c:pt idx="842">
                  <c:v>2.6941323535205325E-4</c:v>
                </c:pt>
                <c:pt idx="843">
                  <c:v>2.6197075128245832E-4</c:v>
                </c:pt>
                <c:pt idx="844">
                  <c:v>2.5710248593018562E-4</c:v>
                </c:pt>
                <c:pt idx="845">
                  <c:v>2.518724823779459E-4</c:v>
                </c:pt>
                <c:pt idx="846">
                  <c:v>2.5522722883783601E-4</c:v>
                </c:pt>
                <c:pt idx="847">
                  <c:v>2.3955932931929148E-4</c:v>
                </c:pt>
                <c:pt idx="848">
                  <c:v>2.4369786205512154E-4</c:v>
                </c:pt>
                <c:pt idx="849">
                  <c:v>2.2902441429023315E-4</c:v>
                </c:pt>
                <c:pt idx="850">
                  <c:v>1.6844410871903338E-4</c:v>
                </c:pt>
                <c:pt idx="851">
                  <c:v>1.1290585049902913E-4</c:v>
                </c:pt>
                <c:pt idx="852">
                  <c:v>8.5676956354352154E-5</c:v>
                </c:pt>
                <c:pt idx="853">
                  <c:v>6.0013379901550718E-5</c:v>
                </c:pt>
                <c:pt idx="854">
                  <c:v>5.6669042103963913E-5</c:v>
                </c:pt>
                <c:pt idx="855">
                  <c:v>7.3647725781063851E-5</c:v>
                </c:pt>
                <c:pt idx="856">
                  <c:v>9.6833220850046285E-5</c:v>
                </c:pt>
                <c:pt idx="857">
                  <c:v>9.2335331708104916E-5</c:v>
                </c:pt>
                <c:pt idx="858">
                  <c:v>1.0298850040420933E-4</c:v>
                </c:pt>
                <c:pt idx="859">
                  <c:v>9.7969808259755644E-5</c:v>
                </c:pt>
                <c:pt idx="860">
                  <c:v>1.1160264757073554E-4</c:v>
                </c:pt>
                <c:pt idx="861">
                  <c:v>1.2420580356666135E-4</c:v>
                </c:pt>
                <c:pt idx="862">
                  <c:v>1.2818071803799114E-4</c:v>
                </c:pt>
                <c:pt idx="863">
                  <c:v>1.6531701240905523E-4</c:v>
                </c:pt>
                <c:pt idx="864">
                  <c:v>1.9309977762476587E-4</c:v>
                </c:pt>
                <c:pt idx="865">
                  <c:v>1.6785632034069001E-4</c:v>
                </c:pt>
                <c:pt idx="866">
                  <c:v>1.5434063381242636E-4</c:v>
                </c:pt>
                <c:pt idx="867">
                  <c:v>1.5401809873616409E-4</c:v>
                </c:pt>
                <c:pt idx="868">
                  <c:v>1.4931585454573676E-4</c:v>
                </c:pt>
                <c:pt idx="869">
                  <c:v>1.4627527995384157E-4</c:v>
                </c:pt>
                <c:pt idx="870">
                  <c:v>1.4163398607631327E-4</c:v>
                </c:pt>
                <c:pt idx="871">
                  <c:v>1.3179827037596768E-4</c:v>
                </c:pt>
                <c:pt idx="872">
                  <c:v>1.3348781321673175E-4</c:v>
                </c:pt>
                <c:pt idx="873">
                  <c:v>1.2271782640668315E-4</c:v>
                </c:pt>
                <c:pt idx="874">
                  <c:v>2.1043475154558619E-4</c:v>
                </c:pt>
                <c:pt idx="875">
                  <c:v>2.7246098758668233E-4</c:v>
                </c:pt>
                <c:pt idx="876">
                  <c:v>2.8106656522023559E-4</c:v>
                </c:pt>
                <c:pt idx="877">
                  <c:v>2.9117520435799663E-4</c:v>
                </c:pt>
                <c:pt idx="878">
                  <c:v>2.774149191278317E-4</c:v>
                </c:pt>
                <c:pt idx="879">
                  <c:v>2.6850439393445702E-4</c:v>
                </c:pt>
                <c:pt idx="880">
                  <c:v>2.5561262729478909E-4</c:v>
                </c:pt>
                <c:pt idx="881">
                  <c:v>2.480314189026334E-4</c:v>
                </c:pt>
                <c:pt idx="882">
                  <c:v>2.5642035896890651E-4</c:v>
                </c:pt>
                <c:pt idx="883">
                  <c:v>2.4957315465573966E-4</c:v>
                </c:pt>
                <c:pt idx="884">
                  <c:v>2.3561453386642254E-4</c:v>
                </c:pt>
                <c:pt idx="885">
                  <c:v>2.3082605863351428E-4</c:v>
                </c:pt>
                <c:pt idx="886">
                  <c:v>2.0818913945288111E-4</c:v>
                </c:pt>
                <c:pt idx="887">
                  <c:v>2.039645659723724E-4</c:v>
                </c:pt>
                <c:pt idx="888">
                  <c:v>1.8524445464430575E-4</c:v>
                </c:pt>
                <c:pt idx="889">
                  <c:v>1.8099195069496633E-4</c:v>
                </c:pt>
                <c:pt idx="890">
                  <c:v>1.9932606469909956E-4</c:v>
                </c:pt>
                <c:pt idx="891">
                  <c:v>1.9461301474853256E-4</c:v>
                </c:pt>
                <c:pt idx="892">
                  <c:v>1.9434788285028706E-4</c:v>
                </c:pt>
                <c:pt idx="893">
                  <c:v>1.8689029375365242E-4</c:v>
                </c:pt>
                <c:pt idx="894">
                  <c:v>1.975687391342758E-4</c:v>
                </c:pt>
                <c:pt idx="895">
                  <c:v>1.6011039552315517E-4</c:v>
                </c:pt>
                <c:pt idx="896">
                  <c:v>1.6297493262925518E-4</c:v>
                </c:pt>
                <c:pt idx="897">
                  <c:v>1.236563292527105E-4</c:v>
                </c:pt>
                <c:pt idx="898">
                  <c:v>1.1009734042456361E-4</c:v>
                </c:pt>
                <c:pt idx="899">
                  <c:v>1.0194130050866674E-4</c:v>
                </c:pt>
                <c:pt idx="900">
                  <c:v>9.8680439318538373E-5</c:v>
                </c:pt>
                <c:pt idx="901">
                  <c:v>1.0523391375608867E-4</c:v>
                </c:pt>
                <c:pt idx="902">
                  <c:v>9.1216532391337195E-5</c:v>
                </c:pt>
                <c:pt idx="903">
                  <c:v>9.079051615735487E-5</c:v>
                </c:pt>
                <c:pt idx="904">
                  <c:v>8.8125711012956994E-5</c:v>
                </c:pt>
                <c:pt idx="905">
                  <c:v>1.0499500800385028E-4</c:v>
                </c:pt>
                <c:pt idx="906">
                  <c:v>9.8583124306383507E-5</c:v>
                </c:pt>
                <c:pt idx="907">
                  <c:v>9.7266216364742434E-5</c:v>
                </c:pt>
                <c:pt idx="908">
                  <c:v>9.3309670367185832E-5</c:v>
                </c:pt>
                <c:pt idx="909">
                  <c:v>9.4828334797456639E-5</c:v>
                </c:pt>
                <c:pt idx="910">
                  <c:v>9.4285968247316494E-5</c:v>
                </c:pt>
                <c:pt idx="911">
                  <c:v>8.9345678377041545E-5</c:v>
                </c:pt>
                <c:pt idx="912">
                  <c:v>2.4250916424244978E-5</c:v>
                </c:pt>
                <c:pt idx="913">
                  <c:v>2.0981614962463688E-5</c:v>
                </c:pt>
                <c:pt idx="914">
                  <c:v>1.3585401559927611E-5</c:v>
                </c:pt>
                <c:pt idx="915">
                  <c:v>2.6462768743454655E-6</c:v>
                </c:pt>
                <c:pt idx="916">
                  <c:v>5.6095492874445407E-6</c:v>
                </c:pt>
                <c:pt idx="917">
                  <c:v>4.7401478813473234E-6</c:v>
                </c:pt>
                <c:pt idx="918">
                  <c:v>2.6600405584825212E-5</c:v>
                </c:pt>
                <c:pt idx="919">
                  <c:v>2.6012437330469016E-5</c:v>
                </c:pt>
                <c:pt idx="920">
                  <c:v>1.4876381177371145E-5</c:v>
                </c:pt>
                <c:pt idx="921">
                  <c:v>1.4138523035154071E-5</c:v>
                </c:pt>
                <c:pt idx="922">
                  <c:v>5.0479685022554313E-6</c:v>
                </c:pt>
                <c:pt idx="923">
                  <c:v>9.7320471301363272E-6</c:v>
                </c:pt>
                <c:pt idx="924">
                  <c:v>7.4421259631633526E-6</c:v>
                </c:pt>
                <c:pt idx="925">
                  <c:v>1.3890225400694726E-5</c:v>
                </c:pt>
                <c:pt idx="926">
                  <c:v>3.9268114995474559E-5</c:v>
                </c:pt>
                <c:pt idx="927">
                  <c:v>4.8656541838355728E-5</c:v>
                </c:pt>
                <c:pt idx="928">
                  <c:v>5.1825002066235738E-5</c:v>
                </c:pt>
                <c:pt idx="929">
                  <c:v>4.867861616079556E-5</c:v>
                </c:pt>
                <c:pt idx="930">
                  <c:v>2.9770968454776197E-5</c:v>
                </c:pt>
                <c:pt idx="931">
                  <c:v>1.212607553149444E-5</c:v>
                </c:pt>
                <c:pt idx="932">
                  <c:v>1.7067232304201545E-5</c:v>
                </c:pt>
                <c:pt idx="933">
                  <c:v>2.4922392414290789E-5</c:v>
                </c:pt>
                <c:pt idx="934">
                  <c:v>4.1095898900798088E-5</c:v>
                </c:pt>
                <c:pt idx="935">
                  <c:v>3.7476267674551888E-5</c:v>
                </c:pt>
                <c:pt idx="936">
                  <c:v>7.2768867695994081E-5</c:v>
                </c:pt>
                <c:pt idx="937">
                  <c:v>6.5027594880477776E-5</c:v>
                </c:pt>
                <c:pt idx="938">
                  <c:v>6.7677872843326285E-5</c:v>
                </c:pt>
                <c:pt idx="939">
                  <c:v>6.4004646200190192E-5</c:v>
                </c:pt>
                <c:pt idx="940">
                  <c:v>6.3127510390157378E-5</c:v>
                </c:pt>
                <c:pt idx="941">
                  <c:v>5.8229010060754863E-5</c:v>
                </c:pt>
                <c:pt idx="942">
                  <c:v>5.517554221998715E-5</c:v>
                </c:pt>
                <c:pt idx="943">
                  <c:v>2.6139802973065289E-5</c:v>
                </c:pt>
                <c:pt idx="944">
                  <c:v>2.6924279245935029E-5</c:v>
                </c:pt>
                <c:pt idx="945">
                  <c:v>3.5481611264601742E-5</c:v>
                </c:pt>
                <c:pt idx="946">
                  <c:v>4.3152229385851774E-5</c:v>
                </c:pt>
                <c:pt idx="947">
                  <c:v>3.9700301471472815E-5</c:v>
                </c:pt>
                <c:pt idx="948">
                  <c:v>3.9611760045030131E-5</c:v>
                </c:pt>
                <c:pt idx="949">
                  <c:v>6.1063595304328003E-5</c:v>
                </c:pt>
                <c:pt idx="950">
                  <c:v>6.0829275056891126E-5</c:v>
                </c:pt>
                <c:pt idx="951">
                  <c:v>5.2031660769530411E-5</c:v>
                </c:pt>
                <c:pt idx="952">
                  <c:v>5.4956885977964212E-5</c:v>
                </c:pt>
                <c:pt idx="953">
                  <c:v>5.9972699899398787E-5</c:v>
                </c:pt>
                <c:pt idx="954">
                  <c:v>6.5074174682175009E-5</c:v>
                </c:pt>
                <c:pt idx="955">
                  <c:v>7.0073795420039654E-5</c:v>
                </c:pt>
                <c:pt idx="956">
                  <c:v>8.0037034797359689E-5</c:v>
                </c:pt>
                <c:pt idx="957">
                  <c:v>1.017907210957037E-4</c:v>
                </c:pt>
                <c:pt idx="958">
                  <c:v>8.6380793932510768E-5</c:v>
                </c:pt>
                <c:pt idx="959">
                  <c:v>7.5464792763620545E-5</c:v>
                </c:pt>
                <c:pt idx="960">
                  <c:v>6.5128961686549002E-5</c:v>
                </c:pt>
                <c:pt idx="961">
                  <c:v>6.4680017310934815E-5</c:v>
                </c:pt>
                <c:pt idx="962">
                  <c:v>6.2934305485774702E-5</c:v>
                </c:pt>
                <c:pt idx="963">
                  <c:v>5.7546707484535326E-5</c:v>
                </c:pt>
                <c:pt idx="964">
                  <c:v>8.0845799714826183E-5</c:v>
                </c:pt>
                <c:pt idx="965">
                  <c:v>7.1448873793041908E-5</c:v>
                </c:pt>
                <c:pt idx="966">
                  <c:v>4.5897508245828837E-5</c:v>
                </c:pt>
                <c:pt idx="967">
                  <c:v>6.7129404114676646E-5</c:v>
                </c:pt>
                <c:pt idx="968">
                  <c:v>5.8096198673245682E-5</c:v>
                </c:pt>
                <c:pt idx="969">
                  <c:v>4.4255736435936656E-5</c:v>
                </c:pt>
                <c:pt idx="970">
                  <c:v>4.3144081358917777E-5</c:v>
                </c:pt>
                <c:pt idx="971">
                  <c:v>5.3813434543882981E-5</c:v>
                </c:pt>
                <c:pt idx="972">
                  <c:v>2.3560039513706449E-5</c:v>
                </c:pt>
                <c:pt idx="973">
                  <c:v>2.2331206489096685E-5</c:v>
                </c:pt>
                <c:pt idx="974">
                  <c:v>2.1721911293691185E-5</c:v>
                </c:pt>
                <c:pt idx="975">
                  <c:v>2.4050896541414355E-5</c:v>
                </c:pt>
                <c:pt idx="976">
                  <c:v>3.3908337769192351E-5</c:v>
                </c:pt>
                <c:pt idx="977">
                  <c:v>4.2383159338899568E-5</c:v>
                </c:pt>
                <c:pt idx="978">
                  <c:v>5.8657588433335482E-5</c:v>
                </c:pt>
                <c:pt idx="979">
                  <c:v>5.5317991647519551E-5</c:v>
                </c:pt>
                <c:pt idx="980">
                  <c:v>3.7085339049328755E-5</c:v>
                </c:pt>
                <c:pt idx="981">
                  <c:v>3.7067470034664147E-5</c:v>
                </c:pt>
                <c:pt idx="982">
                  <c:v>4.0851142215415672E-5</c:v>
                </c:pt>
                <c:pt idx="983">
                  <c:v>3.9463651500891245E-5</c:v>
                </c:pt>
                <c:pt idx="984">
                  <c:v>3.8179896914118986E-5</c:v>
                </c:pt>
                <c:pt idx="985">
                  <c:v>4.0505380155055634E-5</c:v>
                </c:pt>
                <c:pt idx="986">
                  <c:v>4.0540441868517526E-5</c:v>
                </c:pt>
                <c:pt idx="987">
                  <c:v>3.3640119393957689E-5</c:v>
                </c:pt>
                <c:pt idx="988">
                  <c:v>2.7687142521686711E-5</c:v>
                </c:pt>
                <c:pt idx="989">
                  <c:v>1.5650449131401515E-5</c:v>
                </c:pt>
                <c:pt idx="990">
                  <c:v>1.4791846812550311E-5</c:v>
                </c:pt>
                <c:pt idx="991">
                  <c:v>1.6779079838954248E-5</c:v>
                </c:pt>
                <c:pt idx="992">
                  <c:v>3.1036884258226597E-5</c:v>
                </c:pt>
                <c:pt idx="993">
                  <c:v>2.9466220921565359E-5</c:v>
                </c:pt>
                <c:pt idx="994">
                  <c:v>2.0139751172821781E-5</c:v>
                </c:pt>
                <c:pt idx="995">
                  <c:v>1.142074574979493E-4</c:v>
                </c:pt>
                <c:pt idx="996">
                  <c:v>1.025703030382495E-4</c:v>
                </c:pt>
                <c:pt idx="997">
                  <c:v>9.3079427292592132E-5</c:v>
                </c:pt>
                <c:pt idx="998">
                  <c:v>9.7327484100559903E-5</c:v>
                </c:pt>
                <c:pt idx="999">
                  <c:v>1.785087108547371E-4</c:v>
                </c:pt>
                <c:pt idx="1000">
                  <c:v>1.7589279682255255E-4</c:v>
                </c:pt>
                <c:pt idx="1001">
                  <c:v>1.7605112344078395E-4</c:v>
                </c:pt>
                <c:pt idx="1002">
                  <c:v>1.7120412671705687E-4</c:v>
                </c:pt>
                <c:pt idx="1003">
                  <c:v>2.6373234498413585E-4</c:v>
                </c:pt>
                <c:pt idx="1004">
                  <c:v>2.9580805767762515E-4</c:v>
                </c:pt>
                <c:pt idx="1005">
                  <c:v>2.8734951328279539E-4</c:v>
                </c:pt>
                <c:pt idx="1006">
                  <c:v>2.8915293074624124E-4</c:v>
                </c:pt>
                <c:pt idx="1007">
                  <c:v>2.7048497321778781E-4</c:v>
                </c:pt>
                <c:pt idx="1008">
                  <c:v>2.6951740603836514E-4</c:v>
                </c:pt>
                <c:pt idx="1009">
                  <c:v>2.1792842602282985E-4</c:v>
                </c:pt>
                <c:pt idx="1010">
                  <c:v>1.8278422504507813E-4</c:v>
                </c:pt>
                <c:pt idx="1011">
                  <c:v>1.946437980076569E-4</c:v>
                </c:pt>
                <c:pt idx="1012">
                  <c:v>1.4260042797882894E-4</c:v>
                </c:pt>
                <c:pt idx="1013">
                  <c:v>1.5371412602428725E-4</c:v>
                </c:pt>
                <c:pt idx="1014">
                  <c:v>1.6737741958555539E-4</c:v>
                </c:pt>
                <c:pt idx="1015">
                  <c:v>1.6136265458452728E-4</c:v>
                </c:pt>
                <c:pt idx="1016">
                  <c:v>1.2042376372480698E-4</c:v>
                </c:pt>
                <c:pt idx="1017">
                  <c:v>1.3562120285722209E-4</c:v>
                </c:pt>
                <c:pt idx="1018">
                  <c:v>1.4930375775462249E-4</c:v>
                </c:pt>
                <c:pt idx="1019">
                  <c:v>1.4364467728124523E-4</c:v>
                </c:pt>
                <c:pt idx="1020">
                  <c:v>1.4029408101819886E-4</c:v>
                </c:pt>
                <c:pt idx="1021">
                  <c:v>1.2204034622393899E-4</c:v>
                </c:pt>
                <c:pt idx="1022">
                  <c:v>1.264647129149006E-4</c:v>
                </c:pt>
                <c:pt idx="1023">
                  <c:v>1.2959279526757669E-4</c:v>
                </c:pt>
                <c:pt idx="1024">
                  <c:v>1.3158990972312879E-4</c:v>
                </c:pt>
                <c:pt idx="1025">
                  <c:v>1.3824245879339299E-4</c:v>
                </c:pt>
                <c:pt idx="1026">
                  <c:v>1.4828437253287693E-4</c:v>
                </c:pt>
                <c:pt idx="1027">
                  <c:v>1.4726042822568855E-4</c:v>
                </c:pt>
                <c:pt idx="1028">
                  <c:v>1.3773174233200019E-4</c:v>
                </c:pt>
                <c:pt idx="1029">
                  <c:v>1.3343625014720293E-4</c:v>
                </c:pt>
                <c:pt idx="1030">
                  <c:v>1.3760904501359392E-4</c:v>
                </c:pt>
                <c:pt idx="1031">
                  <c:v>1.3115688281411901E-4</c:v>
                </c:pt>
                <c:pt idx="1032">
                  <c:v>1.6302069927014184E-4</c:v>
                </c:pt>
                <c:pt idx="1033">
                  <c:v>1.7128444421764317E-4</c:v>
                </c:pt>
                <c:pt idx="1034">
                  <c:v>2.4225831743763829E-4</c:v>
                </c:pt>
                <c:pt idx="1035">
                  <c:v>2.5507421963821798E-4</c:v>
                </c:pt>
                <c:pt idx="1036">
                  <c:v>2.5266383935032761E-4</c:v>
                </c:pt>
                <c:pt idx="1037">
                  <c:v>2.5582204332628663E-4</c:v>
                </c:pt>
                <c:pt idx="1038">
                  <c:v>2.3721701506287569E-4</c:v>
                </c:pt>
                <c:pt idx="1039">
                  <c:v>2.3826612986758015E-4</c:v>
                </c:pt>
                <c:pt idx="1040">
                  <c:v>2.4037698147799357E-4</c:v>
                </c:pt>
                <c:pt idx="1041">
                  <c:v>2.303155783167656E-4</c:v>
                </c:pt>
                <c:pt idx="1042">
                  <c:v>2.1057938746982905E-4</c:v>
                </c:pt>
                <c:pt idx="1043">
                  <c:v>1.999530056063307E-4</c:v>
                </c:pt>
                <c:pt idx="1044">
                  <c:v>1.9221910548423136E-4</c:v>
                </c:pt>
                <c:pt idx="1045">
                  <c:v>1.8651313952775368E-4</c:v>
                </c:pt>
                <c:pt idx="1046">
                  <c:v>1.7857585657175227E-4</c:v>
                </c:pt>
                <c:pt idx="1047">
                  <c:v>1.6257778768360753E-4</c:v>
                </c:pt>
                <c:pt idx="1048">
                  <c:v>1.5874642837340272E-4</c:v>
                </c:pt>
                <c:pt idx="1049">
                  <c:v>1.5243429770827791E-4</c:v>
                </c:pt>
                <c:pt idx="1050">
                  <c:v>1.5569988517721243E-4</c:v>
                </c:pt>
                <c:pt idx="1051">
                  <c:v>1.4832712681683995E-4</c:v>
                </c:pt>
                <c:pt idx="1052">
                  <c:v>1.0494636057882059E-4</c:v>
                </c:pt>
                <c:pt idx="1053">
                  <c:v>9.181378282278466E-5</c:v>
                </c:pt>
                <c:pt idx="1054">
                  <c:v>1.0912291351870891E-4</c:v>
                </c:pt>
                <c:pt idx="1055">
                  <c:v>8.745625190704691E-5</c:v>
                </c:pt>
                <c:pt idx="1056">
                  <c:v>9.43435018694819E-5</c:v>
                </c:pt>
                <c:pt idx="1057">
                  <c:v>8.9689623983705378E-5</c:v>
                </c:pt>
                <c:pt idx="1058">
                  <c:v>2.0175080449472827E-4</c:v>
                </c:pt>
                <c:pt idx="1059">
                  <c:v>1.7148985248310612E-4</c:v>
                </c:pt>
                <c:pt idx="1060">
                  <c:v>2.0339772616721934E-4</c:v>
                </c:pt>
                <c:pt idx="1061">
                  <c:v>1.7572612595074508E-4</c:v>
                </c:pt>
                <c:pt idx="1062">
                  <c:v>1.7119020768719236E-4</c:v>
                </c:pt>
                <c:pt idx="1063">
                  <c:v>2.1871823075465628E-4</c:v>
                </c:pt>
                <c:pt idx="1064">
                  <c:v>1.6857415156446413E-4</c:v>
                </c:pt>
                <c:pt idx="1065">
                  <c:v>1.5666911598796089E-4</c:v>
                </c:pt>
                <c:pt idx="1066">
                  <c:v>1.6914555462102849E-4</c:v>
                </c:pt>
                <c:pt idx="1067">
                  <c:v>1.6359484601138443E-4</c:v>
                </c:pt>
                <c:pt idx="1068">
                  <c:v>1.5997851674918581E-4</c:v>
                </c:pt>
                <c:pt idx="1069">
                  <c:v>1.5279105831345462E-4</c:v>
                </c:pt>
                <c:pt idx="1070">
                  <c:v>1.4876387960991496E-4</c:v>
                </c:pt>
                <c:pt idx="1071">
                  <c:v>1.20279938769876E-4</c:v>
                </c:pt>
                <c:pt idx="1072">
                  <c:v>1.0457351170891304E-4</c:v>
                </c:pt>
                <c:pt idx="1073">
                  <c:v>1.0057556055938265E-4</c:v>
                </c:pt>
                <c:pt idx="1074">
                  <c:v>9.5467058043095747E-5</c:v>
                </c:pt>
                <c:pt idx="1075">
                  <c:v>1.1362428456170303E-4</c:v>
                </c:pt>
                <c:pt idx="1076">
                  <c:v>1.0817997656371411E-4</c:v>
                </c:pt>
                <c:pt idx="1077">
                  <c:v>1.149648445882161E-4</c:v>
                </c:pt>
                <c:pt idx="1078">
                  <c:v>1.0485013111104836E-4</c:v>
                </c:pt>
                <c:pt idx="1079">
                  <c:v>1.1549004338898429E-4</c:v>
                </c:pt>
                <c:pt idx="1080">
                  <c:v>7.7883332425577435E-5</c:v>
                </c:pt>
                <c:pt idx="1081">
                  <c:v>5.1518046689055837E-5</c:v>
                </c:pt>
                <c:pt idx="1082">
                  <c:v>5.0599482449590262E-5</c:v>
                </c:pt>
                <c:pt idx="1083">
                  <c:v>9.2150186974169143E-5</c:v>
                </c:pt>
                <c:pt idx="1084">
                  <c:v>8.3018906331263969E-5</c:v>
                </c:pt>
                <c:pt idx="1085">
                  <c:v>8.8244590386094753E-5</c:v>
                </c:pt>
                <c:pt idx="1086">
                  <c:v>9.4732321020997383E-5</c:v>
                </c:pt>
                <c:pt idx="1087">
                  <c:v>1.0109135272490619E-4</c:v>
                </c:pt>
                <c:pt idx="1088">
                  <c:v>1.4039249978788003E-4</c:v>
                </c:pt>
                <c:pt idx="1089">
                  <c:v>1.5142173272382232E-4</c:v>
                </c:pt>
                <c:pt idx="1090">
                  <c:v>1.4737079511810991E-4</c:v>
                </c:pt>
                <c:pt idx="1091">
                  <c:v>1.573984009439771E-4</c:v>
                </c:pt>
                <c:pt idx="1092">
                  <c:v>1.466031438887949E-4</c:v>
                </c:pt>
                <c:pt idx="1093">
                  <c:v>1.5295922686657472E-4</c:v>
                </c:pt>
                <c:pt idx="1094">
                  <c:v>1.5081448239448735E-4</c:v>
                </c:pt>
                <c:pt idx="1095">
                  <c:v>1.8940743816844049E-4</c:v>
                </c:pt>
                <c:pt idx="1096">
                  <c:v>1.8411086215632192E-4</c:v>
                </c:pt>
                <c:pt idx="1097">
                  <c:v>1.7817677360568835E-4</c:v>
                </c:pt>
                <c:pt idx="1098">
                  <c:v>1.5140503081719761E-4</c:v>
                </c:pt>
                <c:pt idx="1099">
                  <c:v>1.4540198139590066E-4</c:v>
                </c:pt>
                <c:pt idx="1100">
                  <c:v>1.2449308451145037E-4</c:v>
                </c:pt>
                <c:pt idx="1101">
                  <c:v>1.3828206194646596E-4</c:v>
                </c:pt>
                <c:pt idx="1102">
                  <c:v>1.2944975137392674E-4</c:v>
                </c:pt>
                <c:pt idx="1103">
                  <c:v>3.3238911571119929E-4</c:v>
                </c:pt>
                <c:pt idx="1104">
                  <c:v>3.1840191929723957E-4</c:v>
                </c:pt>
                <c:pt idx="1105">
                  <c:v>3.0814861644172639E-4</c:v>
                </c:pt>
                <c:pt idx="1106">
                  <c:v>3.2286329685551798E-4</c:v>
                </c:pt>
                <c:pt idx="1107">
                  <c:v>3.0367542626793463E-4</c:v>
                </c:pt>
                <c:pt idx="1108">
                  <c:v>2.6969531308694301E-4</c:v>
                </c:pt>
                <c:pt idx="1109">
                  <c:v>2.5698664894714294E-4</c:v>
                </c:pt>
                <c:pt idx="1110">
                  <c:v>2.4960118066173466E-4</c:v>
                </c:pt>
                <c:pt idx="1111">
                  <c:v>2.7938333421728749E-4</c:v>
                </c:pt>
                <c:pt idx="1112">
                  <c:v>3.0878929070200111E-4</c:v>
                </c:pt>
                <c:pt idx="1113">
                  <c:v>2.9272701710314264E-4</c:v>
                </c:pt>
                <c:pt idx="1114">
                  <c:v>4.2836981665396332E-4</c:v>
                </c:pt>
                <c:pt idx="1115">
                  <c:v>4.1397990478991321E-4</c:v>
                </c:pt>
                <c:pt idx="1116">
                  <c:v>4.1054716385078281E-4</c:v>
                </c:pt>
                <c:pt idx="1117">
                  <c:v>4.6395236930267016E-4</c:v>
                </c:pt>
                <c:pt idx="1118">
                  <c:v>4.4179128545549645E-4</c:v>
                </c:pt>
                <c:pt idx="1119">
                  <c:v>4.4427893216791089E-4</c:v>
                </c:pt>
                <c:pt idx="1120">
                  <c:v>4.4568789868591139E-4</c:v>
                </c:pt>
                <c:pt idx="1121">
                  <c:v>4.6279098854374212E-4</c:v>
                </c:pt>
                <c:pt idx="1122">
                  <c:v>5.8598189468006155E-4</c:v>
                </c:pt>
                <c:pt idx="1123">
                  <c:v>6.0166550368170597E-4</c:v>
                </c:pt>
                <c:pt idx="1124">
                  <c:v>5.3115870060569488E-4</c:v>
                </c:pt>
                <c:pt idx="1125">
                  <c:v>5.4732843861856999E-4</c:v>
                </c:pt>
                <c:pt idx="1126">
                  <c:v>5.3795401006086988E-4</c:v>
                </c:pt>
                <c:pt idx="1127">
                  <c:v>6.606959477529422E-4</c:v>
                </c:pt>
                <c:pt idx="1128">
                  <c:v>1.1743179324475222E-3</c:v>
                </c:pt>
                <c:pt idx="1129">
                  <c:v>1.139161446237668E-3</c:v>
                </c:pt>
                <c:pt idx="1130">
                  <c:v>1.051275858728163E-3</c:v>
                </c:pt>
                <c:pt idx="1131">
                  <c:v>1.0168710277326156E-3</c:v>
                </c:pt>
                <c:pt idx="1132">
                  <c:v>1.1577397116189312E-3</c:v>
                </c:pt>
                <c:pt idx="1133">
                  <c:v>1.1216496486181192E-3</c:v>
                </c:pt>
                <c:pt idx="1134">
                  <c:v>1.1984819036650967E-3</c:v>
                </c:pt>
                <c:pt idx="1135">
                  <c:v>1.1526318735329739E-3</c:v>
                </c:pt>
                <c:pt idx="1136">
                  <c:v>1.2203277624528957E-3</c:v>
                </c:pt>
                <c:pt idx="1137">
                  <c:v>1.1525110741726478E-3</c:v>
                </c:pt>
                <c:pt idx="1138">
                  <c:v>1.5555554226156752E-3</c:v>
                </c:pt>
                <c:pt idx="1139">
                  <c:v>1.4757192796256559E-3</c:v>
                </c:pt>
                <c:pt idx="1140">
                  <c:v>1.4308312253000569E-3</c:v>
                </c:pt>
                <c:pt idx="1141">
                  <c:v>1.2914404647069587E-3</c:v>
                </c:pt>
                <c:pt idx="1142">
                  <c:v>1.3116593353607545E-3</c:v>
                </c:pt>
                <c:pt idx="1143">
                  <c:v>1.543173072272065E-3</c:v>
                </c:pt>
                <c:pt idx="1144">
                  <c:v>1.4955247048410087E-3</c:v>
                </c:pt>
                <c:pt idx="1145">
                  <c:v>1.5398984920574775E-3</c:v>
                </c:pt>
                <c:pt idx="1146">
                  <c:v>1.617050184352125E-3</c:v>
                </c:pt>
                <c:pt idx="1147">
                  <c:v>1.7013729389132957E-3</c:v>
                </c:pt>
                <c:pt idx="1148">
                  <c:v>1.9955871637456434E-3</c:v>
                </c:pt>
                <c:pt idx="1149">
                  <c:v>2.8392859841462844E-3</c:v>
                </c:pt>
                <c:pt idx="1150">
                  <c:v>2.7600735447748498E-3</c:v>
                </c:pt>
                <c:pt idx="1151">
                  <c:v>2.7658604617838002E-3</c:v>
                </c:pt>
                <c:pt idx="1152">
                  <c:v>2.6769329929138262E-3</c:v>
                </c:pt>
                <c:pt idx="1153">
                  <c:v>2.5897363548142054E-3</c:v>
                </c:pt>
                <c:pt idx="1154">
                  <c:v>2.7117511253772937E-3</c:v>
                </c:pt>
                <c:pt idx="1155">
                  <c:v>2.6101484263120066E-3</c:v>
                </c:pt>
                <c:pt idx="1156">
                  <c:v>2.5197532901143523E-3</c:v>
                </c:pt>
                <c:pt idx="1157">
                  <c:v>2.4418184154872263E-3</c:v>
                </c:pt>
                <c:pt idx="1158">
                  <c:v>2.4409939434586717E-3</c:v>
                </c:pt>
                <c:pt idx="1159">
                  <c:v>2.3189455979474517E-3</c:v>
                </c:pt>
                <c:pt idx="1160">
                  <c:v>2.2637829305108435E-3</c:v>
                </c:pt>
                <c:pt idx="1161">
                  <c:v>2.0592752177329312E-3</c:v>
                </c:pt>
                <c:pt idx="1162">
                  <c:v>1.9885390170498521E-3</c:v>
                </c:pt>
                <c:pt idx="1163">
                  <c:v>1.9090373896063877E-3</c:v>
                </c:pt>
                <c:pt idx="1164">
                  <c:v>1.8831332451501594E-3</c:v>
                </c:pt>
                <c:pt idx="1165">
                  <c:v>1.861789081646054E-3</c:v>
                </c:pt>
                <c:pt idx="1166">
                  <c:v>1.8035963248263739E-3</c:v>
                </c:pt>
                <c:pt idx="1167">
                  <c:v>1.7555297422924296E-3</c:v>
                </c:pt>
                <c:pt idx="1168">
                  <c:v>1.6814758942570811E-3</c:v>
                </c:pt>
                <c:pt idx="1169">
                  <c:v>1.7824580575227086E-3</c:v>
                </c:pt>
                <c:pt idx="1170">
                  <c:v>1.7892771611088603E-3</c:v>
                </c:pt>
                <c:pt idx="1171">
                  <c:v>1.7571810866670106E-3</c:v>
                </c:pt>
                <c:pt idx="1172">
                  <c:v>1.7989010984961686E-3</c:v>
                </c:pt>
                <c:pt idx="1173">
                  <c:v>1.7427146809486608E-3</c:v>
                </c:pt>
                <c:pt idx="1174">
                  <c:v>1.6754537412542641E-3</c:v>
                </c:pt>
                <c:pt idx="1175">
                  <c:v>1.7334414489173068E-3</c:v>
                </c:pt>
                <c:pt idx="1176">
                  <c:v>1.6648514737981151E-3</c:v>
                </c:pt>
                <c:pt idx="1177">
                  <c:v>1.6819100134713627E-3</c:v>
                </c:pt>
                <c:pt idx="1178">
                  <c:v>1.6027580190485263E-3</c:v>
                </c:pt>
                <c:pt idx="1179">
                  <c:v>1.5509313991647999E-3</c:v>
                </c:pt>
                <c:pt idx="1180">
                  <c:v>1.5756800085525862E-3</c:v>
                </c:pt>
                <c:pt idx="1181">
                  <c:v>1.5275368872882712E-3</c:v>
                </c:pt>
                <c:pt idx="1182">
                  <c:v>1.4559347506604057E-3</c:v>
                </c:pt>
                <c:pt idx="1183">
                  <c:v>1.6231434431102992E-3</c:v>
                </c:pt>
                <c:pt idx="1184">
                  <c:v>1.4723876399868649E-3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D2-4B1D-8713-AFABFDCB9946}"/>
            </c:ext>
          </c:extLst>
        </c:ser>
        <c:ser>
          <c:idx val="10"/>
          <c:order val="10"/>
          <c:tx>
            <c:strRef>
              <c:f>RISKSTATS_LSE!$BB$1</c:f>
              <c:strCache>
                <c:ptCount val="1"/>
                <c:pt idx="0">
                  <c:v>Utilities.1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RISKSTATS_LSE!$BB$2:$BB$1186</c:f>
              <c:numCache>
                <c:formatCode>0.00%</c:formatCode>
                <c:ptCount val="1185"/>
                <c:pt idx="620">
                  <c:v>5.5609662366635758E-5</c:v>
                </c:pt>
                <c:pt idx="621">
                  <c:v>6.1542107486995515E-5</c:v>
                </c:pt>
                <c:pt idx="622">
                  <c:v>5.9586428301614046E-5</c:v>
                </c:pt>
                <c:pt idx="623">
                  <c:v>5.804913144687741E-5</c:v>
                </c:pt>
                <c:pt idx="624">
                  <c:v>5.5050987674944946E-5</c:v>
                </c:pt>
                <c:pt idx="625">
                  <c:v>5.6436762823295463E-5</c:v>
                </c:pt>
                <c:pt idx="626">
                  <c:v>5.4981677212199662E-5</c:v>
                </c:pt>
                <c:pt idx="627">
                  <c:v>5.1719751862245468E-5</c:v>
                </c:pt>
                <c:pt idx="628">
                  <c:v>4.2080313719041559E-5</c:v>
                </c:pt>
                <c:pt idx="629">
                  <c:v>4.3691609618704603E-5</c:v>
                </c:pt>
                <c:pt idx="630">
                  <c:v>4.172766466984766E-5</c:v>
                </c:pt>
                <c:pt idx="631">
                  <c:v>4.0560125767184513E-5</c:v>
                </c:pt>
                <c:pt idx="632">
                  <c:v>3.9219147597896909E-5</c:v>
                </c:pt>
                <c:pt idx="633">
                  <c:v>3.6012613323537641E-5</c:v>
                </c:pt>
                <c:pt idx="634">
                  <c:v>3.0326384957732718E-5</c:v>
                </c:pt>
                <c:pt idx="635">
                  <c:v>2.6567960475919771E-5</c:v>
                </c:pt>
                <c:pt idx="636">
                  <c:v>2.3220897785064035E-5</c:v>
                </c:pt>
                <c:pt idx="637">
                  <c:v>1.8678094805262934E-5</c:v>
                </c:pt>
                <c:pt idx="638">
                  <c:v>2.3972583510336275E-5</c:v>
                </c:pt>
                <c:pt idx="639">
                  <c:v>2.3488830531550735E-5</c:v>
                </c:pt>
                <c:pt idx="640">
                  <c:v>1.1224124215625298E-5</c:v>
                </c:pt>
                <c:pt idx="641">
                  <c:v>1.4538370577425832E-5</c:v>
                </c:pt>
                <c:pt idx="642">
                  <c:v>-3.5662515437468185E-6</c:v>
                </c:pt>
                <c:pt idx="643">
                  <c:v>2.8026702685399261E-7</c:v>
                </c:pt>
                <c:pt idx="644">
                  <c:v>5.6245336705553502E-7</c:v>
                </c:pt>
                <c:pt idx="645">
                  <c:v>-6.3007171873746446E-6</c:v>
                </c:pt>
                <c:pt idx="646">
                  <c:v>-7.8071060239445676E-6</c:v>
                </c:pt>
                <c:pt idx="647">
                  <c:v>-6.5908898504603922E-6</c:v>
                </c:pt>
                <c:pt idx="648">
                  <c:v>-2.104146746716164E-5</c:v>
                </c:pt>
                <c:pt idx="649">
                  <c:v>-1.8571414163032627E-5</c:v>
                </c:pt>
                <c:pt idx="650">
                  <c:v>-1.9062591828079279E-5</c:v>
                </c:pt>
                <c:pt idx="651">
                  <c:v>-1.7014365457024045E-5</c:v>
                </c:pt>
                <c:pt idx="652">
                  <c:v>-1.6461369491735047E-5</c:v>
                </c:pt>
                <c:pt idx="653">
                  <c:v>-1.650702572956318E-5</c:v>
                </c:pt>
                <c:pt idx="654">
                  <c:v>-1.8552733726820669E-5</c:v>
                </c:pt>
                <c:pt idx="655">
                  <c:v>-1.8688061362049239E-5</c:v>
                </c:pt>
                <c:pt idx="656">
                  <c:v>-2.2002435376439135E-5</c:v>
                </c:pt>
                <c:pt idx="657">
                  <c:v>-2.0843690758314941E-5</c:v>
                </c:pt>
                <c:pt idx="658">
                  <c:v>-1.859605447205771E-5</c:v>
                </c:pt>
                <c:pt idx="659">
                  <c:v>-1.78380327070623E-5</c:v>
                </c:pt>
                <c:pt idx="660">
                  <c:v>-1.9026828327965247E-5</c:v>
                </c:pt>
                <c:pt idx="661">
                  <c:v>-2.2825628413003775E-5</c:v>
                </c:pt>
                <c:pt idx="662">
                  <c:v>-1.9960675626579855E-5</c:v>
                </c:pt>
                <c:pt idx="663">
                  <c:v>-2.203613649795384E-5</c:v>
                </c:pt>
                <c:pt idx="664">
                  <c:v>-2.1170631637836807E-5</c:v>
                </c:pt>
                <c:pt idx="665">
                  <c:v>-1.9766840548443243E-5</c:v>
                </c:pt>
                <c:pt idx="666">
                  <c:v>-1.9064361205531355E-5</c:v>
                </c:pt>
                <c:pt idx="667">
                  <c:v>-2.1941935213837611E-5</c:v>
                </c:pt>
                <c:pt idx="668">
                  <c:v>-2.2281963765201707E-5</c:v>
                </c:pt>
                <c:pt idx="669">
                  <c:v>-1.5649946681023282E-5</c:v>
                </c:pt>
                <c:pt idx="670">
                  <c:v>-1.3928984112658521E-5</c:v>
                </c:pt>
                <c:pt idx="671">
                  <c:v>-1.3037696138979263E-5</c:v>
                </c:pt>
                <c:pt idx="672">
                  <c:v>-1.1402421362157216E-5</c:v>
                </c:pt>
                <c:pt idx="673">
                  <c:v>-1.0709252596577337E-5</c:v>
                </c:pt>
                <c:pt idx="674">
                  <c:v>-7.3820554430427297E-6</c:v>
                </c:pt>
                <c:pt idx="675">
                  <c:v>-6.3397415528077488E-6</c:v>
                </c:pt>
                <c:pt idx="676">
                  <c:v>-7.2073986519179975E-6</c:v>
                </c:pt>
                <c:pt idx="677">
                  <c:v>-7.0706972735346223E-6</c:v>
                </c:pt>
                <c:pt idx="678">
                  <c:v>-7.9368671126915587E-6</c:v>
                </c:pt>
                <c:pt idx="679">
                  <c:v>-8.6079536521873387E-6</c:v>
                </c:pt>
                <c:pt idx="680">
                  <c:v>-7.6052480177642588E-6</c:v>
                </c:pt>
                <c:pt idx="681">
                  <c:v>-4.4723231295064578E-6</c:v>
                </c:pt>
                <c:pt idx="682">
                  <c:v>-3.0229216181312551E-6</c:v>
                </c:pt>
                <c:pt idx="683">
                  <c:v>-1.8570011607103684E-6</c:v>
                </c:pt>
                <c:pt idx="684">
                  <c:v>-1.975563858137624E-6</c:v>
                </c:pt>
                <c:pt idx="685">
                  <c:v>3.8948836496892918E-6</c:v>
                </c:pt>
                <c:pt idx="686">
                  <c:v>1.0701025813627059E-5</c:v>
                </c:pt>
                <c:pt idx="687">
                  <c:v>2.328844229689397E-6</c:v>
                </c:pt>
                <c:pt idx="688">
                  <c:v>8.7246622113848214E-6</c:v>
                </c:pt>
                <c:pt idx="689">
                  <c:v>7.9706213318075222E-6</c:v>
                </c:pt>
                <c:pt idx="690">
                  <c:v>8.5103193737258195E-6</c:v>
                </c:pt>
                <c:pt idx="691">
                  <c:v>6.7788706015110328E-6</c:v>
                </c:pt>
                <c:pt idx="692">
                  <c:v>1.42993326692388E-5</c:v>
                </c:pt>
                <c:pt idx="693">
                  <c:v>1.083054899242265E-5</c:v>
                </c:pt>
                <c:pt idx="694">
                  <c:v>1.6487944293038609E-5</c:v>
                </c:pt>
                <c:pt idx="695">
                  <c:v>1.616921626549885E-5</c:v>
                </c:pt>
                <c:pt idx="696">
                  <c:v>1.6423541633409271E-5</c:v>
                </c:pt>
                <c:pt idx="697">
                  <c:v>1.5549933492590091E-5</c:v>
                </c:pt>
                <c:pt idx="698">
                  <c:v>1.3248875993251457E-5</c:v>
                </c:pt>
                <c:pt idx="699">
                  <c:v>2.2314422476035929E-5</c:v>
                </c:pt>
                <c:pt idx="700">
                  <c:v>2.4668615045981625E-5</c:v>
                </c:pt>
                <c:pt idx="701">
                  <c:v>2.479730115582073E-5</c:v>
                </c:pt>
                <c:pt idx="702">
                  <c:v>2.3720113281040195E-5</c:v>
                </c:pt>
                <c:pt idx="703">
                  <c:v>2.3159875023385116E-5</c:v>
                </c:pt>
                <c:pt idx="704">
                  <c:v>4.3629142020562172E-5</c:v>
                </c:pt>
                <c:pt idx="705">
                  <c:v>4.1932829044584127E-5</c:v>
                </c:pt>
                <c:pt idx="706">
                  <c:v>3.7972306429567689E-5</c:v>
                </c:pt>
                <c:pt idx="707">
                  <c:v>2.7264288431528185E-5</c:v>
                </c:pt>
                <c:pt idx="708">
                  <c:v>1.6639834778214816E-5</c:v>
                </c:pt>
                <c:pt idx="709">
                  <c:v>-8.3256951563963195E-6</c:v>
                </c:pt>
                <c:pt idx="710">
                  <c:v>4.6663276314049737E-6</c:v>
                </c:pt>
                <c:pt idx="711">
                  <c:v>3.5258752100924444E-6</c:v>
                </c:pt>
                <c:pt idx="712">
                  <c:v>6.3960031336177128E-6</c:v>
                </c:pt>
                <c:pt idx="713">
                  <c:v>3.7996488966643529E-6</c:v>
                </c:pt>
                <c:pt idx="714">
                  <c:v>1.7201508086316292E-6</c:v>
                </c:pt>
                <c:pt idx="715">
                  <c:v>1.903874687082837E-5</c:v>
                </c:pt>
                <c:pt idx="716">
                  <c:v>1.2587165381320577E-5</c:v>
                </c:pt>
                <c:pt idx="717">
                  <c:v>1.5188228655078867E-5</c:v>
                </c:pt>
                <c:pt idx="718">
                  <c:v>1.2066188224094689E-5</c:v>
                </c:pt>
                <c:pt idx="719">
                  <c:v>1.2444209464352894E-5</c:v>
                </c:pt>
                <c:pt idx="720">
                  <c:v>1.0863304448075947E-5</c:v>
                </c:pt>
                <c:pt idx="721">
                  <c:v>1.0525030020999787E-5</c:v>
                </c:pt>
                <c:pt idx="722">
                  <c:v>1.0244640058708604E-5</c:v>
                </c:pt>
                <c:pt idx="723">
                  <c:v>1.1371118790929679E-5</c:v>
                </c:pt>
                <c:pt idx="724">
                  <c:v>1.192935285532786E-5</c:v>
                </c:pt>
                <c:pt idx="725">
                  <c:v>1.1910277534673789E-5</c:v>
                </c:pt>
                <c:pt idx="726">
                  <c:v>1.0395587523125619E-5</c:v>
                </c:pt>
                <c:pt idx="727">
                  <c:v>5.68490010718744E-6</c:v>
                </c:pt>
                <c:pt idx="728">
                  <c:v>1.0666489347047539E-5</c:v>
                </c:pt>
                <c:pt idx="729">
                  <c:v>9.2943195267455719E-6</c:v>
                </c:pt>
                <c:pt idx="730">
                  <c:v>8.7419137867467772E-6</c:v>
                </c:pt>
                <c:pt idx="731">
                  <c:v>7.2293485817025744E-6</c:v>
                </c:pt>
                <c:pt idx="732">
                  <c:v>7.2027520580255408E-6</c:v>
                </c:pt>
                <c:pt idx="733">
                  <c:v>6.9218191740855663E-6</c:v>
                </c:pt>
                <c:pt idx="734">
                  <c:v>6.3792899692695983E-6</c:v>
                </c:pt>
                <c:pt idx="735">
                  <c:v>6.7433285704768782E-6</c:v>
                </c:pt>
                <c:pt idx="736">
                  <c:v>3.1025784903834618E-6</c:v>
                </c:pt>
                <c:pt idx="737">
                  <c:v>6.4719861258161927E-7</c:v>
                </c:pt>
                <c:pt idx="738">
                  <c:v>-8.555840451729124E-7</c:v>
                </c:pt>
                <c:pt idx="739">
                  <c:v>1.258070579022238E-6</c:v>
                </c:pt>
                <c:pt idx="740">
                  <c:v>-9.560301839713714E-7</c:v>
                </c:pt>
                <c:pt idx="741">
                  <c:v>-5.6357851542005796E-6</c:v>
                </c:pt>
                <c:pt idx="742">
                  <c:v>-5.3371758172927957E-6</c:v>
                </c:pt>
                <c:pt idx="743">
                  <c:v>-3.124411981507315E-6</c:v>
                </c:pt>
                <c:pt idx="744">
                  <c:v>-2.7299421838160355E-6</c:v>
                </c:pt>
                <c:pt idx="745">
                  <c:v>2.0494700451943162E-6</c:v>
                </c:pt>
                <c:pt idx="746">
                  <c:v>1.9253949520764197E-5</c:v>
                </c:pt>
                <c:pt idx="747">
                  <c:v>1.9367028680898649E-5</c:v>
                </c:pt>
                <c:pt idx="748">
                  <c:v>2.2970756274440942E-5</c:v>
                </c:pt>
                <c:pt idx="749">
                  <c:v>2.2274731975728724E-5</c:v>
                </c:pt>
                <c:pt idx="750">
                  <c:v>2.2370350010610597E-5</c:v>
                </c:pt>
                <c:pt idx="751">
                  <c:v>2.2730670035494831E-5</c:v>
                </c:pt>
                <c:pt idx="752">
                  <c:v>1.6247690996117529E-5</c:v>
                </c:pt>
                <c:pt idx="753">
                  <c:v>1.5882330305603461E-5</c:v>
                </c:pt>
                <c:pt idx="754">
                  <c:v>2.2269619812083788E-5</c:v>
                </c:pt>
                <c:pt idx="755">
                  <c:v>2.108589603307003E-5</c:v>
                </c:pt>
                <c:pt idx="756">
                  <c:v>1.9479392665522802E-5</c:v>
                </c:pt>
                <c:pt idx="757">
                  <c:v>1.470479883949494E-5</c:v>
                </c:pt>
                <c:pt idx="758">
                  <c:v>8.3036622458342647E-6</c:v>
                </c:pt>
                <c:pt idx="759">
                  <c:v>-3.4173923768606193E-6</c:v>
                </c:pt>
                <c:pt idx="760">
                  <c:v>-2.1585208875631861E-6</c:v>
                </c:pt>
                <c:pt idx="761">
                  <c:v>-1.2374556917594155E-6</c:v>
                </c:pt>
                <c:pt idx="762">
                  <c:v>2.4720153592556512E-6</c:v>
                </c:pt>
                <c:pt idx="763">
                  <c:v>3.4195800279320411E-6</c:v>
                </c:pt>
                <c:pt idx="764">
                  <c:v>3.3035689916415934E-6</c:v>
                </c:pt>
                <c:pt idx="765">
                  <c:v>6.5027775108537293E-6</c:v>
                </c:pt>
                <c:pt idx="766">
                  <c:v>5.4917180385635411E-6</c:v>
                </c:pt>
                <c:pt idx="767">
                  <c:v>7.9760150561687848E-6</c:v>
                </c:pt>
                <c:pt idx="768">
                  <c:v>2.1300981273928625E-5</c:v>
                </c:pt>
                <c:pt idx="769">
                  <c:v>2.4965941576340075E-5</c:v>
                </c:pt>
                <c:pt idx="770">
                  <c:v>1.3382718842728403E-5</c:v>
                </c:pt>
                <c:pt idx="771">
                  <c:v>1.1152821773557293E-5</c:v>
                </c:pt>
                <c:pt idx="772">
                  <c:v>-5.1189680376614132E-5</c:v>
                </c:pt>
                <c:pt idx="773">
                  <c:v>-1.5643807401492699E-5</c:v>
                </c:pt>
                <c:pt idx="774">
                  <c:v>-1.5240373785214962E-5</c:v>
                </c:pt>
                <c:pt idx="775">
                  <c:v>-1.8763257519038828E-5</c:v>
                </c:pt>
                <c:pt idx="776">
                  <c:v>1.301693693606031E-5</c:v>
                </c:pt>
                <c:pt idx="777">
                  <c:v>8.6223307438420006E-6</c:v>
                </c:pt>
                <c:pt idx="778">
                  <c:v>1.1379730862997256E-5</c:v>
                </c:pt>
                <c:pt idx="779">
                  <c:v>1.1132359739041259E-5</c:v>
                </c:pt>
                <c:pt idx="780">
                  <c:v>5.4152142975723519E-6</c:v>
                </c:pt>
                <c:pt idx="781">
                  <c:v>8.6832603397882232E-6</c:v>
                </c:pt>
                <c:pt idx="782">
                  <c:v>4.3224629086155781E-6</c:v>
                </c:pt>
                <c:pt idx="783">
                  <c:v>1.5483061440139689E-5</c:v>
                </c:pt>
                <c:pt idx="784">
                  <c:v>1.9967638523792864E-5</c:v>
                </c:pt>
                <c:pt idx="785">
                  <c:v>1.4725190560111316E-5</c:v>
                </c:pt>
                <c:pt idx="786">
                  <c:v>2.2242202505377404E-5</c:v>
                </c:pt>
                <c:pt idx="787">
                  <c:v>2.1103779440610329E-5</c:v>
                </c:pt>
                <c:pt idx="788">
                  <c:v>2.2925231612731904E-5</c:v>
                </c:pt>
                <c:pt idx="789">
                  <c:v>2.6584198673690985E-5</c:v>
                </c:pt>
                <c:pt idx="790">
                  <c:v>3.6671134453818395E-5</c:v>
                </c:pt>
                <c:pt idx="791">
                  <c:v>3.7015626486766073E-5</c:v>
                </c:pt>
                <c:pt idx="792">
                  <c:v>4.4831582250527914E-5</c:v>
                </c:pt>
                <c:pt idx="793">
                  <c:v>4.2169727861128522E-5</c:v>
                </c:pt>
                <c:pt idx="794">
                  <c:v>6.4519210169199572E-5</c:v>
                </c:pt>
                <c:pt idx="795">
                  <c:v>5.7733660295246042E-5</c:v>
                </c:pt>
                <c:pt idx="796">
                  <c:v>5.9277370317045944E-5</c:v>
                </c:pt>
                <c:pt idx="797">
                  <c:v>6.1774291931239255E-5</c:v>
                </c:pt>
                <c:pt idx="798">
                  <c:v>2.3749814906385633E-4</c:v>
                </c:pt>
                <c:pt idx="799">
                  <c:v>3.0175459584338543E-4</c:v>
                </c:pt>
                <c:pt idx="800">
                  <c:v>4.1048697973043843E-4</c:v>
                </c:pt>
                <c:pt idx="801">
                  <c:v>4.3644359708865159E-4</c:v>
                </c:pt>
                <c:pt idx="802">
                  <c:v>4.1945946594592459E-4</c:v>
                </c:pt>
                <c:pt idx="803">
                  <c:v>4.009023126596844E-4</c:v>
                </c:pt>
                <c:pt idx="804">
                  <c:v>3.7899366009822439E-4</c:v>
                </c:pt>
                <c:pt idx="805">
                  <c:v>2.9074300540891316E-4</c:v>
                </c:pt>
                <c:pt idx="806">
                  <c:v>2.9692915032607031E-4</c:v>
                </c:pt>
                <c:pt idx="807">
                  <c:v>2.8858996832050544E-4</c:v>
                </c:pt>
                <c:pt idx="808">
                  <c:v>2.5315685406452265E-4</c:v>
                </c:pt>
                <c:pt idx="809">
                  <c:v>2.9126776149065683E-4</c:v>
                </c:pt>
                <c:pt idx="810">
                  <c:v>3.014454360988755E-4</c:v>
                </c:pt>
                <c:pt idx="811">
                  <c:v>3.0603123329977274E-4</c:v>
                </c:pt>
                <c:pt idx="812">
                  <c:v>3.6894980076124326E-4</c:v>
                </c:pt>
                <c:pt idx="813">
                  <c:v>3.5092679282586301E-4</c:v>
                </c:pt>
                <c:pt idx="814">
                  <c:v>3.6238880865683431E-4</c:v>
                </c:pt>
                <c:pt idx="815">
                  <c:v>2.5670316670160396E-4</c:v>
                </c:pt>
                <c:pt idx="816">
                  <c:v>3.1256170113949953E-4</c:v>
                </c:pt>
                <c:pt idx="817">
                  <c:v>3.0727577474473915E-4</c:v>
                </c:pt>
                <c:pt idx="818">
                  <c:v>2.8054732857479879E-4</c:v>
                </c:pt>
                <c:pt idx="819">
                  <c:v>2.6904812141418988E-4</c:v>
                </c:pt>
                <c:pt idx="820">
                  <c:v>9.1570214322486481E-4</c:v>
                </c:pt>
                <c:pt idx="821">
                  <c:v>8.8384882383541234E-4</c:v>
                </c:pt>
                <c:pt idx="822">
                  <c:v>8.8792336916452587E-4</c:v>
                </c:pt>
                <c:pt idx="823">
                  <c:v>8.0806580532482078E-4</c:v>
                </c:pt>
                <c:pt idx="824">
                  <c:v>7.9780855911534929E-4</c:v>
                </c:pt>
                <c:pt idx="825">
                  <c:v>7.967518369475493E-4</c:v>
                </c:pt>
                <c:pt idx="826">
                  <c:v>7.7361963849222168E-4</c:v>
                </c:pt>
                <c:pt idx="827">
                  <c:v>7.6712424881425945E-4</c:v>
                </c:pt>
                <c:pt idx="828">
                  <c:v>7.4642620224339999E-4</c:v>
                </c:pt>
                <c:pt idx="829">
                  <c:v>7.2455093218079687E-4</c:v>
                </c:pt>
                <c:pt idx="830">
                  <c:v>7.0434686446759767E-4</c:v>
                </c:pt>
                <c:pt idx="831">
                  <c:v>6.5376977483042281E-4</c:v>
                </c:pt>
                <c:pt idx="832">
                  <c:v>6.328021239751482E-4</c:v>
                </c:pt>
                <c:pt idx="833">
                  <c:v>6.0689889415196094E-4</c:v>
                </c:pt>
                <c:pt idx="834">
                  <c:v>5.2254986318783965E-4</c:v>
                </c:pt>
                <c:pt idx="835">
                  <c:v>4.9861573504503774E-4</c:v>
                </c:pt>
                <c:pt idx="836">
                  <c:v>5.0803534784374675E-4</c:v>
                </c:pt>
                <c:pt idx="837">
                  <c:v>4.9928624930330547E-4</c:v>
                </c:pt>
                <c:pt idx="838">
                  <c:v>4.878561637952882E-4</c:v>
                </c:pt>
                <c:pt idx="839">
                  <c:v>4.6409403719855394E-4</c:v>
                </c:pt>
                <c:pt idx="840">
                  <c:v>4.51962277271373E-4</c:v>
                </c:pt>
                <c:pt idx="841">
                  <c:v>4.3268182218633917E-4</c:v>
                </c:pt>
                <c:pt idx="842">
                  <c:v>4.1974806216940358E-4</c:v>
                </c:pt>
                <c:pt idx="843">
                  <c:v>4.1142741386145966E-4</c:v>
                </c:pt>
                <c:pt idx="844">
                  <c:v>4.0257615894913974E-4</c:v>
                </c:pt>
                <c:pt idx="845">
                  <c:v>3.9149843443917745E-4</c:v>
                </c:pt>
                <c:pt idx="846">
                  <c:v>3.7510609432052057E-4</c:v>
                </c:pt>
                <c:pt idx="847">
                  <c:v>3.635745167436312E-4</c:v>
                </c:pt>
                <c:pt idx="848">
                  <c:v>3.5332692205364903E-4</c:v>
                </c:pt>
                <c:pt idx="849">
                  <c:v>3.426736528866577E-4</c:v>
                </c:pt>
                <c:pt idx="850">
                  <c:v>3.1802131402921917E-4</c:v>
                </c:pt>
                <c:pt idx="851">
                  <c:v>2.663432637563277E-4</c:v>
                </c:pt>
                <c:pt idx="852">
                  <c:v>2.4779279612851802E-4</c:v>
                </c:pt>
                <c:pt idx="853">
                  <c:v>2.3747833726676015E-4</c:v>
                </c:pt>
                <c:pt idx="854">
                  <c:v>2.2551276253581214E-4</c:v>
                </c:pt>
                <c:pt idx="855">
                  <c:v>2.0602120210813743E-4</c:v>
                </c:pt>
                <c:pt idx="856">
                  <c:v>1.7841264812408088E-4</c:v>
                </c:pt>
                <c:pt idx="857">
                  <c:v>1.7296890594575192E-4</c:v>
                </c:pt>
                <c:pt idx="858">
                  <c:v>1.5240274582673617E-4</c:v>
                </c:pt>
                <c:pt idx="859">
                  <c:v>1.468128769066145E-4</c:v>
                </c:pt>
                <c:pt idx="860">
                  <c:v>1.3782498814880951E-4</c:v>
                </c:pt>
                <c:pt idx="861">
                  <c:v>1.3227317528574748E-4</c:v>
                </c:pt>
                <c:pt idx="862">
                  <c:v>1.284155072192224E-4</c:v>
                </c:pt>
                <c:pt idx="863">
                  <c:v>9.2180658543147384E-5</c:v>
                </c:pt>
                <c:pt idx="864">
                  <c:v>8.2259486800077787E-5</c:v>
                </c:pt>
                <c:pt idx="865">
                  <c:v>7.8357698824626132E-5</c:v>
                </c:pt>
                <c:pt idx="866">
                  <c:v>7.6506242850405545E-5</c:v>
                </c:pt>
                <c:pt idx="867">
                  <c:v>7.5850550254746512E-5</c:v>
                </c:pt>
                <c:pt idx="868">
                  <c:v>7.3485461782815131E-5</c:v>
                </c:pt>
                <c:pt idx="869">
                  <c:v>6.6543179214305373E-5</c:v>
                </c:pt>
                <c:pt idx="870">
                  <c:v>6.336301008184543E-5</c:v>
                </c:pt>
                <c:pt idx="871">
                  <c:v>6.4005483619882579E-5</c:v>
                </c:pt>
                <c:pt idx="872">
                  <c:v>5.6611217832363683E-5</c:v>
                </c:pt>
                <c:pt idx="873">
                  <c:v>5.0633178636725795E-5</c:v>
                </c:pt>
                <c:pt idx="874">
                  <c:v>3.9343361514233445E-5</c:v>
                </c:pt>
                <c:pt idx="875">
                  <c:v>3.2548434091497795E-5</c:v>
                </c:pt>
                <c:pt idx="876">
                  <c:v>3.1881352861060421E-5</c:v>
                </c:pt>
                <c:pt idx="877">
                  <c:v>3.1318936928734446E-5</c:v>
                </c:pt>
                <c:pt idx="878">
                  <c:v>3.077956946419389E-5</c:v>
                </c:pt>
                <c:pt idx="879">
                  <c:v>2.9554256217703255E-5</c:v>
                </c:pt>
                <c:pt idx="880">
                  <c:v>2.9096747958362181E-5</c:v>
                </c:pt>
                <c:pt idx="881">
                  <c:v>2.8239284194428589E-5</c:v>
                </c:pt>
                <c:pt idx="882">
                  <c:v>2.5884633602730441E-5</c:v>
                </c:pt>
                <c:pt idx="883">
                  <c:v>2.5599130313997823E-5</c:v>
                </c:pt>
                <c:pt idx="884">
                  <c:v>2.3236476423969976E-5</c:v>
                </c:pt>
                <c:pt idx="885">
                  <c:v>2.2080114831047491E-5</c:v>
                </c:pt>
                <c:pt idx="886">
                  <c:v>2.1994048036263816E-5</c:v>
                </c:pt>
                <c:pt idx="887">
                  <c:v>2.102084872829213E-5</c:v>
                </c:pt>
                <c:pt idx="888">
                  <c:v>1.9255149165036478E-5</c:v>
                </c:pt>
                <c:pt idx="889">
                  <c:v>1.8852587603347376E-5</c:v>
                </c:pt>
                <c:pt idx="890">
                  <c:v>1.6645172180195476E-5</c:v>
                </c:pt>
                <c:pt idx="891">
                  <c:v>1.6199998538492386E-5</c:v>
                </c:pt>
                <c:pt idx="892">
                  <c:v>1.5412315872295901E-5</c:v>
                </c:pt>
                <c:pt idx="893">
                  <c:v>1.4832042202860052E-5</c:v>
                </c:pt>
                <c:pt idx="894">
                  <c:v>1.5043689459156957E-5</c:v>
                </c:pt>
                <c:pt idx="895">
                  <c:v>1.5241104886187316E-5</c:v>
                </c:pt>
                <c:pt idx="896">
                  <c:v>1.5347244759997959E-5</c:v>
                </c:pt>
                <c:pt idx="897">
                  <c:v>1.5603928282757783E-5</c:v>
                </c:pt>
                <c:pt idx="898">
                  <c:v>1.5572816301281764E-5</c:v>
                </c:pt>
                <c:pt idx="899">
                  <c:v>1.4650084206428436E-5</c:v>
                </c:pt>
                <c:pt idx="900">
                  <c:v>1.3900174509132033E-5</c:v>
                </c:pt>
                <c:pt idx="901">
                  <c:v>1.4008787223489606E-5</c:v>
                </c:pt>
                <c:pt idx="902">
                  <c:v>1.434750444927395E-5</c:v>
                </c:pt>
                <c:pt idx="903">
                  <c:v>1.4319226753029571E-5</c:v>
                </c:pt>
                <c:pt idx="904">
                  <c:v>1.3945290892319196E-5</c:v>
                </c:pt>
                <c:pt idx="905">
                  <c:v>1.4380301256738095E-5</c:v>
                </c:pt>
                <c:pt idx="906">
                  <c:v>1.2751066234827099E-5</c:v>
                </c:pt>
                <c:pt idx="907">
                  <c:v>1.1492731177130477E-5</c:v>
                </c:pt>
                <c:pt idx="908">
                  <c:v>1.1047798871024282E-5</c:v>
                </c:pt>
                <c:pt idx="909">
                  <c:v>1.1253668344226647E-5</c:v>
                </c:pt>
                <c:pt idx="910">
                  <c:v>1.0737898908316955E-5</c:v>
                </c:pt>
                <c:pt idx="911">
                  <c:v>1.0093054143349671E-5</c:v>
                </c:pt>
                <c:pt idx="912">
                  <c:v>1.0675016393433057E-5</c:v>
                </c:pt>
                <c:pt idx="913">
                  <c:v>1.0240397791772736E-5</c:v>
                </c:pt>
                <c:pt idx="914">
                  <c:v>1.1139301747844662E-5</c:v>
                </c:pt>
                <c:pt idx="915">
                  <c:v>8.3659340661714373E-6</c:v>
                </c:pt>
                <c:pt idx="916">
                  <c:v>7.9804216205191015E-6</c:v>
                </c:pt>
                <c:pt idx="917">
                  <c:v>8.0364597887246793E-6</c:v>
                </c:pt>
                <c:pt idx="918">
                  <c:v>5.2819801519606075E-6</c:v>
                </c:pt>
                <c:pt idx="919">
                  <c:v>5.2864106812987231E-6</c:v>
                </c:pt>
                <c:pt idx="920">
                  <c:v>6.4231418846919432E-6</c:v>
                </c:pt>
                <c:pt idx="921">
                  <c:v>5.9342605013129489E-6</c:v>
                </c:pt>
                <c:pt idx="922">
                  <c:v>3.2835854041925033E-6</c:v>
                </c:pt>
                <c:pt idx="923">
                  <c:v>2.5152762493809806E-6</c:v>
                </c:pt>
                <c:pt idx="924">
                  <c:v>2.3711755306511056E-6</c:v>
                </c:pt>
                <c:pt idx="925">
                  <c:v>1.9105392492200534E-6</c:v>
                </c:pt>
                <c:pt idx="926">
                  <c:v>3.0765268741261109E-6</c:v>
                </c:pt>
                <c:pt idx="927">
                  <c:v>3.1882302174753435E-6</c:v>
                </c:pt>
                <c:pt idx="928">
                  <c:v>4.0486391426227289E-6</c:v>
                </c:pt>
                <c:pt idx="929">
                  <c:v>3.5212276370145749E-6</c:v>
                </c:pt>
                <c:pt idx="930">
                  <c:v>4.5232264015611709E-6</c:v>
                </c:pt>
                <c:pt idx="931">
                  <c:v>5.522406569765868E-6</c:v>
                </c:pt>
                <c:pt idx="932">
                  <c:v>5.8963266532303275E-6</c:v>
                </c:pt>
                <c:pt idx="933">
                  <c:v>4.964704615462837E-6</c:v>
                </c:pt>
                <c:pt idx="934">
                  <c:v>5.5295328177788266E-6</c:v>
                </c:pt>
                <c:pt idx="935">
                  <c:v>6.0325826988345131E-6</c:v>
                </c:pt>
                <c:pt idx="936">
                  <c:v>7.5439287529033979E-6</c:v>
                </c:pt>
                <c:pt idx="937">
                  <c:v>7.7844497893030782E-6</c:v>
                </c:pt>
                <c:pt idx="938">
                  <c:v>8.3908612882654539E-6</c:v>
                </c:pt>
                <c:pt idx="939">
                  <c:v>8.5351521985055589E-6</c:v>
                </c:pt>
                <c:pt idx="940">
                  <c:v>8.7512357004872003E-6</c:v>
                </c:pt>
                <c:pt idx="941">
                  <c:v>9.2205959467594038E-6</c:v>
                </c:pt>
                <c:pt idx="942">
                  <c:v>9.498311839577123E-6</c:v>
                </c:pt>
                <c:pt idx="943">
                  <c:v>1.0473655228475143E-5</c:v>
                </c:pt>
                <c:pt idx="944">
                  <c:v>1.0471515085097589E-5</c:v>
                </c:pt>
                <c:pt idx="945">
                  <c:v>8.7731853155649383E-6</c:v>
                </c:pt>
                <c:pt idx="946">
                  <c:v>9.6355651692469803E-6</c:v>
                </c:pt>
                <c:pt idx="947">
                  <c:v>8.1971672257304855E-6</c:v>
                </c:pt>
                <c:pt idx="948">
                  <c:v>6.6418128807605151E-6</c:v>
                </c:pt>
                <c:pt idx="949">
                  <c:v>7.8374884963691129E-6</c:v>
                </c:pt>
                <c:pt idx="950">
                  <c:v>8.0329282597352813E-6</c:v>
                </c:pt>
                <c:pt idx="951">
                  <c:v>7.0274724033676682E-6</c:v>
                </c:pt>
                <c:pt idx="952">
                  <c:v>6.0648536891358778E-6</c:v>
                </c:pt>
                <c:pt idx="953">
                  <c:v>4.2936333568259657E-6</c:v>
                </c:pt>
                <c:pt idx="954">
                  <c:v>5.2921655254200175E-6</c:v>
                </c:pt>
                <c:pt idx="955">
                  <c:v>5.8641465662975221E-6</c:v>
                </c:pt>
                <c:pt idx="956">
                  <c:v>5.0015089964959491E-6</c:v>
                </c:pt>
                <c:pt idx="957">
                  <c:v>3.1552205053307084E-6</c:v>
                </c:pt>
                <c:pt idx="958">
                  <c:v>2.4965265415995504E-6</c:v>
                </c:pt>
                <c:pt idx="959">
                  <c:v>2.8965003406218557E-6</c:v>
                </c:pt>
                <c:pt idx="960">
                  <c:v>2.5961097851248762E-6</c:v>
                </c:pt>
                <c:pt idx="961">
                  <c:v>2.4056254259719776E-6</c:v>
                </c:pt>
                <c:pt idx="962">
                  <c:v>2.3036863570214727E-6</c:v>
                </c:pt>
                <c:pt idx="963">
                  <c:v>1.587389857834924E-6</c:v>
                </c:pt>
                <c:pt idx="964">
                  <c:v>2.9281356892376081E-6</c:v>
                </c:pt>
                <c:pt idx="965">
                  <c:v>3.727109761717619E-6</c:v>
                </c:pt>
                <c:pt idx="966">
                  <c:v>4.589345227669738E-6</c:v>
                </c:pt>
                <c:pt idx="967">
                  <c:v>1.7387273640540158E-6</c:v>
                </c:pt>
                <c:pt idx="968">
                  <c:v>1.3986881064456936E-6</c:v>
                </c:pt>
                <c:pt idx="969">
                  <c:v>3.8081477872980165E-6</c:v>
                </c:pt>
                <c:pt idx="970">
                  <c:v>3.879988821141475E-6</c:v>
                </c:pt>
                <c:pt idx="971">
                  <c:v>1.4687889015139765E-6</c:v>
                </c:pt>
                <c:pt idx="972">
                  <c:v>-2.3561632929483757E-7</c:v>
                </c:pt>
                <c:pt idx="973">
                  <c:v>-5.3296247372778781E-7</c:v>
                </c:pt>
                <c:pt idx="974">
                  <c:v>-5.207919936652993E-7</c:v>
                </c:pt>
                <c:pt idx="975">
                  <c:v>4.0821738778968889E-6</c:v>
                </c:pt>
                <c:pt idx="976">
                  <c:v>4.3381465629244528E-6</c:v>
                </c:pt>
                <c:pt idx="977">
                  <c:v>4.8101415323294571E-6</c:v>
                </c:pt>
                <c:pt idx="978">
                  <c:v>3.1520121320846538E-6</c:v>
                </c:pt>
                <c:pt idx="979">
                  <c:v>5.0830420129135358E-6</c:v>
                </c:pt>
                <c:pt idx="980">
                  <c:v>3.7281351062054148E-6</c:v>
                </c:pt>
                <c:pt idx="981">
                  <c:v>3.7077982489493481E-6</c:v>
                </c:pt>
                <c:pt idx="982">
                  <c:v>4.0032339617871019E-6</c:v>
                </c:pt>
                <c:pt idx="983">
                  <c:v>3.8912729484654116E-6</c:v>
                </c:pt>
                <c:pt idx="984">
                  <c:v>3.7842376114056101E-6</c:v>
                </c:pt>
                <c:pt idx="985">
                  <c:v>3.0082758202999318E-6</c:v>
                </c:pt>
                <c:pt idx="986">
                  <c:v>2.5200850201520645E-6</c:v>
                </c:pt>
                <c:pt idx="987">
                  <c:v>1.9399100262644898E-6</c:v>
                </c:pt>
                <c:pt idx="988">
                  <c:v>2.4180572502583344E-6</c:v>
                </c:pt>
                <c:pt idx="989">
                  <c:v>3.306743063555965E-6</c:v>
                </c:pt>
                <c:pt idx="990">
                  <c:v>3.1954002804163829E-6</c:v>
                </c:pt>
                <c:pt idx="991">
                  <c:v>3.9533695813409619E-6</c:v>
                </c:pt>
                <c:pt idx="992">
                  <c:v>2.8776441322726199E-6</c:v>
                </c:pt>
                <c:pt idx="993">
                  <c:v>2.7355805289786354E-6</c:v>
                </c:pt>
                <c:pt idx="994">
                  <c:v>3.0873458973271546E-6</c:v>
                </c:pt>
                <c:pt idx="995">
                  <c:v>2.2883507453551615E-7</c:v>
                </c:pt>
                <c:pt idx="996">
                  <c:v>1.306888065810177E-6</c:v>
                </c:pt>
                <c:pt idx="997">
                  <c:v>8.1311902853159977E-7</c:v>
                </c:pt>
                <c:pt idx="998">
                  <c:v>1.8137774385279838E-7</c:v>
                </c:pt>
                <c:pt idx="999">
                  <c:v>-1.7651209322727361E-6</c:v>
                </c:pt>
                <c:pt idx="1000">
                  <c:v>-2.453376971511699E-6</c:v>
                </c:pt>
                <c:pt idx="1001">
                  <c:v>-3.6202394569649815E-6</c:v>
                </c:pt>
                <c:pt idx="1002">
                  <c:v>-3.4685729779101096E-6</c:v>
                </c:pt>
                <c:pt idx="1003">
                  <c:v>-1.348389200544803E-6</c:v>
                </c:pt>
                <c:pt idx="1004">
                  <c:v>3.0658070054967317E-7</c:v>
                </c:pt>
                <c:pt idx="1005">
                  <c:v>4.9823132303450639E-7</c:v>
                </c:pt>
                <c:pt idx="1006">
                  <c:v>-5.4026419958929022E-7</c:v>
                </c:pt>
                <c:pt idx="1007">
                  <c:v>-8.8428860447778821E-7</c:v>
                </c:pt>
                <c:pt idx="1008">
                  <c:v>-1.7159708772822581E-6</c:v>
                </c:pt>
                <c:pt idx="1009">
                  <c:v>-2.87594902316205E-6</c:v>
                </c:pt>
                <c:pt idx="1010">
                  <c:v>-1.8928077974652973E-6</c:v>
                </c:pt>
                <c:pt idx="1011">
                  <c:v>-2.5674060764897572E-6</c:v>
                </c:pt>
                <c:pt idx="1012">
                  <c:v>-5.0484380367267273E-6</c:v>
                </c:pt>
                <c:pt idx="1013">
                  <c:v>-6.7630602689157358E-6</c:v>
                </c:pt>
                <c:pt idx="1014">
                  <c:v>-7.7747157771199638E-6</c:v>
                </c:pt>
                <c:pt idx="1015">
                  <c:v>-7.3492326903309498E-6</c:v>
                </c:pt>
                <c:pt idx="1016">
                  <c:v>-6.5156725004401631E-6</c:v>
                </c:pt>
                <c:pt idx="1017">
                  <c:v>-3.32622335918231E-6</c:v>
                </c:pt>
                <c:pt idx="1018">
                  <c:v>-6.3348569824297457E-6</c:v>
                </c:pt>
                <c:pt idx="1019">
                  <c:v>-6.3110517415444421E-6</c:v>
                </c:pt>
                <c:pt idx="1020">
                  <c:v>-9.0494352722309606E-6</c:v>
                </c:pt>
                <c:pt idx="1021">
                  <c:v>-1.2442425356082286E-5</c:v>
                </c:pt>
                <c:pt idx="1022">
                  <c:v>-2.3176963019724467E-5</c:v>
                </c:pt>
                <c:pt idx="1023">
                  <c:v>-2.2259828013432801E-5</c:v>
                </c:pt>
                <c:pt idx="1024">
                  <c:v>-2.2818685781917626E-5</c:v>
                </c:pt>
                <c:pt idx="1025">
                  <c:v>-2.9803823338851675E-5</c:v>
                </c:pt>
                <c:pt idx="1026">
                  <c:v>2.9434820465161322E-5</c:v>
                </c:pt>
                <c:pt idx="1027">
                  <c:v>2.5819027021943386E-5</c:v>
                </c:pt>
                <c:pt idx="1028">
                  <c:v>3.6980846864682575E-5</c:v>
                </c:pt>
                <c:pt idx="1029">
                  <c:v>3.1140075662422925E-5</c:v>
                </c:pt>
                <c:pt idx="1030">
                  <c:v>1.8491834962036129E-5</c:v>
                </c:pt>
                <c:pt idx="1031">
                  <c:v>1.6625196400942338E-5</c:v>
                </c:pt>
                <c:pt idx="1032">
                  <c:v>-8.4923700960538613E-6</c:v>
                </c:pt>
                <c:pt idx="1033">
                  <c:v>-1.4814237006188525E-5</c:v>
                </c:pt>
                <c:pt idx="1034">
                  <c:v>-4.4110737238511961E-5</c:v>
                </c:pt>
                <c:pt idx="1035">
                  <c:v>-3.9199868086301087E-5</c:v>
                </c:pt>
                <c:pt idx="1036">
                  <c:v>-4.0060235999664431E-5</c:v>
                </c:pt>
                <c:pt idx="1037">
                  <c:v>-5.3368935221932972E-5</c:v>
                </c:pt>
                <c:pt idx="1038">
                  <c:v>-5.339308476017568E-5</c:v>
                </c:pt>
                <c:pt idx="1039">
                  <c:v>-5.8158839901361203E-5</c:v>
                </c:pt>
                <c:pt idx="1040">
                  <c:v>-8.0384720195419531E-5</c:v>
                </c:pt>
                <c:pt idx="1041">
                  <c:v>-5.897734067814207E-5</c:v>
                </c:pt>
                <c:pt idx="1042">
                  <c:v>-5.815787865553601E-5</c:v>
                </c:pt>
                <c:pt idx="1043">
                  <c:v>-5.3805913231498944E-5</c:v>
                </c:pt>
                <c:pt idx="1044">
                  <c:v>-5.174793266965256E-5</c:v>
                </c:pt>
                <c:pt idx="1045">
                  <c:v>-5.5870023840142675E-5</c:v>
                </c:pt>
                <c:pt idx="1046">
                  <c:v>-4.9591452429626349E-5</c:v>
                </c:pt>
                <c:pt idx="1047">
                  <c:v>-4.6592309038604742E-5</c:v>
                </c:pt>
                <c:pt idx="1048">
                  <c:v>-4.5921016447406923E-5</c:v>
                </c:pt>
                <c:pt idx="1049">
                  <c:v>-4.6087633422326663E-5</c:v>
                </c:pt>
                <c:pt idx="1050">
                  <c:v>-4.265190688505337E-5</c:v>
                </c:pt>
                <c:pt idx="1051">
                  <c:v>-4.0794678719120548E-5</c:v>
                </c:pt>
                <c:pt idx="1052">
                  <c:v>-5.3605901939236364E-5</c:v>
                </c:pt>
                <c:pt idx="1053">
                  <c:v>-8.769670046717553E-6</c:v>
                </c:pt>
                <c:pt idx="1054">
                  <c:v>-2.3009287727498619E-5</c:v>
                </c:pt>
                <c:pt idx="1055">
                  <c:v>-2.7144118052471529E-5</c:v>
                </c:pt>
                <c:pt idx="1056">
                  <c:v>-2.6796923998854506E-5</c:v>
                </c:pt>
                <c:pt idx="1057">
                  <c:v>-2.5663018022433177E-5</c:v>
                </c:pt>
                <c:pt idx="1058">
                  <c:v>-2.4227499989221043E-5</c:v>
                </c:pt>
                <c:pt idx="1059">
                  <c:v>-2.3125778415442171E-5</c:v>
                </c:pt>
                <c:pt idx="1060">
                  <c:v>-2.1441910807355169E-5</c:v>
                </c:pt>
                <c:pt idx="1061">
                  <c:v>-1.9512812657843063E-5</c:v>
                </c:pt>
                <c:pt idx="1062">
                  <c:v>-1.8536985063427221E-5</c:v>
                </c:pt>
                <c:pt idx="1063">
                  <c:v>-1.5753172940738766E-5</c:v>
                </c:pt>
                <c:pt idx="1064">
                  <c:v>-1.2810146702726736E-5</c:v>
                </c:pt>
                <c:pt idx="1065">
                  <c:v>-8.5236192375610977E-6</c:v>
                </c:pt>
                <c:pt idx="1066">
                  <c:v>-5.9827711094132113E-6</c:v>
                </c:pt>
                <c:pt idx="1067">
                  <c:v>-6.3060258402572634E-6</c:v>
                </c:pt>
                <c:pt idx="1068">
                  <c:v>-5.6274128722042838E-6</c:v>
                </c:pt>
                <c:pt idx="1069">
                  <c:v>-5.9192839001863302E-6</c:v>
                </c:pt>
                <c:pt idx="1070">
                  <c:v>-5.423945034234559E-6</c:v>
                </c:pt>
                <c:pt idx="1071">
                  <c:v>-5.7537155598181388E-6</c:v>
                </c:pt>
                <c:pt idx="1072">
                  <c:v>-6.4605218743514346E-6</c:v>
                </c:pt>
                <c:pt idx="1073">
                  <c:v>-5.5020659167677886E-6</c:v>
                </c:pt>
                <c:pt idx="1074">
                  <c:v>-5.4637743456175782E-6</c:v>
                </c:pt>
                <c:pt idx="1075">
                  <c:v>-6.3138203294608536E-6</c:v>
                </c:pt>
                <c:pt idx="1076">
                  <c:v>-6.1853626953510553E-6</c:v>
                </c:pt>
                <c:pt idx="1077">
                  <c:v>-2.9974905233759947E-6</c:v>
                </c:pt>
                <c:pt idx="1078">
                  <c:v>-2.5362911778256371E-6</c:v>
                </c:pt>
                <c:pt idx="1079">
                  <c:v>-3.0138471565767056E-6</c:v>
                </c:pt>
                <c:pt idx="1080">
                  <c:v>-3.2052810610004433E-6</c:v>
                </c:pt>
                <c:pt idx="1081">
                  <c:v>-2.186680105934356E-6</c:v>
                </c:pt>
                <c:pt idx="1082">
                  <c:v>-1.9583350373548038E-6</c:v>
                </c:pt>
                <c:pt idx="1083">
                  <c:v>-4.4309162208462472E-7</c:v>
                </c:pt>
                <c:pt idx="1084">
                  <c:v>-2.4138205800238017E-7</c:v>
                </c:pt>
                <c:pt idx="1085">
                  <c:v>-1.5787458852355611E-6</c:v>
                </c:pt>
                <c:pt idx="1086">
                  <c:v>-2.0444164487834536E-6</c:v>
                </c:pt>
                <c:pt idx="1087">
                  <c:v>-2.6790895083471081E-6</c:v>
                </c:pt>
                <c:pt idx="1088">
                  <c:v>-4.1437373488610481E-6</c:v>
                </c:pt>
                <c:pt idx="1089">
                  <c:v>-3.453691811791588E-6</c:v>
                </c:pt>
                <c:pt idx="1090">
                  <c:v>-3.3208842120038364E-6</c:v>
                </c:pt>
                <c:pt idx="1091">
                  <c:v>-4.0329281620270977E-6</c:v>
                </c:pt>
                <c:pt idx="1092">
                  <c:v>-3.6242107143681164E-6</c:v>
                </c:pt>
                <c:pt idx="1093">
                  <c:v>-2.9317929208110647E-6</c:v>
                </c:pt>
                <c:pt idx="1094">
                  <c:v>-3.0137286786921247E-6</c:v>
                </c:pt>
                <c:pt idx="1095">
                  <c:v>-4.3085792452938846E-6</c:v>
                </c:pt>
                <c:pt idx="1096">
                  <c:v>-4.0313753365943786E-6</c:v>
                </c:pt>
                <c:pt idx="1097">
                  <c:v>-3.7679533918667046E-6</c:v>
                </c:pt>
                <c:pt idx="1098">
                  <c:v>-2.4514994724775486E-6</c:v>
                </c:pt>
                <c:pt idx="1099">
                  <c:v>-2.2104100041947353E-6</c:v>
                </c:pt>
                <c:pt idx="1100">
                  <c:v>-1.4886460282047687E-6</c:v>
                </c:pt>
                <c:pt idx="1101">
                  <c:v>-9.1341076026241195E-7</c:v>
                </c:pt>
                <c:pt idx="1102">
                  <c:v>-2.0836275393411687E-6</c:v>
                </c:pt>
                <c:pt idx="1103">
                  <c:v>1.0087012789046631E-6</c:v>
                </c:pt>
                <c:pt idx="1104">
                  <c:v>1.0704396537672174E-6</c:v>
                </c:pt>
                <c:pt idx="1105">
                  <c:v>4.1717870408898837E-7</c:v>
                </c:pt>
                <c:pt idx="1106">
                  <c:v>1.2207877182490759E-6</c:v>
                </c:pt>
                <c:pt idx="1107">
                  <c:v>1.7414719680955599E-6</c:v>
                </c:pt>
                <c:pt idx="1108">
                  <c:v>1.5848341488615281E-6</c:v>
                </c:pt>
                <c:pt idx="1109">
                  <c:v>1.302026416613347E-6</c:v>
                </c:pt>
                <c:pt idx="1110">
                  <c:v>1.297827502708712E-6</c:v>
                </c:pt>
                <c:pt idx="1111">
                  <c:v>5.8798972619532147E-8</c:v>
                </c:pt>
                <c:pt idx="1112">
                  <c:v>-3.9098447242305449E-6</c:v>
                </c:pt>
                <c:pt idx="1113">
                  <c:v>-3.7755025245490501E-6</c:v>
                </c:pt>
                <c:pt idx="1114">
                  <c:v>-1.4082351182200397E-6</c:v>
                </c:pt>
                <c:pt idx="1115">
                  <c:v>-1.0664489427378245E-6</c:v>
                </c:pt>
                <c:pt idx="1116">
                  <c:v>-3.142070034290118E-6</c:v>
                </c:pt>
                <c:pt idx="1117">
                  <c:v>-1.8946736532716427E-6</c:v>
                </c:pt>
                <c:pt idx="1118">
                  <c:v>-2.2627578335896052E-6</c:v>
                </c:pt>
                <c:pt idx="1119">
                  <c:v>-1.9469093430362522E-6</c:v>
                </c:pt>
                <c:pt idx="1120">
                  <c:v>-1.0514928558237167E-6</c:v>
                </c:pt>
                <c:pt idx="1121">
                  <c:v>-1.5787797324326799E-6</c:v>
                </c:pt>
                <c:pt idx="1122">
                  <c:v>1.338587777020218E-6</c:v>
                </c:pt>
                <c:pt idx="1123">
                  <c:v>-9.6311277046940217E-8</c:v>
                </c:pt>
                <c:pt idx="1124">
                  <c:v>-8.4093656549939744E-7</c:v>
                </c:pt>
                <c:pt idx="1125">
                  <c:v>-2.5931477048134494E-6</c:v>
                </c:pt>
                <c:pt idx="1126">
                  <c:v>-2.4405247191109996E-6</c:v>
                </c:pt>
                <c:pt idx="1127">
                  <c:v>-4.6125670665147032E-6</c:v>
                </c:pt>
                <c:pt idx="1128">
                  <c:v>-6.6594286052173102E-6</c:v>
                </c:pt>
                <c:pt idx="1129">
                  <c:v>-6.39503293988313E-6</c:v>
                </c:pt>
                <c:pt idx="1130">
                  <c:v>-5.2295143404754891E-6</c:v>
                </c:pt>
                <c:pt idx="1131">
                  <c:v>-4.9919382245634219E-6</c:v>
                </c:pt>
                <c:pt idx="1132">
                  <c:v>-6.6456727852285884E-6</c:v>
                </c:pt>
                <c:pt idx="1133">
                  <c:v>-6.4541766248328069E-6</c:v>
                </c:pt>
                <c:pt idx="1134">
                  <c:v>-7.4113971467185375E-6</c:v>
                </c:pt>
                <c:pt idx="1135">
                  <c:v>-7.9000564293213891E-6</c:v>
                </c:pt>
                <c:pt idx="1136">
                  <c:v>-8.427793825956611E-6</c:v>
                </c:pt>
                <c:pt idx="1137">
                  <c:v>-8.7901260191570157E-6</c:v>
                </c:pt>
                <c:pt idx="1138">
                  <c:v>-2.8903003894140345E-6</c:v>
                </c:pt>
                <c:pt idx="1139">
                  <c:v>-5.0296220397808552E-6</c:v>
                </c:pt>
                <c:pt idx="1140">
                  <c:v>-4.3527129909466209E-6</c:v>
                </c:pt>
                <c:pt idx="1141">
                  <c:v>-5.4629897006327018E-6</c:v>
                </c:pt>
                <c:pt idx="1142">
                  <c:v>-6.8825521426996808E-6</c:v>
                </c:pt>
                <c:pt idx="1143">
                  <c:v>-4.5531198656947771E-6</c:v>
                </c:pt>
                <c:pt idx="1144">
                  <c:v>-4.5604587123336793E-6</c:v>
                </c:pt>
                <c:pt idx="1145">
                  <c:v>-5.0748693326143323E-6</c:v>
                </c:pt>
                <c:pt idx="1146">
                  <c:v>-6.4250957550378764E-6</c:v>
                </c:pt>
                <c:pt idx="1147">
                  <c:v>-5.5870342732980372E-6</c:v>
                </c:pt>
                <c:pt idx="1148">
                  <c:v>-7.0430032047103815E-6</c:v>
                </c:pt>
                <c:pt idx="1149">
                  <c:v>-8.4985123826332404E-6</c:v>
                </c:pt>
                <c:pt idx="1150">
                  <c:v>-8.0866869356303151E-6</c:v>
                </c:pt>
                <c:pt idx="1151">
                  <c:v>-5.4640790553507376E-6</c:v>
                </c:pt>
                <c:pt idx="1152">
                  <c:v>-5.5782668891754647E-6</c:v>
                </c:pt>
                <c:pt idx="1153">
                  <c:v>-5.394357252047416E-6</c:v>
                </c:pt>
                <c:pt idx="1154">
                  <c:v>-7.0099675925855386E-6</c:v>
                </c:pt>
                <c:pt idx="1155">
                  <c:v>-5.8585229540794211E-6</c:v>
                </c:pt>
                <c:pt idx="1156">
                  <c:v>-6.7951049968752428E-6</c:v>
                </c:pt>
                <c:pt idx="1157">
                  <c:v>-6.8141265627695609E-6</c:v>
                </c:pt>
                <c:pt idx="1158">
                  <c:v>-1.1502641661231777E-5</c:v>
                </c:pt>
                <c:pt idx="1159">
                  <c:v>-9.9450372358891061E-6</c:v>
                </c:pt>
                <c:pt idx="1160">
                  <c:v>-1.457509693493449E-5</c:v>
                </c:pt>
                <c:pt idx="1161">
                  <c:v>-2.3652195533836084E-5</c:v>
                </c:pt>
                <c:pt idx="1162">
                  <c:v>-1.2329122309079291E-5</c:v>
                </c:pt>
                <c:pt idx="1163">
                  <c:v>-1.1179341764740893E-5</c:v>
                </c:pt>
                <c:pt idx="1164">
                  <c:v>-1.0793653459829563E-5</c:v>
                </c:pt>
                <c:pt idx="1165">
                  <c:v>-1.2313861401185191E-5</c:v>
                </c:pt>
                <c:pt idx="1166">
                  <c:v>-1.0232894703394549E-5</c:v>
                </c:pt>
                <c:pt idx="1167">
                  <c:v>-2.6526309461490236E-5</c:v>
                </c:pt>
                <c:pt idx="1168">
                  <c:v>-2.4353450902107517E-5</c:v>
                </c:pt>
                <c:pt idx="1169">
                  <c:v>-1.8320756443097387E-5</c:v>
                </c:pt>
                <c:pt idx="1170">
                  <c:v>-1.8364652426409937E-5</c:v>
                </c:pt>
                <c:pt idx="1171">
                  <c:v>-1.5453986848112867E-5</c:v>
                </c:pt>
                <c:pt idx="1172">
                  <c:v>-1.5742282986693194E-5</c:v>
                </c:pt>
                <c:pt idx="1173">
                  <c:v>-1.535312473001341E-5</c:v>
                </c:pt>
                <c:pt idx="1174">
                  <c:v>-1.4978220618863745E-5</c:v>
                </c:pt>
                <c:pt idx="1175">
                  <c:v>-1.5953796873396176E-5</c:v>
                </c:pt>
                <c:pt idx="1176">
                  <c:v>-1.2952080470318005E-5</c:v>
                </c:pt>
                <c:pt idx="1177">
                  <c:v>-4.5627607338173168E-6</c:v>
                </c:pt>
                <c:pt idx="1178">
                  <c:v>-2.3023357464948486E-7</c:v>
                </c:pt>
                <c:pt idx="1179">
                  <c:v>-1.2396175974644951E-7</c:v>
                </c:pt>
                <c:pt idx="1180">
                  <c:v>-1.2729835343748471E-6</c:v>
                </c:pt>
                <c:pt idx="1181">
                  <c:v>-1.2277391976304821E-6</c:v>
                </c:pt>
                <c:pt idx="1182">
                  <c:v>-3.5911883056362186E-6</c:v>
                </c:pt>
                <c:pt idx="1183">
                  <c:v>-1.7016487322767458E-5</c:v>
                </c:pt>
                <c:pt idx="1184">
                  <c:v>-2.8908278683080852E-5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D2-4B1D-8713-AFABFDCB9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10149268151288"/>
          <c:y val="7.9607376291786408E-2"/>
          <c:w val="0.19489850731848704"/>
          <c:h val="0.842736234644535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MKT CAP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235068961967986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RISKSTATS_LSE!$BC$1</c:f>
              <c:strCache>
                <c:ptCount val="1"/>
                <c:pt idx="0">
                  <c:v>LARGE.CAP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RISKSTATS_LSE!$BC$2:$BC$1186</c:f>
              <c:numCache>
                <c:formatCode>0.00%</c:formatCode>
                <c:ptCount val="1185"/>
                <c:pt idx="620">
                  <c:v>6.4528435773932448E-4</c:v>
                </c:pt>
                <c:pt idx="621">
                  <c:v>6.0311731777662838E-4</c:v>
                </c:pt>
                <c:pt idx="622">
                  <c:v>5.8475110777633007E-4</c:v>
                </c:pt>
                <c:pt idx="623">
                  <c:v>5.6654884920429851E-4</c:v>
                </c:pt>
                <c:pt idx="624">
                  <c:v>5.4686144006186211E-4</c:v>
                </c:pt>
                <c:pt idx="625">
                  <c:v>5.1613448178157505E-4</c:v>
                </c:pt>
                <c:pt idx="626">
                  <c:v>4.9974001796309405E-4</c:v>
                </c:pt>
                <c:pt idx="627">
                  <c:v>4.8340176778344126E-4</c:v>
                </c:pt>
                <c:pt idx="628">
                  <c:v>4.3907980826982492E-4</c:v>
                </c:pt>
                <c:pt idx="629">
                  <c:v>4.1691458602948774E-4</c:v>
                </c:pt>
                <c:pt idx="630">
                  <c:v>4.0379203570396305E-4</c:v>
                </c:pt>
                <c:pt idx="631">
                  <c:v>3.8902814451809912E-4</c:v>
                </c:pt>
                <c:pt idx="632">
                  <c:v>3.7562854115692654E-4</c:v>
                </c:pt>
                <c:pt idx="633">
                  <c:v>3.5616674689746065E-4</c:v>
                </c:pt>
                <c:pt idx="634">
                  <c:v>3.3888308894476486E-4</c:v>
                </c:pt>
                <c:pt idx="635">
                  <c:v>3.1970154569135927E-4</c:v>
                </c:pt>
                <c:pt idx="636">
                  <c:v>2.9694184898118218E-4</c:v>
                </c:pt>
                <c:pt idx="637">
                  <c:v>2.8332102385028504E-4</c:v>
                </c:pt>
                <c:pt idx="638">
                  <c:v>2.6081715438258684E-4</c:v>
                </c:pt>
                <c:pt idx="639">
                  <c:v>2.524719624101109E-4</c:v>
                </c:pt>
                <c:pt idx="640">
                  <c:v>2.279078207092864E-4</c:v>
                </c:pt>
                <c:pt idx="641">
                  <c:v>2.1759806782372277E-4</c:v>
                </c:pt>
                <c:pt idx="642">
                  <c:v>1.9291281230022093E-4</c:v>
                </c:pt>
                <c:pt idx="643">
                  <c:v>1.7859956971511044E-4</c:v>
                </c:pt>
                <c:pt idx="644">
                  <c:v>1.7307106451133137E-4</c:v>
                </c:pt>
                <c:pt idx="645">
                  <c:v>1.5011889714699057E-4</c:v>
                </c:pt>
                <c:pt idx="646">
                  <c:v>1.3547523604657991E-4</c:v>
                </c:pt>
                <c:pt idx="647">
                  <c:v>1.310675564757292E-4</c:v>
                </c:pt>
                <c:pt idx="648">
                  <c:v>1.0906585765142908E-4</c:v>
                </c:pt>
                <c:pt idx="649">
                  <c:v>1.052867715003657E-4</c:v>
                </c:pt>
                <c:pt idx="650">
                  <c:v>1.0176995804995018E-4</c:v>
                </c:pt>
                <c:pt idx="651">
                  <c:v>9.8682950841829468E-5</c:v>
                </c:pt>
                <c:pt idx="652">
                  <c:v>9.5044185120825102E-5</c:v>
                </c:pt>
                <c:pt idx="653">
                  <c:v>9.2186371853751297E-5</c:v>
                </c:pt>
                <c:pt idx="654">
                  <c:v>8.8397799854021558E-5</c:v>
                </c:pt>
                <c:pt idx="655">
                  <c:v>8.4859141670023066E-5</c:v>
                </c:pt>
                <c:pt idx="656">
                  <c:v>7.8797807420831703E-5</c:v>
                </c:pt>
                <c:pt idx="657">
                  <c:v>7.6453890886242335E-5</c:v>
                </c:pt>
                <c:pt idx="658">
                  <c:v>7.3296077460886864E-5</c:v>
                </c:pt>
                <c:pt idx="659">
                  <c:v>7.09878265410453E-5</c:v>
                </c:pt>
                <c:pt idx="660">
                  <c:v>6.6628902876173714E-5</c:v>
                </c:pt>
                <c:pt idx="661">
                  <c:v>6.3855634500248868E-5</c:v>
                </c:pt>
                <c:pt idx="662">
                  <c:v>5.2765369247045057E-5</c:v>
                </c:pt>
                <c:pt idx="663">
                  <c:v>5.0869316769691495E-5</c:v>
                </c:pt>
                <c:pt idx="664">
                  <c:v>4.9173951869458171E-5</c:v>
                </c:pt>
                <c:pt idx="665">
                  <c:v>4.5407394524899696E-5</c:v>
                </c:pt>
                <c:pt idx="666">
                  <c:v>4.3937966783568833E-5</c:v>
                </c:pt>
                <c:pt idx="667">
                  <c:v>4.1986037465380645E-5</c:v>
                </c:pt>
                <c:pt idx="668">
                  <c:v>4.0803301288305227E-5</c:v>
                </c:pt>
                <c:pt idx="669">
                  <c:v>3.8274768886566937E-5</c:v>
                </c:pt>
                <c:pt idx="670">
                  <c:v>3.5867250228867921E-5</c:v>
                </c:pt>
                <c:pt idx="671">
                  <c:v>3.4410574985044228E-5</c:v>
                </c:pt>
                <c:pt idx="672">
                  <c:v>3.2138690694417197E-5</c:v>
                </c:pt>
                <c:pt idx="673">
                  <c:v>3.0908410294676248E-5</c:v>
                </c:pt>
                <c:pt idx="674">
                  <c:v>2.6107613296473823E-5</c:v>
                </c:pt>
                <c:pt idx="675">
                  <c:v>2.4610389133914283E-5</c:v>
                </c:pt>
                <c:pt idx="676">
                  <c:v>2.3847918975844329E-5</c:v>
                </c:pt>
                <c:pt idx="677">
                  <c:v>2.3166918668939919E-5</c:v>
                </c:pt>
                <c:pt idx="678">
                  <c:v>2.2453276510050534E-5</c:v>
                </c:pt>
                <c:pt idx="679">
                  <c:v>2.1890545394967912E-5</c:v>
                </c:pt>
                <c:pt idx="680">
                  <c:v>2.0650870443014464E-5</c:v>
                </c:pt>
                <c:pt idx="681">
                  <c:v>1.6802140285667946E-5</c:v>
                </c:pt>
                <c:pt idx="682">
                  <c:v>1.5141467205643779E-5</c:v>
                </c:pt>
                <c:pt idx="683">
                  <c:v>1.3793823970390053E-5</c:v>
                </c:pt>
                <c:pt idx="684">
                  <c:v>1.3266078068068789E-5</c:v>
                </c:pt>
                <c:pt idx="685">
                  <c:v>1.3069653721002049E-5</c:v>
                </c:pt>
                <c:pt idx="686">
                  <c:v>1.2158657398612131E-5</c:v>
                </c:pt>
                <c:pt idx="687">
                  <c:v>1.0724655918498868E-5</c:v>
                </c:pt>
                <c:pt idx="688">
                  <c:v>8.6437732637497218E-6</c:v>
                </c:pt>
                <c:pt idx="689">
                  <c:v>8.7233017258873163E-6</c:v>
                </c:pt>
                <c:pt idx="690">
                  <c:v>8.9172821440509793E-6</c:v>
                </c:pt>
                <c:pt idx="691">
                  <c:v>7.9386045463579077E-6</c:v>
                </c:pt>
                <c:pt idx="692">
                  <c:v>8.0283282421944064E-6</c:v>
                </c:pt>
                <c:pt idx="693">
                  <c:v>7.0263526508122082E-6</c:v>
                </c:pt>
                <c:pt idx="694">
                  <c:v>6.4513396196704378E-6</c:v>
                </c:pt>
                <c:pt idx="695">
                  <c:v>6.3031648535782952E-6</c:v>
                </c:pt>
                <c:pt idx="696">
                  <c:v>5.2642255026456482E-6</c:v>
                </c:pt>
                <c:pt idx="697">
                  <c:v>5.182943948785145E-6</c:v>
                </c:pt>
                <c:pt idx="698">
                  <c:v>4.3809384563365215E-6</c:v>
                </c:pt>
                <c:pt idx="699">
                  <c:v>4.9845080155430704E-6</c:v>
                </c:pt>
                <c:pt idx="700">
                  <c:v>5.2798652735696235E-6</c:v>
                </c:pt>
                <c:pt idx="701">
                  <c:v>4.9495400864763871E-6</c:v>
                </c:pt>
                <c:pt idx="702">
                  <c:v>4.9804800406647993E-6</c:v>
                </c:pt>
                <c:pt idx="703">
                  <c:v>4.4584925776556808E-6</c:v>
                </c:pt>
                <c:pt idx="704">
                  <c:v>2.9877354083949739E-6</c:v>
                </c:pt>
                <c:pt idx="705">
                  <c:v>3.591374506448989E-6</c:v>
                </c:pt>
                <c:pt idx="706">
                  <c:v>4.1229247225449323E-6</c:v>
                </c:pt>
                <c:pt idx="707">
                  <c:v>3.0664413167573351E-6</c:v>
                </c:pt>
                <c:pt idx="708">
                  <c:v>3.8166516094181068E-6</c:v>
                </c:pt>
                <c:pt idx="709">
                  <c:v>4.5378822766581656E-6</c:v>
                </c:pt>
                <c:pt idx="710">
                  <c:v>3.1424719929481717E-6</c:v>
                </c:pt>
                <c:pt idx="711">
                  <c:v>3.4226826908358821E-6</c:v>
                </c:pt>
                <c:pt idx="712">
                  <c:v>3.9301926116605828E-6</c:v>
                </c:pt>
                <c:pt idx="713">
                  <c:v>4.1491888058790889E-6</c:v>
                </c:pt>
                <c:pt idx="714">
                  <c:v>2.834291227659857E-6</c:v>
                </c:pt>
                <c:pt idx="715">
                  <c:v>1.4364422811662163E-6</c:v>
                </c:pt>
                <c:pt idx="716">
                  <c:v>2.2615190890594435E-6</c:v>
                </c:pt>
                <c:pt idx="717">
                  <c:v>1.5195903620850366E-6</c:v>
                </c:pt>
                <c:pt idx="718">
                  <c:v>7.310485446060673E-7</c:v>
                </c:pt>
                <c:pt idx="719">
                  <c:v>3.5109489549019461E-7</c:v>
                </c:pt>
                <c:pt idx="720">
                  <c:v>-8.9907294204852649E-8</c:v>
                </c:pt>
                <c:pt idx="721">
                  <c:v>-1.2797151806275927E-7</c:v>
                </c:pt>
                <c:pt idx="722">
                  <c:v>9.7172351393518108E-8</c:v>
                </c:pt>
                <c:pt idx="723">
                  <c:v>4.8200446011088612E-7</c:v>
                </c:pt>
                <c:pt idx="724">
                  <c:v>-1.4977698369715856E-7</c:v>
                </c:pt>
                <c:pt idx="725">
                  <c:v>-3.6329556238482043E-7</c:v>
                </c:pt>
                <c:pt idx="726">
                  <c:v>-8.9734830457193249E-7</c:v>
                </c:pt>
                <c:pt idx="727">
                  <c:v>-1.5133807610138881E-6</c:v>
                </c:pt>
                <c:pt idx="728">
                  <c:v>-1.9967247786368317E-6</c:v>
                </c:pt>
                <c:pt idx="729">
                  <c:v>-1.7814386445769429E-6</c:v>
                </c:pt>
                <c:pt idx="730">
                  <c:v>-1.9060985328875156E-6</c:v>
                </c:pt>
                <c:pt idx="731">
                  <c:v>-1.6935304131800824E-6</c:v>
                </c:pt>
                <c:pt idx="732">
                  <c:v>-1.5773486335695674E-6</c:v>
                </c:pt>
                <c:pt idx="733">
                  <c:v>-1.5588786923203483E-6</c:v>
                </c:pt>
                <c:pt idx="734">
                  <c:v>-1.5864377845938993E-6</c:v>
                </c:pt>
                <c:pt idx="735">
                  <c:v>-1.733984415042661E-6</c:v>
                </c:pt>
                <c:pt idx="736">
                  <c:v>-1.9184736330403174E-6</c:v>
                </c:pt>
                <c:pt idx="737">
                  <c:v>-2.215476373592768E-6</c:v>
                </c:pt>
                <c:pt idx="738">
                  <c:v>-1.8692069003863449E-6</c:v>
                </c:pt>
                <c:pt idx="739">
                  <c:v>-2.4437997069054314E-6</c:v>
                </c:pt>
                <c:pt idx="740">
                  <c:v>-6.1428591402847103E-7</c:v>
                </c:pt>
                <c:pt idx="741">
                  <c:v>-1.682374047245912E-6</c:v>
                </c:pt>
                <c:pt idx="742">
                  <c:v>-1.5737304628932888E-6</c:v>
                </c:pt>
                <c:pt idx="743">
                  <c:v>-7.7848930176866947E-7</c:v>
                </c:pt>
                <c:pt idx="744">
                  <c:v>-5.4577190338048918E-7</c:v>
                </c:pt>
                <c:pt idx="745">
                  <c:v>-9.0044028564753711E-7</c:v>
                </c:pt>
                <c:pt idx="746">
                  <c:v>-1.7305989745736493E-6</c:v>
                </c:pt>
                <c:pt idx="747">
                  <c:v>-2.1065945726600573E-6</c:v>
                </c:pt>
                <c:pt idx="748">
                  <c:v>-7.3708281693873266E-7</c:v>
                </c:pt>
                <c:pt idx="749">
                  <c:v>-7.1193071073162919E-7</c:v>
                </c:pt>
                <c:pt idx="750">
                  <c:v>-8.4522322030381095E-7</c:v>
                </c:pt>
                <c:pt idx="751">
                  <c:v>2.8962869549549586E-7</c:v>
                </c:pt>
                <c:pt idx="752">
                  <c:v>8.805083970530728E-7</c:v>
                </c:pt>
                <c:pt idx="753">
                  <c:v>8.0792767113028746E-7</c:v>
                </c:pt>
                <c:pt idx="754">
                  <c:v>1.9748594798970655E-6</c:v>
                </c:pt>
                <c:pt idx="755">
                  <c:v>1.5671659527298279E-6</c:v>
                </c:pt>
                <c:pt idx="756">
                  <c:v>1.6808450646570088E-6</c:v>
                </c:pt>
                <c:pt idx="757">
                  <c:v>2.430569833230622E-7</c:v>
                </c:pt>
                <c:pt idx="758">
                  <c:v>1.2767834285150342E-6</c:v>
                </c:pt>
                <c:pt idx="759">
                  <c:v>-5.0284285514185579E-7</c:v>
                </c:pt>
                <c:pt idx="760">
                  <c:v>-3.4105906886086448E-7</c:v>
                </c:pt>
                <c:pt idx="761">
                  <c:v>-1.3067519523275941E-6</c:v>
                </c:pt>
                <c:pt idx="762">
                  <c:v>-1.4572273946582461E-6</c:v>
                </c:pt>
                <c:pt idx="763">
                  <c:v>-8.0340618353347775E-7</c:v>
                </c:pt>
                <c:pt idx="764">
                  <c:v>-7.799855139374118E-7</c:v>
                </c:pt>
                <c:pt idx="765">
                  <c:v>-3.9196739136906521E-8</c:v>
                </c:pt>
                <c:pt idx="766">
                  <c:v>-1.0721559102220188E-7</c:v>
                </c:pt>
                <c:pt idx="767">
                  <c:v>-1.8984516061948124E-8</c:v>
                </c:pt>
                <c:pt idx="768">
                  <c:v>-6.4353976227863984E-7</c:v>
                </c:pt>
                <c:pt idx="769">
                  <c:v>6.9372560000789692E-7</c:v>
                </c:pt>
                <c:pt idx="770">
                  <c:v>1.2061472105630797E-6</c:v>
                </c:pt>
                <c:pt idx="771">
                  <c:v>1.600871739905761E-6</c:v>
                </c:pt>
                <c:pt idx="772">
                  <c:v>4.868778972477507E-7</c:v>
                </c:pt>
                <c:pt idx="773">
                  <c:v>-6.414117803531189E-7</c:v>
                </c:pt>
                <c:pt idx="774">
                  <c:v>-6.496784483980002E-7</c:v>
                </c:pt>
                <c:pt idx="775">
                  <c:v>6.1072008833609389E-8</c:v>
                </c:pt>
                <c:pt idx="776">
                  <c:v>-6.6407562583758283E-7</c:v>
                </c:pt>
                <c:pt idx="777">
                  <c:v>-1.9789612943754948E-6</c:v>
                </c:pt>
                <c:pt idx="778">
                  <c:v>-2.3583631060621501E-6</c:v>
                </c:pt>
                <c:pt idx="779">
                  <c:v>-2.2730507005872092E-6</c:v>
                </c:pt>
                <c:pt idx="780">
                  <c:v>-1.9443675907197552E-6</c:v>
                </c:pt>
                <c:pt idx="781">
                  <c:v>-2.2227786189462877E-6</c:v>
                </c:pt>
                <c:pt idx="782">
                  <c:v>-2.3969593002078448E-6</c:v>
                </c:pt>
                <c:pt idx="783">
                  <c:v>-2.6727864403438924E-6</c:v>
                </c:pt>
                <c:pt idx="784">
                  <c:v>-2.8193917447672092E-6</c:v>
                </c:pt>
                <c:pt idx="785">
                  <c:v>-3.023527991656298E-6</c:v>
                </c:pt>
                <c:pt idx="786">
                  <c:v>-2.6900391050043126E-6</c:v>
                </c:pt>
                <c:pt idx="787">
                  <c:v>-2.5921606742876107E-6</c:v>
                </c:pt>
                <c:pt idx="788">
                  <c:v>-2.7691313877449328E-6</c:v>
                </c:pt>
                <c:pt idx="789">
                  <c:v>-2.3882993675555668E-6</c:v>
                </c:pt>
                <c:pt idx="790">
                  <c:v>-1.0158211701650662E-6</c:v>
                </c:pt>
                <c:pt idx="791">
                  <c:v>-2.8814770140537649E-7</c:v>
                </c:pt>
                <c:pt idx="792">
                  <c:v>2.978421902830886E-7</c:v>
                </c:pt>
                <c:pt idx="793">
                  <c:v>3.4089906270898196E-7</c:v>
                </c:pt>
                <c:pt idx="794">
                  <c:v>-2.5110941576365862E-7</c:v>
                </c:pt>
                <c:pt idx="795">
                  <c:v>-8.0162956012620903E-7</c:v>
                </c:pt>
                <c:pt idx="796">
                  <c:v>-5.9643800182354315E-7</c:v>
                </c:pt>
                <c:pt idx="797">
                  <c:v>-3.9441861110665823E-7</c:v>
                </c:pt>
                <c:pt idx="798">
                  <c:v>-3.2089891483299649E-8</c:v>
                </c:pt>
                <c:pt idx="799">
                  <c:v>5.2168816965817179E-7</c:v>
                </c:pt>
                <c:pt idx="800">
                  <c:v>-1.4858729216402196E-6</c:v>
                </c:pt>
                <c:pt idx="801">
                  <c:v>-5.7847158924148815E-7</c:v>
                </c:pt>
                <c:pt idx="802">
                  <c:v>-1.9115265084807413E-7</c:v>
                </c:pt>
                <c:pt idx="803">
                  <c:v>-3.7275338784144719E-7</c:v>
                </c:pt>
                <c:pt idx="804">
                  <c:v>-1.2538513155375878E-6</c:v>
                </c:pt>
                <c:pt idx="805">
                  <c:v>3.619034488264385E-7</c:v>
                </c:pt>
                <c:pt idx="806">
                  <c:v>-6.5664013336616344E-7</c:v>
                </c:pt>
                <c:pt idx="807">
                  <c:v>-1.1589345550299616E-6</c:v>
                </c:pt>
                <c:pt idx="808">
                  <c:v>6.7105518633531547E-8</c:v>
                </c:pt>
                <c:pt idx="809">
                  <c:v>1.7594256522290597E-6</c:v>
                </c:pt>
                <c:pt idx="810">
                  <c:v>2.4528009071626753E-6</c:v>
                </c:pt>
                <c:pt idx="811">
                  <c:v>1.3722087337301752E-6</c:v>
                </c:pt>
                <c:pt idx="812">
                  <c:v>1.9978834655929807E-6</c:v>
                </c:pt>
                <c:pt idx="813">
                  <c:v>3.0768047366717816E-6</c:v>
                </c:pt>
                <c:pt idx="814">
                  <c:v>3.2170194469579039E-6</c:v>
                </c:pt>
                <c:pt idx="815">
                  <c:v>4.2336291285823472E-6</c:v>
                </c:pt>
                <c:pt idx="816">
                  <c:v>4.7966883379921954E-6</c:v>
                </c:pt>
                <c:pt idx="817">
                  <c:v>4.8066838513395925E-6</c:v>
                </c:pt>
                <c:pt idx="818">
                  <c:v>4.9968061040855693E-6</c:v>
                </c:pt>
                <c:pt idx="819">
                  <c:v>5.3561296849083869E-6</c:v>
                </c:pt>
                <c:pt idx="820">
                  <c:v>2.5596373733081048E-6</c:v>
                </c:pt>
                <c:pt idx="821">
                  <c:v>2.4028859548590832E-6</c:v>
                </c:pt>
                <c:pt idx="822">
                  <c:v>1.7939186520236921E-6</c:v>
                </c:pt>
                <c:pt idx="823">
                  <c:v>1.4720253732748237E-6</c:v>
                </c:pt>
                <c:pt idx="824">
                  <c:v>2.3033386464796615E-6</c:v>
                </c:pt>
                <c:pt idx="825">
                  <c:v>1.4891282700504104E-6</c:v>
                </c:pt>
                <c:pt idx="826">
                  <c:v>1.5348676864401234E-6</c:v>
                </c:pt>
                <c:pt idx="827">
                  <c:v>2.2658497667962532E-6</c:v>
                </c:pt>
                <c:pt idx="828">
                  <c:v>2.1131973846655064E-6</c:v>
                </c:pt>
                <c:pt idx="829">
                  <c:v>2.1268870147138442E-6</c:v>
                </c:pt>
                <c:pt idx="830">
                  <c:v>2.1114964799673752E-6</c:v>
                </c:pt>
                <c:pt idx="831">
                  <c:v>1.1578693805869903E-6</c:v>
                </c:pt>
                <c:pt idx="832">
                  <c:v>1.315271968233338E-6</c:v>
                </c:pt>
                <c:pt idx="833">
                  <c:v>2.0729152204670335E-6</c:v>
                </c:pt>
                <c:pt idx="834">
                  <c:v>1.226849203751521E-6</c:v>
                </c:pt>
                <c:pt idx="835">
                  <c:v>8.3504126625519729E-7</c:v>
                </c:pt>
                <c:pt idx="836">
                  <c:v>2.1247283905584242E-7</c:v>
                </c:pt>
                <c:pt idx="837">
                  <c:v>9.262947010085031E-8</c:v>
                </c:pt>
                <c:pt idx="838">
                  <c:v>9.9709662650382726E-7</c:v>
                </c:pt>
                <c:pt idx="839">
                  <c:v>5.1093987178732586E-7</c:v>
                </c:pt>
                <c:pt idx="840">
                  <c:v>8.5784891694794682E-7</c:v>
                </c:pt>
                <c:pt idx="841">
                  <c:v>1.3377782051218079E-6</c:v>
                </c:pt>
                <c:pt idx="842">
                  <c:v>1.2616362377477731E-6</c:v>
                </c:pt>
                <c:pt idx="843">
                  <c:v>1.0393808669406051E-6</c:v>
                </c:pt>
                <c:pt idx="844">
                  <c:v>1.6168720608550393E-6</c:v>
                </c:pt>
                <c:pt idx="845">
                  <c:v>1.5179090251574064E-6</c:v>
                </c:pt>
                <c:pt idx="846">
                  <c:v>1.0665443135150843E-6</c:v>
                </c:pt>
                <c:pt idx="847">
                  <c:v>5.8486688059269302E-7</c:v>
                </c:pt>
                <c:pt idx="848">
                  <c:v>3.4663975376914768E-7</c:v>
                </c:pt>
                <c:pt idx="849">
                  <c:v>6.5566870417130607E-7</c:v>
                </c:pt>
                <c:pt idx="850">
                  <c:v>1.7030714891979764E-6</c:v>
                </c:pt>
                <c:pt idx="851">
                  <c:v>2.9586176167305463E-6</c:v>
                </c:pt>
                <c:pt idx="852">
                  <c:v>2.019876577544834E-6</c:v>
                </c:pt>
                <c:pt idx="853">
                  <c:v>1.4097115318025347E-6</c:v>
                </c:pt>
                <c:pt idx="854">
                  <c:v>1.8828846801412996E-6</c:v>
                </c:pt>
                <c:pt idx="855">
                  <c:v>2.7663512961417965E-7</c:v>
                </c:pt>
                <c:pt idx="856">
                  <c:v>1.8627025113669697E-6</c:v>
                </c:pt>
                <c:pt idx="857">
                  <c:v>1.7752591706373017E-6</c:v>
                </c:pt>
                <c:pt idx="858">
                  <c:v>2.601821144971974E-6</c:v>
                </c:pt>
                <c:pt idx="859">
                  <c:v>2.4079335965581784E-6</c:v>
                </c:pt>
                <c:pt idx="860">
                  <c:v>2.6515132344575179E-6</c:v>
                </c:pt>
                <c:pt idx="861">
                  <c:v>2.8221766917419099E-6</c:v>
                </c:pt>
                <c:pt idx="862">
                  <c:v>2.2826452253986853E-6</c:v>
                </c:pt>
                <c:pt idx="863">
                  <c:v>3.6367902891232342E-7</c:v>
                </c:pt>
                <c:pt idx="864">
                  <c:v>-1.329806511388207E-7</c:v>
                </c:pt>
                <c:pt idx="865">
                  <c:v>-8.3079607839585377E-7</c:v>
                </c:pt>
                <c:pt idx="866">
                  <c:v>-6.8465626412011059E-7</c:v>
                </c:pt>
                <c:pt idx="867">
                  <c:v>-1.3751983670192114E-6</c:v>
                </c:pt>
                <c:pt idx="868">
                  <c:v>-1.3375558928795569E-6</c:v>
                </c:pt>
                <c:pt idx="869">
                  <c:v>-1.7100781901922479E-6</c:v>
                </c:pt>
                <c:pt idx="870">
                  <c:v>-1.8136110645746373E-6</c:v>
                </c:pt>
                <c:pt idx="871">
                  <c:v>-1.8638838713647886E-6</c:v>
                </c:pt>
                <c:pt idx="872">
                  <c:v>-1.4644598257900117E-6</c:v>
                </c:pt>
                <c:pt idx="873">
                  <c:v>-1.6916797655648342E-6</c:v>
                </c:pt>
                <c:pt idx="874">
                  <c:v>1.2337675920795726E-7</c:v>
                </c:pt>
                <c:pt idx="875">
                  <c:v>1.3364526949594556E-6</c:v>
                </c:pt>
                <c:pt idx="876">
                  <c:v>5.9182252438061718E-7</c:v>
                </c:pt>
                <c:pt idx="877">
                  <c:v>4.5281565070213954E-8</c:v>
                </c:pt>
                <c:pt idx="878">
                  <c:v>-4.9287365772674455E-7</c:v>
                </c:pt>
                <c:pt idx="879">
                  <c:v>-3.3153940821255623E-7</c:v>
                </c:pt>
                <c:pt idx="880">
                  <c:v>-8.5786907055263596E-7</c:v>
                </c:pt>
                <c:pt idx="881">
                  <c:v>-8.4880043338707385E-7</c:v>
                </c:pt>
                <c:pt idx="882">
                  <c:v>-2.3922182590311605E-7</c:v>
                </c:pt>
                <c:pt idx="883">
                  <c:v>-7.646783135344012E-7</c:v>
                </c:pt>
                <c:pt idx="884">
                  <c:v>-1.1748095451933997E-7</c:v>
                </c:pt>
                <c:pt idx="885">
                  <c:v>1.0924092431203273E-7</c:v>
                </c:pt>
                <c:pt idx="886">
                  <c:v>-5.1470106677089736E-7</c:v>
                </c:pt>
                <c:pt idx="887">
                  <c:v>-3.4017500585289998E-7</c:v>
                </c:pt>
                <c:pt idx="888">
                  <c:v>1.6360341561659126E-7</c:v>
                </c:pt>
                <c:pt idx="889">
                  <c:v>4.3336535908159034E-8</c:v>
                </c:pt>
                <c:pt idx="890">
                  <c:v>7.1048948111107649E-7</c:v>
                </c:pt>
                <c:pt idx="891">
                  <c:v>6.5211976184163425E-7</c:v>
                </c:pt>
                <c:pt idx="892">
                  <c:v>7.8902931348943884E-7</c:v>
                </c:pt>
                <c:pt idx="893">
                  <c:v>8.2717580448198387E-7</c:v>
                </c:pt>
                <c:pt idx="894">
                  <c:v>-7.1224790045079024E-7</c:v>
                </c:pt>
                <c:pt idx="895">
                  <c:v>-1.1881192352572794E-6</c:v>
                </c:pt>
                <c:pt idx="896">
                  <c:v>-2.456799609612681E-6</c:v>
                </c:pt>
                <c:pt idx="897">
                  <c:v>-2.9365121232227042E-6</c:v>
                </c:pt>
                <c:pt idx="898">
                  <c:v>-3.1370846345014138E-6</c:v>
                </c:pt>
                <c:pt idx="899">
                  <c:v>-2.799171098021489E-6</c:v>
                </c:pt>
                <c:pt idx="900">
                  <c:v>-2.546172742725285E-6</c:v>
                </c:pt>
                <c:pt idx="901">
                  <c:v>-2.820460425379488E-6</c:v>
                </c:pt>
                <c:pt idx="902">
                  <c:v>-3.2962038953947607E-6</c:v>
                </c:pt>
                <c:pt idx="903">
                  <c:v>-3.4540560120406595E-6</c:v>
                </c:pt>
                <c:pt idx="904">
                  <c:v>-3.3853644838084627E-6</c:v>
                </c:pt>
                <c:pt idx="905">
                  <c:v>-3.9454778053411269E-6</c:v>
                </c:pt>
                <c:pt idx="906">
                  <c:v>-3.2087714968204095E-6</c:v>
                </c:pt>
                <c:pt idx="907">
                  <c:v>-2.6493318072574257E-6</c:v>
                </c:pt>
                <c:pt idx="908">
                  <c:v>-2.5142260858310728E-6</c:v>
                </c:pt>
                <c:pt idx="909">
                  <c:v>-2.7813749334316376E-6</c:v>
                </c:pt>
                <c:pt idx="910">
                  <c:v>-2.5982096265998454E-6</c:v>
                </c:pt>
                <c:pt idx="911">
                  <c:v>-2.3407472167396678E-6</c:v>
                </c:pt>
                <c:pt idx="912">
                  <c:v>-2.8735029809131001E-6</c:v>
                </c:pt>
                <c:pt idx="913">
                  <c:v>-2.7231565294032167E-6</c:v>
                </c:pt>
                <c:pt idx="914">
                  <c:v>-3.6363847299868573E-6</c:v>
                </c:pt>
                <c:pt idx="915">
                  <c:v>-2.2834972037173746E-6</c:v>
                </c:pt>
                <c:pt idx="916">
                  <c:v>-2.1388706238155401E-6</c:v>
                </c:pt>
                <c:pt idx="917">
                  <c:v>-2.2520586936782138E-6</c:v>
                </c:pt>
                <c:pt idx="918">
                  <c:v>-9.0187771542493901E-7</c:v>
                </c:pt>
                <c:pt idx="919">
                  <c:v>-9.7156003978950939E-7</c:v>
                </c:pt>
                <c:pt idx="920">
                  <c:v>-1.7917968904084866E-6</c:v>
                </c:pt>
                <c:pt idx="921">
                  <c:v>-1.569912532586988E-6</c:v>
                </c:pt>
                <c:pt idx="922">
                  <c:v>-2.3599430849764302E-7</c:v>
                </c:pt>
                <c:pt idx="923">
                  <c:v>1.4612976479827955E-7</c:v>
                </c:pt>
                <c:pt idx="924">
                  <c:v>1.8071832799361836E-7</c:v>
                </c:pt>
                <c:pt idx="925">
                  <c:v>3.9643057316536881E-7</c:v>
                </c:pt>
                <c:pt idx="926">
                  <c:v>-3.7416229138418197E-7</c:v>
                </c:pt>
                <c:pt idx="927">
                  <c:v>-4.8319271659900352E-7</c:v>
                </c:pt>
                <c:pt idx="928">
                  <c:v>-1.0516509405940059E-6</c:v>
                </c:pt>
                <c:pt idx="929">
                  <c:v>-7.8878165221752972E-7</c:v>
                </c:pt>
                <c:pt idx="930">
                  <c:v>-1.4439188736964894E-6</c:v>
                </c:pt>
                <c:pt idx="931">
                  <c:v>-2.0972224031865786E-6</c:v>
                </c:pt>
                <c:pt idx="932">
                  <c:v>-2.3551171594620046E-6</c:v>
                </c:pt>
                <c:pt idx="933">
                  <c:v>-1.8566126690763328E-6</c:v>
                </c:pt>
                <c:pt idx="934">
                  <c:v>-2.2274482772074491E-6</c:v>
                </c:pt>
                <c:pt idx="935">
                  <c:v>-2.5593448527723389E-6</c:v>
                </c:pt>
                <c:pt idx="936">
                  <c:v>-3.5730052031993448E-6</c:v>
                </c:pt>
                <c:pt idx="937">
                  <c:v>-3.7411760821218793E-6</c:v>
                </c:pt>
                <c:pt idx="938">
                  <c:v>-4.1315081183465231E-6</c:v>
                </c:pt>
                <c:pt idx="939">
                  <c:v>-4.2404224432601377E-6</c:v>
                </c:pt>
                <c:pt idx="940">
                  <c:v>-4.3913346322909694E-6</c:v>
                </c:pt>
                <c:pt idx="941">
                  <c:v>-3.9238089393609973E-5</c:v>
                </c:pt>
                <c:pt idx="942">
                  <c:v>-9.9582356473074728E-5</c:v>
                </c:pt>
                <c:pt idx="943">
                  <c:v>-2.291247670842313E-4</c:v>
                </c:pt>
                <c:pt idx="944">
                  <c:v>-2.2334604421083608E-4</c:v>
                </c:pt>
                <c:pt idx="945">
                  <c:v>-2.4477563369538488E-4</c:v>
                </c:pt>
                <c:pt idx="946">
                  <c:v>-2.8592012476895217E-4</c:v>
                </c:pt>
                <c:pt idx="947">
                  <c:v>-3.7008917469066876E-4</c:v>
                </c:pt>
                <c:pt idx="948">
                  <c:v>-3.1712479651416529E-4</c:v>
                </c:pt>
                <c:pt idx="949">
                  <c:v>-3.1659694491665484E-4</c:v>
                </c:pt>
                <c:pt idx="950">
                  <c:v>-2.9405736063946167E-4</c:v>
                </c:pt>
                <c:pt idx="951">
                  <c:v>-2.7207901118084764E-4</c:v>
                </c:pt>
                <c:pt idx="952">
                  <c:v>-2.5349857239045226E-4</c:v>
                </c:pt>
                <c:pt idx="953">
                  <c:v>5.5672882146547902E-6</c:v>
                </c:pt>
                <c:pt idx="954">
                  <c:v>8.8798209580177498E-5</c:v>
                </c:pt>
                <c:pt idx="955">
                  <c:v>1.0880353002288732E-4</c:v>
                </c:pt>
                <c:pt idx="956">
                  <c:v>1.2045135196492008E-4</c:v>
                </c:pt>
                <c:pt idx="957">
                  <c:v>1.3897319717938222E-4</c:v>
                </c:pt>
                <c:pt idx="958">
                  <c:v>1.5137713435308764E-4</c:v>
                </c:pt>
                <c:pt idx="959">
                  <c:v>1.8694638812860519E-4</c:v>
                </c:pt>
                <c:pt idx="960">
                  <c:v>1.7072878638339323E-4</c:v>
                </c:pt>
                <c:pt idx="961">
                  <c:v>1.6698741759673701E-4</c:v>
                </c:pt>
                <c:pt idx="962">
                  <c:v>1.6191434057334081E-4</c:v>
                </c:pt>
                <c:pt idx="963">
                  <c:v>1.3911518846964141E-4</c:v>
                </c:pt>
                <c:pt idx="964">
                  <c:v>1.1307631359448996E-4</c:v>
                </c:pt>
                <c:pt idx="965">
                  <c:v>2.2239872141933324E-4</c:v>
                </c:pt>
                <c:pt idx="966">
                  <c:v>2.3521654760204065E-4</c:v>
                </c:pt>
                <c:pt idx="967">
                  <c:v>1.3685969172361689E-4</c:v>
                </c:pt>
                <c:pt idx="968">
                  <c:v>1.5733424504242531E-4</c:v>
                </c:pt>
                <c:pt idx="969">
                  <c:v>3.0446601719171998E-4</c:v>
                </c:pt>
                <c:pt idx="970">
                  <c:v>2.9393280316191025E-4</c:v>
                </c:pt>
                <c:pt idx="971">
                  <c:v>4.3391240325096089E-4</c:v>
                </c:pt>
                <c:pt idx="972">
                  <c:v>3.5775991956192425E-4</c:v>
                </c:pt>
                <c:pt idx="973">
                  <c:v>3.3294097490581617E-4</c:v>
                </c:pt>
                <c:pt idx="974">
                  <c:v>3.2303016346695837E-4</c:v>
                </c:pt>
                <c:pt idx="975">
                  <c:v>3.7905692206629708E-4</c:v>
                </c:pt>
                <c:pt idx="976">
                  <c:v>3.8156960749451878E-4</c:v>
                </c:pt>
                <c:pt idx="977">
                  <c:v>3.861209336336881E-4</c:v>
                </c:pt>
                <c:pt idx="978">
                  <c:v>4.8782961667249991E-4</c:v>
                </c:pt>
                <c:pt idx="979">
                  <c:v>2.153583246965095E-4</c:v>
                </c:pt>
                <c:pt idx="980">
                  <c:v>2.3500009356978118E-4</c:v>
                </c:pt>
                <c:pt idx="981">
                  <c:v>2.2860516220236975E-4</c:v>
                </c:pt>
                <c:pt idx="982">
                  <c:v>2.1013940245915465E-4</c:v>
                </c:pt>
                <c:pt idx="983">
                  <c:v>2.0356955060062289E-4</c:v>
                </c:pt>
                <c:pt idx="984">
                  <c:v>1.9741315905621144E-4</c:v>
                </c:pt>
                <c:pt idx="985">
                  <c:v>2.2902250717903597E-4</c:v>
                </c:pt>
                <c:pt idx="986">
                  <c:v>2.4881231027864875E-4</c:v>
                </c:pt>
                <c:pt idx="987">
                  <c:v>2.20122858253835E-4</c:v>
                </c:pt>
                <c:pt idx="988">
                  <c:v>2.0841217594861987E-4</c:v>
                </c:pt>
                <c:pt idx="989">
                  <c:v>2.031336259067311E-4</c:v>
                </c:pt>
                <c:pt idx="990">
                  <c:v>1.962541028948994E-4</c:v>
                </c:pt>
                <c:pt idx="991">
                  <c:v>1.4913835427128063E-4</c:v>
                </c:pt>
                <c:pt idx="992">
                  <c:v>1.5906230559680263E-4</c:v>
                </c:pt>
                <c:pt idx="993">
                  <c:v>1.5477624591982562E-4</c:v>
                </c:pt>
                <c:pt idx="994">
                  <c:v>1.4673197220754235E-4</c:v>
                </c:pt>
                <c:pt idx="995">
                  <c:v>3.4630757533469532E-4</c:v>
                </c:pt>
                <c:pt idx="996">
                  <c:v>3.1544371587358946E-4</c:v>
                </c:pt>
                <c:pt idx="997">
                  <c:v>3.3092409758863977E-4</c:v>
                </c:pt>
                <c:pt idx="998">
                  <c:v>3.3266108752534509E-4</c:v>
                </c:pt>
                <c:pt idx="999">
                  <c:v>2.9247743858211125E-4</c:v>
                </c:pt>
                <c:pt idx="1000">
                  <c:v>-1.1964224402160083E-5</c:v>
                </c:pt>
                <c:pt idx="1001">
                  <c:v>1.6768862665487378E-4</c:v>
                </c:pt>
                <c:pt idx="1002">
                  <c:v>1.642982315879285E-4</c:v>
                </c:pt>
                <c:pt idx="1003">
                  <c:v>4.9622950439176213E-4</c:v>
                </c:pt>
                <c:pt idx="1004">
                  <c:v>6.0486588990055429E-4</c:v>
                </c:pt>
                <c:pt idx="1005">
                  <c:v>5.8652177918478777E-4</c:v>
                </c:pt>
                <c:pt idx="1006">
                  <c:v>5.1859373290268952E-4</c:v>
                </c:pt>
                <c:pt idx="1007">
                  <c:v>4.8737189837424192E-4</c:v>
                </c:pt>
                <c:pt idx="1008">
                  <c:v>4.5273798828038861E-4</c:v>
                </c:pt>
                <c:pt idx="1009">
                  <c:v>4.7816403618821274E-4</c:v>
                </c:pt>
                <c:pt idx="1010">
                  <c:v>4.2207441011489049E-4</c:v>
                </c:pt>
                <c:pt idx="1011">
                  <c:v>3.9115769215403477E-4</c:v>
                </c:pt>
                <c:pt idx="1012">
                  <c:v>4.8896182040508295E-4</c:v>
                </c:pt>
                <c:pt idx="1013">
                  <c:v>7.4996141288471139E-4</c:v>
                </c:pt>
                <c:pt idx="1014">
                  <c:v>6.2417089682180102E-4</c:v>
                </c:pt>
                <c:pt idx="1015">
                  <c:v>6.02458361845102E-4</c:v>
                </c:pt>
                <c:pt idx="1016">
                  <c:v>5.8184102736308916E-4</c:v>
                </c:pt>
                <c:pt idx="1017">
                  <c:v>6.2574563126248123E-4</c:v>
                </c:pt>
                <c:pt idx="1018">
                  <c:v>6.8158625717840583E-4</c:v>
                </c:pt>
                <c:pt idx="1019">
                  <c:v>6.5382076444346193E-4</c:v>
                </c:pt>
                <c:pt idx="1020">
                  <c:v>6.3263000615611698E-4</c:v>
                </c:pt>
                <c:pt idx="1021">
                  <c:v>5.7356011631484608E-4</c:v>
                </c:pt>
                <c:pt idx="1022">
                  <c:v>6.1000558849809829E-4</c:v>
                </c:pt>
                <c:pt idx="1023">
                  <c:v>5.6644166822856698E-4</c:v>
                </c:pt>
                <c:pt idx="1024">
                  <c:v>5.6516059515820667E-4</c:v>
                </c:pt>
                <c:pt idx="1025">
                  <c:v>5.0758309949805274E-4</c:v>
                </c:pt>
                <c:pt idx="1026">
                  <c:v>1.0604837836464397E-3</c:v>
                </c:pt>
                <c:pt idx="1027">
                  <c:v>9.6662802827909356E-4</c:v>
                </c:pt>
                <c:pt idx="1028">
                  <c:v>9.7183549344056412E-4</c:v>
                </c:pt>
                <c:pt idx="1029">
                  <c:v>9.6532170727044923E-4</c:v>
                </c:pt>
                <c:pt idx="1030">
                  <c:v>1.0119737557902715E-3</c:v>
                </c:pt>
                <c:pt idx="1031">
                  <c:v>9.9886335981223904E-4</c:v>
                </c:pt>
                <c:pt idx="1032">
                  <c:v>1.2581632087241309E-3</c:v>
                </c:pt>
                <c:pt idx="1033">
                  <c:v>1.2544925244629981E-3</c:v>
                </c:pt>
                <c:pt idx="1034">
                  <c:v>1.5050677924151924E-3</c:v>
                </c:pt>
                <c:pt idx="1035">
                  <c:v>1.4354983065446908E-3</c:v>
                </c:pt>
                <c:pt idx="1036">
                  <c:v>1.4746218915420218E-3</c:v>
                </c:pt>
                <c:pt idx="1037">
                  <c:v>1.4610924616346469E-3</c:v>
                </c:pt>
                <c:pt idx="1038">
                  <c:v>1.4042353137984243E-3</c:v>
                </c:pt>
                <c:pt idx="1039">
                  <c:v>1.4101129479534714E-3</c:v>
                </c:pt>
                <c:pt idx="1040">
                  <c:v>1.40693186128604E-3</c:v>
                </c:pt>
                <c:pt idx="1041">
                  <c:v>1.5401931690193521E-3</c:v>
                </c:pt>
                <c:pt idx="1042">
                  <c:v>1.4475726093943538E-3</c:v>
                </c:pt>
                <c:pt idx="1043">
                  <c:v>1.3980554935628597E-3</c:v>
                </c:pt>
                <c:pt idx="1044">
                  <c:v>1.3424563477368052E-3</c:v>
                </c:pt>
                <c:pt idx="1045">
                  <c:v>1.303162529957561E-3</c:v>
                </c:pt>
                <c:pt idx="1046">
                  <c:v>1.2578877100859643E-3</c:v>
                </c:pt>
                <c:pt idx="1047">
                  <c:v>1.2151503606657253E-3</c:v>
                </c:pt>
                <c:pt idx="1048">
                  <c:v>1.1901991613503841E-3</c:v>
                </c:pt>
                <c:pt idx="1049">
                  <c:v>1.1436860167792354E-3</c:v>
                </c:pt>
                <c:pt idx="1050">
                  <c:v>1.0848152518265204E-3</c:v>
                </c:pt>
                <c:pt idx="1051">
                  <c:v>1.04461549201533E-3</c:v>
                </c:pt>
                <c:pt idx="1052">
                  <c:v>1.1214101800294345E-3</c:v>
                </c:pt>
                <c:pt idx="1053">
                  <c:v>1.0029690454865781E-3</c:v>
                </c:pt>
                <c:pt idx="1054">
                  <c:v>1.0109741881081172E-3</c:v>
                </c:pt>
                <c:pt idx="1055">
                  <c:v>1.1182037059916765E-3</c:v>
                </c:pt>
                <c:pt idx="1056">
                  <c:v>1.2375295455053594E-3</c:v>
                </c:pt>
                <c:pt idx="1057">
                  <c:v>1.2231022835117223E-3</c:v>
                </c:pt>
                <c:pt idx="1058">
                  <c:v>1.2884926104770494E-3</c:v>
                </c:pt>
                <c:pt idx="1059">
                  <c:v>1.199557109235915E-3</c:v>
                </c:pt>
                <c:pt idx="1060">
                  <c:v>1.277836465005736E-3</c:v>
                </c:pt>
                <c:pt idx="1061">
                  <c:v>1.3448699917050944E-3</c:v>
                </c:pt>
                <c:pt idx="1062">
                  <c:v>1.2995284184730475E-3</c:v>
                </c:pt>
                <c:pt idx="1063">
                  <c:v>1.4533725998460171E-3</c:v>
                </c:pt>
                <c:pt idx="1064">
                  <c:v>9.6340758291220277E-4</c:v>
                </c:pt>
                <c:pt idx="1065">
                  <c:v>1.3036789681508197E-3</c:v>
                </c:pt>
                <c:pt idx="1066">
                  <c:v>1.4370954342675611E-3</c:v>
                </c:pt>
                <c:pt idx="1067">
                  <c:v>1.3346114750984004E-3</c:v>
                </c:pt>
                <c:pt idx="1068">
                  <c:v>1.3315829272635259E-3</c:v>
                </c:pt>
                <c:pt idx="1069">
                  <c:v>1.3017765414540777E-3</c:v>
                </c:pt>
                <c:pt idx="1070">
                  <c:v>1.2950369333021487E-3</c:v>
                </c:pt>
                <c:pt idx="1071">
                  <c:v>1.2056332547852168E-3</c:v>
                </c:pt>
                <c:pt idx="1072">
                  <c:v>1.1423316173743807E-3</c:v>
                </c:pt>
                <c:pt idx="1073">
                  <c:v>1.2055402686011333E-3</c:v>
                </c:pt>
                <c:pt idx="1074">
                  <c:v>1.1869305659188783E-3</c:v>
                </c:pt>
                <c:pt idx="1075">
                  <c:v>1.3893650501691339E-3</c:v>
                </c:pt>
                <c:pt idx="1076">
                  <c:v>1.3447987630120191E-3</c:v>
                </c:pt>
                <c:pt idx="1077">
                  <c:v>1.1241001678499178E-3</c:v>
                </c:pt>
                <c:pt idx="1078">
                  <c:v>1.1095079359951451E-3</c:v>
                </c:pt>
                <c:pt idx="1079">
                  <c:v>1.077538135191817E-3</c:v>
                </c:pt>
                <c:pt idx="1080">
                  <c:v>1.0880729510045861E-3</c:v>
                </c:pt>
                <c:pt idx="1081">
                  <c:v>1.0269182091310754E-3</c:v>
                </c:pt>
                <c:pt idx="1082">
                  <c:v>1.0033983735057998E-3</c:v>
                </c:pt>
                <c:pt idx="1083">
                  <c:v>9.1533462451889739E-4</c:v>
                </c:pt>
                <c:pt idx="1084">
                  <c:v>8.7462905531834683E-4</c:v>
                </c:pt>
                <c:pt idx="1085">
                  <c:v>9.3633862228426241E-4</c:v>
                </c:pt>
                <c:pt idx="1086">
                  <c:v>9.1511553374691969E-4</c:v>
                </c:pt>
                <c:pt idx="1087">
                  <c:v>8.4815140658269221E-4</c:v>
                </c:pt>
                <c:pt idx="1088">
                  <c:v>8.6747982152674289E-4</c:v>
                </c:pt>
                <c:pt idx="1089">
                  <c:v>7.9224486524158433E-4</c:v>
                </c:pt>
                <c:pt idx="1090">
                  <c:v>7.6609640750032446E-4</c:v>
                </c:pt>
                <c:pt idx="1091">
                  <c:v>7.975814978093789E-4</c:v>
                </c:pt>
                <c:pt idx="1092">
                  <c:v>7.4275014592754774E-4</c:v>
                </c:pt>
                <c:pt idx="1093">
                  <c:v>7.113563773151996E-4</c:v>
                </c:pt>
                <c:pt idx="1094">
                  <c:v>6.9967569057448158E-4</c:v>
                </c:pt>
                <c:pt idx="1095">
                  <c:v>5.5319383670398886E-4</c:v>
                </c:pt>
                <c:pt idx="1096">
                  <c:v>5.5120843496690827E-4</c:v>
                </c:pt>
                <c:pt idx="1097">
                  <c:v>5.376864718558903E-4</c:v>
                </c:pt>
                <c:pt idx="1098">
                  <c:v>5.2295280370414428E-4</c:v>
                </c:pt>
                <c:pt idx="1099">
                  <c:v>4.8573631250005043E-4</c:v>
                </c:pt>
                <c:pt idx="1100">
                  <c:v>4.0128868073636102E-4</c:v>
                </c:pt>
                <c:pt idx="1101">
                  <c:v>4.224140912908473E-4</c:v>
                </c:pt>
                <c:pt idx="1102">
                  <c:v>4.879157933969284E-4</c:v>
                </c:pt>
                <c:pt idx="1103">
                  <c:v>1.0646620169109033E-3</c:v>
                </c:pt>
                <c:pt idx="1104">
                  <c:v>1.0199169181545537E-3</c:v>
                </c:pt>
                <c:pt idx="1105">
                  <c:v>1.0291280161090902E-3</c:v>
                </c:pt>
                <c:pt idx="1106">
                  <c:v>1.1226551448351024E-3</c:v>
                </c:pt>
                <c:pt idx="1107">
                  <c:v>1.06569091199445E-3</c:v>
                </c:pt>
                <c:pt idx="1108">
                  <c:v>1.0452318145678921E-3</c:v>
                </c:pt>
                <c:pt idx="1109">
                  <c:v>1.1307081512090468E-3</c:v>
                </c:pt>
                <c:pt idx="1110">
                  <c:v>1.0961357040245598E-3</c:v>
                </c:pt>
                <c:pt idx="1111">
                  <c:v>1.2379964040449875E-3</c:v>
                </c:pt>
                <c:pt idx="1112">
                  <c:v>1.4442701614740617E-3</c:v>
                </c:pt>
                <c:pt idx="1113">
                  <c:v>1.4135544379740542E-3</c:v>
                </c:pt>
                <c:pt idx="1114">
                  <c:v>1.6360101417903525E-3</c:v>
                </c:pt>
                <c:pt idx="1115">
                  <c:v>1.5887754925157172E-3</c:v>
                </c:pt>
                <c:pt idx="1116">
                  <c:v>1.6912476955782919E-3</c:v>
                </c:pt>
                <c:pt idx="1117">
                  <c:v>1.8701682997773158E-3</c:v>
                </c:pt>
                <c:pt idx="1118">
                  <c:v>1.8526474748182715E-3</c:v>
                </c:pt>
                <c:pt idx="1119">
                  <c:v>1.8004705468202549E-3</c:v>
                </c:pt>
                <c:pt idx="1120">
                  <c:v>1.8028465464077757E-3</c:v>
                </c:pt>
                <c:pt idx="1121">
                  <c:v>1.7395049615993425E-3</c:v>
                </c:pt>
                <c:pt idx="1122">
                  <c:v>1.5986286727170179E-3</c:v>
                </c:pt>
                <c:pt idx="1123">
                  <c:v>1.6737172456062403E-3</c:v>
                </c:pt>
                <c:pt idx="1124">
                  <c:v>1.5955080677405771E-3</c:v>
                </c:pt>
                <c:pt idx="1125">
                  <c:v>1.8016620607958962E-3</c:v>
                </c:pt>
                <c:pt idx="1126">
                  <c:v>1.747920146236109E-3</c:v>
                </c:pt>
                <c:pt idx="1127">
                  <c:v>1.8980659732751324E-3</c:v>
                </c:pt>
                <c:pt idx="1128">
                  <c:v>2.2986537259155736E-3</c:v>
                </c:pt>
                <c:pt idx="1129">
                  <c:v>2.2290149118634741E-3</c:v>
                </c:pt>
                <c:pt idx="1130">
                  <c:v>2.1766498347330376E-3</c:v>
                </c:pt>
                <c:pt idx="1131">
                  <c:v>2.1055143526749693E-3</c:v>
                </c:pt>
                <c:pt idx="1132">
                  <c:v>2.2970311308587741E-3</c:v>
                </c:pt>
                <c:pt idx="1133">
                  <c:v>2.2261320580494672E-3</c:v>
                </c:pt>
                <c:pt idx="1134">
                  <c:v>2.1256142797768818E-3</c:v>
                </c:pt>
                <c:pt idx="1135">
                  <c:v>1.8315009759306503E-3</c:v>
                </c:pt>
                <c:pt idx="1136">
                  <c:v>1.7885724174197253E-3</c:v>
                </c:pt>
                <c:pt idx="1137">
                  <c:v>1.733056845879999E-3</c:v>
                </c:pt>
                <c:pt idx="1138">
                  <c:v>2.7616478553776813E-3</c:v>
                </c:pt>
                <c:pt idx="1139">
                  <c:v>2.4612782997327021E-3</c:v>
                </c:pt>
                <c:pt idx="1140">
                  <c:v>2.4410727873238466E-3</c:v>
                </c:pt>
                <c:pt idx="1141">
                  <c:v>2.3762967943800036E-3</c:v>
                </c:pt>
                <c:pt idx="1142">
                  <c:v>2.3528311233968493E-3</c:v>
                </c:pt>
                <c:pt idx="1143">
                  <c:v>2.3592595821884969E-3</c:v>
                </c:pt>
                <c:pt idx="1144">
                  <c:v>2.3053447488869494E-3</c:v>
                </c:pt>
                <c:pt idx="1145">
                  <c:v>2.3108106274756469E-3</c:v>
                </c:pt>
                <c:pt idx="1146">
                  <c:v>2.5076769955510629E-3</c:v>
                </c:pt>
                <c:pt idx="1147">
                  <c:v>2.6287128187715463E-3</c:v>
                </c:pt>
                <c:pt idx="1148">
                  <c:v>3.3185745434095239E-3</c:v>
                </c:pt>
                <c:pt idx="1149">
                  <c:v>3.5555338137092025E-3</c:v>
                </c:pt>
                <c:pt idx="1150">
                  <c:v>3.4710121814058659E-3</c:v>
                </c:pt>
                <c:pt idx="1151">
                  <c:v>3.6539448139544079E-3</c:v>
                </c:pt>
                <c:pt idx="1152">
                  <c:v>3.5324048480220365E-3</c:v>
                </c:pt>
                <c:pt idx="1153">
                  <c:v>3.3956245104110683E-3</c:v>
                </c:pt>
                <c:pt idx="1154">
                  <c:v>3.6241517556878169E-3</c:v>
                </c:pt>
                <c:pt idx="1155">
                  <c:v>3.4819897922068817E-3</c:v>
                </c:pt>
                <c:pt idx="1156">
                  <c:v>3.3656114279516768E-3</c:v>
                </c:pt>
                <c:pt idx="1157">
                  <c:v>3.2566298858147918E-3</c:v>
                </c:pt>
                <c:pt idx="1158">
                  <c:v>3.4863313208784823E-3</c:v>
                </c:pt>
                <c:pt idx="1159">
                  <c:v>3.307351410192309E-3</c:v>
                </c:pt>
                <c:pt idx="1160">
                  <c:v>3.2237162962783792E-3</c:v>
                </c:pt>
                <c:pt idx="1161">
                  <c:v>2.6608056842858706E-3</c:v>
                </c:pt>
                <c:pt idx="1162">
                  <c:v>2.4972138840642327E-3</c:v>
                </c:pt>
                <c:pt idx="1163">
                  <c:v>2.3954819087073807E-3</c:v>
                </c:pt>
                <c:pt idx="1164">
                  <c:v>2.3443680224704039E-3</c:v>
                </c:pt>
                <c:pt idx="1165">
                  <c:v>2.3100189102054432E-3</c:v>
                </c:pt>
                <c:pt idx="1166">
                  <c:v>2.2296317679548088E-3</c:v>
                </c:pt>
                <c:pt idx="1167">
                  <c:v>2.165829429527413E-3</c:v>
                </c:pt>
                <c:pt idx="1168">
                  <c:v>2.0819326558612545E-3</c:v>
                </c:pt>
                <c:pt idx="1169">
                  <c:v>2.3257389461474663E-3</c:v>
                </c:pt>
                <c:pt idx="1170">
                  <c:v>2.2573193346399813E-3</c:v>
                </c:pt>
                <c:pt idx="1171">
                  <c:v>2.1895063986067018E-3</c:v>
                </c:pt>
                <c:pt idx="1172">
                  <c:v>2.1943201833362E-3</c:v>
                </c:pt>
                <c:pt idx="1173">
                  <c:v>2.1256278918115323E-3</c:v>
                </c:pt>
                <c:pt idx="1174">
                  <c:v>2.0472500389022916E-3</c:v>
                </c:pt>
                <c:pt idx="1175">
                  <c:v>2.0823217478650596E-3</c:v>
                </c:pt>
                <c:pt idx="1176">
                  <c:v>2.0180184512272577E-3</c:v>
                </c:pt>
                <c:pt idx="1177">
                  <c:v>2.0696642000895857E-3</c:v>
                </c:pt>
                <c:pt idx="1178">
                  <c:v>1.9817016003017204E-3</c:v>
                </c:pt>
                <c:pt idx="1179">
                  <c:v>1.9202222872466404E-3</c:v>
                </c:pt>
                <c:pt idx="1180">
                  <c:v>1.9128229171875412E-3</c:v>
                </c:pt>
                <c:pt idx="1181">
                  <c:v>1.8548365794362261E-3</c:v>
                </c:pt>
                <c:pt idx="1182">
                  <c:v>1.7770852257260456E-3</c:v>
                </c:pt>
                <c:pt idx="1183">
                  <c:v>1.8473545656839754E-3</c:v>
                </c:pt>
                <c:pt idx="1184">
                  <c:v>1.7444857318717122E-3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A-4440-A4E0-16BF57673CB7}"/>
            </c:ext>
          </c:extLst>
        </c:ser>
        <c:ser>
          <c:idx val="1"/>
          <c:order val="1"/>
          <c:tx>
            <c:strRef>
              <c:f>RISKSTATS_LSE!$BD$1</c:f>
              <c:strCache>
                <c:ptCount val="1"/>
                <c:pt idx="0">
                  <c:v>MEGA.CAP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RISKSTATS_LSE!$BD$2:$BD$1186</c:f>
              <c:numCache>
                <c:formatCode>0.00%</c:formatCode>
                <c:ptCount val="1185"/>
                <c:pt idx="620">
                  <c:v>-5.1343021966692684E-4</c:v>
                </c:pt>
                <c:pt idx="621">
                  <c:v>-4.7790583092819933E-4</c:v>
                </c:pt>
                <c:pt idx="622">
                  <c:v>-4.6338398449588102E-4</c:v>
                </c:pt>
                <c:pt idx="623">
                  <c:v>-4.4871630138169048E-4</c:v>
                </c:pt>
                <c:pt idx="624">
                  <c:v>-4.324524239839294E-4</c:v>
                </c:pt>
                <c:pt idx="625">
                  <c:v>-4.0646290700348893E-4</c:v>
                </c:pt>
                <c:pt idx="626">
                  <c:v>-3.9320183006229497E-4</c:v>
                </c:pt>
                <c:pt idx="627">
                  <c:v>-3.7987692683332121E-4</c:v>
                </c:pt>
                <c:pt idx="628">
                  <c:v>-3.4774303441489814E-4</c:v>
                </c:pt>
                <c:pt idx="629">
                  <c:v>-3.2871009522410488E-4</c:v>
                </c:pt>
                <c:pt idx="630">
                  <c:v>-3.18769035741018E-4</c:v>
                </c:pt>
                <c:pt idx="631">
                  <c:v>-3.0632070507047429E-4</c:v>
                </c:pt>
                <c:pt idx="632">
                  <c:v>-2.9651695805740346E-4</c:v>
                </c:pt>
                <c:pt idx="633">
                  <c:v>-2.7963287429633757E-4</c:v>
                </c:pt>
                <c:pt idx="634">
                  <c:v>-2.6758479879856415E-4</c:v>
                </c:pt>
                <c:pt idx="635">
                  <c:v>-2.542518712401796E-4</c:v>
                </c:pt>
                <c:pt idx="636">
                  <c:v>-2.3838737116640334E-4</c:v>
                </c:pt>
                <c:pt idx="637">
                  <c:v>-2.2886746485534573E-4</c:v>
                </c:pt>
                <c:pt idx="638">
                  <c:v>-2.0840564315490395E-4</c:v>
                </c:pt>
                <c:pt idx="639">
                  <c:v>-2.0225779199428858E-4</c:v>
                </c:pt>
                <c:pt idx="640">
                  <c:v>-1.7991297875089311E-4</c:v>
                </c:pt>
                <c:pt idx="641">
                  <c:v>-1.7319367515032663E-4</c:v>
                </c:pt>
                <c:pt idx="642">
                  <c:v>-1.5669992514803411E-4</c:v>
                </c:pt>
                <c:pt idx="643">
                  <c:v>-1.429555712479337E-4</c:v>
                </c:pt>
                <c:pt idx="644">
                  <c:v>-1.3838659305324619E-4</c:v>
                </c:pt>
                <c:pt idx="645">
                  <c:v>-1.1678181353567733E-4</c:v>
                </c:pt>
                <c:pt idx="646">
                  <c:v>-1.0275059366806957E-4</c:v>
                </c:pt>
                <c:pt idx="647">
                  <c:v>-1.0010754321403728E-4</c:v>
                </c:pt>
                <c:pt idx="648">
                  <c:v>-7.9529230187950817E-5</c:v>
                </c:pt>
                <c:pt idx="649">
                  <c:v>-7.6237845860196321E-5</c:v>
                </c:pt>
                <c:pt idx="650">
                  <c:v>-7.3270709248257924E-5</c:v>
                </c:pt>
                <c:pt idx="651">
                  <c:v>-7.1472989342528646E-5</c:v>
                </c:pt>
                <c:pt idx="652">
                  <c:v>-6.815281168426469E-5</c:v>
                </c:pt>
                <c:pt idx="653">
                  <c:v>-6.6241269332507229E-5</c:v>
                </c:pt>
                <c:pt idx="654">
                  <c:v>-6.2596088244422913E-5</c:v>
                </c:pt>
                <c:pt idx="655">
                  <c:v>-6.1480773791031685E-5</c:v>
                </c:pt>
                <c:pt idx="656">
                  <c:v>-5.5108213813695049E-5</c:v>
                </c:pt>
                <c:pt idx="657">
                  <c:v>-5.3764615590058497E-5</c:v>
                </c:pt>
                <c:pt idx="658">
                  <c:v>-5.0645098860956002E-5</c:v>
                </c:pt>
                <c:pt idx="659">
                  <c:v>-4.8888823808635922E-5</c:v>
                </c:pt>
                <c:pt idx="660">
                  <c:v>-4.4215460124008593E-5</c:v>
                </c:pt>
                <c:pt idx="661">
                  <c:v>-4.3983624001499291E-5</c:v>
                </c:pt>
                <c:pt idx="662">
                  <c:v>-3.2540165984974392E-5</c:v>
                </c:pt>
                <c:pt idx="663">
                  <c:v>-3.2802688729833143E-5</c:v>
                </c:pt>
                <c:pt idx="664">
                  <c:v>-3.1408462277004289E-5</c:v>
                </c:pt>
                <c:pt idx="665">
                  <c:v>-2.6989171517095159E-5</c:v>
                </c:pt>
                <c:pt idx="666">
                  <c:v>-2.5914512670322247E-5</c:v>
                </c:pt>
                <c:pt idx="667">
                  <c:v>-2.6798644251414725E-5</c:v>
                </c:pt>
                <c:pt idx="668">
                  <c:v>-2.6446023197104147E-5</c:v>
                </c:pt>
                <c:pt idx="669">
                  <c:v>-2.7471692151841763E-5</c:v>
                </c:pt>
                <c:pt idx="670">
                  <c:v>-2.4260143835646486E-5</c:v>
                </c:pt>
                <c:pt idx="671">
                  <c:v>-2.2619079881792487E-5</c:v>
                </c:pt>
                <c:pt idx="672">
                  <c:v>-1.9565768812024639E-5</c:v>
                </c:pt>
                <c:pt idx="673">
                  <c:v>-1.8299792778239762E-5</c:v>
                </c:pt>
                <c:pt idx="674">
                  <c:v>-1.2106268554344685E-5</c:v>
                </c:pt>
                <c:pt idx="675">
                  <c:v>-1.016530634418861E-5</c:v>
                </c:pt>
                <c:pt idx="676">
                  <c:v>-1.1993567872505775E-5</c:v>
                </c:pt>
                <c:pt idx="677">
                  <c:v>-1.179028343231135E-5</c:v>
                </c:pt>
                <c:pt idx="678">
                  <c:v>-1.3610383220008747E-5</c:v>
                </c:pt>
                <c:pt idx="679">
                  <c:v>-1.5021589522019365E-5</c:v>
                </c:pt>
                <c:pt idx="680">
                  <c:v>-1.313315454130698E-5</c:v>
                </c:pt>
                <c:pt idx="681">
                  <c:v>-7.2301911944573943E-6</c:v>
                </c:pt>
                <c:pt idx="682">
                  <c:v>-4.4865879403597258E-6</c:v>
                </c:pt>
                <c:pt idx="683">
                  <c:v>-2.2808376609591099E-6</c:v>
                </c:pt>
                <c:pt idx="684">
                  <c:v>-1.8743493510207057E-6</c:v>
                </c:pt>
                <c:pt idx="685">
                  <c:v>-5.2046873152119939E-6</c:v>
                </c:pt>
                <c:pt idx="686">
                  <c:v>-9.7050726351323713E-6</c:v>
                </c:pt>
                <c:pt idx="687">
                  <c:v>-6.7328874723052756E-6</c:v>
                </c:pt>
                <c:pt idx="688">
                  <c:v>-2.5322327047623171E-6</c:v>
                </c:pt>
                <c:pt idx="689">
                  <c:v>-7.0948447581882338E-6</c:v>
                </c:pt>
                <c:pt idx="690">
                  <c:v>-9.0613339375830015E-6</c:v>
                </c:pt>
                <c:pt idx="691">
                  <c:v>-6.7691795402466164E-6</c:v>
                </c:pt>
                <c:pt idx="692">
                  <c:v>-7.8619240970485313E-6</c:v>
                </c:pt>
                <c:pt idx="693">
                  <c:v>-5.460020444058919E-6</c:v>
                </c:pt>
                <c:pt idx="694">
                  <c:v>-4.184557891097089E-6</c:v>
                </c:pt>
                <c:pt idx="695">
                  <c:v>-4.2220968668562411E-6</c:v>
                </c:pt>
                <c:pt idx="696">
                  <c:v>-1.6922508999203758E-6</c:v>
                </c:pt>
                <c:pt idx="697">
                  <c:v>-1.9125738943380806E-6</c:v>
                </c:pt>
                <c:pt idx="698">
                  <c:v>4.2530162761752495E-8</c:v>
                </c:pt>
                <c:pt idx="699">
                  <c:v>-3.2550103995230093E-6</c:v>
                </c:pt>
                <c:pt idx="700">
                  <c:v>-4.8699545058678407E-6</c:v>
                </c:pt>
                <c:pt idx="701">
                  <c:v>-4.1705141732528527E-6</c:v>
                </c:pt>
                <c:pt idx="702">
                  <c:v>-4.680407912765988E-6</c:v>
                </c:pt>
                <c:pt idx="703">
                  <c:v>-3.370200222107827E-6</c:v>
                </c:pt>
                <c:pt idx="704">
                  <c:v>4.7938439545936011E-7</c:v>
                </c:pt>
                <c:pt idx="705">
                  <c:v>-2.261489438889858E-6</c:v>
                </c:pt>
                <c:pt idx="706">
                  <c:v>-4.6704063302336389E-6</c:v>
                </c:pt>
                <c:pt idx="707">
                  <c:v>-1.7213424192633364E-6</c:v>
                </c:pt>
                <c:pt idx="708">
                  <c:v>-5.0367288853408859E-6</c:v>
                </c:pt>
                <c:pt idx="709">
                  <c:v>-8.2613937741169438E-6</c:v>
                </c:pt>
                <c:pt idx="710">
                  <c:v>-4.1832890671931613E-6</c:v>
                </c:pt>
                <c:pt idx="711">
                  <c:v>-5.3791538709971829E-6</c:v>
                </c:pt>
                <c:pt idx="712">
                  <c:v>-7.4485122295975675E-6</c:v>
                </c:pt>
                <c:pt idx="713">
                  <c:v>-8.4049265768009015E-6</c:v>
                </c:pt>
                <c:pt idx="714">
                  <c:v>-4.4499420681725398E-6</c:v>
                </c:pt>
                <c:pt idx="715">
                  <c:v>-2.6708340712587582E-7</c:v>
                </c:pt>
                <c:pt idx="716">
                  <c:v>-3.4141405868951729E-6</c:v>
                </c:pt>
                <c:pt idx="717">
                  <c:v>-1.1388953987779185E-6</c:v>
                </c:pt>
                <c:pt idx="718">
                  <c:v>1.281485171815312E-6</c:v>
                </c:pt>
                <c:pt idx="719">
                  <c:v>2.4192434854673514E-6</c:v>
                </c:pt>
                <c:pt idx="720">
                  <c:v>3.7558064843697031E-6</c:v>
                </c:pt>
                <c:pt idx="721">
                  <c:v>3.7782943710263973E-6</c:v>
                </c:pt>
                <c:pt idx="722">
                  <c:v>2.9099447914375889E-6</c:v>
                </c:pt>
                <c:pt idx="723">
                  <c:v>1.4895821015608665E-6</c:v>
                </c:pt>
                <c:pt idx="724">
                  <c:v>3.4546718569516514E-6</c:v>
                </c:pt>
                <c:pt idx="725">
                  <c:v>4.0749656986358979E-6</c:v>
                </c:pt>
                <c:pt idx="726">
                  <c:v>5.7351138034990775E-6</c:v>
                </c:pt>
                <c:pt idx="727">
                  <c:v>7.6557369812232343E-6</c:v>
                </c:pt>
                <c:pt idx="728">
                  <c:v>9.1582925923414494E-6</c:v>
                </c:pt>
                <c:pt idx="729">
                  <c:v>8.3566695875851777E-6</c:v>
                </c:pt>
                <c:pt idx="730">
                  <c:v>8.6994529351854066E-6</c:v>
                </c:pt>
                <c:pt idx="731">
                  <c:v>7.9118571834834032E-6</c:v>
                </c:pt>
                <c:pt idx="732">
                  <c:v>7.4530923037828113E-6</c:v>
                </c:pt>
                <c:pt idx="733">
                  <c:v>7.3254254414715725E-6</c:v>
                </c:pt>
                <c:pt idx="734">
                  <c:v>7.3539978267001098E-6</c:v>
                </c:pt>
                <c:pt idx="735">
                  <c:v>7.7842228542455134E-6</c:v>
                </c:pt>
                <c:pt idx="736">
                  <c:v>8.3387300859909193E-6</c:v>
                </c:pt>
                <c:pt idx="737">
                  <c:v>9.265573058650585E-6</c:v>
                </c:pt>
                <c:pt idx="738">
                  <c:v>8.0383242756005733E-6</c:v>
                </c:pt>
                <c:pt idx="739">
                  <c:v>9.8712828897216381E-6</c:v>
                </c:pt>
                <c:pt idx="740">
                  <c:v>3.4604235601548582E-6</c:v>
                </c:pt>
                <c:pt idx="741">
                  <c:v>6.905809333994104E-6</c:v>
                </c:pt>
                <c:pt idx="742">
                  <c:v>6.5021858094570131E-6</c:v>
                </c:pt>
                <c:pt idx="743">
                  <c:v>3.7568326049797993E-6</c:v>
                </c:pt>
                <c:pt idx="744">
                  <c:v>2.9367403517867641E-6</c:v>
                </c:pt>
                <c:pt idx="745">
                  <c:v>4.087254029325064E-6</c:v>
                </c:pt>
                <c:pt idx="746">
                  <c:v>6.7977698160813695E-6</c:v>
                </c:pt>
                <c:pt idx="747">
                  <c:v>8.0214479483450565E-6</c:v>
                </c:pt>
                <c:pt idx="748">
                  <c:v>3.3154870586860024E-6</c:v>
                </c:pt>
                <c:pt idx="749">
                  <c:v>3.2054112092846989E-6</c:v>
                </c:pt>
                <c:pt idx="750">
                  <c:v>3.6278791682404136E-6</c:v>
                </c:pt>
                <c:pt idx="751">
                  <c:v>-2.6334050128604387E-7</c:v>
                </c:pt>
                <c:pt idx="752">
                  <c:v>-2.2869785452163249E-6</c:v>
                </c:pt>
                <c:pt idx="753">
                  <c:v>-2.0634993902660991E-6</c:v>
                </c:pt>
                <c:pt idx="754">
                  <c:v>-6.0699012404507591E-6</c:v>
                </c:pt>
                <c:pt idx="755">
                  <c:v>-4.7197962818494653E-6</c:v>
                </c:pt>
                <c:pt idx="756">
                  <c:v>-5.119724921573335E-6</c:v>
                </c:pt>
                <c:pt idx="757">
                  <c:v>-3.4830938990391993E-7</c:v>
                </c:pt>
                <c:pt idx="758">
                  <c:v>-3.8695530875549463E-6</c:v>
                </c:pt>
                <c:pt idx="759">
                  <c:v>2.04055437291697E-6</c:v>
                </c:pt>
                <c:pt idx="760">
                  <c:v>1.4853896189680676E-6</c:v>
                </c:pt>
                <c:pt idx="761">
                  <c:v>4.7034892929645093E-6</c:v>
                </c:pt>
                <c:pt idx="762">
                  <c:v>5.1995120345743851E-6</c:v>
                </c:pt>
                <c:pt idx="763">
                  <c:v>2.9857998290338572E-6</c:v>
                </c:pt>
                <c:pt idx="764">
                  <c:v>2.8983861549051043E-6</c:v>
                </c:pt>
                <c:pt idx="765">
                  <c:v>3.9105168060905375E-7</c:v>
                </c:pt>
                <c:pt idx="766">
                  <c:v>6.118426188386213E-7</c:v>
                </c:pt>
                <c:pt idx="767">
                  <c:v>3.0735226111725584E-7</c:v>
                </c:pt>
                <c:pt idx="768">
                  <c:v>2.3950067585197171E-6</c:v>
                </c:pt>
                <c:pt idx="769">
                  <c:v>-2.1309241081548308E-6</c:v>
                </c:pt>
                <c:pt idx="770">
                  <c:v>-3.8638312293142152E-6</c:v>
                </c:pt>
                <c:pt idx="771">
                  <c:v>-5.1993662916987373E-6</c:v>
                </c:pt>
                <c:pt idx="772">
                  <c:v>-1.4686245819194874E-6</c:v>
                </c:pt>
                <c:pt idx="773">
                  <c:v>2.3093984341387735E-6</c:v>
                </c:pt>
                <c:pt idx="774">
                  <c:v>2.3325562171283465E-6</c:v>
                </c:pt>
                <c:pt idx="775">
                  <c:v>-6.6110349764319872E-8</c:v>
                </c:pt>
                <c:pt idx="776">
                  <c:v>2.3643019743005262E-6</c:v>
                </c:pt>
                <c:pt idx="777">
                  <c:v>6.7668336882421502E-6</c:v>
                </c:pt>
                <c:pt idx="778">
                  <c:v>8.0380798050043695E-6</c:v>
                </c:pt>
                <c:pt idx="779">
                  <c:v>7.7479143293859418E-6</c:v>
                </c:pt>
                <c:pt idx="780">
                  <c:v>6.6389900738956274E-6</c:v>
                </c:pt>
                <c:pt idx="781">
                  <c:v>7.5715965533760879E-6</c:v>
                </c:pt>
                <c:pt idx="782">
                  <c:v>8.1541300441122909E-6</c:v>
                </c:pt>
                <c:pt idx="783">
                  <c:v>9.0782483178301537E-6</c:v>
                </c:pt>
                <c:pt idx="784">
                  <c:v>9.5683046986986559E-6</c:v>
                </c:pt>
                <c:pt idx="785">
                  <c:v>1.0251767609798028E-5</c:v>
                </c:pt>
                <c:pt idx="786">
                  <c:v>9.1274082346257092E-6</c:v>
                </c:pt>
                <c:pt idx="787">
                  <c:v>8.7957778352049403E-6</c:v>
                </c:pt>
                <c:pt idx="788">
                  <c:v>9.3882720568938322E-6</c:v>
                </c:pt>
                <c:pt idx="789">
                  <c:v>8.1048428887156103E-6</c:v>
                </c:pt>
                <c:pt idx="790">
                  <c:v>3.4814349904051074E-6</c:v>
                </c:pt>
                <c:pt idx="791">
                  <c:v>1.0305144991347855E-6</c:v>
                </c:pt>
                <c:pt idx="792">
                  <c:v>-9.4326578201359371E-7</c:v>
                </c:pt>
                <c:pt idx="793">
                  <c:v>-1.0898612274955636E-6</c:v>
                </c:pt>
                <c:pt idx="794">
                  <c:v>8.983669651537086E-7</c:v>
                </c:pt>
                <c:pt idx="795">
                  <c:v>2.7472446505602158E-6</c:v>
                </c:pt>
                <c:pt idx="796">
                  <c:v>2.0555010081940348E-6</c:v>
                </c:pt>
                <c:pt idx="797">
                  <c:v>1.3744757634923161E-6</c:v>
                </c:pt>
                <c:pt idx="798">
                  <c:v>1.5412173308796638E-7</c:v>
                </c:pt>
                <c:pt idx="799">
                  <c:v>-1.7105212773770442E-6</c:v>
                </c:pt>
                <c:pt idx="800">
                  <c:v>5.0300733061471507E-6</c:v>
                </c:pt>
                <c:pt idx="801">
                  <c:v>1.97612277238411E-6</c:v>
                </c:pt>
                <c:pt idx="802">
                  <c:v>6.7234749968688595E-7</c:v>
                </c:pt>
                <c:pt idx="803">
                  <c:v>1.2821420029310343E-6</c:v>
                </c:pt>
                <c:pt idx="804">
                  <c:v>4.2431814456219761E-6</c:v>
                </c:pt>
                <c:pt idx="805">
                  <c:v>-1.1948387252022471E-6</c:v>
                </c:pt>
                <c:pt idx="806">
                  <c:v>2.2287437818129177E-6</c:v>
                </c:pt>
                <c:pt idx="807">
                  <c:v>3.9170886169190057E-6</c:v>
                </c:pt>
                <c:pt idx="808">
                  <c:v>-2.0824710209759609E-7</c:v>
                </c:pt>
                <c:pt idx="809">
                  <c:v>-5.9034421585294362E-6</c:v>
                </c:pt>
                <c:pt idx="810">
                  <c:v>-8.2363080114916702E-6</c:v>
                </c:pt>
                <c:pt idx="811">
                  <c:v>-4.6030923876974449E-6</c:v>
                </c:pt>
                <c:pt idx="812">
                  <c:v>-6.7080282116334594E-6</c:v>
                </c:pt>
                <c:pt idx="813">
                  <c:v>-1.0338166233780095E-5</c:v>
                </c:pt>
                <c:pt idx="814">
                  <c:v>-1.0810053763200439E-5</c:v>
                </c:pt>
                <c:pt idx="815">
                  <c:v>-1.423090615697226E-5</c:v>
                </c:pt>
                <c:pt idx="816">
                  <c:v>-1.6125115243391614E-5</c:v>
                </c:pt>
                <c:pt idx="817">
                  <c:v>-1.6158951241653321E-5</c:v>
                </c:pt>
                <c:pt idx="818">
                  <c:v>-1.6798616124945253E-5</c:v>
                </c:pt>
                <c:pt idx="819">
                  <c:v>-1.8007409932831975E-5</c:v>
                </c:pt>
                <c:pt idx="820">
                  <c:v>-8.6036366781938498E-6</c:v>
                </c:pt>
                <c:pt idx="821">
                  <c:v>-8.0766061871813061E-6</c:v>
                </c:pt>
                <c:pt idx="822">
                  <c:v>-6.0287655749384571E-6</c:v>
                </c:pt>
                <c:pt idx="823">
                  <c:v>-4.9463425781590199E-6</c:v>
                </c:pt>
                <c:pt idx="824">
                  <c:v>-7.7425304295599414E-6</c:v>
                </c:pt>
                <c:pt idx="825">
                  <c:v>-5.0044429100987267E-6</c:v>
                </c:pt>
                <c:pt idx="826">
                  <c:v>-5.1583865425131251E-6</c:v>
                </c:pt>
                <c:pt idx="827">
                  <c:v>-7.6170447049921717E-6</c:v>
                </c:pt>
                <c:pt idx="828">
                  <c:v>-7.1037550623506728E-6</c:v>
                </c:pt>
                <c:pt idx="829">
                  <c:v>-7.1498953755223294E-6</c:v>
                </c:pt>
                <c:pt idx="830">
                  <c:v>-7.0982309698854477E-6</c:v>
                </c:pt>
                <c:pt idx="831">
                  <c:v>-3.8912465772749037E-6</c:v>
                </c:pt>
                <c:pt idx="832">
                  <c:v>-4.4207078763954899E-6</c:v>
                </c:pt>
                <c:pt idx="833">
                  <c:v>-6.9689745285941653E-6</c:v>
                </c:pt>
                <c:pt idx="834">
                  <c:v>-4.1236803133874177E-6</c:v>
                </c:pt>
                <c:pt idx="835">
                  <c:v>-2.8060603903363214E-6</c:v>
                </c:pt>
                <c:pt idx="836">
                  <c:v>-7.1238341694676476E-7</c:v>
                </c:pt>
                <c:pt idx="837">
                  <c:v>-3.094005416385305E-7</c:v>
                </c:pt>
                <c:pt idx="838">
                  <c:v>-3.3514262254728667E-6</c:v>
                </c:pt>
                <c:pt idx="839">
                  <c:v>-1.7164893322942491E-6</c:v>
                </c:pt>
                <c:pt idx="840">
                  <c:v>-2.8832681459414987E-6</c:v>
                </c:pt>
                <c:pt idx="841">
                  <c:v>-4.4974252329858239E-6</c:v>
                </c:pt>
                <c:pt idx="842">
                  <c:v>-4.2414009758897738E-6</c:v>
                </c:pt>
                <c:pt idx="843">
                  <c:v>-3.4939766835440253E-6</c:v>
                </c:pt>
                <c:pt idx="844">
                  <c:v>-5.4362526217195468E-6</c:v>
                </c:pt>
                <c:pt idx="845">
                  <c:v>-5.103471891933034E-6</c:v>
                </c:pt>
                <c:pt idx="846">
                  <c:v>-3.5855224129155298E-6</c:v>
                </c:pt>
                <c:pt idx="847">
                  <c:v>-1.9656274722046859E-6</c:v>
                </c:pt>
                <c:pt idx="848">
                  <c:v>-1.1644790877818545E-6</c:v>
                </c:pt>
                <c:pt idx="849">
                  <c:v>-2.203838008942761E-6</c:v>
                </c:pt>
                <c:pt idx="850">
                  <c:v>-5.7265424800961502E-6</c:v>
                </c:pt>
                <c:pt idx="851">
                  <c:v>-9.9493365417396928E-6</c:v>
                </c:pt>
                <c:pt idx="852">
                  <c:v>-6.7922679673285511E-6</c:v>
                </c:pt>
                <c:pt idx="853">
                  <c:v>-4.7402311575947266E-6</c:v>
                </c:pt>
                <c:pt idx="854">
                  <c:v>-6.3316232278386432E-6</c:v>
                </c:pt>
                <c:pt idx="855">
                  <c:v>-9.2967452459682469E-7</c:v>
                </c:pt>
                <c:pt idx="856">
                  <c:v>-6.2639930753726336E-6</c:v>
                </c:pt>
                <c:pt idx="857">
                  <c:v>-5.9699249145591787E-6</c:v>
                </c:pt>
                <c:pt idx="858">
                  <c:v>-8.7498236402818628E-6</c:v>
                </c:pt>
                <c:pt idx="859">
                  <c:v>-8.0977659619513894E-6</c:v>
                </c:pt>
                <c:pt idx="860">
                  <c:v>-8.9169785069899385E-6</c:v>
                </c:pt>
                <c:pt idx="861">
                  <c:v>-9.490961224398597E-6</c:v>
                </c:pt>
                <c:pt idx="862">
                  <c:v>-7.6764536356317245E-6</c:v>
                </c:pt>
                <c:pt idx="863">
                  <c:v>-1.2227541713065675E-6</c:v>
                </c:pt>
                <c:pt idx="864">
                  <c:v>4.4757182634022167E-7</c:v>
                </c:pt>
                <c:pt idx="865">
                  <c:v>2.7944104314917604E-6</c:v>
                </c:pt>
                <c:pt idx="866">
                  <c:v>2.3029102638426085E-6</c:v>
                </c:pt>
                <c:pt idx="867">
                  <c:v>4.6252886519258511E-6</c:v>
                </c:pt>
                <c:pt idx="868">
                  <c:v>4.4986825252211686E-6</c:v>
                </c:pt>
                <c:pt idx="869">
                  <c:v>5.7515197368799261E-6</c:v>
                </c:pt>
                <c:pt idx="870">
                  <c:v>6.0997078265396748E-6</c:v>
                </c:pt>
                <c:pt idx="871">
                  <c:v>6.2687747527531994E-6</c:v>
                </c:pt>
                <c:pt idx="872">
                  <c:v>4.9254422395968913E-6</c:v>
                </c:pt>
                <c:pt idx="873">
                  <c:v>5.6896086829640756E-6</c:v>
                </c:pt>
                <c:pt idx="874">
                  <c:v>-4.1474013388646395E-7</c:v>
                </c:pt>
                <c:pt idx="875">
                  <c:v>-4.4945204898965793E-6</c:v>
                </c:pt>
                <c:pt idx="876">
                  <c:v>-1.9902265753644664E-6</c:v>
                </c:pt>
                <c:pt idx="877">
                  <c:v>-1.5213434382773635E-7</c:v>
                </c:pt>
                <c:pt idx="878">
                  <c:v>1.6577555761936786E-6</c:v>
                </c:pt>
                <c:pt idx="879">
                  <c:v>1.1151595185753112E-6</c:v>
                </c:pt>
                <c:pt idx="880">
                  <c:v>2.885278798994241E-6</c:v>
                </c:pt>
                <c:pt idx="881">
                  <c:v>2.854775465787905E-6</c:v>
                </c:pt>
                <c:pt idx="882">
                  <c:v>8.0466431193256467E-7</c:v>
                </c:pt>
                <c:pt idx="883">
                  <c:v>2.5718478273696677E-6</c:v>
                </c:pt>
                <c:pt idx="884">
                  <c:v>3.9521942112016695E-7</c:v>
                </c:pt>
                <c:pt idx="885">
                  <c:v>-3.6728419688346068E-7</c:v>
                </c:pt>
                <c:pt idx="886">
                  <c:v>1.7311210578709558E-6</c:v>
                </c:pt>
                <c:pt idx="887">
                  <c:v>1.1441603015281768E-6</c:v>
                </c:pt>
                <c:pt idx="888">
                  <c:v>-5.5012687964666108E-7</c:v>
                </c:pt>
                <c:pt idx="889">
                  <c:v>-1.4565423350111402E-7</c:v>
                </c:pt>
                <c:pt idx="890">
                  <c:v>-2.3893953516433517E-6</c:v>
                </c:pt>
                <c:pt idx="891">
                  <c:v>-2.193091871072213E-6</c:v>
                </c:pt>
                <c:pt idx="892">
                  <c:v>-2.6535420431958974E-6</c:v>
                </c:pt>
                <c:pt idx="893">
                  <c:v>-2.7818369724389067E-6</c:v>
                </c:pt>
                <c:pt idx="894">
                  <c:v>2.3954649862826935E-6</c:v>
                </c:pt>
                <c:pt idx="895">
                  <c:v>3.995888953393702E-6</c:v>
                </c:pt>
                <c:pt idx="896">
                  <c:v>8.2626420566537591E-6</c:v>
                </c:pt>
                <c:pt idx="897">
                  <c:v>9.8759847459595799E-6</c:v>
                </c:pt>
                <c:pt idx="898">
                  <c:v>1.0550538481839473E-5</c:v>
                </c:pt>
                <c:pt idx="899">
                  <c:v>9.4140826498466597E-6</c:v>
                </c:pt>
                <c:pt idx="900">
                  <c:v>8.5632095020042652E-6</c:v>
                </c:pt>
                <c:pt idx="901">
                  <c:v>9.4856785329890119E-6</c:v>
                </c:pt>
                <c:pt idx="902">
                  <c:v>1.1085673167425333E-5</c:v>
                </c:pt>
                <c:pt idx="903">
                  <c:v>1.1616552152691079E-5</c:v>
                </c:pt>
                <c:pt idx="904">
                  <c:v>1.1385530932478807E-5</c:v>
                </c:pt>
                <c:pt idx="905">
                  <c:v>1.3269273853509984E-5</c:v>
                </c:pt>
                <c:pt idx="906">
                  <c:v>1.079161772289736E-5</c:v>
                </c:pt>
                <c:pt idx="907">
                  <c:v>8.9101362735646807E-6</c:v>
                </c:pt>
                <c:pt idx="908">
                  <c:v>8.4557543244581715E-6</c:v>
                </c:pt>
                <c:pt idx="909">
                  <c:v>9.3542149158175428E-6</c:v>
                </c:pt>
                <c:pt idx="910">
                  <c:v>8.7382013957190223E-6</c:v>
                </c:pt>
                <c:pt idx="911">
                  <c:v>7.8723155139463991E-6</c:v>
                </c:pt>
                <c:pt idx="912">
                  <c:v>9.6640518002848148E-6</c:v>
                </c:pt>
                <c:pt idx="913">
                  <c:v>9.1584131584765364E-6</c:v>
                </c:pt>
                <c:pt idx="914">
                  <c:v>1.2229733932911588E-5</c:v>
                </c:pt>
                <c:pt idx="915">
                  <c:v>7.6797670831863911E-6</c:v>
                </c:pt>
                <c:pt idx="916">
                  <c:v>7.1933654247690114E-6</c:v>
                </c:pt>
                <c:pt idx="917">
                  <c:v>7.5740332813955785E-6</c:v>
                </c:pt>
                <c:pt idx="918">
                  <c:v>3.0331690305584079E-6</c:v>
                </c:pt>
                <c:pt idx="919">
                  <c:v>3.2675206221854355E-6</c:v>
                </c:pt>
                <c:pt idx="920">
                  <c:v>6.0260994271880154E-6</c:v>
                </c:pt>
                <c:pt idx="921">
                  <c:v>5.2798683626550236E-6</c:v>
                </c:pt>
                <c:pt idx="922">
                  <c:v>7.9369857803651426E-7</c:v>
                </c:pt>
                <c:pt idx="923">
                  <c:v>-4.9144281932937635E-7</c:v>
                </c:pt>
                <c:pt idx="924">
                  <c:v>-6.0776978649322846E-7</c:v>
                </c:pt>
                <c:pt idx="925">
                  <c:v>-1.3332430192541328E-6</c:v>
                </c:pt>
                <c:pt idx="926">
                  <c:v>1.2583761421060095E-6</c:v>
                </c:pt>
                <c:pt idx="927">
                  <c:v>1.6250615220319824E-6</c:v>
                </c:pt>
                <c:pt idx="928">
                  <c:v>3.5368716289561227E-6</c:v>
                </c:pt>
                <c:pt idx="929">
                  <c:v>2.6528022229929759E-6</c:v>
                </c:pt>
                <c:pt idx="930">
                  <c:v>4.8561268256291161E-6</c:v>
                </c:pt>
                <c:pt idx="931">
                  <c:v>7.0532844473861936E-6</c:v>
                </c:pt>
                <c:pt idx="932">
                  <c:v>7.9206230394699342E-6</c:v>
                </c:pt>
                <c:pt idx="933">
                  <c:v>6.2440769401192291E-6</c:v>
                </c:pt>
                <c:pt idx="934">
                  <c:v>7.4912526226844044E-6</c:v>
                </c:pt>
                <c:pt idx="935">
                  <c:v>8.6074704954890391E-6</c:v>
                </c:pt>
                <c:pt idx="936">
                  <c:v>1.2016561888814798E-5</c:v>
                </c:pt>
                <c:pt idx="937">
                  <c:v>1.2582145661298596E-5</c:v>
                </c:pt>
                <c:pt idx="938">
                  <c:v>1.3894890809576067E-5</c:v>
                </c:pt>
                <c:pt idx="939">
                  <c:v>1.4261185887912013E-5</c:v>
                </c:pt>
                <c:pt idx="940">
                  <c:v>1.4768726110905777E-5</c:v>
                </c:pt>
                <c:pt idx="941">
                  <c:v>8.9818640631270308E-5</c:v>
                </c:pt>
                <c:pt idx="942">
                  <c:v>7.3066297340983359E-5</c:v>
                </c:pt>
                <c:pt idx="943">
                  <c:v>-1.1237732693847678E-4</c:v>
                </c:pt>
                <c:pt idx="944">
                  <c:v>-1.0108390820559207E-4</c:v>
                </c:pt>
                <c:pt idx="945">
                  <c:v>-2.7315394907259503E-4</c:v>
                </c:pt>
                <c:pt idx="946">
                  <c:v>-4.8114371310007298E-4</c:v>
                </c:pt>
                <c:pt idx="947">
                  <c:v>-4.4890047798258235E-4</c:v>
                </c:pt>
                <c:pt idx="948">
                  <c:v>-3.4773912415387101E-4</c:v>
                </c:pt>
                <c:pt idx="949">
                  <c:v>-3.4653348423402939E-4</c:v>
                </c:pt>
                <c:pt idx="950">
                  <c:v>-3.5108362225016017E-4</c:v>
                </c:pt>
                <c:pt idx="951">
                  <c:v>-3.5656782622276627E-4</c:v>
                </c:pt>
                <c:pt idx="952">
                  <c:v>-3.346491515810568E-4</c:v>
                </c:pt>
                <c:pt idx="953">
                  <c:v>-4.0066369949823261E-4</c:v>
                </c:pt>
                <c:pt idx="954">
                  <c:v>-2.2055132745849707E-4</c:v>
                </c:pt>
                <c:pt idx="955">
                  <c:v>-3.119939874423791E-4</c:v>
                </c:pt>
                <c:pt idx="956">
                  <c:v>-2.8283966456745956E-4</c:v>
                </c:pt>
                <c:pt idx="957">
                  <c:v>-4.9332073675346498E-4</c:v>
                </c:pt>
                <c:pt idx="958">
                  <c:v>-4.9025503761537174E-4</c:v>
                </c:pt>
                <c:pt idx="959">
                  <c:v>-4.8602972885023946E-4</c:v>
                </c:pt>
                <c:pt idx="960">
                  <c:v>-4.3554336982559716E-4</c:v>
                </c:pt>
                <c:pt idx="961">
                  <c:v>-4.3024269486611729E-4</c:v>
                </c:pt>
                <c:pt idx="962">
                  <c:v>-4.1718499431050386E-4</c:v>
                </c:pt>
                <c:pt idx="963">
                  <c:v>-4.1527548388480619E-4</c:v>
                </c:pt>
                <c:pt idx="964">
                  <c:v>-5.8188811901494755E-4</c:v>
                </c:pt>
                <c:pt idx="965">
                  <c:v>-5.7268728706461351E-4</c:v>
                </c:pt>
                <c:pt idx="966">
                  <c:v>-5.7270574064487091E-4</c:v>
                </c:pt>
                <c:pt idx="967">
                  <c:v>-5.3563618448644135E-4</c:v>
                </c:pt>
                <c:pt idx="968">
                  <c:v>-5.1892126346928826E-4</c:v>
                </c:pt>
                <c:pt idx="969">
                  <c:v>-5.3093569801769796E-4</c:v>
                </c:pt>
                <c:pt idx="970">
                  <c:v>-5.0941069447242831E-4</c:v>
                </c:pt>
                <c:pt idx="971">
                  <c:v>-7.2583227456570734E-4</c:v>
                </c:pt>
                <c:pt idx="972">
                  <c:v>-4.8023840201886272E-4</c:v>
                </c:pt>
                <c:pt idx="973">
                  <c:v>-4.6618404906489149E-4</c:v>
                </c:pt>
                <c:pt idx="974">
                  <c:v>-4.5231586178899581E-4</c:v>
                </c:pt>
                <c:pt idx="975">
                  <c:v>-3.598590818438259E-4</c:v>
                </c:pt>
                <c:pt idx="976">
                  <c:v>-3.3946482864726613E-4</c:v>
                </c:pt>
                <c:pt idx="977">
                  <c:v>-3.3412036241959356E-4</c:v>
                </c:pt>
                <c:pt idx="978">
                  <c:v>-4.5921240991954353E-4</c:v>
                </c:pt>
                <c:pt idx="979">
                  <c:v>-2.7405861877693067E-4</c:v>
                </c:pt>
                <c:pt idx="980">
                  <c:v>-3.4316643798030936E-4</c:v>
                </c:pt>
                <c:pt idx="981">
                  <c:v>-3.3213124828467813E-4</c:v>
                </c:pt>
                <c:pt idx="982">
                  <c:v>-3.925564891998027E-4</c:v>
                </c:pt>
                <c:pt idx="983">
                  <c:v>-3.8099122417777011E-4</c:v>
                </c:pt>
                <c:pt idx="984">
                  <c:v>-3.6809056687418156E-4</c:v>
                </c:pt>
                <c:pt idx="985">
                  <c:v>-3.8573079723600419E-4</c:v>
                </c:pt>
                <c:pt idx="986">
                  <c:v>-3.4505887164523936E-4</c:v>
                </c:pt>
                <c:pt idx="987">
                  <c:v>-3.1593624293729626E-4</c:v>
                </c:pt>
                <c:pt idx="988">
                  <c:v>-3.6780328142878798E-4</c:v>
                </c:pt>
                <c:pt idx="989">
                  <c:v>-3.0380230196562263E-4</c:v>
                </c:pt>
                <c:pt idx="990">
                  <c:v>-2.9404276254683975E-4</c:v>
                </c:pt>
                <c:pt idx="991">
                  <c:v>-2.7957815544359674E-4</c:v>
                </c:pt>
                <c:pt idx="992">
                  <c:v>-3.2462016861310505E-4</c:v>
                </c:pt>
                <c:pt idx="993">
                  <c:v>-3.1608234952504197E-4</c:v>
                </c:pt>
                <c:pt idx="994">
                  <c:v>-3.0360769542804979E-4</c:v>
                </c:pt>
                <c:pt idx="995">
                  <c:v>-8.4378694524864402E-4</c:v>
                </c:pt>
                <c:pt idx="996">
                  <c:v>-8.2515405162967529E-4</c:v>
                </c:pt>
                <c:pt idx="997">
                  <c:v>-7.5910609048630156E-4</c:v>
                </c:pt>
                <c:pt idx="998">
                  <c:v>-7.3974276520860052E-4</c:v>
                </c:pt>
                <c:pt idx="999">
                  <c:v>-6.8257508040673535E-4</c:v>
                </c:pt>
                <c:pt idx="1000">
                  <c:v>-5.9316668022737053E-4</c:v>
                </c:pt>
                <c:pt idx="1001">
                  <c:v>-7.9898424199589552E-4</c:v>
                </c:pt>
                <c:pt idx="1002">
                  <c:v>-7.7544786370915841E-4</c:v>
                </c:pt>
                <c:pt idx="1003">
                  <c:v>-9.2887516625954466E-4</c:v>
                </c:pt>
                <c:pt idx="1004">
                  <c:v>-1.046237699596396E-3</c:v>
                </c:pt>
                <c:pt idx="1005">
                  <c:v>-1.0220174029594356E-3</c:v>
                </c:pt>
                <c:pt idx="1006">
                  <c:v>-9.8486484511095865E-4</c:v>
                </c:pt>
                <c:pt idx="1007">
                  <c:v>-9.2327505275714759E-4</c:v>
                </c:pt>
                <c:pt idx="1008">
                  <c:v>-8.7434930745484681E-4</c:v>
                </c:pt>
                <c:pt idx="1009">
                  <c:v>-8.0423089188442825E-4</c:v>
                </c:pt>
                <c:pt idx="1010">
                  <c:v>-7.2502065908669369E-4</c:v>
                </c:pt>
                <c:pt idx="1011">
                  <c:v>-7.1703284972802789E-4</c:v>
                </c:pt>
                <c:pt idx="1012">
                  <c:v>-7.9373005577487938E-4</c:v>
                </c:pt>
                <c:pt idx="1013">
                  <c:v>-1.0120234737627408E-3</c:v>
                </c:pt>
                <c:pt idx="1014">
                  <c:v>-1.1083988521690324E-3</c:v>
                </c:pt>
                <c:pt idx="1015">
                  <c:v>-1.052841368016328E-3</c:v>
                </c:pt>
                <c:pt idx="1016">
                  <c:v>-1.0619810081962319E-3</c:v>
                </c:pt>
                <c:pt idx="1017">
                  <c:v>-1.0092865940301286E-3</c:v>
                </c:pt>
                <c:pt idx="1018">
                  <c:v>-9.2340634815632104E-4</c:v>
                </c:pt>
                <c:pt idx="1019">
                  <c:v>-8.9841475870760124E-4</c:v>
                </c:pt>
                <c:pt idx="1020">
                  <c:v>-8.75300126768382E-4</c:v>
                </c:pt>
                <c:pt idx="1021">
                  <c:v>-5.5547182865615908E-4</c:v>
                </c:pt>
                <c:pt idx="1022">
                  <c:v>-6.292218455036878E-4</c:v>
                </c:pt>
                <c:pt idx="1023">
                  <c:v>-6.208113949903825E-4</c:v>
                </c:pt>
                <c:pt idx="1024">
                  <c:v>-6.6591049550550005E-4</c:v>
                </c:pt>
                <c:pt idx="1025">
                  <c:v>-7.2926193058199648E-4</c:v>
                </c:pt>
                <c:pt idx="1026">
                  <c:v>-5.8108210037613667E-4</c:v>
                </c:pt>
                <c:pt idx="1027">
                  <c:v>-5.7030232037206152E-4</c:v>
                </c:pt>
                <c:pt idx="1028">
                  <c:v>-4.3425932105259796E-4</c:v>
                </c:pt>
                <c:pt idx="1029">
                  <c:v>-4.6089318268878525E-4</c:v>
                </c:pt>
                <c:pt idx="1030">
                  <c:v>-4.8120818445459066E-4</c:v>
                </c:pt>
                <c:pt idx="1031">
                  <c:v>-5.5498182291574896E-4</c:v>
                </c:pt>
                <c:pt idx="1032">
                  <c:v>-1.0171460564994384E-3</c:v>
                </c:pt>
                <c:pt idx="1033">
                  <c:v>-1.195634753479484E-3</c:v>
                </c:pt>
                <c:pt idx="1034">
                  <c:v>-2.4514515491901785E-3</c:v>
                </c:pt>
                <c:pt idx="1035">
                  <c:v>-2.2919188052856038E-3</c:v>
                </c:pt>
                <c:pt idx="1036">
                  <c:v>-2.4066163639985174E-3</c:v>
                </c:pt>
                <c:pt idx="1037">
                  <c:v>-2.7735047644509149E-3</c:v>
                </c:pt>
                <c:pt idx="1038">
                  <c:v>-2.6558997344671514E-3</c:v>
                </c:pt>
                <c:pt idx="1039">
                  <c:v>-2.5179356988622461E-3</c:v>
                </c:pt>
                <c:pt idx="1040">
                  <c:v>-2.6261456450918713E-3</c:v>
                </c:pt>
                <c:pt idx="1041">
                  <c:v>-2.4101636802924056E-3</c:v>
                </c:pt>
                <c:pt idx="1042">
                  <c:v>-2.3416609093211264E-3</c:v>
                </c:pt>
                <c:pt idx="1043">
                  <c:v>-2.2216665074632188E-3</c:v>
                </c:pt>
                <c:pt idx="1044">
                  <c:v>-2.1292265332827367E-3</c:v>
                </c:pt>
                <c:pt idx="1045">
                  <c:v>-2.1233960167621416E-3</c:v>
                </c:pt>
                <c:pt idx="1046">
                  <c:v>-2.0299647799268115E-3</c:v>
                </c:pt>
                <c:pt idx="1047">
                  <c:v>-1.9919003804709143E-3</c:v>
                </c:pt>
                <c:pt idx="1048">
                  <c:v>-1.941934145026218E-3</c:v>
                </c:pt>
                <c:pt idx="1049">
                  <c:v>-1.9399431571625603E-3</c:v>
                </c:pt>
                <c:pt idx="1050">
                  <c:v>-1.9205084207139728E-3</c:v>
                </c:pt>
                <c:pt idx="1051">
                  <c:v>-1.852177418998529E-3</c:v>
                </c:pt>
                <c:pt idx="1052">
                  <c:v>-1.8303311061845808E-3</c:v>
                </c:pt>
                <c:pt idx="1053">
                  <c:v>-1.7104455758272525E-3</c:v>
                </c:pt>
                <c:pt idx="1054">
                  <c:v>-1.7297074501086626E-3</c:v>
                </c:pt>
                <c:pt idx="1055">
                  <c:v>-1.64328234719184E-3</c:v>
                </c:pt>
                <c:pt idx="1056">
                  <c:v>-1.5699655201076219E-3</c:v>
                </c:pt>
                <c:pt idx="1057">
                  <c:v>-1.5059229931078388E-3</c:v>
                </c:pt>
                <c:pt idx="1058">
                  <c:v>-1.8520913438086508E-3</c:v>
                </c:pt>
                <c:pt idx="1059">
                  <c:v>-1.6246491703972034E-3</c:v>
                </c:pt>
                <c:pt idx="1060">
                  <c:v>-1.6979975828087378E-3</c:v>
                </c:pt>
                <c:pt idx="1061">
                  <c:v>-1.630025555927193E-3</c:v>
                </c:pt>
                <c:pt idx="1062">
                  <c:v>-1.6276017970036163E-3</c:v>
                </c:pt>
                <c:pt idx="1063">
                  <c:v>-1.8598765341383157E-3</c:v>
                </c:pt>
                <c:pt idx="1064">
                  <c:v>-1.6543295449870385E-3</c:v>
                </c:pt>
                <c:pt idx="1065">
                  <c:v>-1.588303469970936E-3</c:v>
                </c:pt>
                <c:pt idx="1066">
                  <c:v>-1.5961277391461524E-3</c:v>
                </c:pt>
                <c:pt idx="1067">
                  <c:v>-1.5136712203769921E-3</c:v>
                </c:pt>
                <c:pt idx="1068">
                  <c:v>-1.4713341542128206E-3</c:v>
                </c:pt>
                <c:pt idx="1069">
                  <c:v>-1.46510805768966E-3</c:v>
                </c:pt>
                <c:pt idx="1070">
                  <c:v>-1.3866397365607877E-3</c:v>
                </c:pt>
                <c:pt idx="1071">
                  <c:v>-1.2048706948294605E-3</c:v>
                </c:pt>
                <c:pt idx="1072">
                  <c:v>-1.0901010830725924E-3</c:v>
                </c:pt>
                <c:pt idx="1073">
                  <c:v>-1.059549340055387E-3</c:v>
                </c:pt>
                <c:pt idx="1074">
                  <c:v>-1.02809676667013E-3</c:v>
                </c:pt>
                <c:pt idx="1075">
                  <c:v>-1.0817310665125019E-3</c:v>
                </c:pt>
                <c:pt idx="1076">
                  <c:v>-1.0313025739350241E-3</c:v>
                </c:pt>
                <c:pt idx="1077">
                  <c:v>-1.199125212430686E-3</c:v>
                </c:pt>
                <c:pt idx="1078">
                  <c:v>-1.1520565104021891E-3</c:v>
                </c:pt>
                <c:pt idx="1079">
                  <c:v>-1.1265907401470762E-3</c:v>
                </c:pt>
                <c:pt idx="1080">
                  <c:v>-1.0398690466638931E-3</c:v>
                </c:pt>
                <c:pt idx="1081">
                  <c:v>-9.8521128948809229E-4</c:v>
                </c:pt>
                <c:pt idx="1082">
                  <c:v>-9.4449389994926141E-4</c:v>
                </c:pt>
                <c:pt idx="1083">
                  <c:v>-1.1673081758643577E-3</c:v>
                </c:pt>
                <c:pt idx="1084">
                  <c:v>-1.142290989275193E-3</c:v>
                </c:pt>
                <c:pt idx="1085">
                  <c:v>-1.140858123806036E-3</c:v>
                </c:pt>
                <c:pt idx="1086">
                  <c:v>-1.1068981203045509E-3</c:v>
                </c:pt>
                <c:pt idx="1087">
                  <c:v>-1.067686122355301E-3</c:v>
                </c:pt>
                <c:pt idx="1088">
                  <c:v>-1.2248733351226868E-3</c:v>
                </c:pt>
                <c:pt idx="1089">
                  <c:v>-1.1983873350516819E-3</c:v>
                </c:pt>
                <c:pt idx="1090">
                  <c:v>-1.1600732287970791E-3</c:v>
                </c:pt>
                <c:pt idx="1091">
                  <c:v>-1.291007107719742E-3</c:v>
                </c:pt>
                <c:pt idx="1092">
                  <c:v>-1.2024099541462464E-3</c:v>
                </c:pt>
                <c:pt idx="1093">
                  <c:v>-1.2744209742165658E-3</c:v>
                </c:pt>
                <c:pt idx="1094">
                  <c:v>-1.2353775292951584E-3</c:v>
                </c:pt>
                <c:pt idx="1095">
                  <c:v>-8.6208281677915605E-4</c:v>
                </c:pt>
                <c:pt idx="1096">
                  <c:v>-8.34386039096644E-4</c:v>
                </c:pt>
                <c:pt idx="1097">
                  <c:v>-8.1686178291435715E-4</c:v>
                </c:pt>
                <c:pt idx="1098">
                  <c:v>-7.5715580157329572E-4</c:v>
                </c:pt>
                <c:pt idx="1099">
                  <c:v>-7.3536171808628176E-4</c:v>
                </c:pt>
                <c:pt idx="1100">
                  <c:v>-7.1195788189268197E-4</c:v>
                </c:pt>
                <c:pt idx="1101">
                  <c:v>-6.8952696127366937E-4</c:v>
                </c:pt>
                <c:pt idx="1102">
                  <c:v>-6.9747724085491029E-4</c:v>
                </c:pt>
                <c:pt idx="1103">
                  <c:v>-8.4407264115984469E-4</c:v>
                </c:pt>
                <c:pt idx="1104">
                  <c:v>-8.0945386677791259E-4</c:v>
                </c:pt>
                <c:pt idx="1105">
                  <c:v>-8.7592589470129704E-4</c:v>
                </c:pt>
                <c:pt idx="1106">
                  <c:v>-1.0028489728537047E-3</c:v>
                </c:pt>
                <c:pt idx="1107">
                  <c:v>-1.011938140521461E-3</c:v>
                </c:pt>
                <c:pt idx="1108">
                  <c:v>-1.0053423292613062E-3</c:v>
                </c:pt>
                <c:pt idx="1109">
                  <c:v>-8.9241131301205645E-4</c:v>
                </c:pt>
                <c:pt idx="1110">
                  <c:v>-8.659116328375221E-4</c:v>
                </c:pt>
                <c:pt idx="1111">
                  <c:v>-9.6420021607651119E-4</c:v>
                </c:pt>
                <c:pt idx="1112">
                  <c:v>-8.4032353988696773E-4</c:v>
                </c:pt>
                <c:pt idx="1113">
                  <c:v>-8.4887852036084639E-4</c:v>
                </c:pt>
                <c:pt idx="1114">
                  <c:v>-9.9686418749233728E-4</c:v>
                </c:pt>
                <c:pt idx="1115">
                  <c:v>-9.217684019917255E-4</c:v>
                </c:pt>
                <c:pt idx="1116">
                  <c:v>-1.0531373938694679E-3</c:v>
                </c:pt>
                <c:pt idx="1117">
                  <c:v>-1.0335982637227183E-3</c:v>
                </c:pt>
                <c:pt idx="1118">
                  <c:v>-9.7799396847470378E-4</c:v>
                </c:pt>
                <c:pt idx="1119">
                  <c:v>-9.4485694383480328E-4</c:v>
                </c:pt>
                <c:pt idx="1120">
                  <c:v>-8.9787626120357692E-4</c:v>
                </c:pt>
                <c:pt idx="1121">
                  <c:v>-8.4448149727677369E-4</c:v>
                </c:pt>
                <c:pt idx="1122">
                  <c:v>-7.4711763530109336E-4</c:v>
                </c:pt>
                <c:pt idx="1123">
                  <c:v>-7.2850561136480888E-4</c:v>
                </c:pt>
                <c:pt idx="1124">
                  <c:v>-7.4033950060413542E-4</c:v>
                </c:pt>
                <c:pt idx="1125">
                  <c:v>-8.4528770444998577E-4</c:v>
                </c:pt>
                <c:pt idx="1126">
                  <c:v>-8.1816806132896716E-4</c:v>
                </c:pt>
                <c:pt idx="1127">
                  <c:v>-8.9270183233420425E-4</c:v>
                </c:pt>
                <c:pt idx="1128">
                  <c:v>-9.8575851553623348E-4</c:v>
                </c:pt>
                <c:pt idx="1129">
                  <c:v>-9.5318670302516821E-4</c:v>
                </c:pt>
                <c:pt idx="1130">
                  <c:v>-8.7652819364358457E-4</c:v>
                </c:pt>
                <c:pt idx="1131">
                  <c:v>-8.5413910623160128E-4</c:v>
                </c:pt>
                <c:pt idx="1132">
                  <c:v>-9.3939878137506191E-4</c:v>
                </c:pt>
                <c:pt idx="1133">
                  <c:v>-9.0997100972408697E-4</c:v>
                </c:pt>
                <c:pt idx="1134">
                  <c:v>-1.0249259427011245E-3</c:v>
                </c:pt>
                <c:pt idx="1135">
                  <c:v>-9.5905381792963783E-4</c:v>
                </c:pt>
                <c:pt idx="1136">
                  <c:v>-1.0168593225773057E-3</c:v>
                </c:pt>
                <c:pt idx="1137">
                  <c:v>-9.4137909422347126E-4</c:v>
                </c:pt>
                <c:pt idx="1138">
                  <c:v>-1.3510587876270949E-3</c:v>
                </c:pt>
                <c:pt idx="1139">
                  <c:v>-1.4075869139313975E-3</c:v>
                </c:pt>
                <c:pt idx="1140">
                  <c:v>-1.4101317229449942E-3</c:v>
                </c:pt>
                <c:pt idx="1141">
                  <c:v>-1.4219273459960692E-3</c:v>
                </c:pt>
                <c:pt idx="1142">
                  <c:v>-1.2523063686073533E-3</c:v>
                </c:pt>
                <c:pt idx="1143">
                  <c:v>-1.4247855321994746E-3</c:v>
                </c:pt>
                <c:pt idx="1144">
                  <c:v>-1.3766927818904809E-3</c:v>
                </c:pt>
                <c:pt idx="1145">
                  <c:v>-1.4240083261140134E-3</c:v>
                </c:pt>
                <c:pt idx="1146">
                  <c:v>-1.2826433117273015E-3</c:v>
                </c:pt>
                <c:pt idx="1147">
                  <c:v>-1.26733650302556E-3</c:v>
                </c:pt>
                <c:pt idx="1148">
                  <c:v>-1.5874190652645488E-3</c:v>
                </c:pt>
                <c:pt idx="1149">
                  <c:v>-1.7655008533869236E-3</c:v>
                </c:pt>
                <c:pt idx="1150">
                  <c:v>-1.708056520107192E-3</c:v>
                </c:pt>
                <c:pt idx="1151">
                  <c:v>-1.6100995553760089E-3</c:v>
                </c:pt>
                <c:pt idx="1152">
                  <c:v>-1.6062217919777324E-3</c:v>
                </c:pt>
                <c:pt idx="1153">
                  <c:v>-1.4831942322360179E-3</c:v>
                </c:pt>
                <c:pt idx="1154">
                  <c:v>-1.6685498870387999E-3</c:v>
                </c:pt>
                <c:pt idx="1155">
                  <c:v>-1.5851256631174797E-3</c:v>
                </c:pt>
                <c:pt idx="1156">
                  <c:v>-1.5266026736256524E-3</c:v>
                </c:pt>
                <c:pt idx="1157">
                  <c:v>-1.4782721553931039E-3</c:v>
                </c:pt>
                <c:pt idx="1158">
                  <c:v>-1.5853824572073425E-3</c:v>
                </c:pt>
                <c:pt idx="1159">
                  <c:v>-1.4527209813761273E-3</c:v>
                </c:pt>
                <c:pt idx="1160">
                  <c:v>-1.4307719596138671E-3</c:v>
                </c:pt>
                <c:pt idx="1161">
                  <c:v>-1.3945280664237971E-3</c:v>
                </c:pt>
                <c:pt idx="1162">
                  <c:v>-1.3286672268810165E-3</c:v>
                </c:pt>
                <c:pt idx="1163">
                  <c:v>-1.2672825840928529E-3</c:v>
                </c:pt>
                <c:pt idx="1164">
                  <c:v>-1.2900369282788681E-3</c:v>
                </c:pt>
                <c:pt idx="1165">
                  <c:v>-1.2660358736967955E-3</c:v>
                </c:pt>
                <c:pt idx="1166">
                  <c:v>-1.2131061117909181E-3</c:v>
                </c:pt>
                <c:pt idx="1167">
                  <c:v>-1.2045266216180828E-3</c:v>
                </c:pt>
                <c:pt idx="1168">
                  <c:v>-1.1516202667098848E-3</c:v>
                </c:pt>
                <c:pt idx="1169">
                  <c:v>-1.2374384005229809E-3</c:v>
                </c:pt>
                <c:pt idx="1170">
                  <c:v>-1.2613056485364601E-3</c:v>
                </c:pt>
                <c:pt idx="1171">
                  <c:v>-1.2245843985775582E-3</c:v>
                </c:pt>
                <c:pt idx="1172">
                  <c:v>-1.2825719063516681E-3</c:v>
                </c:pt>
                <c:pt idx="1173">
                  <c:v>-1.2424841679943741E-3</c:v>
                </c:pt>
                <c:pt idx="1174">
                  <c:v>-1.1946795082846159E-3</c:v>
                </c:pt>
                <c:pt idx="1175">
                  <c:v>-1.2373755240784419E-3</c:v>
                </c:pt>
                <c:pt idx="1176">
                  <c:v>-1.1786475669040559E-3</c:v>
                </c:pt>
                <c:pt idx="1177">
                  <c:v>-1.2217541140216734E-3</c:v>
                </c:pt>
                <c:pt idx="1178">
                  <c:v>-1.0646204041596075E-3</c:v>
                </c:pt>
                <c:pt idx="1179">
                  <c:v>-1.0330801722625955E-3</c:v>
                </c:pt>
                <c:pt idx="1180">
                  <c:v>-1.0762282919844271E-3</c:v>
                </c:pt>
                <c:pt idx="1181">
                  <c:v>-1.0438728535517902E-3</c:v>
                </c:pt>
                <c:pt idx="1182">
                  <c:v>-9.9465392778316938E-4</c:v>
                </c:pt>
                <c:pt idx="1183">
                  <c:v>-1.1334794677933366E-3</c:v>
                </c:pt>
                <c:pt idx="1184">
                  <c:v>-9.9716708514656555E-4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54A-4440-A4E0-16BF57673CB7}"/>
            </c:ext>
          </c:extLst>
        </c:ser>
        <c:ser>
          <c:idx val="2"/>
          <c:order val="2"/>
          <c:tx>
            <c:strRef>
              <c:f>RISKSTATS_LSE!$BE$1</c:f>
              <c:strCache>
                <c:ptCount val="1"/>
                <c:pt idx="0">
                  <c:v>MICRO.CAP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RISKSTATS_LSE!$BE$2:$BE$1186</c:f>
              <c:numCache>
                <c:formatCode>0.00%</c:formatCode>
                <c:ptCount val="1185"/>
                <c:pt idx="620">
                  <c:v>7.5946951612156273E-4</c:v>
                </c:pt>
                <c:pt idx="621">
                  <c:v>7.2459100045615954E-4</c:v>
                </c:pt>
                <c:pt idx="622">
                  <c:v>7.022909284363617E-4</c:v>
                </c:pt>
                <c:pt idx="623">
                  <c:v>6.8224876413238073E-4</c:v>
                </c:pt>
                <c:pt idx="624">
                  <c:v>6.6355667077393112E-4</c:v>
                </c:pt>
                <c:pt idx="625">
                  <c:v>6.389108899621487E-4</c:v>
                </c:pt>
                <c:pt idx="626">
                  <c:v>6.2123403318871276E-4</c:v>
                </c:pt>
                <c:pt idx="627">
                  <c:v>6.0443465628973831E-4</c:v>
                </c:pt>
                <c:pt idx="628">
                  <c:v>5.2886492154041677E-4</c:v>
                </c:pt>
                <c:pt idx="629">
                  <c:v>5.1321739227242456E-4</c:v>
                </c:pt>
                <c:pt idx="630">
                  <c:v>4.940350971766557E-4</c:v>
                </c:pt>
                <c:pt idx="631">
                  <c:v>4.8189952863573652E-4</c:v>
                </c:pt>
                <c:pt idx="632">
                  <c:v>4.5971733521657694E-4</c:v>
                </c:pt>
                <c:pt idx="633">
                  <c:v>4.4726781596540478E-4</c:v>
                </c:pt>
                <c:pt idx="634">
                  <c:v>4.1419076189096329E-4</c:v>
                </c:pt>
                <c:pt idx="635">
                  <c:v>3.771966448569325E-4</c:v>
                </c:pt>
                <c:pt idx="636">
                  <c:v>3.3363364491874878E-4</c:v>
                </c:pt>
                <c:pt idx="637">
                  <c:v>3.0775413871104936E-4</c:v>
                </c:pt>
                <c:pt idx="638">
                  <c:v>3.0037353173583689E-4</c:v>
                </c:pt>
                <c:pt idx="639">
                  <c:v>2.8687352224034292E-4</c:v>
                </c:pt>
                <c:pt idx="640">
                  <c:v>2.7888949934951214E-4</c:v>
                </c:pt>
                <c:pt idx="641">
                  <c:v>2.5566556759126232E-4</c:v>
                </c:pt>
                <c:pt idx="642">
                  <c:v>2.0308845705479357E-4</c:v>
                </c:pt>
                <c:pt idx="643">
                  <c:v>2.0384952450455956E-4</c:v>
                </c:pt>
                <c:pt idx="644">
                  <c:v>1.9861434130718052E-4</c:v>
                </c:pt>
                <c:pt idx="645">
                  <c:v>1.9658256522555798E-4</c:v>
                </c:pt>
                <c:pt idx="646">
                  <c:v>1.9713384652807615E-4</c:v>
                </c:pt>
                <c:pt idx="647">
                  <c:v>1.8548886000674007E-4</c:v>
                </c:pt>
                <c:pt idx="648">
                  <c:v>1.8255620208280302E-4</c:v>
                </c:pt>
                <c:pt idx="649">
                  <c:v>1.8023470271011325E-4</c:v>
                </c:pt>
                <c:pt idx="650">
                  <c:v>1.7735815266313912E-4</c:v>
                </c:pt>
                <c:pt idx="651">
                  <c:v>1.6880329175682747E-4</c:v>
                </c:pt>
                <c:pt idx="652">
                  <c:v>1.6769658910313861E-4</c:v>
                </c:pt>
                <c:pt idx="653">
                  <c:v>1.6162513130038299E-4</c:v>
                </c:pt>
                <c:pt idx="654">
                  <c:v>1.6188030238680658E-4</c:v>
                </c:pt>
                <c:pt idx="655">
                  <c:v>1.4500778802041241E-4</c:v>
                </c:pt>
                <c:pt idx="656">
                  <c:v>1.4945670584905283E-4</c:v>
                </c:pt>
                <c:pt idx="657">
                  <c:v>1.4280132204994649E-4</c:v>
                </c:pt>
                <c:pt idx="658">
                  <c:v>1.4362104876549652E-4</c:v>
                </c:pt>
                <c:pt idx="659">
                  <c:v>1.4030404429812843E-4</c:v>
                </c:pt>
                <c:pt idx="660">
                  <c:v>1.4418075465100588E-4</c:v>
                </c:pt>
                <c:pt idx="661">
                  <c:v>1.2615759700170852E-4</c:v>
                </c:pt>
                <c:pt idx="662">
                  <c:v>1.3268144193751528E-4</c:v>
                </c:pt>
                <c:pt idx="663">
                  <c:v>1.1721249768942404E-4</c:v>
                </c:pt>
                <c:pt idx="664">
                  <c:v>1.1555557968829049E-4</c:v>
                </c:pt>
                <c:pt idx="665">
                  <c:v>1.2175320102789925E-4</c:v>
                </c:pt>
                <c:pt idx="666">
                  <c:v>1.1931736825131183E-4</c:v>
                </c:pt>
                <c:pt idx="667">
                  <c:v>9.8804527630719658E-5</c:v>
                </c:pt>
                <c:pt idx="668">
                  <c:v>9.3014549736092423E-5</c:v>
                </c:pt>
                <c:pt idx="669">
                  <c:v>6.7336335222797946E-5</c:v>
                </c:pt>
                <c:pt idx="670">
                  <c:v>7.4188758285169846E-5</c:v>
                </c:pt>
                <c:pt idx="671">
                  <c:v>7.6077030188450694E-5</c:v>
                </c:pt>
                <c:pt idx="672">
                  <c:v>8.2713018529393873E-5</c:v>
                </c:pt>
                <c:pt idx="673">
                  <c:v>8.3410682312734147E-5</c:v>
                </c:pt>
                <c:pt idx="674">
                  <c:v>9.550116873734714E-5</c:v>
                </c:pt>
                <c:pt idx="675">
                  <c:v>9.9341995205093055E-5</c:v>
                </c:pt>
                <c:pt idx="676">
                  <c:v>8.0246141513957308E-5</c:v>
                </c:pt>
                <c:pt idx="677">
                  <c:v>7.6914241781719092E-5</c:v>
                </c:pt>
                <c:pt idx="678">
                  <c:v>5.8227223290078854E-5</c:v>
                </c:pt>
                <c:pt idx="679">
                  <c:v>4.3671279459945815E-5</c:v>
                </c:pt>
                <c:pt idx="680">
                  <c:v>4.8954220673848138E-5</c:v>
                </c:pt>
                <c:pt idx="681">
                  <c:v>6.565530228100339E-5</c:v>
                </c:pt>
                <c:pt idx="682">
                  <c:v>7.433063651284936E-5</c:v>
                </c:pt>
                <c:pt idx="683">
                  <c:v>8.1216031616972376E-5</c:v>
                </c:pt>
                <c:pt idx="684">
                  <c:v>8.0494594528739179E-5</c:v>
                </c:pt>
                <c:pt idx="685">
                  <c:v>5.4204688837284269E-5</c:v>
                </c:pt>
                <c:pt idx="686">
                  <c:v>1.4079573346216787E-5</c:v>
                </c:pt>
                <c:pt idx="687">
                  <c:v>2.607804405334023E-5</c:v>
                </c:pt>
                <c:pt idx="688">
                  <c:v>4.2649808979880878E-5</c:v>
                </c:pt>
                <c:pt idx="689">
                  <c:v>9.1157992994282261E-6</c:v>
                </c:pt>
                <c:pt idx="690">
                  <c:v>-4.1997062811500841E-6</c:v>
                </c:pt>
                <c:pt idx="691">
                  <c:v>5.9598588487415343E-6</c:v>
                </c:pt>
                <c:pt idx="692">
                  <c:v>-1.5680510016511844E-6</c:v>
                </c:pt>
                <c:pt idx="693">
                  <c:v>9.2458025466134401E-6</c:v>
                </c:pt>
                <c:pt idx="694">
                  <c:v>1.4682283500391685E-5</c:v>
                </c:pt>
                <c:pt idx="695">
                  <c:v>1.3346170843422204E-5</c:v>
                </c:pt>
                <c:pt idx="696">
                  <c:v>2.4852935504886161E-5</c:v>
                </c:pt>
                <c:pt idx="697">
                  <c:v>2.2627237728310733E-5</c:v>
                </c:pt>
                <c:pt idx="698">
                  <c:v>3.1526275193353907E-5</c:v>
                </c:pt>
                <c:pt idx="699">
                  <c:v>1.1180395783890577E-5</c:v>
                </c:pt>
                <c:pt idx="700">
                  <c:v>1.2144822008581581E-6</c:v>
                </c:pt>
                <c:pt idx="701">
                  <c:v>4.088903955293784E-6</c:v>
                </c:pt>
                <c:pt idx="702">
                  <c:v>4.9841116081383053E-7</c:v>
                </c:pt>
                <c:pt idx="703">
                  <c:v>6.5723113346792785E-6</c:v>
                </c:pt>
                <c:pt idx="704">
                  <c:v>2.4866549489952395E-5</c:v>
                </c:pt>
                <c:pt idx="705">
                  <c:v>8.681641652142459E-6</c:v>
                </c:pt>
                <c:pt idx="706">
                  <c:v>-5.535788570700566E-6</c:v>
                </c:pt>
                <c:pt idx="707">
                  <c:v>8.9791944005314255E-6</c:v>
                </c:pt>
                <c:pt idx="708">
                  <c:v>-1.0455441834329263E-5</c:v>
                </c:pt>
                <c:pt idx="709">
                  <c:v>-2.9418474910908513E-5</c:v>
                </c:pt>
                <c:pt idx="710">
                  <c:v>-8.87955132607917E-6</c:v>
                </c:pt>
                <c:pt idx="711">
                  <c:v>-1.5821203805296278E-5</c:v>
                </c:pt>
                <c:pt idx="712">
                  <c:v>-2.7672060016203533E-5</c:v>
                </c:pt>
                <c:pt idx="713">
                  <c:v>-3.326015429357413E-5</c:v>
                </c:pt>
                <c:pt idx="714">
                  <c:v>-1.3067872965941207E-5</c:v>
                </c:pt>
                <c:pt idx="715">
                  <c:v>8.2365998327285469E-6</c:v>
                </c:pt>
                <c:pt idx="716">
                  <c:v>-9.4066335331025633E-6</c:v>
                </c:pt>
                <c:pt idx="717">
                  <c:v>2.3130771787446812E-6</c:v>
                </c:pt>
                <c:pt idx="718">
                  <c:v>1.478545966819877E-5</c:v>
                </c:pt>
                <c:pt idx="719">
                  <c:v>2.058229257547148E-5</c:v>
                </c:pt>
                <c:pt idx="720">
                  <c:v>2.7430083176046972E-5</c:v>
                </c:pt>
                <c:pt idx="721">
                  <c:v>2.7326998190135995E-5</c:v>
                </c:pt>
                <c:pt idx="722">
                  <c:v>2.244088600762505E-5</c:v>
                </c:pt>
                <c:pt idx="723">
                  <c:v>1.4566646436575426E-5</c:v>
                </c:pt>
                <c:pt idx="724">
                  <c:v>2.4752937941640066E-5</c:v>
                </c:pt>
                <c:pt idx="725">
                  <c:v>2.7867919096493167E-5</c:v>
                </c:pt>
                <c:pt idx="726">
                  <c:v>3.6471292710842832E-5</c:v>
                </c:pt>
                <c:pt idx="727">
                  <c:v>4.6437435846601339E-5</c:v>
                </c:pt>
                <c:pt idx="728">
                  <c:v>5.422421036443111E-5</c:v>
                </c:pt>
                <c:pt idx="729">
                  <c:v>4.9766583134169272E-5</c:v>
                </c:pt>
                <c:pt idx="730">
                  <c:v>5.144047722029309E-5</c:v>
                </c:pt>
                <c:pt idx="731">
                  <c:v>4.7068326128529304E-5</c:v>
                </c:pt>
                <c:pt idx="732">
                  <c:v>4.4467201338788171E-5</c:v>
                </c:pt>
                <c:pt idx="733">
                  <c:v>4.3644604861309779E-5</c:v>
                </c:pt>
                <c:pt idx="734">
                  <c:v>4.3661830068815428E-5</c:v>
                </c:pt>
                <c:pt idx="735">
                  <c:v>4.5826217418149339E-5</c:v>
                </c:pt>
                <c:pt idx="736">
                  <c:v>4.8656311377864881E-5</c:v>
                </c:pt>
                <c:pt idx="737">
                  <c:v>5.3467698144421602E-5</c:v>
                </c:pt>
                <c:pt idx="738">
                  <c:v>4.6762066327148849E-5</c:v>
                </c:pt>
                <c:pt idx="739">
                  <c:v>5.6368215386866769E-5</c:v>
                </c:pt>
                <c:pt idx="740">
                  <c:v>2.1486912139815899E-5</c:v>
                </c:pt>
                <c:pt idx="741">
                  <c:v>3.9628690931241244E-5</c:v>
                </c:pt>
                <c:pt idx="742">
                  <c:v>3.7385987886126074E-5</c:v>
                </c:pt>
                <c:pt idx="743">
                  <c:v>2.2532513648442163E-5</c:v>
                </c:pt>
                <c:pt idx="744">
                  <c:v>1.8061023713890235E-5</c:v>
                </c:pt>
                <c:pt idx="745">
                  <c:v>2.4133313222468037E-5</c:v>
                </c:pt>
                <c:pt idx="746">
                  <c:v>3.8477674452954319E-5</c:v>
                </c:pt>
                <c:pt idx="747">
                  <c:v>4.4944860117793641E-5</c:v>
                </c:pt>
                <c:pt idx="748">
                  <c:v>1.9528904006002949E-5</c:v>
                </c:pt>
                <c:pt idx="749">
                  <c:v>1.8885382762206461E-5</c:v>
                </c:pt>
                <c:pt idx="750">
                  <c:v>2.1093336302566229E-5</c:v>
                </c:pt>
                <c:pt idx="751">
                  <c:v>9.503965964596734E-8</c:v>
                </c:pt>
                <c:pt idx="752">
                  <c:v>-1.0820207367569327E-5</c:v>
                </c:pt>
                <c:pt idx="753">
                  <c:v>-9.6669865562335252E-6</c:v>
                </c:pt>
                <c:pt idx="754">
                  <c:v>-3.129761735174995E-5</c:v>
                </c:pt>
                <c:pt idx="755">
                  <c:v>-2.4111335092265273E-5</c:v>
                </c:pt>
                <c:pt idx="756">
                  <c:v>-2.6290551413503197E-5</c:v>
                </c:pt>
                <c:pt idx="757">
                  <c:v>-8.7177206824164279E-7</c:v>
                </c:pt>
                <c:pt idx="758">
                  <c:v>-1.9825287751382859E-5</c:v>
                </c:pt>
                <c:pt idx="759">
                  <c:v>1.1668824544757102E-5</c:v>
                </c:pt>
                <c:pt idx="760">
                  <c:v>8.6720700685970708E-6</c:v>
                </c:pt>
                <c:pt idx="761">
                  <c:v>2.5844564451858167E-5</c:v>
                </c:pt>
                <c:pt idx="762">
                  <c:v>2.84798539747817E-5</c:v>
                </c:pt>
                <c:pt idx="763">
                  <c:v>1.6592385296729983E-5</c:v>
                </c:pt>
                <c:pt idx="764">
                  <c:v>1.6105904875390454E-5</c:v>
                </c:pt>
                <c:pt idx="765">
                  <c:v>2.6434594150554853E-6</c:v>
                </c:pt>
                <c:pt idx="766">
                  <c:v>3.809086076581375E-6</c:v>
                </c:pt>
                <c:pt idx="767">
                  <c:v>2.1618830431172573E-6</c:v>
                </c:pt>
                <c:pt idx="768">
                  <c:v>1.3315689344873519E-5</c:v>
                </c:pt>
                <c:pt idx="769">
                  <c:v>-1.0984451869484415E-5</c:v>
                </c:pt>
                <c:pt idx="770">
                  <c:v>-2.0285712999820243E-5</c:v>
                </c:pt>
                <c:pt idx="771">
                  <c:v>-2.7455488193057923E-5</c:v>
                </c:pt>
                <c:pt idx="772">
                  <c:v>-7.5080028780822084E-6</c:v>
                </c:pt>
                <c:pt idx="773">
                  <c:v>1.2691019624856766E-5</c:v>
                </c:pt>
                <c:pt idx="774">
                  <c:v>1.2805209669154086E-5</c:v>
                </c:pt>
                <c:pt idx="775">
                  <c:v>-5.904518878789104E-8</c:v>
                </c:pt>
                <c:pt idx="776">
                  <c:v>1.2939913652698331E-5</c:v>
                </c:pt>
                <c:pt idx="777">
                  <c:v>3.6477206690677374E-5</c:v>
                </c:pt>
                <c:pt idx="778">
                  <c:v>4.3275646340423621E-5</c:v>
                </c:pt>
                <c:pt idx="779">
                  <c:v>4.1714714494554166E-5</c:v>
                </c:pt>
                <c:pt idx="780">
                  <c:v>3.5768149726784208E-5</c:v>
                </c:pt>
                <c:pt idx="781">
                  <c:v>4.075505384647416E-5</c:v>
                </c:pt>
                <c:pt idx="782">
                  <c:v>4.3868048230668321E-5</c:v>
                </c:pt>
                <c:pt idx="783">
                  <c:v>4.880991907186731E-5</c:v>
                </c:pt>
                <c:pt idx="784">
                  <c:v>5.1428186188841596E-5</c:v>
                </c:pt>
                <c:pt idx="785">
                  <c:v>5.508212392967361E-5</c:v>
                </c:pt>
                <c:pt idx="786">
                  <c:v>4.9054433310883459E-5</c:v>
                </c:pt>
                <c:pt idx="787">
                  <c:v>4.7273112774841731E-5</c:v>
                </c:pt>
                <c:pt idx="788">
                  <c:v>5.0440677451212191E-5</c:v>
                </c:pt>
                <c:pt idx="789">
                  <c:v>4.3561371139058205E-5</c:v>
                </c:pt>
                <c:pt idx="790">
                  <c:v>1.8783540516980993E-5</c:v>
                </c:pt>
                <c:pt idx="791">
                  <c:v>5.649298746602291E-6</c:v>
                </c:pt>
                <c:pt idx="792">
                  <c:v>-4.9281493690486114E-6</c:v>
                </c:pt>
                <c:pt idx="793">
                  <c:v>-5.7170668876406209E-6</c:v>
                </c:pt>
                <c:pt idx="794">
                  <c:v>4.9254891036792498E-6</c:v>
                </c:pt>
                <c:pt idx="795">
                  <c:v>1.4822101815204286E-5</c:v>
                </c:pt>
                <c:pt idx="796">
                  <c:v>1.1113792348441348E-5</c:v>
                </c:pt>
                <c:pt idx="797">
                  <c:v>7.4629936948749433E-6</c:v>
                </c:pt>
                <c:pt idx="798">
                  <c:v>9.2329357891262063E-7</c:v>
                </c:pt>
                <c:pt idx="799">
                  <c:v>-9.0679393695344558E-6</c:v>
                </c:pt>
                <c:pt idx="800">
                  <c:v>2.7009422819024437E-5</c:v>
                </c:pt>
                <c:pt idx="801">
                  <c:v>1.064851367017925E-5</c:v>
                </c:pt>
                <c:pt idx="802">
                  <c:v>3.6633531710250493E-6</c:v>
                </c:pt>
                <c:pt idx="803">
                  <c:v>6.9272357577270045E-6</c:v>
                </c:pt>
                <c:pt idx="804">
                  <c:v>2.2781112979621875E-5</c:v>
                </c:pt>
                <c:pt idx="805">
                  <c:v>-6.3520305526516277E-6</c:v>
                </c:pt>
                <c:pt idx="806">
                  <c:v>1.1979732200778478E-5</c:v>
                </c:pt>
                <c:pt idx="807">
                  <c:v>2.1020081746326625E-5</c:v>
                </c:pt>
                <c:pt idx="808">
                  <c:v>-1.0783814726808159E-6</c:v>
                </c:pt>
                <c:pt idx="809">
                  <c:v>-3.15881992962592E-5</c:v>
                </c:pt>
                <c:pt idx="810">
                  <c:v>-4.4084441038805581E-5</c:v>
                </c:pt>
                <c:pt idx="811">
                  <c:v>-2.4627913927472387E-5</c:v>
                </c:pt>
                <c:pt idx="812">
                  <c:v>-3.590290442401239E-5</c:v>
                </c:pt>
                <c:pt idx="813">
                  <c:v>-5.5348332797759856E-5</c:v>
                </c:pt>
                <c:pt idx="814">
                  <c:v>-5.7876332136065747E-5</c:v>
                </c:pt>
                <c:pt idx="815">
                  <c:v>-7.6201466763873847E-5</c:v>
                </c:pt>
                <c:pt idx="816">
                  <c:v>-8.6347557918354547E-5</c:v>
                </c:pt>
                <c:pt idx="817">
                  <c:v>-8.6529240224049296E-5</c:v>
                </c:pt>
                <c:pt idx="818">
                  <c:v>-8.9955666737564981E-5</c:v>
                </c:pt>
                <c:pt idx="819">
                  <c:v>-9.6430374458583942E-5</c:v>
                </c:pt>
                <c:pt idx="820">
                  <c:v>-4.6068752970709763E-5</c:v>
                </c:pt>
                <c:pt idx="821">
                  <c:v>-4.3246422418127243E-5</c:v>
                </c:pt>
                <c:pt idx="822">
                  <c:v>-3.2279137913518524E-5</c:v>
                </c:pt>
                <c:pt idx="823">
                  <c:v>-2.6482272537071481E-5</c:v>
                </c:pt>
                <c:pt idx="824">
                  <c:v>-4.1458714050930189E-5</c:v>
                </c:pt>
                <c:pt idx="825">
                  <c:v>-2.6794673519635735E-5</c:v>
                </c:pt>
                <c:pt idx="826">
                  <c:v>-2.761940112729029E-5</c:v>
                </c:pt>
                <c:pt idx="827">
                  <c:v>-4.0787904050395879E-5</c:v>
                </c:pt>
                <c:pt idx="828">
                  <c:v>-3.8039071113781245E-5</c:v>
                </c:pt>
                <c:pt idx="829">
                  <c:v>-3.8286399034014353E-5</c:v>
                </c:pt>
                <c:pt idx="830">
                  <c:v>-3.8009901254771843E-5</c:v>
                </c:pt>
                <c:pt idx="831">
                  <c:v>-2.0834528669220506E-5</c:v>
                </c:pt>
                <c:pt idx="832">
                  <c:v>-2.367038813749646E-5</c:v>
                </c:pt>
                <c:pt idx="833">
                  <c:v>-3.7318691027899572E-5</c:v>
                </c:pt>
                <c:pt idx="834">
                  <c:v>-2.2080326884030127E-5</c:v>
                </c:pt>
                <c:pt idx="835">
                  <c:v>-1.5023670932917896E-5</c:v>
                </c:pt>
                <c:pt idx="836">
                  <c:v>-3.8106997314297343E-6</c:v>
                </c:pt>
                <c:pt idx="837">
                  <c:v>-1.6525685343628662E-6</c:v>
                </c:pt>
                <c:pt idx="838">
                  <c:v>-1.7945254579957543E-5</c:v>
                </c:pt>
                <c:pt idx="839">
                  <c:v>-9.1891115128173784E-6</c:v>
                </c:pt>
                <c:pt idx="840">
                  <c:v>-1.5438240204078464E-5</c:v>
                </c:pt>
                <c:pt idx="841">
                  <c:v>-2.4083439387115464E-5</c:v>
                </c:pt>
                <c:pt idx="842">
                  <c:v>-2.2712348608217368E-5</c:v>
                </c:pt>
                <c:pt idx="843">
                  <c:v>-1.8709444216615904E-5</c:v>
                </c:pt>
                <c:pt idx="844">
                  <c:v>-2.9111973768027306E-5</c:v>
                </c:pt>
                <c:pt idx="845">
                  <c:v>-2.7329782148112321E-5</c:v>
                </c:pt>
                <c:pt idx="846">
                  <c:v>-1.9200144891062726E-5</c:v>
                </c:pt>
                <c:pt idx="847">
                  <c:v>-1.052451474040933E-5</c:v>
                </c:pt>
                <c:pt idx="848">
                  <c:v>-6.2338590965348577E-6</c:v>
                </c:pt>
                <c:pt idx="849">
                  <c:v>-1.1800508884632621E-5</c:v>
                </c:pt>
                <c:pt idx="850">
                  <c:v>-3.0667516371178838E-5</c:v>
                </c:pt>
                <c:pt idx="851">
                  <c:v>-5.3284182607802923E-5</c:v>
                </c:pt>
                <c:pt idx="852">
                  <c:v>-3.6375832734801501E-5</c:v>
                </c:pt>
                <c:pt idx="853">
                  <c:v>-2.5385718572579716E-5</c:v>
                </c:pt>
                <c:pt idx="854">
                  <c:v>-3.3908902688569511E-5</c:v>
                </c:pt>
                <c:pt idx="855">
                  <c:v>-4.9776418925611656E-6</c:v>
                </c:pt>
                <c:pt idx="856">
                  <c:v>-3.3547212451063607E-5</c:v>
                </c:pt>
                <c:pt idx="857">
                  <c:v>-3.1972292396355844E-5</c:v>
                </c:pt>
                <c:pt idx="858">
                  <c:v>-4.6860837213214501E-5</c:v>
                </c:pt>
                <c:pt idx="859">
                  <c:v>-4.3368610849037628E-5</c:v>
                </c:pt>
                <c:pt idx="860">
                  <c:v>-4.7756146794600335E-5</c:v>
                </c:pt>
                <c:pt idx="861">
                  <c:v>-5.0830289063298254E-5</c:v>
                </c:pt>
                <c:pt idx="862">
                  <c:v>-4.1112275471443489E-5</c:v>
                </c:pt>
                <c:pt idx="863">
                  <c:v>-6.5480193766814395E-6</c:v>
                </c:pt>
                <c:pt idx="864">
                  <c:v>2.3977991286552075E-6</c:v>
                </c:pt>
                <c:pt idx="865">
                  <c:v>1.496684157096661E-5</c:v>
                </c:pt>
                <c:pt idx="866">
                  <c:v>1.233446772029147E-5</c:v>
                </c:pt>
                <c:pt idx="867">
                  <c:v>2.4772509581465518E-5</c:v>
                </c:pt>
                <c:pt idx="868">
                  <c:v>2.4094419955788471E-5</c:v>
                </c:pt>
                <c:pt idx="869">
                  <c:v>3.080428059967598E-5</c:v>
                </c:pt>
                <c:pt idx="870">
                  <c:v>3.2669071344131044E-5</c:v>
                </c:pt>
                <c:pt idx="871">
                  <c:v>3.3574534638430492E-5</c:v>
                </c:pt>
                <c:pt idx="872">
                  <c:v>2.6379959866598046E-5</c:v>
                </c:pt>
                <c:pt idx="873">
                  <c:v>3.047262755699978E-5</c:v>
                </c:pt>
                <c:pt idx="874">
                  <c:v>-2.2208331265940412E-6</c:v>
                </c:pt>
                <c:pt idx="875">
                  <c:v>-2.4071172114742536E-5</c:v>
                </c:pt>
                <c:pt idx="876">
                  <c:v>-1.0658816398573153E-5</c:v>
                </c:pt>
                <c:pt idx="877">
                  <c:v>-8.1446673708557164E-7</c:v>
                </c:pt>
                <c:pt idx="878">
                  <c:v>8.8788387411952515E-6</c:v>
                </c:pt>
                <c:pt idx="879">
                  <c:v>5.9728191950017941E-6</c:v>
                </c:pt>
                <c:pt idx="880">
                  <c:v>1.5453124073200606E-5</c:v>
                </c:pt>
                <c:pt idx="881">
                  <c:v>1.528974703087395E-5</c:v>
                </c:pt>
                <c:pt idx="882">
                  <c:v>4.3098474453637946E-6</c:v>
                </c:pt>
                <c:pt idx="883">
                  <c:v>1.3774430902863982E-5</c:v>
                </c:pt>
                <c:pt idx="884">
                  <c:v>2.1169369378440612E-6</c:v>
                </c:pt>
                <c:pt idx="885">
                  <c:v>-1.9668509752589815E-6</c:v>
                </c:pt>
                <c:pt idx="886">
                  <c:v>9.2716741374639201E-6</c:v>
                </c:pt>
                <c:pt idx="887">
                  <c:v>6.1280511496895072E-6</c:v>
                </c:pt>
                <c:pt idx="888">
                  <c:v>-2.9461394053286972E-6</c:v>
                </c:pt>
                <c:pt idx="889">
                  <c:v>-7.798907528783529E-7</c:v>
                </c:pt>
                <c:pt idx="890">
                  <c:v>-1.2796821753993964E-5</c:v>
                </c:pt>
                <c:pt idx="891">
                  <c:v>-1.1745474766809834E-5</c:v>
                </c:pt>
                <c:pt idx="892">
                  <c:v>-1.4211537239253137E-5</c:v>
                </c:pt>
                <c:pt idx="893">
                  <c:v>-1.4898658365256896E-5</c:v>
                </c:pt>
                <c:pt idx="894">
                  <c:v>1.2829659229337541E-5</c:v>
                </c:pt>
                <c:pt idx="895">
                  <c:v>2.1401125896200807E-5</c:v>
                </c:pt>
                <c:pt idx="896">
                  <c:v>4.4252773802011869E-5</c:v>
                </c:pt>
                <c:pt idx="897">
                  <c:v>5.2893430483726374E-5</c:v>
                </c:pt>
                <c:pt idx="898">
                  <c:v>5.6506168780153689E-5</c:v>
                </c:pt>
                <c:pt idx="899">
                  <c:v>5.0419590144227742E-5</c:v>
                </c:pt>
                <c:pt idx="900">
                  <c:v>4.5862521689177483E-5</c:v>
                </c:pt>
                <c:pt idx="901">
                  <c:v>5.0803032845292751E-5</c:v>
                </c:pt>
                <c:pt idx="902">
                  <c:v>5.9372201587023401E-5</c:v>
                </c:pt>
                <c:pt idx="903">
                  <c:v>6.2215454410599128E-5</c:v>
                </c:pt>
                <c:pt idx="904">
                  <c:v>6.0978159489235191E-5</c:v>
                </c:pt>
                <c:pt idx="905">
                  <c:v>7.1067013046985342E-5</c:v>
                </c:pt>
                <c:pt idx="906">
                  <c:v>5.7797298624244564E-5</c:v>
                </c:pt>
                <c:pt idx="907">
                  <c:v>4.7720548359726601E-5</c:v>
                </c:pt>
                <c:pt idx="908">
                  <c:v>4.5286989319650222E-5</c:v>
                </c:pt>
                <c:pt idx="909">
                  <c:v>5.0098918378986364E-5</c:v>
                </c:pt>
                <c:pt idx="910">
                  <c:v>4.6799700925895664E-5</c:v>
                </c:pt>
                <c:pt idx="911">
                  <c:v>4.2162229172155937E-5</c:v>
                </c:pt>
                <c:pt idx="912">
                  <c:v>5.1758320074589156E-5</c:v>
                </c:pt>
                <c:pt idx="913">
                  <c:v>4.9050243303796787E-5</c:v>
                </c:pt>
                <c:pt idx="914">
                  <c:v>6.5499467291361941E-5</c:v>
                </c:pt>
                <c:pt idx="915">
                  <c:v>4.1130970653464371E-5</c:v>
                </c:pt>
                <c:pt idx="916">
                  <c:v>3.8525922795194229E-5</c:v>
                </c:pt>
                <c:pt idx="917">
                  <c:v>4.0564683812688941E-5</c:v>
                </c:pt>
                <c:pt idx="918">
                  <c:v>1.6244938581096045E-5</c:v>
                </c:pt>
                <c:pt idx="919">
                  <c:v>1.7500066278022003E-5</c:v>
                </c:pt>
                <c:pt idx="920">
                  <c:v>3.2274326122336103E-5</c:v>
                </c:pt>
                <c:pt idx="921">
                  <c:v>2.8277696828039254E-5</c:v>
                </c:pt>
                <c:pt idx="922">
                  <c:v>4.2508823582659455E-6</c:v>
                </c:pt>
                <c:pt idx="923">
                  <c:v>-2.6320168238525786E-6</c:v>
                </c:pt>
                <c:pt idx="924">
                  <c:v>-3.2550360392800894E-6</c:v>
                </c:pt>
                <c:pt idx="925">
                  <c:v>-7.1404913603639138E-6</c:v>
                </c:pt>
                <c:pt idx="926">
                  <c:v>6.7395753084992654E-6</c:v>
                </c:pt>
                <c:pt idx="927">
                  <c:v>8.7034503090478758E-6</c:v>
                </c:pt>
                <c:pt idx="928">
                  <c:v>1.894262902222466E-5</c:v>
                </c:pt>
                <c:pt idx="929">
                  <c:v>1.4207772150668745E-5</c:v>
                </c:pt>
                <c:pt idx="930">
                  <c:v>2.6008229996764183E-5</c:v>
                </c:pt>
                <c:pt idx="931">
                  <c:v>3.7775659028976908E-5</c:v>
                </c:pt>
                <c:pt idx="932">
                  <c:v>4.2420908308680389E-5</c:v>
                </c:pt>
                <c:pt idx="933">
                  <c:v>3.344174317282497E-5</c:v>
                </c:pt>
                <c:pt idx="934">
                  <c:v>4.0121305502108682E-5</c:v>
                </c:pt>
                <c:pt idx="935">
                  <c:v>4.6099490393468177E-5</c:v>
                </c:pt>
                <c:pt idx="936">
                  <c:v>6.4357734474893984E-5</c:v>
                </c:pt>
                <c:pt idx="937">
                  <c:v>6.7386860131044793E-5</c:v>
                </c:pt>
                <c:pt idx="938">
                  <c:v>7.4417596311508136E-5</c:v>
                </c:pt>
                <c:pt idx="939">
                  <c:v>7.6379381295204661E-5</c:v>
                </c:pt>
                <c:pt idx="940">
                  <c:v>7.9097640176108107E-5</c:v>
                </c:pt>
                <c:pt idx="941">
                  <c:v>1.7300766986402176E-4</c:v>
                </c:pt>
                <c:pt idx="942">
                  <c:v>3.2718788547391836E-4</c:v>
                </c:pt>
                <c:pt idx="943">
                  <c:v>7.3078470002529397E-4</c:v>
                </c:pt>
                <c:pt idx="944">
                  <c:v>7.5555898876524224E-4</c:v>
                </c:pt>
                <c:pt idx="945">
                  <c:v>7.0860899900642164E-4</c:v>
                </c:pt>
                <c:pt idx="946">
                  <c:v>6.625990059283941E-4</c:v>
                </c:pt>
                <c:pt idx="947">
                  <c:v>8.0522850188557797E-4</c:v>
                </c:pt>
                <c:pt idx="948">
                  <c:v>8.5311864054925333E-4</c:v>
                </c:pt>
                <c:pt idx="949">
                  <c:v>8.5611239930612724E-4</c:v>
                </c:pt>
                <c:pt idx="950">
                  <c:v>8.4669045839113602E-4</c:v>
                </c:pt>
                <c:pt idx="951">
                  <c:v>8.0967057818098938E-4</c:v>
                </c:pt>
                <c:pt idx="952">
                  <c:v>7.8125380593010551E-4</c:v>
                </c:pt>
                <c:pt idx="953">
                  <c:v>5.8029024258150416E-4</c:v>
                </c:pt>
                <c:pt idx="954">
                  <c:v>5.2457230956597101E-4</c:v>
                </c:pt>
                <c:pt idx="955">
                  <c:v>4.9432076114958761E-4</c:v>
                </c:pt>
                <c:pt idx="956">
                  <c:v>4.6089611568031724E-4</c:v>
                </c:pt>
                <c:pt idx="957">
                  <c:v>3.7032297387715245E-4</c:v>
                </c:pt>
                <c:pt idx="958">
                  <c:v>3.5099660187332208E-4</c:v>
                </c:pt>
                <c:pt idx="959">
                  <c:v>2.6625025510654125E-4</c:v>
                </c:pt>
                <c:pt idx="960">
                  <c:v>2.6103614068903608E-4</c:v>
                </c:pt>
                <c:pt idx="961">
                  <c:v>2.5182264679868077E-4</c:v>
                </c:pt>
                <c:pt idx="962">
                  <c:v>2.4384793700806627E-4</c:v>
                </c:pt>
                <c:pt idx="963">
                  <c:v>2.0516847270382304E-4</c:v>
                </c:pt>
                <c:pt idx="964">
                  <c:v>1.6595519454951145E-4</c:v>
                </c:pt>
                <c:pt idx="965">
                  <c:v>2.6963323514296464E-4</c:v>
                </c:pt>
                <c:pt idx="966">
                  <c:v>2.1902228432982748E-4</c:v>
                </c:pt>
                <c:pt idx="967">
                  <c:v>4.9241341493219866E-4</c:v>
                </c:pt>
                <c:pt idx="968">
                  <c:v>4.814968391966238E-4</c:v>
                </c:pt>
                <c:pt idx="969">
                  <c:v>5.3457756822974023E-4</c:v>
                </c:pt>
                <c:pt idx="970">
                  <c:v>5.3130010446749245E-4</c:v>
                </c:pt>
                <c:pt idx="971">
                  <c:v>7.2824676390443634E-4</c:v>
                </c:pt>
                <c:pt idx="972">
                  <c:v>9.3956317368878886E-4</c:v>
                </c:pt>
                <c:pt idx="973">
                  <c:v>9.056319593267353E-4</c:v>
                </c:pt>
                <c:pt idx="974">
                  <c:v>8.7774359833406779E-4</c:v>
                </c:pt>
                <c:pt idx="975">
                  <c:v>8.9747092696290347E-5</c:v>
                </c:pt>
                <c:pt idx="976">
                  <c:v>7.9403992075974863E-5</c:v>
                </c:pt>
                <c:pt idx="977">
                  <c:v>3.3023187543208941E-5</c:v>
                </c:pt>
                <c:pt idx="978">
                  <c:v>2.5397623486015823E-4</c:v>
                </c:pt>
                <c:pt idx="979">
                  <c:v>6.7714257355528155E-4</c:v>
                </c:pt>
                <c:pt idx="980">
                  <c:v>8.2236186583578769E-4</c:v>
                </c:pt>
                <c:pt idx="981">
                  <c:v>7.9863407953464872E-4</c:v>
                </c:pt>
                <c:pt idx="982">
                  <c:v>7.7471242162216447E-4</c:v>
                </c:pt>
                <c:pt idx="983">
                  <c:v>7.505957446837416E-4</c:v>
                </c:pt>
                <c:pt idx="984">
                  <c:v>7.278431294435577E-4</c:v>
                </c:pt>
                <c:pt idx="985">
                  <c:v>7.08154671105579E-4</c:v>
                </c:pt>
                <c:pt idx="986">
                  <c:v>6.9523416307314481E-4</c:v>
                </c:pt>
                <c:pt idx="987">
                  <c:v>6.754269434432503E-4</c:v>
                </c:pt>
                <c:pt idx="988">
                  <c:v>6.3580581749099702E-4</c:v>
                </c:pt>
                <c:pt idx="989">
                  <c:v>6.0439289956523972E-4</c:v>
                </c:pt>
                <c:pt idx="990">
                  <c:v>5.8661292482122972E-4</c:v>
                </c:pt>
                <c:pt idx="991">
                  <c:v>6.1893218800141488E-4</c:v>
                </c:pt>
                <c:pt idx="992">
                  <c:v>6.3796388903500248E-4</c:v>
                </c:pt>
                <c:pt idx="993">
                  <c:v>6.1962208597800739E-4</c:v>
                </c:pt>
                <c:pt idx="994">
                  <c:v>6.1494679869735273E-4</c:v>
                </c:pt>
                <c:pt idx="995">
                  <c:v>1.2966117130789915E-3</c:v>
                </c:pt>
                <c:pt idx="996">
                  <c:v>1.28940492413342E-3</c:v>
                </c:pt>
                <c:pt idx="997">
                  <c:v>1.2522206782805919E-3</c:v>
                </c:pt>
                <c:pt idx="998">
                  <c:v>1.2142599952510104E-3</c:v>
                </c:pt>
                <c:pt idx="999">
                  <c:v>2.2461039423442245E-3</c:v>
                </c:pt>
                <c:pt idx="1000">
                  <c:v>2.4883876162790216E-3</c:v>
                </c:pt>
                <c:pt idx="1001">
                  <c:v>2.4167416897146292E-3</c:v>
                </c:pt>
                <c:pt idx="1002">
                  <c:v>2.3524599523494305E-3</c:v>
                </c:pt>
                <c:pt idx="1003">
                  <c:v>2.0887775718889537E-3</c:v>
                </c:pt>
                <c:pt idx="1004">
                  <c:v>2.1865220756943984E-3</c:v>
                </c:pt>
                <c:pt idx="1005">
                  <c:v>2.1174806772975801E-3</c:v>
                </c:pt>
                <c:pt idx="1006">
                  <c:v>2.0317291316904957E-3</c:v>
                </c:pt>
                <c:pt idx="1007">
                  <c:v>1.9603361919068008E-3</c:v>
                </c:pt>
                <c:pt idx="1008">
                  <c:v>1.9225487710158628E-3</c:v>
                </c:pt>
                <c:pt idx="1009">
                  <c:v>2.1976446955260238E-3</c:v>
                </c:pt>
                <c:pt idx="1010">
                  <c:v>2.1818124255575861E-3</c:v>
                </c:pt>
                <c:pt idx="1011">
                  <c:v>2.1521445665782951E-3</c:v>
                </c:pt>
                <c:pt idx="1012">
                  <c:v>2.213956927866933E-3</c:v>
                </c:pt>
                <c:pt idx="1013">
                  <c:v>2.2583250692013064E-3</c:v>
                </c:pt>
                <c:pt idx="1014">
                  <c:v>2.5835065012406763E-3</c:v>
                </c:pt>
                <c:pt idx="1015">
                  <c:v>2.5193809014062638E-3</c:v>
                </c:pt>
                <c:pt idx="1016">
                  <c:v>2.3947756504453088E-3</c:v>
                </c:pt>
                <c:pt idx="1017">
                  <c:v>2.2535825056625974E-3</c:v>
                </c:pt>
                <c:pt idx="1018">
                  <c:v>2.1626128545491358E-3</c:v>
                </c:pt>
                <c:pt idx="1019">
                  <c:v>2.1002783820739447E-3</c:v>
                </c:pt>
                <c:pt idx="1020">
                  <c:v>2.0360620800127368E-3</c:v>
                </c:pt>
                <c:pt idx="1021">
                  <c:v>3.032326320201863E-3</c:v>
                </c:pt>
                <c:pt idx="1022">
                  <c:v>2.998508119323764E-3</c:v>
                </c:pt>
                <c:pt idx="1023">
                  <c:v>2.8957256143958021E-3</c:v>
                </c:pt>
                <c:pt idx="1024">
                  <c:v>2.8703468061523386E-3</c:v>
                </c:pt>
                <c:pt idx="1025">
                  <c:v>2.7667431913527543E-3</c:v>
                </c:pt>
                <c:pt idx="1026">
                  <c:v>2.2693089470026983E-3</c:v>
                </c:pt>
                <c:pt idx="1027">
                  <c:v>2.2909331737331392E-3</c:v>
                </c:pt>
                <c:pt idx="1028">
                  <c:v>2.511036787555355E-3</c:v>
                </c:pt>
                <c:pt idx="1029">
                  <c:v>2.3451215484440835E-3</c:v>
                </c:pt>
                <c:pt idx="1030">
                  <c:v>2.6125914014173638E-3</c:v>
                </c:pt>
                <c:pt idx="1031">
                  <c:v>2.5760193421972234E-3</c:v>
                </c:pt>
                <c:pt idx="1032">
                  <c:v>2.4595500749349615E-3</c:v>
                </c:pt>
                <c:pt idx="1033">
                  <c:v>2.4349903125840369E-3</c:v>
                </c:pt>
                <c:pt idx="1034">
                  <c:v>2.9832066983401166E-3</c:v>
                </c:pt>
                <c:pt idx="1035">
                  <c:v>2.912733496769025E-3</c:v>
                </c:pt>
                <c:pt idx="1036">
                  <c:v>2.7879337582222569E-3</c:v>
                </c:pt>
                <c:pt idx="1037">
                  <c:v>3.0044919475110785E-3</c:v>
                </c:pt>
                <c:pt idx="1038">
                  <c:v>2.943329783142587E-3</c:v>
                </c:pt>
                <c:pt idx="1039">
                  <c:v>2.7335237155124933E-3</c:v>
                </c:pt>
                <c:pt idx="1040">
                  <c:v>2.7910291066274655E-3</c:v>
                </c:pt>
                <c:pt idx="1041">
                  <c:v>2.6178034371835842E-3</c:v>
                </c:pt>
                <c:pt idx="1042">
                  <c:v>2.5250245672493029E-3</c:v>
                </c:pt>
                <c:pt idx="1043">
                  <c:v>2.4386456131063033E-3</c:v>
                </c:pt>
                <c:pt idx="1044">
                  <c:v>2.3647355115493608E-3</c:v>
                </c:pt>
                <c:pt idx="1045">
                  <c:v>2.3623386027804482E-3</c:v>
                </c:pt>
                <c:pt idx="1046">
                  <c:v>2.2705820457527555E-3</c:v>
                </c:pt>
                <c:pt idx="1047">
                  <c:v>2.1881600538523225E-3</c:v>
                </c:pt>
                <c:pt idx="1048">
                  <c:v>2.1272048151732168E-3</c:v>
                </c:pt>
                <c:pt idx="1049">
                  <c:v>2.0770260027422071E-3</c:v>
                </c:pt>
                <c:pt idx="1050">
                  <c:v>2.1050720799454491E-3</c:v>
                </c:pt>
                <c:pt idx="1051">
                  <c:v>2.0458936949411311E-3</c:v>
                </c:pt>
                <c:pt idx="1052">
                  <c:v>2.1559255304869117E-3</c:v>
                </c:pt>
                <c:pt idx="1053">
                  <c:v>2.1804973555979595E-3</c:v>
                </c:pt>
                <c:pt idx="1054">
                  <c:v>2.0721385454476353E-3</c:v>
                </c:pt>
                <c:pt idx="1055">
                  <c:v>1.9527190031688646E-3</c:v>
                </c:pt>
                <c:pt idx="1056">
                  <c:v>1.8542855439417972E-3</c:v>
                </c:pt>
                <c:pt idx="1057">
                  <c:v>1.8113528975161925E-3</c:v>
                </c:pt>
                <c:pt idx="1058">
                  <c:v>1.9631160893776537E-3</c:v>
                </c:pt>
                <c:pt idx="1059">
                  <c:v>1.8036047804926151E-3</c:v>
                </c:pt>
                <c:pt idx="1060">
                  <c:v>1.7710122619548144E-3</c:v>
                </c:pt>
                <c:pt idx="1061">
                  <c:v>1.7005749257569382E-3</c:v>
                </c:pt>
                <c:pt idx="1062">
                  <c:v>1.666352727118652E-3</c:v>
                </c:pt>
                <c:pt idx="1063">
                  <c:v>1.8844352828601601E-3</c:v>
                </c:pt>
                <c:pt idx="1064">
                  <c:v>2.5917050926854432E-3</c:v>
                </c:pt>
                <c:pt idx="1065">
                  <c:v>2.3225108801879194E-3</c:v>
                </c:pt>
                <c:pt idx="1066">
                  <c:v>2.1822834096527099E-3</c:v>
                </c:pt>
                <c:pt idx="1067">
                  <c:v>2.0496051254294359E-3</c:v>
                </c:pt>
                <c:pt idx="1068">
                  <c:v>1.9707098064185866E-3</c:v>
                </c:pt>
                <c:pt idx="1069">
                  <c:v>1.9185779006574051E-3</c:v>
                </c:pt>
                <c:pt idx="1070">
                  <c:v>1.8665132573073091E-3</c:v>
                </c:pt>
                <c:pt idx="1071">
                  <c:v>1.7987284368032065E-3</c:v>
                </c:pt>
                <c:pt idx="1072">
                  <c:v>1.7220571157633515E-3</c:v>
                </c:pt>
                <c:pt idx="1073">
                  <c:v>1.6114677130211034E-3</c:v>
                </c:pt>
                <c:pt idx="1074">
                  <c:v>1.5604930707056022E-3</c:v>
                </c:pt>
                <c:pt idx="1075">
                  <c:v>1.517238603989501E-3</c:v>
                </c:pt>
                <c:pt idx="1076">
                  <c:v>1.4751067292091552E-3</c:v>
                </c:pt>
                <c:pt idx="1077">
                  <c:v>1.8994477785819598E-3</c:v>
                </c:pt>
                <c:pt idx="1078">
                  <c:v>1.8376522158594132E-3</c:v>
                </c:pt>
                <c:pt idx="1079">
                  <c:v>1.7314204446421148E-3</c:v>
                </c:pt>
                <c:pt idx="1080">
                  <c:v>1.677244005483943E-3</c:v>
                </c:pt>
                <c:pt idx="1081">
                  <c:v>1.6404262978013942E-3</c:v>
                </c:pt>
                <c:pt idx="1082">
                  <c:v>1.5827675087662716E-3</c:v>
                </c:pt>
                <c:pt idx="1083">
                  <c:v>1.5461838820112273E-3</c:v>
                </c:pt>
                <c:pt idx="1084">
                  <c:v>1.5204178516595279E-3</c:v>
                </c:pt>
                <c:pt idx="1085">
                  <c:v>1.4832870966830889E-3</c:v>
                </c:pt>
                <c:pt idx="1086">
                  <c:v>1.4442665063414534E-3</c:v>
                </c:pt>
                <c:pt idx="1087">
                  <c:v>1.4123938930834207E-3</c:v>
                </c:pt>
                <c:pt idx="1088">
                  <c:v>1.2474194347868528E-3</c:v>
                </c:pt>
                <c:pt idx="1089">
                  <c:v>1.2106459436483227E-3</c:v>
                </c:pt>
                <c:pt idx="1090">
                  <c:v>1.1721899219751858E-3</c:v>
                </c:pt>
                <c:pt idx="1091">
                  <c:v>1.200501971038383E-3</c:v>
                </c:pt>
                <c:pt idx="1092">
                  <c:v>1.1622946680213851E-3</c:v>
                </c:pt>
                <c:pt idx="1093">
                  <c:v>1.1836422181423271E-3</c:v>
                </c:pt>
                <c:pt idx="1094">
                  <c:v>1.1340604509599923E-3</c:v>
                </c:pt>
                <c:pt idx="1095">
                  <c:v>9.9004185955254144E-4</c:v>
                </c:pt>
                <c:pt idx="1096">
                  <c:v>9.6719966047437145E-4</c:v>
                </c:pt>
                <c:pt idx="1097">
                  <c:v>9.1656102424698548E-4</c:v>
                </c:pt>
                <c:pt idx="1098">
                  <c:v>8.1243808901819176E-4</c:v>
                </c:pt>
                <c:pt idx="1099">
                  <c:v>7.8824949790564356E-4</c:v>
                </c:pt>
                <c:pt idx="1100">
                  <c:v>7.4598560165733778E-4</c:v>
                </c:pt>
                <c:pt idx="1101">
                  <c:v>7.4684604795592201E-4</c:v>
                </c:pt>
                <c:pt idx="1102">
                  <c:v>7.8856838359712131E-4</c:v>
                </c:pt>
                <c:pt idx="1103">
                  <c:v>5.9532033214065427E-4</c:v>
                </c:pt>
                <c:pt idx="1104">
                  <c:v>5.7916493894193284E-4</c:v>
                </c:pt>
                <c:pt idx="1105">
                  <c:v>5.7798841446202003E-4</c:v>
                </c:pt>
                <c:pt idx="1106">
                  <c:v>3.9774360950899508E-4</c:v>
                </c:pt>
                <c:pt idx="1107">
                  <c:v>1.1833543732751269E-3</c:v>
                </c:pt>
                <c:pt idx="1108">
                  <c:v>1.1192002435815068E-3</c:v>
                </c:pt>
                <c:pt idx="1109">
                  <c:v>1.2085395584264876E-3</c:v>
                </c:pt>
                <c:pt idx="1110">
                  <c:v>1.1748681174998221E-3</c:v>
                </c:pt>
                <c:pt idx="1111">
                  <c:v>1.1424756520973846E-3</c:v>
                </c:pt>
                <c:pt idx="1112">
                  <c:v>9.5338888585039065E-4</c:v>
                </c:pt>
                <c:pt idx="1113">
                  <c:v>9.1107606240998043E-4</c:v>
                </c:pt>
                <c:pt idx="1114">
                  <c:v>5.9752477799086617E-4</c:v>
                </c:pt>
                <c:pt idx="1115">
                  <c:v>5.2440059692789379E-4</c:v>
                </c:pt>
                <c:pt idx="1116">
                  <c:v>2.6548289447834056E-4</c:v>
                </c:pt>
                <c:pt idx="1117">
                  <c:v>1.5541909021517407E-4</c:v>
                </c:pt>
                <c:pt idx="1118">
                  <c:v>1.5333388740316759E-4</c:v>
                </c:pt>
                <c:pt idx="1119">
                  <c:v>2.0011558988025727E-4</c:v>
                </c:pt>
                <c:pt idx="1120">
                  <c:v>2.4209205036998074E-4</c:v>
                </c:pt>
                <c:pt idx="1121">
                  <c:v>3.1788827850404248E-4</c:v>
                </c:pt>
                <c:pt idx="1122">
                  <c:v>5.6198670889654845E-4</c:v>
                </c:pt>
                <c:pt idx="1123">
                  <c:v>7.5023982817045407E-4</c:v>
                </c:pt>
                <c:pt idx="1124">
                  <c:v>7.1366568798053153E-4</c:v>
                </c:pt>
                <c:pt idx="1125">
                  <c:v>4.8272653813953987E-4</c:v>
                </c:pt>
                <c:pt idx="1126">
                  <c:v>4.6088732779008104E-4</c:v>
                </c:pt>
                <c:pt idx="1127">
                  <c:v>8.7085893740626802E-4</c:v>
                </c:pt>
                <c:pt idx="1128">
                  <c:v>1.7227818498615007E-3</c:v>
                </c:pt>
                <c:pt idx="1129">
                  <c:v>1.6711213736049872E-3</c:v>
                </c:pt>
                <c:pt idx="1130">
                  <c:v>1.4496571503847409E-3</c:v>
                </c:pt>
                <c:pt idx="1131">
                  <c:v>1.398238241346649E-3</c:v>
                </c:pt>
                <c:pt idx="1132">
                  <c:v>1.641226849069626E-3</c:v>
                </c:pt>
                <c:pt idx="1133">
                  <c:v>1.588964398304147E-3</c:v>
                </c:pt>
                <c:pt idx="1134">
                  <c:v>1.7213248965320797E-3</c:v>
                </c:pt>
                <c:pt idx="1135">
                  <c:v>1.7971371290841412E-3</c:v>
                </c:pt>
                <c:pt idx="1136">
                  <c:v>1.7283760180720254E-3</c:v>
                </c:pt>
                <c:pt idx="1137">
                  <c:v>1.4985302551186813E-3</c:v>
                </c:pt>
                <c:pt idx="1138">
                  <c:v>3.1055673042721028E-3</c:v>
                </c:pt>
                <c:pt idx="1139">
                  <c:v>3.5113509089301728E-3</c:v>
                </c:pt>
                <c:pt idx="1140">
                  <c:v>3.5144155797190721E-3</c:v>
                </c:pt>
                <c:pt idx="1141">
                  <c:v>3.5499486203470231E-3</c:v>
                </c:pt>
                <c:pt idx="1142">
                  <c:v>3.4884387642627303E-3</c:v>
                </c:pt>
                <c:pt idx="1143">
                  <c:v>3.5064621239306658E-3</c:v>
                </c:pt>
                <c:pt idx="1144">
                  <c:v>3.4074645844103424E-3</c:v>
                </c:pt>
                <c:pt idx="1145">
                  <c:v>3.2329949135505901E-3</c:v>
                </c:pt>
                <c:pt idx="1146">
                  <c:v>2.6353586094916091E-3</c:v>
                </c:pt>
                <c:pt idx="1147">
                  <c:v>2.5951171988440121E-3</c:v>
                </c:pt>
                <c:pt idx="1148">
                  <c:v>2.2762317188808148E-3</c:v>
                </c:pt>
                <c:pt idx="1149">
                  <c:v>2.1056505469284649E-3</c:v>
                </c:pt>
                <c:pt idx="1150">
                  <c:v>2.0148935070773664E-3</c:v>
                </c:pt>
                <c:pt idx="1151">
                  <c:v>1.8175947513980359E-3</c:v>
                </c:pt>
                <c:pt idx="1152">
                  <c:v>1.7543370770765432E-3</c:v>
                </c:pt>
                <c:pt idx="1153">
                  <c:v>1.728829737457496E-3</c:v>
                </c:pt>
                <c:pt idx="1154">
                  <c:v>1.6651646698586386E-3</c:v>
                </c:pt>
                <c:pt idx="1155">
                  <c:v>1.6197476792552238E-3</c:v>
                </c:pt>
                <c:pt idx="1156">
                  <c:v>1.5654321250903782E-3</c:v>
                </c:pt>
                <c:pt idx="1157">
                  <c:v>1.5204490214547634E-3</c:v>
                </c:pt>
                <c:pt idx="1158">
                  <c:v>1.5580622238474174E-3</c:v>
                </c:pt>
                <c:pt idx="1159">
                  <c:v>1.4232404273053073E-3</c:v>
                </c:pt>
                <c:pt idx="1160">
                  <c:v>1.3779722386523812E-3</c:v>
                </c:pt>
                <c:pt idx="1161">
                  <c:v>1.32986978279666E-3</c:v>
                </c:pt>
                <c:pt idx="1162">
                  <c:v>1.4265994765143236E-3</c:v>
                </c:pt>
                <c:pt idx="1163">
                  <c:v>1.3564770069397479E-3</c:v>
                </c:pt>
                <c:pt idx="1164">
                  <c:v>1.3728221617428642E-3</c:v>
                </c:pt>
                <c:pt idx="1165">
                  <c:v>1.3182230687611267E-3</c:v>
                </c:pt>
                <c:pt idx="1166">
                  <c:v>1.3166033346466372E-3</c:v>
                </c:pt>
                <c:pt idx="1167">
                  <c:v>1.5040315565326833E-3</c:v>
                </c:pt>
                <c:pt idx="1168">
                  <c:v>1.4194555939184416E-3</c:v>
                </c:pt>
                <c:pt idx="1169">
                  <c:v>1.4833619825516727E-3</c:v>
                </c:pt>
                <c:pt idx="1170">
                  <c:v>1.8231241437918462E-3</c:v>
                </c:pt>
                <c:pt idx="1171">
                  <c:v>1.730693147360087E-3</c:v>
                </c:pt>
                <c:pt idx="1172">
                  <c:v>1.6656303926436736E-3</c:v>
                </c:pt>
                <c:pt idx="1173">
                  <c:v>1.6117581328452956E-3</c:v>
                </c:pt>
                <c:pt idx="1174">
                  <c:v>1.5354210228354695E-3</c:v>
                </c:pt>
                <c:pt idx="1175">
                  <c:v>1.7085677569841774E-3</c:v>
                </c:pt>
                <c:pt idx="1176">
                  <c:v>1.5939022589536271E-3</c:v>
                </c:pt>
                <c:pt idx="1177">
                  <c:v>1.4573702003115967E-3</c:v>
                </c:pt>
                <c:pt idx="1178">
                  <c:v>1.3925052358746044E-3</c:v>
                </c:pt>
                <c:pt idx="1179">
                  <c:v>1.3519790887746035E-3</c:v>
                </c:pt>
                <c:pt idx="1180">
                  <c:v>1.5008422165579305E-3</c:v>
                </c:pt>
                <c:pt idx="1181">
                  <c:v>1.4533659529279732E-3</c:v>
                </c:pt>
                <c:pt idx="1182">
                  <c:v>1.4057187236588505E-3</c:v>
                </c:pt>
                <c:pt idx="1183">
                  <c:v>1.3033007631556132E-3</c:v>
                </c:pt>
                <c:pt idx="1184">
                  <c:v>1.3723719516971925E-3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54A-4440-A4E0-16BF57673CB7}"/>
            </c:ext>
          </c:extLst>
        </c:ser>
        <c:ser>
          <c:idx val="3"/>
          <c:order val="3"/>
          <c:tx>
            <c:strRef>
              <c:f>RISKSTATS_LSE!$BF$1</c:f>
              <c:strCache>
                <c:ptCount val="1"/>
                <c:pt idx="0">
                  <c:v>MID.CAP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RISKSTATS_LSE!$BF$2:$BF$1186</c:f>
              <c:numCache>
                <c:formatCode>0.00%</c:formatCode>
                <c:ptCount val="1185"/>
                <c:pt idx="620">
                  <c:v>5.8677826579336977E-4</c:v>
                </c:pt>
                <c:pt idx="621">
                  <c:v>5.4586807849247979E-4</c:v>
                </c:pt>
                <c:pt idx="622">
                  <c:v>5.2928606959739535E-4</c:v>
                </c:pt>
                <c:pt idx="623">
                  <c:v>5.1249387590141015E-4</c:v>
                </c:pt>
                <c:pt idx="624">
                  <c:v>4.9381217357797398E-4</c:v>
                </c:pt>
                <c:pt idx="625">
                  <c:v>4.6386709970324622E-4</c:v>
                </c:pt>
                <c:pt idx="626">
                  <c:v>4.4867745105092385E-4</c:v>
                </c:pt>
                <c:pt idx="627">
                  <c:v>4.3339776123804973E-4</c:v>
                </c:pt>
                <c:pt idx="628">
                  <c:v>3.971664629660101E-4</c:v>
                </c:pt>
                <c:pt idx="629">
                  <c:v>3.7519450272296886E-4</c:v>
                </c:pt>
                <c:pt idx="630">
                  <c:v>3.6391203792397964E-4</c:v>
                </c:pt>
                <c:pt idx="631">
                  <c:v>3.4957491422976346E-4</c:v>
                </c:pt>
                <c:pt idx="632">
                  <c:v>3.3850572293767978E-4</c:v>
                </c:pt>
                <c:pt idx="633">
                  <c:v>3.1898925970634968E-4</c:v>
                </c:pt>
                <c:pt idx="634">
                  <c:v>3.0548837150719775E-4</c:v>
                </c:pt>
                <c:pt idx="635">
                  <c:v>2.9055455138849985E-4</c:v>
                </c:pt>
                <c:pt idx="636">
                  <c:v>2.7277718158649387E-4</c:v>
                </c:pt>
                <c:pt idx="637">
                  <c:v>2.6210480603419526E-4</c:v>
                </c:pt>
                <c:pt idx="638">
                  <c:v>2.3831722899093541E-4</c:v>
                </c:pt>
                <c:pt idx="639">
                  <c:v>2.3136861080399156E-4</c:v>
                </c:pt>
                <c:pt idx="640">
                  <c:v>2.0539065772844751E-4</c:v>
                </c:pt>
                <c:pt idx="641">
                  <c:v>1.9794513551367335E-4</c:v>
                </c:pt>
                <c:pt idx="642">
                  <c:v>1.7959081694557727E-4</c:v>
                </c:pt>
                <c:pt idx="643">
                  <c:v>1.6351193088786264E-4</c:v>
                </c:pt>
                <c:pt idx="644">
                  <c:v>1.5826343746715426E-4</c:v>
                </c:pt>
                <c:pt idx="645">
                  <c:v>1.330457878795207E-4</c:v>
                </c:pt>
                <c:pt idx="646">
                  <c:v>1.166352803642091E-4</c:v>
                </c:pt>
                <c:pt idx="647">
                  <c:v>1.1375072098521893E-4</c:v>
                </c:pt>
                <c:pt idx="648">
                  <c:v>8.9748734939532757E-5</c:v>
                </c:pt>
                <c:pt idx="649">
                  <c:v>8.5942340098332443E-5</c:v>
                </c:pt>
                <c:pt idx="650">
                  <c:v>8.2524715863147336E-5</c:v>
                </c:pt>
                <c:pt idx="651">
                  <c:v>8.0573887373124338E-5</c:v>
                </c:pt>
                <c:pt idx="652">
                  <c:v>7.6712466889326198E-5</c:v>
                </c:pt>
                <c:pt idx="653">
                  <c:v>7.4584907664393654E-5</c:v>
                </c:pt>
                <c:pt idx="654">
                  <c:v>7.0319640271454415E-5</c:v>
                </c:pt>
                <c:pt idx="655">
                  <c:v>6.9312779029907982E-5</c:v>
                </c:pt>
                <c:pt idx="656">
                  <c:v>6.1785760551623517E-5</c:v>
                </c:pt>
                <c:pt idx="657">
                  <c:v>6.0332331703387825E-5</c:v>
                </c:pt>
                <c:pt idx="658">
                  <c:v>5.667157157880985E-5</c:v>
                </c:pt>
                <c:pt idx="659">
                  <c:v>5.4677047102125116E-5</c:v>
                </c:pt>
                <c:pt idx="660">
                  <c:v>4.9146250690757046E-5</c:v>
                </c:pt>
                <c:pt idx="661">
                  <c:v>4.9192310611700104E-5</c:v>
                </c:pt>
                <c:pt idx="662">
                  <c:v>3.5701521316155665E-5</c:v>
                </c:pt>
                <c:pt idx="663">
                  <c:v>3.6280495733457761E-5</c:v>
                </c:pt>
                <c:pt idx="664">
                  <c:v>3.4679959692057314E-5</c:v>
                </c:pt>
                <c:pt idx="665">
                  <c:v>2.9405316449507935E-5</c:v>
                </c:pt>
                <c:pt idx="666">
                  <c:v>2.8192018560414219E-5</c:v>
                </c:pt>
                <c:pt idx="667">
                  <c:v>2.9586307060309499E-5</c:v>
                </c:pt>
                <c:pt idx="668">
                  <c:v>2.9275987927701245E-5</c:v>
                </c:pt>
                <c:pt idx="669">
                  <c:v>3.0926581594864677E-5</c:v>
                </c:pt>
                <c:pt idx="670">
                  <c:v>2.7052125398676406E-5</c:v>
                </c:pt>
                <c:pt idx="671">
                  <c:v>2.5100701932603527E-5</c:v>
                </c:pt>
                <c:pt idx="672">
                  <c:v>2.1415013402073221E-5</c:v>
                </c:pt>
                <c:pt idx="673">
                  <c:v>1.9922966832180518E-5</c:v>
                </c:pt>
                <c:pt idx="674">
                  <c:v>1.2470795477638161E-5</c:v>
                </c:pt>
                <c:pt idx="675">
                  <c:v>1.0134479264593169E-5</c:v>
                </c:pt>
                <c:pt idx="676">
                  <c:v>1.2607415749990471E-5</c:v>
                </c:pt>
                <c:pt idx="677">
                  <c:v>1.2428412694199602E-5</c:v>
                </c:pt>
                <c:pt idx="678">
                  <c:v>1.4884617194851152E-5</c:v>
                </c:pt>
                <c:pt idx="679">
                  <c:v>1.6790203899534643E-5</c:v>
                </c:pt>
                <c:pt idx="680">
                  <c:v>1.4489917215038282E-5</c:v>
                </c:pt>
                <c:pt idx="681">
                  <c:v>7.2962708294596E-6</c:v>
                </c:pt>
                <c:pt idx="682">
                  <c:v>3.9367190297365657E-6</c:v>
                </c:pt>
                <c:pt idx="683">
                  <c:v>1.2373398503922556E-6</c:v>
                </c:pt>
                <c:pt idx="684">
                  <c:v>7.7489479035612826E-7</c:v>
                </c:pt>
                <c:pt idx="685">
                  <c:v>5.1301299325777112E-6</c:v>
                </c:pt>
                <c:pt idx="686">
                  <c:v>1.1096387395290694E-5</c:v>
                </c:pt>
                <c:pt idx="687">
                  <c:v>7.4111929447583419E-6</c:v>
                </c:pt>
                <c:pt idx="688">
                  <c:v>2.2096155464358351E-6</c:v>
                </c:pt>
                <c:pt idx="689">
                  <c:v>8.1326632988218766E-6</c:v>
                </c:pt>
                <c:pt idx="690">
                  <c:v>1.0665488192266566E-5</c:v>
                </c:pt>
                <c:pt idx="691">
                  <c:v>7.8075164906993812E-6</c:v>
                </c:pt>
                <c:pt idx="692">
                  <c:v>9.2172283233971491E-6</c:v>
                </c:pt>
                <c:pt idx="693">
                  <c:v>6.2194632301589518E-6</c:v>
                </c:pt>
                <c:pt idx="694">
                  <c:v>4.632966705896743E-6</c:v>
                </c:pt>
                <c:pt idx="695">
                  <c:v>4.7003490464615923E-6</c:v>
                </c:pt>
                <c:pt idx="696">
                  <c:v>1.5408456442362865E-6</c:v>
                </c:pt>
                <c:pt idx="697">
                  <c:v>1.8375293825283724E-6</c:v>
                </c:pt>
                <c:pt idx="698">
                  <c:v>-6.0429681571312166E-7</c:v>
                </c:pt>
                <c:pt idx="699">
                  <c:v>3.6080397094083821E-6</c:v>
                </c:pt>
                <c:pt idx="700">
                  <c:v>5.671027406315785E-6</c:v>
                </c:pt>
                <c:pt idx="701">
                  <c:v>4.8029012615187022E-6</c:v>
                </c:pt>
                <c:pt idx="702">
                  <c:v>5.4620667473170473E-6</c:v>
                </c:pt>
                <c:pt idx="703">
                  <c:v>3.823744380681698E-6</c:v>
                </c:pt>
                <c:pt idx="704">
                  <c:v>-9.9777452685337609E-7</c:v>
                </c:pt>
                <c:pt idx="705">
                  <c:v>2.4906891189624639E-6</c:v>
                </c:pt>
                <c:pt idx="706">
                  <c:v>5.5565247517208206E-6</c:v>
                </c:pt>
                <c:pt idx="707">
                  <c:v>1.8540878629895917E-6</c:v>
                </c:pt>
                <c:pt idx="708">
                  <c:v>6.0712542685334896E-6</c:v>
                </c:pt>
                <c:pt idx="709">
                  <c:v>1.0174081999804666E-5</c:v>
                </c:pt>
                <c:pt idx="710">
                  <c:v>5.0459639199839284E-6</c:v>
                </c:pt>
                <c:pt idx="711">
                  <c:v>6.5658979740619924E-6</c:v>
                </c:pt>
                <c:pt idx="712">
                  <c:v>9.1931996750438586E-6</c:v>
                </c:pt>
                <c:pt idx="713">
                  <c:v>1.0409434244462796E-5</c:v>
                </c:pt>
                <c:pt idx="714">
                  <c:v>5.4313267245176446E-6</c:v>
                </c:pt>
                <c:pt idx="715">
                  <c:v>1.672969522863811E-7</c:v>
                </c:pt>
                <c:pt idx="716">
                  <c:v>4.1561937729280626E-6</c:v>
                </c:pt>
                <c:pt idx="717">
                  <c:v>1.2905421137721154E-6</c:v>
                </c:pt>
                <c:pt idx="718">
                  <c:v>-1.7579957455104723E-6</c:v>
                </c:pt>
                <c:pt idx="719">
                  <c:v>-3.1898715761749872E-6</c:v>
                </c:pt>
                <c:pt idx="720">
                  <c:v>-4.8726137714265419E-6</c:v>
                </c:pt>
                <c:pt idx="721">
                  <c:v>-4.8970860226188706E-6</c:v>
                </c:pt>
                <c:pt idx="722">
                  <c:v>-3.7961372719985559E-6</c:v>
                </c:pt>
                <c:pt idx="723">
                  <c:v>-1.9973868669888302E-6</c:v>
                </c:pt>
                <c:pt idx="724">
                  <c:v>-4.4735294552442769E-6</c:v>
                </c:pt>
                <c:pt idx="725">
                  <c:v>-5.2533745856046104E-6</c:v>
                </c:pt>
                <c:pt idx="726">
                  <c:v>-7.3452316478653938E-6</c:v>
                </c:pt>
                <c:pt idx="727">
                  <c:v>-9.7655254824884998E-6</c:v>
                </c:pt>
                <c:pt idx="728">
                  <c:v>-1.1658810922038662E-5</c:v>
                </c:pt>
                <c:pt idx="729">
                  <c:v>-1.06433950715629E-5</c:v>
                </c:pt>
                <c:pt idx="730">
                  <c:v>-1.1073513371836799E-5</c:v>
                </c:pt>
                <c:pt idx="731">
                  <c:v>-1.0075997320018043E-5</c:v>
                </c:pt>
                <c:pt idx="732">
                  <c:v>-9.493999470860633E-6</c:v>
                </c:pt>
                <c:pt idx="733">
                  <c:v>-9.3303018140313142E-6</c:v>
                </c:pt>
                <c:pt idx="734">
                  <c:v>-9.3640025102996739E-6</c:v>
                </c:pt>
                <c:pt idx="735">
                  <c:v>-9.9049579781038673E-6</c:v>
                </c:pt>
                <c:pt idx="736">
                  <c:v>-1.0602894967333447E-5</c:v>
                </c:pt>
                <c:pt idx="737">
                  <c:v>-1.1770900957306919E-5</c:v>
                </c:pt>
                <c:pt idx="738">
                  <c:v>-1.0218434683381308E-5</c:v>
                </c:pt>
                <c:pt idx="739">
                  <c:v>-1.2529926460063626E-5</c:v>
                </c:pt>
                <c:pt idx="740">
                  <c:v>-4.4227992796072429E-6</c:v>
                </c:pt>
                <c:pt idx="741">
                  <c:v>-8.7691763741452948E-6</c:v>
                </c:pt>
                <c:pt idx="742">
                  <c:v>-8.2579372015687885E-6</c:v>
                </c:pt>
                <c:pt idx="743">
                  <c:v>-4.7876591894100563E-6</c:v>
                </c:pt>
                <c:pt idx="744">
                  <c:v>-3.7504111458125085E-6</c:v>
                </c:pt>
                <c:pt idx="745">
                  <c:v>-5.202042068766354E-6</c:v>
                </c:pt>
                <c:pt idx="746">
                  <c:v>-8.6226434311032753E-6</c:v>
                </c:pt>
                <c:pt idx="747">
                  <c:v>-1.0166741495800487E-5</c:v>
                </c:pt>
                <c:pt idx="748">
                  <c:v>-4.2189422669014889E-6</c:v>
                </c:pt>
                <c:pt idx="749">
                  <c:v>-4.0789565336197969E-6</c:v>
                </c:pt>
                <c:pt idx="750">
                  <c:v>-4.6116113008553626E-6</c:v>
                </c:pt>
                <c:pt idx="751">
                  <c:v>3.0614154007992586E-7</c:v>
                </c:pt>
                <c:pt idx="752">
                  <c:v>2.8635432244538939E-6</c:v>
                </c:pt>
                <c:pt idx="753">
                  <c:v>2.582036441810904E-6</c:v>
                </c:pt>
                <c:pt idx="754">
                  <c:v>7.6455469095577828E-6</c:v>
                </c:pt>
                <c:pt idx="755">
                  <c:v>5.941021325426225E-6</c:v>
                </c:pt>
                <c:pt idx="756">
                  <c:v>6.4468248157329679E-6</c:v>
                </c:pt>
                <c:pt idx="757">
                  <c:v>4.2246731231360298E-7</c:v>
                </c:pt>
                <c:pt idx="758">
                  <c:v>4.8717926078344491E-6</c:v>
                </c:pt>
                <c:pt idx="759">
                  <c:v>-2.5904311526598718E-6</c:v>
                </c:pt>
                <c:pt idx="760">
                  <c:v>-1.888793844985614E-6</c:v>
                </c:pt>
                <c:pt idx="761">
                  <c:v>-5.9524499529202944E-6</c:v>
                </c:pt>
                <c:pt idx="762">
                  <c:v>-6.5785987629427464E-6</c:v>
                </c:pt>
                <c:pt idx="763">
                  <c:v>-3.7819207062888252E-6</c:v>
                </c:pt>
                <c:pt idx="764">
                  <c:v>-3.6711868647886096E-6</c:v>
                </c:pt>
                <c:pt idx="765">
                  <c:v>-5.0359397254420785E-7</c:v>
                </c:pt>
                <c:pt idx="766">
                  <c:v>-7.8217678635491493E-7</c:v>
                </c:pt>
                <c:pt idx="767">
                  <c:v>-3.9728791633818822E-7</c:v>
                </c:pt>
                <c:pt idx="768">
                  <c:v>-3.0337136791869978E-6</c:v>
                </c:pt>
                <c:pt idx="769">
                  <c:v>2.6840235947686145E-6</c:v>
                </c:pt>
                <c:pt idx="770">
                  <c:v>4.8732038634518213E-6</c:v>
                </c:pt>
                <c:pt idx="771">
                  <c:v>6.5604086111749537E-6</c:v>
                </c:pt>
                <c:pt idx="772">
                  <c:v>1.8487202238701506E-6</c:v>
                </c:pt>
                <c:pt idx="773">
                  <c:v>-2.9226591627010276E-6</c:v>
                </c:pt>
                <c:pt idx="774">
                  <c:v>-2.9517365648850106E-6</c:v>
                </c:pt>
                <c:pt idx="775">
                  <c:v>7.8313728237604311E-8</c:v>
                </c:pt>
                <c:pt idx="776">
                  <c:v>-2.9912131410907799E-6</c:v>
                </c:pt>
                <c:pt idx="777">
                  <c:v>-8.5512922405558175E-6</c:v>
                </c:pt>
                <c:pt idx="778">
                  <c:v>-1.0156818708886598E-5</c:v>
                </c:pt>
                <c:pt idx="779">
                  <c:v>-9.7901915159636928E-6</c:v>
                </c:pt>
                <c:pt idx="780">
                  <c:v>-8.3893852750840059E-6</c:v>
                </c:pt>
                <c:pt idx="781">
                  <c:v>-9.5672156680586208E-6</c:v>
                </c:pt>
                <c:pt idx="782">
                  <c:v>-1.0302888536365133E-5</c:v>
                </c:pt>
                <c:pt idx="783">
                  <c:v>-1.1470005048668557E-5</c:v>
                </c:pt>
                <c:pt idx="784">
                  <c:v>-1.2088880455897834E-5</c:v>
                </c:pt>
                <c:pt idx="785">
                  <c:v>-1.295204351573104E-5</c:v>
                </c:pt>
                <c:pt idx="786">
                  <c:v>-1.1531768375956571E-5</c:v>
                </c:pt>
                <c:pt idx="787">
                  <c:v>-1.1112796774520463E-5</c:v>
                </c:pt>
                <c:pt idx="788">
                  <c:v>-1.1861072495744717E-5</c:v>
                </c:pt>
                <c:pt idx="789">
                  <c:v>-1.023988296493821E-5</c:v>
                </c:pt>
                <c:pt idx="790">
                  <c:v>-4.3998036381583609E-6</c:v>
                </c:pt>
                <c:pt idx="791">
                  <c:v>-1.3039254004956898E-6</c:v>
                </c:pt>
                <c:pt idx="792">
                  <c:v>1.1892562716661536E-6</c:v>
                </c:pt>
                <c:pt idx="793">
                  <c:v>1.3744867150909865E-6</c:v>
                </c:pt>
                <c:pt idx="794">
                  <c:v>-1.1367281532608527E-6</c:v>
                </c:pt>
                <c:pt idx="795">
                  <c:v>-3.4719370076094248E-6</c:v>
                </c:pt>
                <c:pt idx="796">
                  <c:v>-2.5981383056113609E-6</c:v>
                </c:pt>
                <c:pt idx="797">
                  <c:v>-1.7378798050793791E-6</c:v>
                </c:pt>
                <c:pt idx="798">
                  <c:v>-1.9639160171607907E-7</c:v>
                </c:pt>
                <c:pt idx="799">
                  <c:v>2.1589095040094274E-6</c:v>
                </c:pt>
                <c:pt idx="800">
                  <c:v>-6.354678642522503E-6</c:v>
                </c:pt>
                <c:pt idx="801">
                  <c:v>-2.4971698893851869E-6</c:v>
                </c:pt>
                <c:pt idx="802">
                  <c:v>-8.5033610814402286E-7</c:v>
                </c:pt>
                <c:pt idx="803">
                  <c:v>-1.6205281244942331E-6</c:v>
                </c:pt>
                <c:pt idx="804">
                  <c:v>-5.36051569127967E-6</c:v>
                </c:pt>
                <c:pt idx="805">
                  <c:v>1.5083625500831417E-6</c:v>
                </c:pt>
                <c:pt idx="806">
                  <c:v>-2.81587118651025E-6</c:v>
                </c:pt>
                <c:pt idx="807">
                  <c:v>-4.9483737571761061E-6</c:v>
                </c:pt>
                <c:pt idx="808">
                  <c:v>2.6238583159597267E-7</c:v>
                </c:pt>
                <c:pt idx="809">
                  <c:v>7.4560879242354695E-6</c:v>
                </c:pt>
                <c:pt idx="810">
                  <c:v>1.0402751307897517E-5</c:v>
                </c:pt>
                <c:pt idx="811">
                  <c:v>5.8136957257428407E-6</c:v>
                </c:pt>
                <c:pt idx="812">
                  <c:v>8.472453054691161E-6</c:v>
                </c:pt>
                <c:pt idx="813">
                  <c:v>1.3057716050554139E-5</c:v>
                </c:pt>
                <c:pt idx="814">
                  <c:v>1.3653766337746431E-5</c:v>
                </c:pt>
                <c:pt idx="815">
                  <c:v>1.7974692303542694E-5</c:v>
                </c:pt>
                <c:pt idx="816">
                  <c:v>2.036727673649043E-5</c:v>
                </c:pt>
                <c:pt idx="817">
                  <c:v>2.0410022957136598E-5</c:v>
                </c:pt>
                <c:pt idx="818">
                  <c:v>2.1217989196469901E-5</c:v>
                </c:pt>
                <c:pt idx="819">
                  <c:v>2.2744821596479518E-5</c:v>
                </c:pt>
                <c:pt idx="820">
                  <c:v>1.0867020750561942E-5</c:v>
                </c:pt>
                <c:pt idx="821">
                  <c:v>1.02013373366849E-5</c:v>
                </c:pt>
                <c:pt idx="822">
                  <c:v>7.6147303582085907E-6</c:v>
                </c:pt>
                <c:pt idx="823">
                  <c:v>6.2475342919034351E-6</c:v>
                </c:pt>
                <c:pt idx="824">
                  <c:v>9.7793950359379202E-6</c:v>
                </c:pt>
                <c:pt idx="825">
                  <c:v>6.3209420975471092E-6</c:v>
                </c:pt>
                <c:pt idx="826">
                  <c:v>6.5153916299093944E-6</c:v>
                </c:pt>
                <c:pt idx="827">
                  <c:v>9.6209169692151122E-6</c:v>
                </c:pt>
                <c:pt idx="828">
                  <c:v>8.9725878650747208E-6</c:v>
                </c:pt>
                <c:pt idx="829">
                  <c:v>9.0308711345592924E-6</c:v>
                </c:pt>
                <c:pt idx="830">
                  <c:v>8.9656177327965825E-6</c:v>
                </c:pt>
                <c:pt idx="831">
                  <c:v>4.9149034220737529E-6</c:v>
                </c:pt>
                <c:pt idx="832">
                  <c:v>5.5836661480067865E-6</c:v>
                </c:pt>
                <c:pt idx="833">
                  <c:v>8.8023732874536564E-6</c:v>
                </c:pt>
                <c:pt idx="834">
                  <c:v>5.2085055791197647E-6</c:v>
                </c:pt>
                <c:pt idx="835">
                  <c:v>3.5442313765121976E-6</c:v>
                </c:pt>
                <c:pt idx="836">
                  <c:v>8.997252829854329E-7</c:v>
                </c:pt>
                <c:pt idx="837">
                  <c:v>3.9072267039249918E-7</c:v>
                </c:pt>
                <c:pt idx="838">
                  <c:v>4.2330925826021868E-6</c:v>
                </c:pt>
                <c:pt idx="839">
                  <c:v>2.1680170031561139E-6</c:v>
                </c:pt>
                <c:pt idx="840">
                  <c:v>3.641770724253468E-6</c:v>
                </c:pt>
                <c:pt idx="841">
                  <c:v>5.6806055744533367E-6</c:v>
                </c:pt>
                <c:pt idx="842">
                  <c:v>5.3572248901641444E-6</c:v>
                </c:pt>
                <c:pt idx="843">
                  <c:v>4.4131599293947616E-6</c:v>
                </c:pt>
                <c:pt idx="844">
                  <c:v>6.8664397878848483E-6</c:v>
                </c:pt>
                <c:pt idx="845">
                  <c:v>6.4461082651042916E-6</c:v>
                </c:pt>
                <c:pt idx="846">
                  <c:v>4.5287978861093476E-6</c:v>
                </c:pt>
                <c:pt idx="847">
                  <c:v>2.4827208580957753E-6</c:v>
                </c:pt>
                <c:pt idx="848">
                  <c:v>1.4707970078439701E-6</c:v>
                </c:pt>
                <c:pt idx="849">
                  <c:v>2.7836065826724538E-6</c:v>
                </c:pt>
                <c:pt idx="850">
                  <c:v>7.2331175662024924E-6</c:v>
                </c:pt>
                <c:pt idx="851">
                  <c:v>1.2566910044520855E-5</c:v>
                </c:pt>
                <c:pt idx="852">
                  <c:v>8.5792385694429046E-6</c:v>
                </c:pt>
                <c:pt idx="853">
                  <c:v>5.9873251399149693E-6</c:v>
                </c:pt>
                <c:pt idx="854">
                  <c:v>7.9974040330752169E-6</c:v>
                </c:pt>
                <c:pt idx="855">
                  <c:v>1.1742403566204421E-6</c:v>
                </c:pt>
                <c:pt idx="856">
                  <c:v>7.9119899566583362E-6</c:v>
                </c:pt>
                <c:pt idx="857">
                  <c:v>7.5405549247415933E-6</c:v>
                </c:pt>
                <c:pt idx="858">
                  <c:v>1.1051829432377266E-5</c:v>
                </c:pt>
                <c:pt idx="859">
                  <c:v>1.0228220008373955E-5</c:v>
                </c:pt>
                <c:pt idx="860">
                  <c:v>1.1262962929698362E-5</c:v>
                </c:pt>
                <c:pt idx="861">
                  <c:v>1.1987957517277947E-5</c:v>
                </c:pt>
                <c:pt idx="862">
                  <c:v>9.6960649435350519E-6</c:v>
                </c:pt>
                <c:pt idx="863">
                  <c:v>1.544440025198268E-6</c:v>
                </c:pt>
                <c:pt idx="864">
                  <c:v>-5.6533777798362383E-7</c:v>
                </c:pt>
                <c:pt idx="865">
                  <c:v>-3.529614279503331E-6</c:v>
                </c:pt>
                <c:pt idx="866">
                  <c:v>-2.9088031050383585E-6</c:v>
                </c:pt>
                <c:pt idx="867">
                  <c:v>-5.8421840983906985E-6</c:v>
                </c:pt>
                <c:pt idx="868">
                  <c:v>-5.6822683590670713E-6</c:v>
                </c:pt>
                <c:pt idx="869">
                  <c:v>-7.2647188209810862E-6</c:v>
                </c:pt>
                <c:pt idx="870">
                  <c:v>-7.7045127113856199E-6</c:v>
                </c:pt>
                <c:pt idx="871">
                  <c:v>-7.9180597922100281E-6</c:v>
                </c:pt>
                <c:pt idx="872">
                  <c:v>-6.221304507907675E-6</c:v>
                </c:pt>
                <c:pt idx="873">
                  <c:v>-7.1865180729754923E-6</c:v>
                </c:pt>
                <c:pt idx="874">
                  <c:v>5.2384843544896728E-7</c:v>
                </c:pt>
                <c:pt idx="875">
                  <c:v>5.6769944831453471E-6</c:v>
                </c:pt>
                <c:pt idx="876">
                  <c:v>2.5138367772311522E-6</c:v>
                </c:pt>
                <c:pt idx="877">
                  <c:v>1.921541906837181E-7</c:v>
                </c:pt>
                <c:pt idx="878">
                  <c:v>-2.0939062385170488E-6</c:v>
                </c:pt>
                <c:pt idx="879">
                  <c:v>-1.4085563602824872E-6</c:v>
                </c:pt>
                <c:pt idx="880">
                  <c:v>-3.644382760762139E-6</c:v>
                </c:pt>
                <c:pt idx="881">
                  <c:v>-3.6058540361222719E-6</c:v>
                </c:pt>
                <c:pt idx="882">
                  <c:v>-1.0163711532894011E-6</c:v>
                </c:pt>
                <c:pt idx="883">
                  <c:v>-3.2484894390753108E-6</c:v>
                </c:pt>
                <c:pt idx="884">
                  <c:v>-4.9920341226848066E-7</c:v>
                </c:pt>
                <c:pt idx="885">
                  <c:v>4.6391030407832378E-7</c:v>
                </c:pt>
                <c:pt idx="886">
                  <c:v>-2.186572105422956E-6</c:v>
                </c:pt>
                <c:pt idx="887">
                  <c:v>-1.4451855025970869E-6</c:v>
                </c:pt>
                <c:pt idx="888">
                  <c:v>6.9485825956269225E-7</c:v>
                </c:pt>
                <c:pt idx="889">
                  <c:v>1.8397148833001009E-7</c:v>
                </c:pt>
                <c:pt idx="890">
                  <c:v>3.0180271292505195E-6</c:v>
                </c:pt>
                <c:pt idx="891">
                  <c:v>2.7700775242163375E-6</c:v>
                </c:pt>
                <c:pt idx="892">
                  <c:v>3.3516693730741855E-6</c:v>
                </c:pt>
                <c:pt idx="893">
                  <c:v>3.5137179943003987E-6</c:v>
                </c:pt>
                <c:pt idx="894">
                  <c:v>-3.0256994524440191E-6</c:v>
                </c:pt>
                <c:pt idx="895">
                  <c:v>-5.0471848943519822E-6</c:v>
                </c:pt>
                <c:pt idx="896">
                  <c:v>-1.0436493812799953E-5</c:v>
                </c:pt>
                <c:pt idx="897">
                  <c:v>-1.2474296821985938E-5</c:v>
                </c:pt>
                <c:pt idx="898">
                  <c:v>-1.3326321380081987E-5</c:v>
                </c:pt>
                <c:pt idx="899">
                  <c:v>-1.1890871026662606E-5</c:v>
                </c:pt>
                <c:pt idx="900">
                  <c:v>-1.0816138389724335E-5</c:v>
                </c:pt>
                <c:pt idx="901">
                  <c:v>-1.1981303217013891E-5</c:v>
                </c:pt>
                <c:pt idx="902">
                  <c:v>-1.400224639742103E-5</c:v>
                </c:pt>
                <c:pt idx="903">
                  <c:v>-1.4672796285881462E-5</c:v>
                </c:pt>
                <c:pt idx="904">
                  <c:v>-1.4380994773082006E-5</c:v>
                </c:pt>
                <c:pt idx="905">
                  <c:v>-1.6760338639980917E-5</c:v>
                </c:pt>
                <c:pt idx="906">
                  <c:v>-1.3630826529980923E-5</c:v>
                </c:pt>
                <c:pt idx="907">
                  <c:v>-1.125433896285357E-5</c:v>
                </c:pt>
                <c:pt idx="908">
                  <c:v>-1.0680411910964699E-5</c:v>
                </c:pt>
                <c:pt idx="909">
                  <c:v>-1.1815251847602703E-5</c:v>
                </c:pt>
                <c:pt idx="910">
                  <c:v>-1.1037168966163194E-5</c:v>
                </c:pt>
                <c:pt idx="911">
                  <c:v>-9.9434738590571475E-6</c:v>
                </c:pt>
                <c:pt idx="912">
                  <c:v>-1.2206604753647416E-5</c:v>
                </c:pt>
                <c:pt idx="913">
                  <c:v>-1.156793569879681E-5</c:v>
                </c:pt>
                <c:pt idx="914">
                  <c:v>-1.5447301737441615E-5</c:v>
                </c:pt>
                <c:pt idx="915">
                  <c:v>-9.7002668357190278E-6</c:v>
                </c:pt>
                <c:pt idx="916">
                  <c:v>-9.0858959020997892E-6</c:v>
                </c:pt>
                <c:pt idx="917">
                  <c:v>-9.5667150780492144E-6</c:v>
                </c:pt>
                <c:pt idx="918">
                  <c:v>-3.8311776149573168E-6</c:v>
                </c:pt>
                <c:pt idx="919">
                  <c:v>-4.127185631158015E-6</c:v>
                </c:pt>
                <c:pt idx="920">
                  <c:v>-7.6115293068393047E-6</c:v>
                </c:pt>
                <c:pt idx="921">
                  <c:v>-6.6689694723108571E-6</c:v>
                </c:pt>
                <c:pt idx="922">
                  <c:v>-1.0025162631080564E-6</c:v>
                </c:pt>
                <c:pt idx="923">
                  <c:v>6.2073786065029711E-7</c:v>
                </c:pt>
                <c:pt idx="924">
                  <c:v>7.6766974464000403E-7</c:v>
                </c:pt>
                <c:pt idx="925">
                  <c:v>1.6840104877735312E-6</c:v>
                </c:pt>
                <c:pt idx="926">
                  <c:v>-1.5894475217796924E-6</c:v>
                </c:pt>
                <c:pt idx="927">
                  <c:v>-2.0526055299107452E-6</c:v>
                </c:pt>
                <c:pt idx="928">
                  <c:v>-4.4674009600002489E-6</c:v>
                </c:pt>
                <c:pt idx="929">
                  <c:v>-3.3507383798391834E-6</c:v>
                </c:pt>
                <c:pt idx="930">
                  <c:v>-6.1337439544097914E-6</c:v>
                </c:pt>
                <c:pt idx="931">
                  <c:v>-8.9089600538618268E-6</c:v>
                </c:pt>
                <c:pt idx="932">
                  <c:v>-1.000449002054894E-5</c:v>
                </c:pt>
                <c:pt idx="933">
                  <c:v>-7.8868550596205037E-6</c:v>
                </c:pt>
                <c:pt idx="934">
                  <c:v>-9.4621548914964288E-6</c:v>
                </c:pt>
                <c:pt idx="935">
                  <c:v>-1.0872042729579637E-5</c:v>
                </c:pt>
                <c:pt idx="936">
                  <c:v>-1.5178044816041592E-5</c:v>
                </c:pt>
                <c:pt idx="937">
                  <c:v>-1.5892430151315927E-5</c:v>
                </c:pt>
                <c:pt idx="938">
                  <c:v>-1.7550550368862592E-5</c:v>
                </c:pt>
                <c:pt idx="939">
                  <c:v>-1.8013215395490816E-5</c:v>
                </c:pt>
                <c:pt idx="940">
                  <c:v>-1.8654286285487939E-5</c:v>
                </c:pt>
                <c:pt idx="941">
                  <c:v>-2.8477300240304693E-5</c:v>
                </c:pt>
                <c:pt idx="942">
                  <c:v>-9.7742403265386389E-5</c:v>
                </c:pt>
                <c:pt idx="943">
                  <c:v>-1.6576401364054946E-4</c:v>
                </c:pt>
                <c:pt idx="944">
                  <c:v>-1.612894305583153E-4</c:v>
                </c:pt>
                <c:pt idx="945">
                  <c:v>-3.8992875891059484E-6</c:v>
                </c:pt>
                <c:pt idx="946">
                  <c:v>1.5622758512325683E-4</c:v>
                </c:pt>
                <c:pt idx="947">
                  <c:v>1.9567289120978397E-5</c:v>
                </c:pt>
                <c:pt idx="948">
                  <c:v>-1.7847879249503605E-5</c:v>
                </c:pt>
                <c:pt idx="949">
                  <c:v>2.2421183630925564E-4</c:v>
                </c:pt>
                <c:pt idx="950">
                  <c:v>2.1853096152829994E-4</c:v>
                </c:pt>
                <c:pt idx="951">
                  <c:v>2.1549195560615177E-4</c:v>
                </c:pt>
                <c:pt idx="952">
                  <c:v>1.8857529633998409E-4</c:v>
                </c:pt>
                <c:pt idx="953">
                  <c:v>4.0592351527303006E-4</c:v>
                </c:pt>
                <c:pt idx="954">
                  <c:v>3.2561301111718603E-5</c:v>
                </c:pt>
                <c:pt idx="955">
                  <c:v>1.607871583521511E-4</c:v>
                </c:pt>
                <c:pt idx="956">
                  <c:v>1.0871990838592361E-4</c:v>
                </c:pt>
                <c:pt idx="957">
                  <c:v>2.2770585466185694E-4</c:v>
                </c:pt>
                <c:pt idx="958">
                  <c:v>1.7316620382997865E-4</c:v>
                </c:pt>
                <c:pt idx="959">
                  <c:v>2.3874930361330625E-4</c:v>
                </c:pt>
                <c:pt idx="960">
                  <c:v>2.3402654881208269E-4</c:v>
                </c:pt>
                <c:pt idx="961">
                  <c:v>2.2837553975075305E-4</c:v>
                </c:pt>
                <c:pt idx="962">
                  <c:v>2.2148535042001207E-4</c:v>
                </c:pt>
                <c:pt idx="963">
                  <c:v>2.1074216869247382E-4</c:v>
                </c:pt>
                <c:pt idx="964">
                  <c:v>3.7565519126971249E-4</c:v>
                </c:pt>
                <c:pt idx="965">
                  <c:v>2.7568061862947657E-4</c:v>
                </c:pt>
                <c:pt idx="966">
                  <c:v>3.9054651799802742E-4</c:v>
                </c:pt>
                <c:pt idx="967">
                  <c:v>1.8243173990915189E-4</c:v>
                </c:pt>
                <c:pt idx="968">
                  <c:v>1.9469129292519588E-4</c:v>
                </c:pt>
                <c:pt idx="969">
                  <c:v>-1.4366273577833891E-4</c:v>
                </c:pt>
                <c:pt idx="970">
                  <c:v>-1.468703859678819E-4</c:v>
                </c:pt>
                <c:pt idx="971">
                  <c:v>-5.8379677293002008E-5</c:v>
                </c:pt>
                <c:pt idx="972">
                  <c:v>-1.4074750454759482E-4</c:v>
                </c:pt>
                <c:pt idx="973">
                  <c:v>-1.3793359825568473E-4</c:v>
                </c:pt>
                <c:pt idx="974">
                  <c:v>-1.3310304317140767E-4</c:v>
                </c:pt>
                <c:pt idx="975">
                  <c:v>3.0642522986655058E-4</c:v>
                </c:pt>
                <c:pt idx="976">
                  <c:v>2.8581095402599888E-4</c:v>
                </c:pt>
                <c:pt idx="977">
                  <c:v>3.5898724595454705E-4</c:v>
                </c:pt>
                <c:pt idx="978">
                  <c:v>3.4606112597116811E-4</c:v>
                </c:pt>
                <c:pt idx="979">
                  <c:v>4.3583986508161467E-4</c:v>
                </c:pt>
                <c:pt idx="980">
                  <c:v>4.6694662092358299E-4</c:v>
                </c:pt>
                <c:pt idx="981">
                  <c:v>4.5134699387439125E-4</c:v>
                </c:pt>
                <c:pt idx="982">
                  <c:v>4.5944312414055116E-4</c:v>
                </c:pt>
                <c:pt idx="983">
                  <c:v>4.45974337923463E-4</c:v>
                </c:pt>
                <c:pt idx="984">
                  <c:v>4.3154256464481803E-4</c:v>
                </c:pt>
                <c:pt idx="985">
                  <c:v>4.5399343494407829E-4</c:v>
                </c:pt>
                <c:pt idx="986">
                  <c:v>4.6202257947327956E-4</c:v>
                </c:pt>
                <c:pt idx="987">
                  <c:v>4.5820660864275817E-4</c:v>
                </c:pt>
                <c:pt idx="988">
                  <c:v>5.6107432959292864E-4</c:v>
                </c:pt>
                <c:pt idx="989">
                  <c:v>6.1790603259824224E-4</c:v>
                </c:pt>
                <c:pt idx="990">
                  <c:v>6.0003290157337793E-4</c:v>
                </c:pt>
                <c:pt idx="991">
                  <c:v>5.2974581377334361E-4</c:v>
                </c:pt>
                <c:pt idx="992">
                  <c:v>6.2690831675847624E-4</c:v>
                </c:pt>
                <c:pt idx="993">
                  <c:v>6.0915456301971623E-4</c:v>
                </c:pt>
                <c:pt idx="994">
                  <c:v>5.7650964545073226E-4</c:v>
                </c:pt>
                <c:pt idx="995">
                  <c:v>7.0690288596919235E-4</c:v>
                </c:pt>
                <c:pt idx="996">
                  <c:v>8.1368484640070415E-4</c:v>
                </c:pt>
                <c:pt idx="997">
                  <c:v>8.0386144635336909E-4</c:v>
                </c:pt>
                <c:pt idx="998">
                  <c:v>7.6529132148733402E-4</c:v>
                </c:pt>
                <c:pt idx="999">
                  <c:v>5.2734905463027457E-4</c:v>
                </c:pt>
                <c:pt idx="1000">
                  <c:v>5.3027826136020303E-4</c:v>
                </c:pt>
                <c:pt idx="1001">
                  <c:v>5.7066206034131972E-4</c:v>
                </c:pt>
                <c:pt idx="1002">
                  <c:v>5.5103474095115151E-4</c:v>
                </c:pt>
                <c:pt idx="1003">
                  <c:v>7.3532301459678685E-4</c:v>
                </c:pt>
                <c:pt idx="1004">
                  <c:v>8.8102542503673336E-4</c:v>
                </c:pt>
                <c:pt idx="1005">
                  <c:v>8.5202017201317225E-4</c:v>
                </c:pt>
                <c:pt idx="1006">
                  <c:v>8.1812174632950286E-4</c:v>
                </c:pt>
                <c:pt idx="1007">
                  <c:v>7.7165965856301072E-4</c:v>
                </c:pt>
                <c:pt idx="1008">
                  <c:v>6.984637791507671E-4</c:v>
                </c:pt>
                <c:pt idx="1009">
                  <c:v>4.5993831515228379E-4</c:v>
                </c:pt>
                <c:pt idx="1010">
                  <c:v>4.5912475275851079E-4</c:v>
                </c:pt>
                <c:pt idx="1011">
                  <c:v>3.587677847767423E-4</c:v>
                </c:pt>
                <c:pt idx="1012">
                  <c:v>7.3903519187067514E-4</c:v>
                </c:pt>
                <c:pt idx="1013">
                  <c:v>6.962890178630988E-4</c:v>
                </c:pt>
                <c:pt idx="1014">
                  <c:v>1.056974146098599E-3</c:v>
                </c:pt>
                <c:pt idx="1015">
                  <c:v>1.0336869790752927E-3</c:v>
                </c:pt>
                <c:pt idx="1016">
                  <c:v>1.0491543356568088E-3</c:v>
                </c:pt>
                <c:pt idx="1017">
                  <c:v>7.8462246040254813E-4</c:v>
                </c:pt>
                <c:pt idx="1018">
                  <c:v>9.2894287179763537E-4</c:v>
                </c:pt>
                <c:pt idx="1019">
                  <c:v>9.0968355487445844E-4</c:v>
                </c:pt>
                <c:pt idx="1020">
                  <c:v>8.8641018332176046E-4</c:v>
                </c:pt>
                <c:pt idx="1021">
                  <c:v>6.2537244654180214E-4</c:v>
                </c:pt>
                <c:pt idx="1022">
                  <c:v>6.8616921327469037E-4</c:v>
                </c:pt>
                <c:pt idx="1023">
                  <c:v>6.4574021874019556E-4</c:v>
                </c:pt>
                <c:pt idx="1024">
                  <c:v>6.0923586164594325E-4</c:v>
                </c:pt>
                <c:pt idx="1025">
                  <c:v>6.7398054856621049E-4</c:v>
                </c:pt>
                <c:pt idx="1026">
                  <c:v>7.0859611681036957E-4</c:v>
                </c:pt>
                <c:pt idx="1027">
                  <c:v>5.8526564708538187E-4</c:v>
                </c:pt>
                <c:pt idx="1028">
                  <c:v>4.0539088092501397E-4</c:v>
                </c:pt>
                <c:pt idx="1029">
                  <c:v>5.1356730229364436E-4</c:v>
                </c:pt>
                <c:pt idx="1030">
                  <c:v>4.5181839373459385E-4</c:v>
                </c:pt>
                <c:pt idx="1031">
                  <c:v>3.7983843481292277E-4</c:v>
                </c:pt>
                <c:pt idx="1032">
                  <c:v>4.679322080540576E-4</c:v>
                </c:pt>
                <c:pt idx="1033">
                  <c:v>4.8259476696215474E-4</c:v>
                </c:pt>
                <c:pt idx="1034">
                  <c:v>7.566063553786647E-4</c:v>
                </c:pt>
                <c:pt idx="1035">
                  <c:v>6.9116439530590896E-4</c:v>
                </c:pt>
                <c:pt idx="1036">
                  <c:v>6.8909138200164675E-4</c:v>
                </c:pt>
                <c:pt idx="1037">
                  <c:v>7.8407073164189929E-4</c:v>
                </c:pt>
                <c:pt idx="1038">
                  <c:v>7.6186463079386322E-4</c:v>
                </c:pt>
                <c:pt idx="1039">
                  <c:v>7.3543930070533981E-4</c:v>
                </c:pt>
                <c:pt idx="1040">
                  <c:v>1.02439879810088E-3</c:v>
                </c:pt>
                <c:pt idx="1041">
                  <c:v>1.1793004963674397E-3</c:v>
                </c:pt>
                <c:pt idx="1042">
                  <c:v>1.1639306466871661E-3</c:v>
                </c:pt>
                <c:pt idx="1043">
                  <c:v>1.113871522487504E-3</c:v>
                </c:pt>
                <c:pt idx="1044">
                  <c:v>1.0722126552370217E-3</c:v>
                </c:pt>
                <c:pt idx="1045">
                  <c:v>1.0660582925433163E-3</c:v>
                </c:pt>
                <c:pt idx="1046">
                  <c:v>1.0479759595687648E-3</c:v>
                </c:pt>
                <c:pt idx="1047">
                  <c:v>1.0571590251148223E-3</c:v>
                </c:pt>
                <c:pt idx="1048">
                  <c:v>1.026929087570628E-3</c:v>
                </c:pt>
                <c:pt idx="1049">
                  <c:v>1.0452635485825416E-3</c:v>
                </c:pt>
                <c:pt idx="1050">
                  <c:v>1.022285809319155E-3</c:v>
                </c:pt>
                <c:pt idx="1051">
                  <c:v>9.859289527670951E-4</c:v>
                </c:pt>
                <c:pt idx="1052">
                  <c:v>1.1050725650030803E-3</c:v>
                </c:pt>
                <c:pt idx="1053">
                  <c:v>1.1394035432100089E-3</c:v>
                </c:pt>
                <c:pt idx="1054">
                  <c:v>1.1821546090356953E-3</c:v>
                </c:pt>
                <c:pt idx="1055">
                  <c:v>1.1602483519961718E-3</c:v>
                </c:pt>
                <c:pt idx="1056">
                  <c:v>1.0441020081821241E-3</c:v>
                </c:pt>
                <c:pt idx="1057">
                  <c:v>1.016472698040662E-3</c:v>
                </c:pt>
                <c:pt idx="1058">
                  <c:v>1.4083275012117269E-3</c:v>
                </c:pt>
                <c:pt idx="1059">
                  <c:v>1.9865460883085589E-3</c:v>
                </c:pt>
                <c:pt idx="1060">
                  <c:v>1.9321568811156938E-3</c:v>
                </c:pt>
                <c:pt idx="1061">
                  <c:v>1.9900049329697272E-3</c:v>
                </c:pt>
                <c:pt idx="1062">
                  <c:v>1.967364025452572E-3</c:v>
                </c:pt>
                <c:pt idx="1063">
                  <c:v>1.8832207447693219E-3</c:v>
                </c:pt>
                <c:pt idx="1064">
                  <c:v>2.0517759771786466E-3</c:v>
                </c:pt>
                <c:pt idx="1065">
                  <c:v>2.2601609297689157E-3</c:v>
                </c:pt>
                <c:pt idx="1066">
                  <c:v>2.0710856211477099E-3</c:v>
                </c:pt>
                <c:pt idx="1067">
                  <c:v>2.0435063861231804E-3</c:v>
                </c:pt>
                <c:pt idx="1068">
                  <c:v>1.9673686272459706E-3</c:v>
                </c:pt>
                <c:pt idx="1069">
                  <c:v>1.9039448236946538E-3</c:v>
                </c:pt>
                <c:pt idx="1070">
                  <c:v>1.8294649834201999E-3</c:v>
                </c:pt>
                <c:pt idx="1071">
                  <c:v>1.5233151779273423E-3</c:v>
                </c:pt>
                <c:pt idx="1072">
                  <c:v>1.3833799016946466E-3</c:v>
                </c:pt>
                <c:pt idx="1073">
                  <c:v>1.3691308430279295E-3</c:v>
                </c:pt>
                <c:pt idx="1074">
                  <c:v>1.325430947475644E-3</c:v>
                </c:pt>
                <c:pt idx="1075">
                  <c:v>1.5139656407844723E-3</c:v>
                </c:pt>
                <c:pt idx="1076">
                  <c:v>1.4637467506920408E-3</c:v>
                </c:pt>
                <c:pt idx="1077">
                  <c:v>1.6749359891813536E-3</c:v>
                </c:pt>
                <c:pt idx="1078">
                  <c:v>1.6678430177047877E-3</c:v>
                </c:pt>
                <c:pt idx="1079">
                  <c:v>1.6234002122629686E-3</c:v>
                </c:pt>
                <c:pt idx="1080">
                  <c:v>1.610756420477019E-3</c:v>
                </c:pt>
                <c:pt idx="1081">
                  <c:v>1.6920296744018968E-3</c:v>
                </c:pt>
                <c:pt idx="1082">
                  <c:v>1.6453293204197383E-3</c:v>
                </c:pt>
                <c:pt idx="1083">
                  <c:v>1.4477417314530186E-3</c:v>
                </c:pt>
                <c:pt idx="1084">
                  <c:v>1.3738271258005598E-3</c:v>
                </c:pt>
                <c:pt idx="1085">
                  <c:v>1.2238773719388044E-3</c:v>
                </c:pt>
                <c:pt idx="1086">
                  <c:v>1.0635992482364333E-3</c:v>
                </c:pt>
                <c:pt idx="1087">
                  <c:v>9.9245980495637392E-4</c:v>
                </c:pt>
                <c:pt idx="1088">
                  <c:v>1.2897655937063608E-3</c:v>
                </c:pt>
                <c:pt idx="1089">
                  <c:v>1.1889467605963855E-3</c:v>
                </c:pt>
                <c:pt idx="1090">
                  <c:v>1.1581451321628772E-3</c:v>
                </c:pt>
                <c:pt idx="1091">
                  <c:v>1.0867243994565059E-3</c:v>
                </c:pt>
                <c:pt idx="1092">
                  <c:v>1.052521320026457E-3</c:v>
                </c:pt>
                <c:pt idx="1093">
                  <c:v>9.5724668900258418E-4</c:v>
                </c:pt>
                <c:pt idx="1094">
                  <c:v>9.2949429540576615E-4</c:v>
                </c:pt>
                <c:pt idx="1095">
                  <c:v>9.2230928433672816E-4</c:v>
                </c:pt>
                <c:pt idx="1096">
                  <c:v>9.157100894707248E-4</c:v>
                </c:pt>
                <c:pt idx="1097">
                  <c:v>8.911687235074495E-4</c:v>
                </c:pt>
                <c:pt idx="1098">
                  <c:v>8.648616240090986E-4</c:v>
                </c:pt>
                <c:pt idx="1099">
                  <c:v>8.2464112747809609E-4</c:v>
                </c:pt>
                <c:pt idx="1100">
                  <c:v>8.3920249423131217E-4</c:v>
                </c:pt>
                <c:pt idx="1101">
                  <c:v>8.8188257802915629E-4</c:v>
                </c:pt>
                <c:pt idx="1102">
                  <c:v>9.1460580573063746E-4</c:v>
                </c:pt>
                <c:pt idx="1103">
                  <c:v>1.7711432981382396E-3</c:v>
                </c:pt>
                <c:pt idx="1104">
                  <c:v>1.7235385339295424E-3</c:v>
                </c:pt>
                <c:pt idx="1105">
                  <c:v>1.6643266729123596E-3</c:v>
                </c:pt>
                <c:pt idx="1106">
                  <c:v>1.6981187374326501E-3</c:v>
                </c:pt>
                <c:pt idx="1107">
                  <c:v>1.3783101105961483E-3</c:v>
                </c:pt>
                <c:pt idx="1108">
                  <c:v>1.3326092512623649E-3</c:v>
                </c:pt>
                <c:pt idx="1109">
                  <c:v>1.074716207409126E-3</c:v>
                </c:pt>
                <c:pt idx="1110">
                  <c:v>1.0412860162195984E-3</c:v>
                </c:pt>
                <c:pt idx="1111">
                  <c:v>8.7631487462771368E-4</c:v>
                </c:pt>
                <c:pt idx="1112">
                  <c:v>6.1899690463227297E-4</c:v>
                </c:pt>
                <c:pt idx="1113">
                  <c:v>5.7583830666636869E-4</c:v>
                </c:pt>
                <c:pt idx="1114">
                  <c:v>3.1144168720749293E-4</c:v>
                </c:pt>
                <c:pt idx="1115">
                  <c:v>3.1552454499125457E-4</c:v>
                </c:pt>
                <c:pt idx="1116">
                  <c:v>5.9811428478316413E-4</c:v>
                </c:pt>
                <c:pt idx="1117">
                  <c:v>4.6795112009202186E-4</c:v>
                </c:pt>
                <c:pt idx="1118">
                  <c:v>4.4054561545095564E-4</c:v>
                </c:pt>
                <c:pt idx="1119">
                  <c:v>3.4947896914909536E-4</c:v>
                </c:pt>
                <c:pt idx="1120">
                  <c:v>3.5675586488412352E-4</c:v>
                </c:pt>
                <c:pt idx="1121">
                  <c:v>3.4106945650541821E-4</c:v>
                </c:pt>
                <c:pt idx="1122">
                  <c:v>6.3177515534417784E-4</c:v>
                </c:pt>
                <c:pt idx="1123">
                  <c:v>4.5648425062072806E-4</c:v>
                </c:pt>
                <c:pt idx="1124">
                  <c:v>5.2311333582817274E-4</c:v>
                </c:pt>
                <c:pt idx="1125">
                  <c:v>2.9000121938442812E-4</c:v>
                </c:pt>
                <c:pt idx="1126">
                  <c:v>2.9567349908115649E-4</c:v>
                </c:pt>
                <c:pt idx="1127">
                  <c:v>1.0381811702801501E-4</c:v>
                </c:pt>
                <c:pt idx="1128">
                  <c:v>-4.7852246846972687E-5</c:v>
                </c:pt>
                <c:pt idx="1129">
                  <c:v>-4.1538628402474494E-5</c:v>
                </c:pt>
                <c:pt idx="1130">
                  <c:v>5.7810463678944921E-5</c:v>
                </c:pt>
                <c:pt idx="1131">
                  <c:v>5.5815097876883546E-5</c:v>
                </c:pt>
                <c:pt idx="1132">
                  <c:v>3.1772740341415095E-4</c:v>
                </c:pt>
                <c:pt idx="1133">
                  <c:v>3.0970881103306992E-4</c:v>
                </c:pt>
                <c:pt idx="1134">
                  <c:v>2.2883453448130207E-4</c:v>
                </c:pt>
                <c:pt idx="1135">
                  <c:v>1.9328858171553594E-4</c:v>
                </c:pt>
                <c:pt idx="1136">
                  <c:v>3.5201401219899848E-4</c:v>
                </c:pt>
                <c:pt idx="1137">
                  <c:v>5.3725388435768692E-4</c:v>
                </c:pt>
                <c:pt idx="1138">
                  <c:v>7.904926366146004E-4</c:v>
                </c:pt>
                <c:pt idx="1139">
                  <c:v>2.9248457118421356E-4</c:v>
                </c:pt>
                <c:pt idx="1140">
                  <c:v>2.4622128256895676E-4</c:v>
                </c:pt>
                <c:pt idx="1141">
                  <c:v>5.3774799302461576E-4</c:v>
                </c:pt>
                <c:pt idx="1142">
                  <c:v>1.1935014808988655E-3</c:v>
                </c:pt>
                <c:pt idx="1143">
                  <c:v>1.3458642132062365E-3</c:v>
                </c:pt>
                <c:pt idx="1144">
                  <c:v>1.2866715889573051E-3</c:v>
                </c:pt>
                <c:pt idx="1145">
                  <c:v>1.1559478476834393E-3</c:v>
                </c:pt>
                <c:pt idx="1146">
                  <c:v>1.636512308146938E-3</c:v>
                </c:pt>
                <c:pt idx="1147">
                  <c:v>1.3909395453688186E-3</c:v>
                </c:pt>
                <c:pt idx="1148">
                  <c:v>1.9176929174271309E-3</c:v>
                </c:pt>
                <c:pt idx="1149">
                  <c:v>4.1329061646436108E-3</c:v>
                </c:pt>
                <c:pt idx="1150">
                  <c:v>4.0443390752121881E-3</c:v>
                </c:pt>
                <c:pt idx="1151">
                  <c:v>4.0169806490618666E-3</c:v>
                </c:pt>
                <c:pt idx="1152">
                  <c:v>3.9419006821558621E-3</c:v>
                </c:pt>
                <c:pt idx="1153">
                  <c:v>3.8982843976045319E-3</c:v>
                </c:pt>
                <c:pt idx="1154">
                  <c:v>3.7900442865970818E-3</c:v>
                </c:pt>
                <c:pt idx="1155">
                  <c:v>3.7043116868895024E-3</c:v>
                </c:pt>
                <c:pt idx="1156">
                  <c:v>3.6532699245273039E-3</c:v>
                </c:pt>
                <c:pt idx="1157">
                  <c:v>3.539311144820474E-3</c:v>
                </c:pt>
                <c:pt idx="1158">
                  <c:v>3.2528685963801075E-3</c:v>
                </c:pt>
                <c:pt idx="1159">
                  <c:v>3.2754757256888583E-3</c:v>
                </c:pt>
                <c:pt idx="1160">
                  <c:v>3.2733782547615222E-3</c:v>
                </c:pt>
                <c:pt idx="1161">
                  <c:v>2.9607987988992585E-3</c:v>
                </c:pt>
                <c:pt idx="1162">
                  <c:v>2.8135458520319344E-3</c:v>
                </c:pt>
                <c:pt idx="1163">
                  <c:v>2.745834106714585E-3</c:v>
                </c:pt>
                <c:pt idx="1164">
                  <c:v>2.6604078726694324E-3</c:v>
                </c:pt>
                <c:pt idx="1165">
                  <c:v>2.5533382565759983E-3</c:v>
                </c:pt>
                <c:pt idx="1166">
                  <c:v>2.4524701131354897E-3</c:v>
                </c:pt>
                <c:pt idx="1167">
                  <c:v>2.5156503229859292E-3</c:v>
                </c:pt>
                <c:pt idx="1168">
                  <c:v>2.4769896464490195E-3</c:v>
                </c:pt>
                <c:pt idx="1169">
                  <c:v>2.2907846266698273E-3</c:v>
                </c:pt>
                <c:pt idx="1170">
                  <c:v>2.1832751243609757E-3</c:v>
                </c:pt>
                <c:pt idx="1171">
                  <c:v>2.1071645330912108E-3</c:v>
                </c:pt>
                <c:pt idx="1172">
                  <c:v>2.057309781310085E-3</c:v>
                </c:pt>
                <c:pt idx="1173">
                  <c:v>1.9947505765146941E-3</c:v>
                </c:pt>
                <c:pt idx="1174">
                  <c:v>1.9354675726381955E-3</c:v>
                </c:pt>
                <c:pt idx="1175">
                  <c:v>1.8885769773191341E-3</c:v>
                </c:pt>
                <c:pt idx="1176">
                  <c:v>1.849526375111142E-3</c:v>
                </c:pt>
                <c:pt idx="1177">
                  <c:v>1.7981937304724271E-3</c:v>
                </c:pt>
                <c:pt idx="1178">
                  <c:v>1.6233359240977981E-3</c:v>
                </c:pt>
                <c:pt idx="1179">
                  <c:v>1.5922179153116853E-3</c:v>
                </c:pt>
                <c:pt idx="1180">
                  <c:v>1.5846222396401553E-3</c:v>
                </c:pt>
                <c:pt idx="1181">
                  <c:v>1.5368921402148278E-3</c:v>
                </c:pt>
                <c:pt idx="1182">
                  <c:v>1.5062922204896172E-3</c:v>
                </c:pt>
                <c:pt idx="1183">
                  <c:v>1.4809601161264369E-3</c:v>
                </c:pt>
                <c:pt idx="1184">
                  <c:v>1.3908050794907826E-3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4A-4440-A4E0-16BF57673CB7}"/>
            </c:ext>
          </c:extLst>
        </c:ser>
        <c:ser>
          <c:idx val="4"/>
          <c:order val="4"/>
          <c:tx>
            <c:strRef>
              <c:f>RISKSTATS_LSE!$BG$1</c:f>
              <c:strCache>
                <c:ptCount val="1"/>
                <c:pt idx="0">
                  <c:v>N.A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RISKSTATS_LSE!$BG$2:$BG$1186</c:f>
              <c:numCache>
                <c:formatCode>0.00%</c:formatCode>
                <c:ptCount val="1185"/>
                <c:pt idx="620">
                  <c:v>3.5043116739102115E-3</c:v>
                </c:pt>
                <c:pt idx="621">
                  <c:v>3.7368056567449524E-3</c:v>
                </c:pt>
                <c:pt idx="622">
                  <c:v>3.6233336109410506E-3</c:v>
                </c:pt>
                <c:pt idx="623">
                  <c:v>3.5157307740943198E-3</c:v>
                </c:pt>
                <c:pt idx="624">
                  <c:v>3.4393165618710809E-3</c:v>
                </c:pt>
                <c:pt idx="625">
                  <c:v>3.5514089627872438E-3</c:v>
                </c:pt>
                <c:pt idx="626">
                  <c:v>3.4495460410420408E-3</c:v>
                </c:pt>
                <c:pt idx="627">
                  <c:v>3.3567787792899871E-3</c:v>
                </c:pt>
                <c:pt idx="628">
                  <c:v>3.8493042939163717E-3</c:v>
                </c:pt>
                <c:pt idx="629">
                  <c:v>3.8808454682965612E-3</c:v>
                </c:pt>
                <c:pt idx="630">
                  <c:v>3.7778724171322838E-3</c:v>
                </c:pt>
                <c:pt idx="631">
                  <c:v>3.6991644568469743E-3</c:v>
                </c:pt>
                <c:pt idx="632">
                  <c:v>3.630581617504589E-3</c:v>
                </c:pt>
                <c:pt idx="633">
                  <c:v>3.6602665545168831E-3</c:v>
                </c:pt>
                <c:pt idx="634">
                  <c:v>3.7128963017942721E-3</c:v>
                </c:pt>
                <c:pt idx="635">
                  <c:v>3.8280829515077489E-3</c:v>
                </c:pt>
                <c:pt idx="636">
                  <c:v>4.0564586821650603E-3</c:v>
                </c:pt>
                <c:pt idx="637">
                  <c:v>4.070944166666199E-3</c:v>
                </c:pt>
                <c:pt idx="638">
                  <c:v>4.2595627556128975E-3</c:v>
                </c:pt>
                <c:pt idx="639">
                  <c:v>4.1506831306423533E-3</c:v>
                </c:pt>
                <c:pt idx="640">
                  <c:v>4.4502521539403553E-3</c:v>
                </c:pt>
                <c:pt idx="641">
                  <c:v>4.4477125757918087E-3</c:v>
                </c:pt>
                <c:pt idx="642">
                  <c:v>4.988923975258905E-3</c:v>
                </c:pt>
                <c:pt idx="643">
                  <c:v>5.1023747626226194E-3</c:v>
                </c:pt>
                <c:pt idx="644">
                  <c:v>4.9468764560731378E-3</c:v>
                </c:pt>
                <c:pt idx="645">
                  <c:v>5.4688182161385804E-3</c:v>
                </c:pt>
                <c:pt idx="646">
                  <c:v>5.7330249887747528E-3</c:v>
                </c:pt>
                <c:pt idx="647">
                  <c:v>5.5941840108884129E-3</c:v>
                </c:pt>
                <c:pt idx="648">
                  <c:v>6.4040976280028946E-3</c:v>
                </c:pt>
                <c:pt idx="649">
                  <c:v>6.2222796980483924E-3</c:v>
                </c:pt>
                <c:pt idx="650">
                  <c:v>6.0397615026322789E-3</c:v>
                </c:pt>
                <c:pt idx="651">
                  <c:v>5.8700342922306326E-3</c:v>
                </c:pt>
                <c:pt idx="652">
                  <c:v>5.7120655038355875E-3</c:v>
                </c:pt>
                <c:pt idx="653">
                  <c:v>5.5402947323172627E-3</c:v>
                </c:pt>
                <c:pt idx="654">
                  <c:v>5.4094866302941622E-3</c:v>
                </c:pt>
                <c:pt idx="655">
                  <c:v>5.359200658283967E-3</c:v>
                </c:pt>
                <c:pt idx="656">
                  <c:v>5.3904183922964055E-3</c:v>
                </c:pt>
                <c:pt idx="657">
                  <c:v>5.2331746050657954E-3</c:v>
                </c:pt>
                <c:pt idx="658">
                  <c:v>5.1060198009097186E-3</c:v>
                </c:pt>
                <c:pt idx="659">
                  <c:v>4.9503176415080802E-3</c:v>
                </c:pt>
                <c:pt idx="660">
                  <c:v>4.917878807722857E-3</c:v>
                </c:pt>
                <c:pt idx="661">
                  <c:v>4.901005578273103E-3</c:v>
                </c:pt>
                <c:pt idx="662">
                  <c:v>5.5033355375897902E-3</c:v>
                </c:pt>
                <c:pt idx="663">
                  <c:v>5.4453847711876989E-3</c:v>
                </c:pt>
                <c:pt idx="664">
                  <c:v>5.2811809404393843E-3</c:v>
                </c:pt>
                <c:pt idx="665">
                  <c:v>5.2948619812145121E-3</c:v>
                </c:pt>
                <c:pt idx="666">
                  <c:v>5.1336575773762022E-3</c:v>
                </c:pt>
                <c:pt idx="667">
                  <c:v>5.1774378617849273E-3</c:v>
                </c:pt>
                <c:pt idx="668">
                  <c:v>5.0301657864075342E-3</c:v>
                </c:pt>
                <c:pt idx="669">
                  <c:v>5.2283070332708763E-3</c:v>
                </c:pt>
                <c:pt idx="670">
                  <c:v>5.1593173569205921E-3</c:v>
                </c:pt>
                <c:pt idx="671">
                  <c:v>5.0154301501968849E-3</c:v>
                </c:pt>
                <c:pt idx="672">
                  <c:v>4.954479365394923E-3</c:v>
                </c:pt>
                <c:pt idx="673">
                  <c:v>4.8099742946271454E-3</c:v>
                </c:pt>
                <c:pt idx="674">
                  <c:v>5.1299274611312871E-3</c:v>
                </c:pt>
                <c:pt idx="675">
                  <c:v>5.0226646539454954E-3</c:v>
                </c:pt>
                <c:pt idx="676">
                  <c:v>5.0563519940094335E-3</c:v>
                </c:pt>
                <c:pt idx="677">
                  <c:v>4.9041598647132723E-3</c:v>
                </c:pt>
                <c:pt idx="678">
                  <c:v>4.9550925386318808E-3</c:v>
                </c:pt>
                <c:pt idx="679">
                  <c:v>4.9426993759411758E-3</c:v>
                </c:pt>
                <c:pt idx="680">
                  <c:v>4.82779732649665E-3</c:v>
                </c:pt>
                <c:pt idx="681">
                  <c:v>5.1864634602984761E-3</c:v>
                </c:pt>
                <c:pt idx="682">
                  <c:v>5.1663330386448238E-3</c:v>
                </c:pt>
                <c:pt idx="683">
                  <c:v>5.1054446088964617E-3</c:v>
                </c:pt>
                <c:pt idx="684">
                  <c:v>4.9506577979937481E-3</c:v>
                </c:pt>
                <c:pt idx="685">
                  <c:v>5.1784862351109892E-3</c:v>
                </c:pt>
                <c:pt idx="686">
                  <c:v>6.1321392204633533E-3</c:v>
                </c:pt>
                <c:pt idx="687">
                  <c:v>6.115201638400505E-3</c:v>
                </c:pt>
                <c:pt idx="688">
                  <c:v>6.3402515827385431E-3</c:v>
                </c:pt>
                <c:pt idx="689">
                  <c:v>7.1712574009955036E-3</c:v>
                </c:pt>
                <c:pt idx="690">
                  <c:v>7.1831478060238761E-3</c:v>
                </c:pt>
                <c:pt idx="691">
                  <c:v>7.0788923951267835E-3</c:v>
                </c:pt>
                <c:pt idx="692">
                  <c:v>6.9391724409450187E-3</c:v>
                </c:pt>
                <c:pt idx="693">
                  <c:v>6.8576313386292838E-3</c:v>
                </c:pt>
                <c:pt idx="694">
                  <c:v>6.6816013691045973E-3</c:v>
                </c:pt>
                <c:pt idx="695">
                  <c:v>6.4801052997497726E-3</c:v>
                </c:pt>
                <c:pt idx="696">
                  <c:v>6.4447098752559379E-3</c:v>
                </c:pt>
                <c:pt idx="697">
                  <c:v>6.2526546547711703E-3</c:v>
                </c:pt>
                <c:pt idx="698">
                  <c:v>6.1617711941562361E-3</c:v>
                </c:pt>
                <c:pt idx="699">
                  <c:v>6.3652006211970457E-3</c:v>
                </c:pt>
                <c:pt idx="700">
                  <c:v>6.2850405501156167E-3</c:v>
                </c:pt>
                <c:pt idx="701">
                  <c:v>6.0991456219096993E-3</c:v>
                </c:pt>
                <c:pt idx="702">
                  <c:v>5.9304864796316439E-3</c:v>
                </c:pt>
                <c:pt idx="703">
                  <c:v>5.7806732441340949E-3</c:v>
                </c:pt>
                <c:pt idx="704">
                  <c:v>5.9791738353328315E-3</c:v>
                </c:pt>
                <c:pt idx="705">
                  <c:v>6.0494471336589731E-3</c:v>
                </c:pt>
                <c:pt idx="706">
                  <c:v>6.0898108413692557E-3</c:v>
                </c:pt>
                <c:pt idx="707">
                  <c:v>6.1092866568325964E-3</c:v>
                </c:pt>
                <c:pt idx="708">
                  <c:v>6.3529763650399234E-3</c:v>
                </c:pt>
                <c:pt idx="709">
                  <c:v>6.6787800055885345E-3</c:v>
                </c:pt>
                <c:pt idx="710">
                  <c:v>6.8564432659646854E-3</c:v>
                </c:pt>
                <c:pt idx="711">
                  <c:v>6.7207581796283134E-3</c:v>
                </c:pt>
                <c:pt idx="712">
                  <c:v>6.7301668098388905E-3</c:v>
                </c:pt>
                <c:pt idx="713">
                  <c:v>6.5851119043901932E-3</c:v>
                </c:pt>
                <c:pt idx="714">
                  <c:v>6.7330591821051595E-3</c:v>
                </c:pt>
                <c:pt idx="715">
                  <c:v>7.0209947832270934E-3</c:v>
                </c:pt>
                <c:pt idx="716">
                  <c:v>7.209244053326693E-3</c:v>
                </c:pt>
                <c:pt idx="717">
                  <c:v>7.1374197183363963E-3</c:v>
                </c:pt>
                <c:pt idx="718">
                  <c:v>7.1090348880731638E-3</c:v>
                </c:pt>
                <c:pt idx="719">
                  <c:v>6.9347518824149756E-3</c:v>
                </c:pt>
                <c:pt idx="720">
                  <c:v>6.7862119609136753E-3</c:v>
                </c:pt>
                <c:pt idx="721">
                  <c:v>6.5791787022387565E-3</c:v>
                </c:pt>
                <c:pt idx="722">
                  <c:v>6.4021140952367642E-3</c:v>
                </c:pt>
                <c:pt idx="723">
                  <c:v>6.2714846769300944E-3</c:v>
                </c:pt>
                <c:pt idx="724">
                  <c:v>6.2012211851202896E-3</c:v>
                </c:pt>
                <c:pt idx="725">
                  <c:v>6.0241288800265465E-3</c:v>
                </c:pt>
                <c:pt idx="726">
                  <c:v>5.9347043116318764E-3</c:v>
                </c:pt>
                <c:pt idx="727">
                  <c:v>5.8945714714057325E-3</c:v>
                </c:pt>
                <c:pt idx="728">
                  <c:v>5.8093142567252776E-3</c:v>
                </c:pt>
                <c:pt idx="729">
                  <c:v>5.6435444408575591E-3</c:v>
                </c:pt>
                <c:pt idx="730">
                  <c:v>5.4782101855295751E-3</c:v>
                </c:pt>
                <c:pt idx="731">
                  <c:v>5.322107009417135E-3</c:v>
                </c:pt>
                <c:pt idx="732">
                  <c:v>5.1627097335311244E-3</c:v>
                </c:pt>
                <c:pt idx="733">
                  <c:v>5.0050109235680422E-3</c:v>
                </c:pt>
                <c:pt idx="734">
                  <c:v>4.8524392604864693E-3</c:v>
                </c:pt>
                <c:pt idx="735">
                  <c:v>4.7111388581081159E-3</c:v>
                </c:pt>
                <c:pt idx="736">
                  <c:v>4.5781107709546793E-3</c:v>
                </c:pt>
                <c:pt idx="737">
                  <c:v>4.466717657388747E-3</c:v>
                </c:pt>
                <c:pt idx="738">
                  <c:v>4.3557527281997931E-3</c:v>
                </c:pt>
                <c:pt idx="739">
                  <c:v>4.3285779383096532E-3</c:v>
                </c:pt>
                <c:pt idx="740">
                  <c:v>4.8748561788502214E-3</c:v>
                </c:pt>
                <c:pt idx="741">
                  <c:v>5.0998729398470449E-3</c:v>
                </c:pt>
                <c:pt idx="742">
                  <c:v>4.9467739717797997E-3</c:v>
                </c:pt>
                <c:pt idx="743">
                  <c:v>4.9582470389520697E-3</c:v>
                </c:pt>
                <c:pt idx="744">
                  <c:v>4.8240735336655769E-3</c:v>
                </c:pt>
                <c:pt idx="745">
                  <c:v>4.7074762910865788E-3</c:v>
                </c:pt>
                <c:pt idx="746">
                  <c:v>4.7760579215273156E-3</c:v>
                </c:pt>
                <c:pt idx="747">
                  <c:v>4.6761418956767975E-3</c:v>
                </c:pt>
                <c:pt idx="748">
                  <c:v>4.9571483454715756E-3</c:v>
                </c:pt>
                <c:pt idx="749">
                  <c:v>4.8061977257281953E-3</c:v>
                </c:pt>
                <c:pt idx="750">
                  <c:v>4.6628265907622804E-3</c:v>
                </c:pt>
                <c:pt idx="751">
                  <c:v>4.8707686217544068E-3</c:v>
                </c:pt>
                <c:pt idx="752">
                  <c:v>4.8398008202152785E-3</c:v>
                </c:pt>
                <c:pt idx="753">
                  <c:v>4.6918731140521653E-3</c:v>
                </c:pt>
                <c:pt idx="754">
                  <c:v>5.0684017974244547E-3</c:v>
                </c:pt>
                <c:pt idx="755">
                  <c:v>4.9379915889698608E-3</c:v>
                </c:pt>
                <c:pt idx="756">
                  <c:v>4.7986764267590213E-3</c:v>
                </c:pt>
                <c:pt idx="757">
                  <c:v>5.0923113686257423E-3</c:v>
                </c:pt>
                <c:pt idx="758">
                  <c:v>5.3147367239882344E-3</c:v>
                </c:pt>
                <c:pt idx="759">
                  <c:v>6.0251907319156623E-3</c:v>
                </c:pt>
                <c:pt idx="760">
                  <c:v>5.8522275240409736E-3</c:v>
                </c:pt>
                <c:pt idx="761">
                  <c:v>6.0083268724245697E-3</c:v>
                </c:pt>
                <c:pt idx="762">
                  <c:v>5.8335715239531917E-3</c:v>
                </c:pt>
                <c:pt idx="763">
                  <c:v>5.7845478022132274E-3</c:v>
                </c:pt>
                <c:pt idx="764">
                  <c:v>5.6083032820181599E-3</c:v>
                </c:pt>
                <c:pt idx="765">
                  <c:v>5.613348721753994E-3</c:v>
                </c:pt>
                <c:pt idx="766">
                  <c:v>5.4422609226037581E-3</c:v>
                </c:pt>
                <c:pt idx="767">
                  <c:v>5.2806258913345068E-3</c:v>
                </c:pt>
                <c:pt idx="768">
                  <c:v>5.2253706675639087E-3</c:v>
                </c:pt>
                <c:pt idx="769">
                  <c:v>5.6367180321305072E-3</c:v>
                </c:pt>
                <c:pt idx="770">
                  <c:v>5.5734491433933999E-3</c:v>
                </c:pt>
                <c:pt idx="771">
                  <c:v>5.4762195256936042E-3</c:v>
                </c:pt>
                <c:pt idx="772">
                  <c:v>5.6026173746107025E-3</c:v>
                </c:pt>
                <c:pt idx="773">
                  <c:v>5.8140510046012749E-3</c:v>
                </c:pt>
                <c:pt idx="774">
                  <c:v>5.6365451359156205E-3</c:v>
                </c:pt>
                <c:pt idx="775">
                  <c:v>5.6306743791820248E-3</c:v>
                </c:pt>
                <c:pt idx="776">
                  <c:v>5.6145774730119733E-3</c:v>
                </c:pt>
                <c:pt idx="777">
                  <c:v>6.180222758910248E-3</c:v>
                </c:pt>
                <c:pt idx="778">
                  <c:v>6.0582893180174974E-3</c:v>
                </c:pt>
                <c:pt idx="779">
                  <c:v>5.8741011290138982E-3</c:v>
                </c:pt>
                <c:pt idx="780">
                  <c:v>5.7222264703207576E-3</c:v>
                </c:pt>
                <c:pt idx="781">
                  <c:v>5.5804211817739027E-3</c:v>
                </c:pt>
                <c:pt idx="782">
                  <c:v>5.4246386853175439E-3</c:v>
                </c:pt>
                <c:pt idx="783">
                  <c:v>5.2932187782584574E-3</c:v>
                </c:pt>
                <c:pt idx="784">
                  <c:v>5.1435772646203134E-3</c:v>
                </c:pt>
                <c:pt idx="785">
                  <c:v>5.0075422928751723E-3</c:v>
                </c:pt>
                <c:pt idx="786">
                  <c:v>4.8759643200066271E-3</c:v>
                </c:pt>
                <c:pt idx="787">
                  <c:v>4.7278591158198208E-3</c:v>
                </c:pt>
                <c:pt idx="788">
                  <c:v>4.5970831026070028E-3</c:v>
                </c:pt>
                <c:pt idx="789">
                  <c:v>4.4850665315190903E-3</c:v>
                </c:pt>
                <c:pt idx="790">
                  <c:v>4.7399348501783543E-3</c:v>
                </c:pt>
                <c:pt idx="791">
                  <c:v>4.73658291689724E-3</c:v>
                </c:pt>
                <c:pt idx="792">
                  <c:v>4.6950527852787525E-3</c:v>
                </c:pt>
                <c:pt idx="793">
                  <c:v>4.5539372036932429E-3</c:v>
                </c:pt>
                <c:pt idx="794">
                  <c:v>4.4886353444255726E-3</c:v>
                </c:pt>
                <c:pt idx="795">
                  <c:v>4.4210578978736174E-3</c:v>
                </c:pt>
                <c:pt idx="796">
                  <c:v>4.2985564846042242E-3</c:v>
                </c:pt>
                <c:pt idx="797">
                  <c:v>4.1799277158593075E-3</c:v>
                </c:pt>
                <c:pt idx="798">
                  <c:v>4.0893211665519362E-3</c:v>
                </c:pt>
                <c:pt idx="799">
                  <c:v>4.0492727506272457E-3</c:v>
                </c:pt>
                <c:pt idx="800">
                  <c:v>5.047258760303752E-3</c:v>
                </c:pt>
                <c:pt idx="801">
                  <c:v>5.1098848174906085E-3</c:v>
                </c:pt>
                <c:pt idx="802">
                  <c:v>5.0014925982095719E-3</c:v>
                </c:pt>
                <c:pt idx="803">
                  <c:v>4.8547397765977777E-3</c:v>
                </c:pt>
                <c:pt idx="804">
                  <c:v>4.9297180065080168E-3</c:v>
                </c:pt>
                <c:pt idx="805">
                  <c:v>5.5042291082476012E-3</c:v>
                </c:pt>
                <c:pt idx="806">
                  <c:v>5.6414771894068988E-3</c:v>
                </c:pt>
                <c:pt idx="807">
                  <c:v>5.549867158687171E-3</c:v>
                </c:pt>
                <c:pt idx="808">
                  <c:v>5.838121219438666E-3</c:v>
                </c:pt>
                <c:pt idx="809">
                  <c:v>6.9879618074027393E-3</c:v>
                </c:pt>
                <c:pt idx="810">
                  <c:v>7.0656865002182686E-3</c:v>
                </c:pt>
                <c:pt idx="811">
                  <c:v>7.1643596619650769E-3</c:v>
                </c:pt>
                <c:pt idx="812">
                  <c:v>7.1699667869200108E-3</c:v>
                </c:pt>
                <c:pt idx="813">
                  <c:v>7.8586979567979182E-3</c:v>
                </c:pt>
                <c:pt idx="814">
                  <c:v>7.6508403067689149E-3</c:v>
                </c:pt>
                <c:pt idx="815">
                  <c:v>8.9849805472184477E-3</c:v>
                </c:pt>
                <c:pt idx="816">
                  <c:v>9.1408684687763926E-3</c:v>
                </c:pt>
                <c:pt idx="817">
                  <c:v>8.879515678829001E-3</c:v>
                </c:pt>
                <c:pt idx="818">
                  <c:v>8.6865016299310562E-3</c:v>
                </c:pt>
                <c:pt idx="819">
                  <c:v>8.6250375003325743E-3</c:v>
                </c:pt>
                <c:pt idx="820">
                  <c:v>1.0130798774603043E-2</c:v>
                </c:pt>
                <c:pt idx="821">
                  <c:v>9.8237885634049268E-3</c:v>
                </c:pt>
                <c:pt idx="822">
                  <c:v>9.653003528876403E-3</c:v>
                </c:pt>
                <c:pt idx="823">
                  <c:v>9.3895250986051754E-3</c:v>
                </c:pt>
                <c:pt idx="824">
                  <c:v>9.6410211247133469E-3</c:v>
                </c:pt>
                <c:pt idx="825">
                  <c:v>9.5914268002555165E-3</c:v>
                </c:pt>
                <c:pt idx="826">
                  <c:v>9.3058458312860835E-3</c:v>
                </c:pt>
                <c:pt idx="827">
                  <c:v>9.4304813902797748E-3</c:v>
                </c:pt>
                <c:pt idx="828">
                  <c:v>9.144868167373553E-3</c:v>
                </c:pt>
                <c:pt idx="829">
                  <c:v>8.8712410302489927E-3</c:v>
                </c:pt>
                <c:pt idx="830">
                  <c:v>8.6033448786881211E-3</c:v>
                </c:pt>
                <c:pt idx="831">
                  <c:v>8.6544923908985025E-3</c:v>
                </c:pt>
                <c:pt idx="832">
                  <c:v>8.4137453714070512E-3</c:v>
                </c:pt>
                <c:pt idx="833">
                  <c:v>8.5402361453544798E-3</c:v>
                </c:pt>
                <c:pt idx="834">
                  <c:v>8.5215444481173235E-3</c:v>
                </c:pt>
                <c:pt idx="835">
                  <c:v>8.3114165595761201E-3</c:v>
                </c:pt>
                <c:pt idx="836">
                  <c:v>8.2061599241464583E-3</c:v>
                </c:pt>
                <c:pt idx="837">
                  <c:v>7.9594562120547212E-3</c:v>
                </c:pt>
                <c:pt idx="838">
                  <c:v>8.1374925151518895E-3</c:v>
                </c:pt>
                <c:pt idx="839">
                  <c:v>7.970580011723901E-3</c:v>
                </c:pt>
                <c:pt idx="840">
                  <c:v>7.7966519446892261E-3</c:v>
                </c:pt>
                <c:pt idx="841">
                  <c:v>7.6910188353991812E-3</c:v>
                </c:pt>
                <c:pt idx="842">
                  <c:v>7.4564401047964328E-3</c:v>
                </c:pt>
                <c:pt idx="843">
                  <c:v>7.2388055888827664E-3</c:v>
                </c:pt>
                <c:pt idx="844">
                  <c:v>7.199990098310587E-3</c:v>
                </c:pt>
                <c:pt idx="845">
                  <c:v>6.9804889573079299E-3</c:v>
                </c:pt>
                <c:pt idx="846">
                  <c:v>6.8191240390865241E-3</c:v>
                </c:pt>
                <c:pt idx="847">
                  <c:v>6.6752148858840029E-3</c:v>
                </c:pt>
                <c:pt idx="848">
                  <c:v>6.4847410099892868E-3</c:v>
                </c:pt>
                <c:pt idx="849">
                  <c:v>6.332415454613197E-3</c:v>
                </c:pt>
                <c:pt idx="850">
                  <c:v>6.6578450296197441E-3</c:v>
                </c:pt>
                <c:pt idx="851">
                  <c:v>7.6337968151049523E-3</c:v>
                </c:pt>
                <c:pt idx="852">
                  <c:v>7.6345940471862304E-3</c:v>
                </c:pt>
                <c:pt idx="853">
                  <c:v>7.5062103683718236E-3</c:v>
                </c:pt>
                <c:pt idx="854">
                  <c:v>7.414360890757277E-3</c:v>
                </c:pt>
                <c:pt idx="855">
                  <c:v>8.0444095244589751E-3</c:v>
                </c:pt>
                <c:pt idx="856">
                  <c:v>9.4307967149442565E-3</c:v>
                </c:pt>
                <c:pt idx="857">
                  <c:v>9.1432830841226224E-3</c:v>
                </c:pt>
                <c:pt idx="858">
                  <c:v>9.4182496573154417E-3</c:v>
                </c:pt>
                <c:pt idx="859">
                  <c:v>9.1353708227575048E-3</c:v>
                </c:pt>
                <c:pt idx="860">
                  <c:v>8.9209246837504939E-3</c:v>
                </c:pt>
                <c:pt idx="861">
                  <c:v>8.6891245342262825E-3</c:v>
                </c:pt>
                <c:pt idx="862">
                  <c:v>8.5025996898032419E-3</c:v>
                </c:pt>
                <c:pt idx="863">
                  <c:v>9.5952537594671244E-3</c:v>
                </c:pt>
                <c:pt idx="864">
                  <c:v>9.4185132597146681E-3</c:v>
                </c:pt>
                <c:pt idx="865">
                  <c:v>9.3902083283508193E-3</c:v>
                </c:pt>
                <c:pt idx="866">
                  <c:v>9.1145456289480238E-3</c:v>
                </c:pt>
                <c:pt idx="867">
                  <c:v>9.1083049044562471E-3</c:v>
                </c:pt>
                <c:pt idx="868">
                  <c:v>8.8307407061844027E-3</c:v>
                </c:pt>
                <c:pt idx="869">
                  <c:v>8.6442030794130487E-3</c:v>
                </c:pt>
                <c:pt idx="870">
                  <c:v>8.3894618588660694E-3</c:v>
                </c:pt>
                <c:pt idx="871">
                  <c:v>8.136839198327488E-3</c:v>
                </c:pt>
                <c:pt idx="872">
                  <c:v>7.9475830821152896E-3</c:v>
                </c:pt>
                <c:pt idx="873">
                  <c:v>7.7340588836368931E-3</c:v>
                </c:pt>
                <c:pt idx="874">
                  <c:v>8.8174091265917007E-3</c:v>
                </c:pt>
                <c:pt idx="875">
                  <c:v>9.4352176427430264E-3</c:v>
                </c:pt>
                <c:pt idx="876">
                  <c:v>9.3776535927970837E-3</c:v>
                </c:pt>
                <c:pt idx="877">
                  <c:v>9.2248102830394668E-3</c:v>
                </c:pt>
                <c:pt idx="878">
                  <c:v>9.0837429870929218E-3</c:v>
                </c:pt>
                <c:pt idx="879">
                  <c:v>8.8212242960708891E-3</c:v>
                </c:pt>
                <c:pt idx="880">
                  <c:v>8.6892458987137544E-3</c:v>
                </c:pt>
                <c:pt idx="881">
                  <c:v>8.4242862497424294E-3</c:v>
                </c:pt>
                <c:pt idx="882">
                  <c:v>8.3382440158849564E-3</c:v>
                </c:pt>
                <c:pt idx="883">
                  <c:v>8.2100612449728712E-3</c:v>
                </c:pt>
                <c:pt idx="884">
                  <c:v>8.1503176208816558E-3</c:v>
                </c:pt>
                <c:pt idx="885">
                  <c:v>7.9299368011093354E-3</c:v>
                </c:pt>
                <c:pt idx="886">
                  <c:v>7.8497022631367954E-3</c:v>
                </c:pt>
                <c:pt idx="887">
                  <c:v>7.6252602911210231E-3</c:v>
                </c:pt>
                <c:pt idx="888">
                  <c:v>7.5086784014155401E-3</c:v>
                </c:pt>
                <c:pt idx="889">
                  <c:v>7.2828651202944423E-3</c:v>
                </c:pt>
                <c:pt idx="890">
                  <c:v>7.2667304865852191E-3</c:v>
                </c:pt>
                <c:pt idx="891">
                  <c:v>7.0450581854020825E-3</c:v>
                </c:pt>
                <c:pt idx="892">
                  <c:v>6.8438589505296415E-3</c:v>
                </c:pt>
                <c:pt idx="893">
                  <c:v>6.6382854000641882E-3</c:v>
                </c:pt>
                <c:pt idx="894">
                  <c:v>7.3043671724121358E-3</c:v>
                </c:pt>
                <c:pt idx="895">
                  <c:v>7.1786590933639533E-3</c:v>
                </c:pt>
                <c:pt idx="896">
                  <c:v>7.9839220304725629E-3</c:v>
                </c:pt>
                <c:pt idx="897">
                  <c:v>7.8986058982491517E-3</c:v>
                </c:pt>
                <c:pt idx="898">
                  <c:v>7.693286619284599E-3</c:v>
                </c:pt>
                <c:pt idx="899">
                  <c:v>7.4881857722723577E-3</c:v>
                </c:pt>
                <c:pt idx="900">
                  <c:v>7.2752661490034917E-3</c:v>
                </c:pt>
                <c:pt idx="901">
                  <c:v>7.1029809381938092E-3</c:v>
                </c:pt>
                <c:pt idx="902">
                  <c:v>7.0354790995548417E-3</c:v>
                </c:pt>
                <c:pt idx="903">
                  <c:v>6.8448689119062064E-3</c:v>
                </c:pt>
                <c:pt idx="904">
                  <c:v>6.636031578812436E-3</c:v>
                </c:pt>
                <c:pt idx="905">
                  <c:v>6.6610207085040264E-3</c:v>
                </c:pt>
                <c:pt idx="906">
                  <c:v>6.5894732342324635E-3</c:v>
                </c:pt>
                <c:pt idx="907">
                  <c:v>6.4690133932338309E-3</c:v>
                </c:pt>
                <c:pt idx="908">
                  <c:v>6.2742582307840043E-3</c:v>
                </c:pt>
                <c:pt idx="909">
                  <c:v>6.1223200673559946E-3</c:v>
                </c:pt>
                <c:pt idx="910">
                  <c:v>5.9413356822649232E-3</c:v>
                </c:pt>
                <c:pt idx="911">
                  <c:v>5.7746360560492387E-3</c:v>
                </c:pt>
                <c:pt idx="912">
                  <c:v>5.7337819600854351E-3</c:v>
                </c:pt>
                <c:pt idx="913">
                  <c:v>5.5618097419324651E-3</c:v>
                </c:pt>
                <c:pt idx="914">
                  <c:v>5.9340271572219461E-3</c:v>
                </c:pt>
                <c:pt idx="915">
                  <c:v>6.1697356712219599E-3</c:v>
                </c:pt>
                <c:pt idx="916">
                  <c:v>5.9854357444480144E-3</c:v>
                </c:pt>
                <c:pt idx="917">
                  <c:v>5.8102664611680184E-3</c:v>
                </c:pt>
                <c:pt idx="918">
                  <c:v>6.1236935970704828E-3</c:v>
                </c:pt>
                <c:pt idx="919">
                  <c:v>5.9381911169189621E-3</c:v>
                </c:pt>
                <c:pt idx="920">
                  <c:v>6.0250112609361106E-3</c:v>
                </c:pt>
                <c:pt idx="921">
                  <c:v>5.8545415529300312E-3</c:v>
                </c:pt>
                <c:pt idx="922">
                  <c:v>6.2116869052213424E-3</c:v>
                </c:pt>
                <c:pt idx="923">
                  <c:v>6.0801595873578775E-3</c:v>
                </c:pt>
                <c:pt idx="924">
                  <c:v>5.8963508385730581E-3</c:v>
                </c:pt>
                <c:pt idx="925">
                  <c:v>5.7381116475872847E-3</c:v>
                </c:pt>
                <c:pt idx="926">
                  <c:v>5.7335797701690812E-3</c:v>
                </c:pt>
                <c:pt idx="927">
                  <c:v>5.5608374295852804E-3</c:v>
                </c:pt>
                <c:pt idx="928">
                  <c:v>5.4911831785117602E-3</c:v>
                </c:pt>
                <c:pt idx="929">
                  <c:v>5.3453142052172697E-3</c:v>
                </c:pt>
                <c:pt idx="930">
                  <c:v>5.3212292369986891E-3</c:v>
                </c:pt>
                <c:pt idx="931">
                  <c:v>5.3169028800744743E-3</c:v>
                </c:pt>
                <c:pt idx="932">
                  <c:v>5.1815978290090797E-3</c:v>
                </c:pt>
                <c:pt idx="933">
                  <c:v>5.082378669207261E-3</c:v>
                </c:pt>
                <c:pt idx="934">
                  <c:v>4.9764912171477594E-3</c:v>
                </c:pt>
                <c:pt idx="935">
                  <c:v>4.8666730857327301E-3</c:v>
                </c:pt>
                <c:pt idx="936">
                  <c:v>5.3287549827542241E-3</c:v>
                </c:pt>
                <c:pt idx="937">
                  <c:v>5.1865261445793827E-3</c:v>
                </c:pt>
                <c:pt idx="938">
                  <c:v>5.1171484145360133E-3</c:v>
                </c:pt>
                <c:pt idx="939">
                  <c:v>4.9740894081956744E-3</c:v>
                </c:pt>
                <c:pt idx="940">
                  <c:v>4.8422026026550633E-3</c:v>
                </c:pt>
                <c:pt idx="941">
                  <c:v>4.6432173114812538E-3</c:v>
                </c:pt>
                <c:pt idx="942">
                  <c:v>4.4081361255309415E-3</c:v>
                </c:pt>
                <c:pt idx="943">
                  <c:v>3.6545927193538182E-3</c:v>
                </c:pt>
                <c:pt idx="944">
                  <c:v>3.4930269772956691E-3</c:v>
                </c:pt>
                <c:pt idx="945">
                  <c:v>3.2908594217054823E-3</c:v>
                </c:pt>
                <c:pt idx="946">
                  <c:v>3.0492721491565114E-3</c:v>
                </c:pt>
                <c:pt idx="947">
                  <c:v>2.8500275443103808E-3</c:v>
                </c:pt>
                <c:pt idx="948">
                  <c:v>2.752531104775835E-3</c:v>
                </c:pt>
                <c:pt idx="949">
                  <c:v>2.2969627301899619E-3</c:v>
                </c:pt>
                <c:pt idx="950">
                  <c:v>2.2053534503252629E-3</c:v>
                </c:pt>
                <c:pt idx="951">
                  <c:v>2.1443018779310039E-3</c:v>
                </c:pt>
                <c:pt idx="952">
                  <c:v>2.1021032515556024E-3</c:v>
                </c:pt>
                <c:pt idx="953">
                  <c:v>2.015321999141366E-3</c:v>
                </c:pt>
                <c:pt idx="954">
                  <c:v>1.8860541586438689E-3</c:v>
                </c:pt>
                <c:pt idx="955">
                  <c:v>1.863623000449644E-3</c:v>
                </c:pt>
                <c:pt idx="956">
                  <c:v>1.8421992578822191E-3</c:v>
                </c:pt>
                <c:pt idx="957">
                  <c:v>1.7747824380545847E-3</c:v>
                </c:pt>
                <c:pt idx="958">
                  <c:v>1.7275964446473568E-3</c:v>
                </c:pt>
                <c:pt idx="959">
                  <c:v>1.6864518633753498E-3</c:v>
                </c:pt>
                <c:pt idx="960">
                  <c:v>1.6369974412645579E-3</c:v>
                </c:pt>
                <c:pt idx="961">
                  <c:v>1.5847308070673141E-3</c:v>
                </c:pt>
                <c:pt idx="962">
                  <c:v>1.536939140533325E-3</c:v>
                </c:pt>
                <c:pt idx="963">
                  <c:v>1.5164020084181113E-3</c:v>
                </c:pt>
                <c:pt idx="964">
                  <c:v>1.4204766360550807E-3</c:v>
                </c:pt>
                <c:pt idx="965">
                  <c:v>1.3579148644303927E-3</c:v>
                </c:pt>
                <c:pt idx="966">
                  <c:v>1.3947347402080087E-3</c:v>
                </c:pt>
                <c:pt idx="967">
                  <c:v>1.0627668247773607E-3</c:v>
                </c:pt>
                <c:pt idx="968">
                  <c:v>1.0342658315955272E-3</c:v>
                </c:pt>
                <c:pt idx="969">
                  <c:v>8.5642473123816003E-4</c:v>
                </c:pt>
                <c:pt idx="970">
                  <c:v>8.4307850557031178E-4</c:v>
                </c:pt>
                <c:pt idx="971">
                  <c:v>5.8885255423839439E-4</c:v>
                </c:pt>
                <c:pt idx="972">
                  <c:v>5.27571384248603E-4</c:v>
                </c:pt>
                <c:pt idx="973">
                  <c:v>5.187068378391021E-4</c:v>
                </c:pt>
                <c:pt idx="974">
                  <c:v>5.0297018159322585E-4</c:v>
                </c:pt>
                <c:pt idx="975">
                  <c:v>5.0671826480801598E-4</c:v>
                </c:pt>
                <c:pt idx="976">
                  <c:v>4.4079907924717145E-4</c:v>
                </c:pt>
                <c:pt idx="977">
                  <c:v>4.24553952070628E-4</c:v>
                </c:pt>
                <c:pt idx="978">
                  <c:v>3.6196660894084954E-4</c:v>
                </c:pt>
                <c:pt idx="979">
                  <c:v>1.6945756933630922E-3</c:v>
                </c:pt>
                <c:pt idx="980">
                  <c:v>1.6200711469070565E-3</c:v>
                </c:pt>
                <c:pt idx="981">
                  <c:v>1.5676097746532862E-3</c:v>
                </c:pt>
                <c:pt idx="982">
                  <c:v>1.4842427862331831E-3</c:v>
                </c:pt>
                <c:pt idx="983">
                  <c:v>1.4391180310017898E-3</c:v>
                </c:pt>
                <c:pt idx="984">
                  <c:v>1.3952204871452306E-3</c:v>
                </c:pt>
                <c:pt idx="985">
                  <c:v>1.3535753412825936E-3</c:v>
                </c:pt>
                <c:pt idx="986">
                  <c:v>1.2950515124541041E-3</c:v>
                </c:pt>
                <c:pt idx="987">
                  <c:v>1.2771454888742457E-3</c:v>
                </c:pt>
                <c:pt idx="988">
                  <c:v>1.2177989561754259E-3</c:v>
                </c:pt>
                <c:pt idx="989">
                  <c:v>1.1873627088778743E-3</c:v>
                </c:pt>
                <c:pt idx="990">
                  <c:v>1.1509774360516981E-3</c:v>
                </c:pt>
                <c:pt idx="991">
                  <c:v>1.0952191624690045E-3</c:v>
                </c:pt>
                <c:pt idx="992">
                  <c:v>1.0159114802741627E-3</c:v>
                </c:pt>
                <c:pt idx="993">
                  <c:v>9.8572886406544219E-4</c:v>
                </c:pt>
                <c:pt idx="994">
                  <c:v>9.5159553461580059E-4</c:v>
                </c:pt>
                <c:pt idx="995">
                  <c:v>8.3614548738232639E-4</c:v>
                </c:pt>
                <c:pt idx="996">
                  <c:v>8.399190091941287E-4</c:v>
                </c:pt>
                <c:pt idx="997">
                  <c:v>7.915498656938815E-4</c:v>
                </c:pt>
                <c:pt idx="998">
                  <c:v>8.0193517976569076E-4</c:v>
                </c:pt>
                <c:pt idx="999">
                  <c:v>6.0743196247703022E-4</c:v>
                </c:pt>
                <c:pt idx="1000">
                  <c:v>5.7099996645218574E-4</c:v>
                </c:pt>
                <c:pt idx="1001">
                  <c:v>5.6278937741055437E-4</c:v>
                </c:pt>
                <c:pt idx="1002">
                  <c:v>5.4431826214315616E-4</c:v>
                </c:pt>
                <c:pt idx="1003">
                  <c:v>5.0610523643333685E-4</c:v>
                </c:pt>
                <c:pt idx="1004">
                  <c:v>4.9934028040266552E-4</c:v>
                </c:pt>
                <c:pt idx="1005">
                  <c:v>4.8304863780939842E-4</c:v>
                </c:pt>
                <c:pt idx="1006">
                  <c:v>3.8669065902632995E-4</c:v>
                </c:pt>
                <c:pt idx="1007">
                  <c:v>3.6222899935928286E-4</c:v>
                </c:pt>
                <c:pt idx="1008">
                  <c:v>3.3737149041013491E-4</c:v>
                </c:pt>
                <c:pt idx="1009">
                  <c:v>3.3034071308253083E-4</c:v>
                </c:pt>
                <c:pt idx="1010">
                  <c:v>2.8140688427376917E-4</c:v>
                </c:pt>
                <c:pt idx="1011">
                  <c:v>2.4705427392666149E-4</c:v>
                </c:pt>
                <c:pt idx="1012">
                  <c:v>2.5801534576289423E-4</c:v>
                </c:pt>
                <c:pt idx="1013">
                  <c:v>2.8101984412661634E-4</c:v>
                </c:pt>
                <c:pt idx="1014">
                  <c:v>3.1038519136266182E-4</c:v>
                </c:pt>
                <c:pt idx="1015">
                  <c:v>3.1008578991554626E-4</c:v>
                </c:pt>
                <c:pt idx="1016">
                  <c:v>3.1936413282961513E-4</c:v>
                </c:pt>
                <c:pt idx="1017">
                  <c:v>2.8480971310416341E-4</c:v>
                </c:pt>
                <c:pt idx="1018">
                  <c:v>2.7869416166590382E-4</c:v>
                </c:pt>
                <c:pt idx="1019">
                  <c:v>2.6458872000844095E-4</c:v>
                </c:pt>
                <c:pt idx="1020">
                  <c:v>2.5872069670212372E-4</c:v>
                </c:pt>
                <c:pt idx="1021">
                  <c:v>2.57490016018694E-4</c:v>
                </c:pt>
                <c:pt idx="1022">
                  <c:v>2.6880921713947752E-4</c:v>
                </c:pt>
                <c:pt idx="1023">
                  <c:v>2.7475243922293874E-4</c:v>
                </c:pt>
                <c:pt idx="1024">
                  <c:v>2.3692822454578799E-4</c:v>
                </c:pt>
                <c:pt idx="1025">
                  <c:v>2.0340389625299926E-4</c:v>
                </c:pt>
                <c:pt idx="1026">
                  <c:v>3.409682407595491E-4</c:v>
                </c:pt>
                <c:pt idx="1027">
                  <c:v>2.8875643037530271E-4</c:v>
                </c:pt>
                <c:pt idx="1028">
                  <c:v>2.6882424896092178E-4</c:v>
                </c:pt>
                <c:pt idx="1029">
                  <c:v>2.7027618706167687E-4</c:v>
                </c:pt>
                <c:pt idx="1030">
                  <c:v>2.8298620233579682E-4</c:v>
                </c:pt>
                <c:pt idx="1031">
                  <c:v>2.7705149371695176E-4</c:v>
                </c:pt>
                <c:pt idx="1032">
                  <c:v>2.9753779326993217E-4</c:v>
                </c:pt>
                <c:pt idx="1033">
                  <c:v>3.0642630311233899E-4</c:v>
                </c:pt>
                <c:pt idx="1034">
                  <c:v>4.0293325783059689E-4</c:v>
                </c:pt>
                <c:pt idx="1035">
                  <c:v>3.8549736642761514E-4</c:v>
                </c:pt>
                <c:pt idx="1036">
                  <c:v>3.6225313612413067E-4</c:v>
                </c:pt>
                <c:pt idx="1037">
                  <c:v>3.2968561847051278E-4</c:v>
                </c:pt>
                <c:pt idx="1038">
                  <c:v>3.1532792406703368E-4</c:v>
                </c:pt>
                <c:pt idx="1039">
                  <c:v>3.2603968325694953E-4</c:v>
                </c:pt>
                <c:pt idx="1040">
                  <c:v>3.3010979089207181E-4</c:v>
                </c:pt>
                <c:pt idx="1041">
                  <c:v>3.0331475621685292E-4</c:v>
                </c:pt>
                <c:pt idx="1042">
                  <c:v>2.9162380222419351E-4</c:v>
                </c:pt>
                <c:pt idx="1043">
                  <c:v>2.82001622697491E-4</c:v>
                </c:pt>
                <c:pt idx="1044">
                  <c:v>2.7434612903969551E-4</c:v>
                </c:pt>
                <c:pt idx="1045">
                  <c:v>2.5338717535016049E-4</c:v>
                </c:pt>
                <c:pt idx="1046">
                  <c:v>2.3393593137053804E-4</c:v>
                </c:pt>
                <c:pt idx="1047">
                  <c:v>2.0705299106914135E-4</c:v>
                </c:pt>
                <c:pt idx="1048">
                  <c:v>2.0020156124330235E-4</c:v>
                </c:pt>
                <c:pt idx="1049">
                  <c:v>1.7369251158563803E-4</c:v>
                </c:pt>
                <c:pt idx="1050">
                  <c:v>1.4821984537215623E-4</c:v>
                </c:pt>
                <c:pt idx="1051">
                  <c:v>1.5214027324791962E-4</c:v>
                </c:pt>
                <c:pt idx="1052">
                  <c:v>9.7789297779011256E-5</c:v>
                </c:pt>
                <c:pt idx="1053">
                  <c:v>1.1302252228228265E-4</c:v>
                </c:pt>
                <c:pt idx="1054">
                  <c:v>1.0938739980862075E-4</c:v>
                </c:pt>
                <c:pt idx="1055">
                  <c:v>1.1751362653351673E-4</c:v>
                </c:pt>
                <c:pt idx="1056">
                  <c:v>1.7612206864310148E-4</c:v>
                </c:pt>
                <c:pt idx="1057">
                  <c:v>1.6771619355686378E-4</c:v>
                </c:pt>
                <c:pt idx="1058">
                  <c:v>2.2036133917291678E-4</c:v>
                </c:pt>
                <c:pt idx="1059">
                  <c:v>5.1500440267122872E-4</c:v>
                </c:pt>
                <c:pt idx="1060">
                  <c:v>4.6228403787174945E-4</c:v>
                </c:pt>
                <c:pt idx="1061">
                  <c:v>4.0321054032415405E-4</c:v>
                </c:pt>
                <c:pt idx="1062">
                  <c:v>3.8977731624216365E-4</c:v>
                </c:pt>
                <c:pt idx="1063">
                  <c:v>3.3901081903480633E-4</c:v>
                </c:pt>
                <c:pt idx="1064">
                  <c:v>3.8630965813910343E-4</c:v>
                </c:pt>
                <c:pt idx="1065">
                  <c:v>3.9467145994413327E-4</c:v>
                </c:pt>
                <c:pt idx="1066">
                  <c:v>2.8800489093728306E-4</c:v>
                </c:pt>
                <c:pt idx="1067">
                  <c:v>3.2082305318262538E-4</c:v>
                </c:pt>
                <c:pt idx="1068">
                  <c:v>3.3136648078521902E-4</c:v>
                </c:pt>
                <c:pt idx="1069">
                  <c:v>3.2650768709607022E-4</c:v>
                </c:pt>
                <c:pt idx="1070">
                  <c:v>2.9075870743372717E-4</c:v>
                </c:pt>
                <c:pt idx="1071">
                  <c:v>2.860485518960908E-4</c:v>
                </c:pt>
                <c:pt idx="1072">
                  <c:v>2.6980265700858949E-4</c:v>
                </c:pt>
                <c:pt idx="1073">
                  <c:v>2.9252597574937585E-4</c:v>
                </c:pt>
                <c:pt idx="1074">
                  <c:v>2.9085636961792539E-4</c:v>
                </c:pt>
                <c:pt idx="1075">
                  <c:v>2.509393671512212E-4</c:v>
                </c:pt>
                <c:pt idx="1076">
                  <c:v>2.4318594799730575E-4</c:v>
                </c:pt>
                <c:pt idx="1077">
                  <c:v>3.3075376796980763E-4</c:v>
                </c:pt>
                <c:pt idx="1078">
                  <c:v>3.1369461432053644E-4</c:v>
                </c:pt>
                <c:pt idx="1079">
                  <c:v>3.0169195452895765E-4</c:v>
                </c:pt>
                <c:pt idx="1080">
                  <c:v>2.9941605796205778E-4</c:v>
                </c:pt>
                <c:pt idx="1081">
                  <c:v>2.821315620323784E-4</c:v>
                </c:pt>
                <c:pt idx="1082">
                  <c:v>2.7278187209280307E-4</c:v>
                </c:pt>
                <c:pt idx="1083">
                  <c:v>2.2125351882664739E-4</c:v>
                </c:pt>
                <c:pt idx="1084">
                  <c:v>2.0834457399117266E-4</c:v>
                </c:pt>
                <c:pt idx="1085">
                  <c:v>1.1641967205554275E-4</c:v>
                </c:pt>
                <c:pt idx="1086">
                  <c:v>1.0654334899657105E-4</c:v>
                </c:pt>
                <c:pt idx="1087">
                  <c:v>5.9576238272218586E-5</c:v>
                </c:pt>
                <c:pt idx="1088">
                  <c:v>7.2282473345067878E-5</c:v>
                </c:pt>
                <c:pt idx="1089">
                  <c:v>6.8112223834745065E-5</c:v>
                </c:pt>
                <c:pt idx="1090">
                  <c:v>6.6054520690649819E-5</c:v>
                </c:pt>
                <c:pt idx="1091">
                  <c:v>6.393519197053344E-5</c:v>
                </c:pt>
                <c:pt idx="1092">
                  <c:v>6.8807499819611542E-5</c:v>
                </c:pt>
                <c:pt idx="1093">
                  <c:v>7.0559571483410995E-5</c:v>
                </c:pt>
                <c:pt idx="1094">
                  <c:v>6.8724843294230481E-5</c:v>
                </c:pt>
                <c:pt idx="1095">
                  <c:v>5.8130059834170517E-5</c:v>
                </c:pt>
                <c:pt idx="1096">
                  <c:v>5.3319342948712671E-5</c:v>
                </c:pt>
                <c:pt idx="1097">
                  <c:v>5.4911409532024866E-5</c:v>
                </c:pt>
                <c:pt idx="1098">
                  <c:v>5.9451048321957557E-5</c:v>
                </c:pt>
                <c:pt idx="1099">
                  <c:v>5.2083665425966095E-5</c:v>
                </c:pt>
                <c:pt idx="1100">
                  <c:v>4.7876579445648995E-5</c:v>
                </c:pt>
                <c:pt idx="1101">
                  <c:v>7.2950979028760186E-5</c:v>
                </c:pt>
                <c:pt idx="1102">
                  <c:v>6.4321671381981012E-5</c:v>
                </c:pt>
                <c:pt idx="1103">
                  <c:v>3.5578493816735038E-6</c:v>
                </c:pt>
                <c:pt idx="1104">
                  <c:v>-9.9602516786796207E-7</c:v>
                </c:pt>
                <c:pt idx="1105">
                  <c:v>4.9003193513339045E-5</c:v>
                </c:pt>
                <c:pt idx="1106">
                  <c:v>6.3657831421818793E-5</c:v>
                </c:pt>
                <c:pt idx="1107">
                  <c:v>1.4743002407213808E-5</c:v>
                </c:pt>
                <c:pt idx="1108">
                  <c:v>1.5954039157104703E-5</c:v>
                </c:pt>
                <c:pt idx="1109">
                  <c:v>-9.5282854117225907E-6</c:v>
                </c:pt>
                <c:pt idx="1110">
                  <c:v>-9.4125026291602156E-6</c:v>
                </c:pt>
                <c:pt idx="1111">
                  <c:v>-1.8924989653975774E-5</c:v>
                </c:pt>
                <c:pt idx="1112">
                  <c:v>2.3056455085286567E-5</c:v>
                </c:pt>
                <c:pt idx="1113">
                  <c:v>2.5538165410755312E-5</c:v>
                </c:pt>
                <c:pt idx="1114">
                  <c:v>4.6386808650840882E-5</c:v>
                </c:pt>
                <c:pt idx="1115">
                  <c:v>7.3236012762003519E-5</c:v>
                </c:pt>
                <c:pt idx="1116">
                  <c:v>9.8849652329859904E-5</c:v>
                </c:pt>
                <c:pt idx="1117">
                  <c:v>1.0607692717949042E-4</c:v>
                </c:pt>
                <c:pt idx="1118">
                  <c:v>1.0968216927319402E-4</c:v>
                </c:pt>
                <c:pt idx="1119">
                  <c:v>1.0577489989242912E-4</c:v>
                </c:pt>
                <c:pt idx="1120">
                  <c:v>8.7955841948101618E-5</c:v>
                </c:pt>
                <c:pt idx="1121">
                  <c:v>7.9988933871210567E-5</c:v>
                </c:pt>
                <c:pt idx="1122">
                  <c:v>1.0200027455629625E-4</c:v>
                </c:pt>
                <c:pt idx="1123">
                  <c:v>6.083576200824607E-5</c:v>
                </c:pt>
                <c:pt idx="1124">
                  <c:v>6.0473285608688767E-5</c:v>
                </c:pt>
                <c:pt idx="1125">
                  <c:v>1.6811503722908447E-4</c:v>
                </c:pt>
                <c:pt idx="1126">
                  <c:v>1.6439746283298306E-4</c:v>
                </c:pt>
                <c:pt idx="1127">
                  <c:v>1.523225106173969E-4</c:v>
                </c:pt>
                <c:pt idx="1128">
                  <c:v>1.9620339614735203E-4</c:v>
                </c:pt>
                <c:pt idx="1129">
                  <c:v>1.8852378265811235E-4</c:v>
                </c:pt>
                <c:pt idx="1130">
                  <c:v>2.2215274734300924E-4</c:v>
                </c:pt>
                <c:pt idx="1131">
                  <c:v>2.155631443301817E-4</c:v>
                </c:pt>
                <c:pt idx="1132">
                  <c:v>1.5998697651060082E-4</c:v>
                </c:pt>
                <c:pt idx="1133">
                  <c:v>1.5501843794378512E-4</c:v>
                </c:pt>
                <c:pt idx="1134">
                  <c:v>1.1469699436553781E-4</c:v>
                </c:pt>
                <c:pt idx="1135">
                  <c:v>1.0556180509938989E-4</c:v>
                </c:pt>
                <c:pt idx="1136">
                  <c:v>1.1369443717447006E-4</c:v>
                </c:pt>
                <c:pt idx="1137">
                  <c:v>1.485670902380423E-4</c:v>
                </c:pt>
                <c:pt idx="1138">
                  <c:v>4.269542026243718E-5</c:v>
                </c:pt>
                <c:pt idx="1139">
                  <c:v>-1.7030225998979742E-5</c:v>
                </c:pt>
                <c:pt idx="1140">
                  <c:v>-4.5152973069447885E-5</c:v>
                </c:pt>
                <c:pt idx="1141">
                  <c:v>-4.9663423587297517E-5</c:v>
                </c:pt>
                <c:pt idx="1142">
                  <c:v>2.560833670447602E-5</c:v>
                </c:pt>
                <c:pt idx="1143">
                  <c:v>3.8147803646014901E-5</c:v>
                </c:pt>
                <c:pt idx="1144">
                  <c:v>4.264626039320137E-5</c:v>
                </c:pt>
                <c:pt idx="1145">
                  <c:v>4.3379290014387999E-5</c:v>
                </c:pt>
                <c:pt idx="1146">
                  <c:v>2.4232086620723352E-4</c:v>
                </c:pt>
                <c:pt idx="1147">
                  <c:v>2.1862470903444081E-4</c:v>
                </c:pt>
                <c:pt idx="1148">
                  <c:v>6.323271405771772E-5</c:v>
                </c:pt>
                <c:pt idx="1149">
                  <c:v>1.1627229069626198E-4</c:v>
                </c:pt>
                <c:pt idx="1150">
                  <c:v>1.0801059846516624E-4</c:v>
                </c:pt>
                <c:pt idx="1151">
                  <c:v>1.3943730845228131E-4</c:v>
                </c:pt>
                <c:pt idx="1152">
                  <c:v>1.3866433859674888E-4</c:v>
                </c:pt>
                <c:pt idx="1153">
                  <c:v>1.3828018114022867E-4</c:v>
                </c:pt>
                <c:pt idx="1154">
                  <c:v>1.4212554075485506E-4</c:v>
                </c:pt>
                <c:pt idx="1155">
                  <c:v>1.476814406487821E-4</c:v>
                </c:pt>
                <c:pt idx="1156">
                  <c:v>1.4571884759678158E-4</c:v>
                </c:pt>
                <c:pt idx="1157">
                  <c:v>1.4058670873244374E-4</c:v>
                </c:pt>
                <c:pt idx="1158">
                  <c:v>1.1023973187519014E-4</c:v>
                </c:pt>
                <c:pt idx="1159">
                  <c:v>1.1597529512961211E-4</c:v>
                </c:pt>
                <c:pt idx="1160">
                  <c:v>8.3826555644363074E-5</c:v>
                </c:pt>
                <c:pt idx="1161">
                  <c:v>-4.296174771579489E-5</c:v>
                </c:pt>
                <c:pt idx="1162">
                  <c:v>-4.2140653888695665E-5</c:v>
                </c:pt>
                <c:pt idx="1163">
                  <c:v>-4.6001345633836041E-5</c:v>
                </c:pt>
                <c:pt idx="1164">
                  <c:v>-5.6306671780220515E-5</c:v>
                </c:pt>
                <c:pt idx="1165">
                  <c:v>-7.4043046636670514E-5</c:v>
                </c:pt>
                <c:pt idx="1166">
                  <c:v>-9.016582980390517E-5</c:v>
                </c:pt>
                <c:pt idx="1167">
                  <c:v>-1.2256895622686463E-4</c:v>
                </c:pt>
                <c:pt idx="1168">
                  <c:v>-1.1021691217763271E-4</c:v>
                </c:pt>
                <c:pt idx="1169">
                  <c:v>-1.8467610061224704E-4</c:v>
                </c:pt>
                <c:pt idx="1170">
                  <c:v>-2.85003336813302E-4</c:v>
                </c:pt>
                <c:pt idx="1171">
                  <c:v>-2.8469055772789429E-4</c:v>
                </c:pt>
                <c:pt idx="1172">
                  <c:v>-3.0244950497978584E-4</c:v>
                </c:pt>
                <c:pt idx="1173">
                  <c:v>-2.9273854617482619E-4</c:v>
                </c:pt>
                <c:pt idx="1174">
                  <c:v>-2.7838078622732321E-4</c:v>
                </c:pt>
                <c:pt idx="1175">
                  <c:v>-3.7069851813507367E-4</c:v>
                </c:pt>
                <c:pt idx="1176">
                  <c:v>-3.3803612206028235E-4</c:v>
                </c:pt>
                <c:pt idx="1177">
                  <c:v>-3.0724060857377587E-4</c:v>
                </c:pt>
                <c:pt idx="1178">
                  <c:v>-3.1203194594330616E-4</c:v>
                </c:pt>
                <c:pt idx="1179">
                  <c:v>-3.0688037847846037E-4</c:v>
                </c:pt>
                <c:pt idx="1180">
                  <c:v>-3.4398584221957532E-4</c:v>
                </c:pt>
                <c:pt idx="1181">
                  <c:v>-3.3369837201440751E-4</c:v>
                </c:pt>
                <c:pt idx="1182">
                  <c:v>-3.118473761976778E-4</c:v>
                </c:pt>
                <c:pt idx="1183">
                  <c:v>-3.6785894589084291E-4</c:v>
                </c:pt>
                <c:pt idx="1184">
                  <c:v>-3.0745486331461899E-4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54A-4440-A4E0-16BF57673CB7}"/>
            </c:ext>
          </c:extLst>
        </c:ser>
        <c:ser>
          <c:idx val="5"/>
          <c:order val="5"/>
          <c:tx>
            <c:strRef>
              <c:f>RISKSTATS_LSE!$BH$1</c:f>
              <c:strCache>
                <c:ptCount val="1"/>
                <c:pt idx="0">
                  <c:v>SMALL.CAP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RISKSTATS_LSE!$BH$2:$BH$1186</c:f>
              <c:numCache>
                <c:formatCode>0.00%</c:formatCode>
                <c:ptCount val="1185"/>
                <c:pt idx="620">
                  <c:v>1.9421962622265929E-3</c:v>
                </c:pt>
                <c:pt idx="621">
                  <c:v>1.8228795332471397E-3</c:v>
                </c:pt>
                <c:pt idx="622">
                  <c:v>1.7672480329731441E-3</c:v>
                </c:pt>
                <c:pt idx="623">
                  <c:v>1.7131738069202176E-3</c:v>
                </c:pt>
                <c:pt idx="624">
                  <c:v>1.6562255551069666E-3</c:v>
                </c:pt>
                <c:pt idx="625">
                  <c:v>1.5696766328894465E-3</c:v>
                </c:pt>
                <c:pt idx="626">
                  <c:v>1.5211659765626228E-3</c:v>
                </c:pt>
                <c:pt idx="627">
                  <c:v>1.4732424852138446E-3</c:v>
                </c:pt>
                <c:pt idx="628">
                  <c:v>1.3277833142443091E-3</c:v>
                </c:pt>
                <c:pt idx="629">
                  <c:v>1.2664481402163733E-3</c:v>
                </c:pt>
                <c:pt idx="630">
                  <c:v>1.2250259402457771E-3</c:v>
                </c:pt>
                <c:pt idx="631">
                  <c:v>1.1832890881200288E-3</c:v>
                </c:pt>
                <c:pt idx="632">
                  <c:v>1.1396555198352608E-3</c:v>
                </c:pt>
                <c:pt idx="633">
                  <c:v>1.0864655513414282E-3</c:v>
                </c:pt>
                <c:pt idx="634">
                  <c:v>1.0278839230392597E-3</c:v>
                </c:pt>
                <c:pt idx="635">
                  <c:v>9.6272276706042088E-4</c:v>
                </c:pt>
                <c:pt idx="636">
                  <c:v>8.8557741885337367E-4</c:v>
                </c:pt>
                <c:pt idx="637">
                  <c:v>8.3950738164932897E-4</c:v>
                </c:pt>
                <c:pt idx="638">
                  <c:v>7.8161718499880379E-4</c:v>
                </c:pt>
                <c:pt idx="639">
                  <c:v>7.5460470475537046E-4</c:v>
                </c:pt>
                <c:pt idx="640">
                  <c:v>6.9145179346290827E-4</c:v>
                </c:pt>
                <c:pt idx="641">
                  <c:v>6.5470798110783487E-4</c:v>
                </c:pt>
                <c:pt idx="642">
                  <c:v>5.6829071944651034E-4</c:v>
                </c:pt>
                <c:pt idx="643">
                  <c:v>5.3428102544262549E-4</c:v>
                </c:pt>
                <c:pt idx="644">
                  <c:v>5.1829626566676638E-4</c:v>
                </c:pt>
                <c:pt idx="645">
                  <c:v>4.6208417338143944E-4</c:v>
                </c:pt>
                <c:pt idx="646">
                  <c:v>4.2717224419149908E-4</c:v>
                </c:pt>
                <c:pt idx="647">
                  <c:v>4.1057920898263567E-4</c:v>
                </c:pt>
                <c:pt idx="648">
                  <c:v>3.5618744908671285E-4</c:v>
                </c:pt>
                <c:pt idx="649">
                  <c:v>3.4590846333686E-4</c:v>
                </c:pt>
                <c:pt idx="650">
                  <c:v>3.3597389980562431E-4</c:v>
                </c:pt>
                <c:pt idx="651">
                  <c:v>3.2414704743211894E-4</c:v>
                </c:pt>
                <c:pt idx="652">
                  <c:v>3.1483115401963386E-4</c:v>
                </c:pt>
                <c:pt idx="653">
                  <c:v>3.0483455542232155E-4</c:v>
                </c:pt>
                <c:pt idx="654">
                  <c:v>2.9586020729712348E-4</c:v>
                </c:pt>
                <c:pt idx="655">
                  <c:v>2.786627659755626E-4</c:v>
                </c:pt>
                <c:pt idx="656">
                  <c:v>2.6638636433268004E-4</c:v>
                </c:pt>
                <c:pt idx="657">
                  <c:v>2.5732408868033957E-4</c:v>
                </c:pt>
                <c:pt idx="658">
                  <c:v>2.5015660939357517E-4</c:v>
                </c:pt>
                <c:pt idx="659">
                  <c:v>2.4289990613131376E-4</c:v>
                </c:pt>
                <c:pt idx="660">
                  <c:v>2.3442044914370128E-4</c:v>
                </c:pt>
                <c:pt idx="661">
                  <c:v>2.1846983388365554E-4</c:v>
                </c:pt>
                <c:pt idx="662">
                  <c:v>1.9517538326569228E-4</c:v>
                </c:pt>
                <c:pt idx="663">
                  <c:v>1.8264901767493731E-4</c:v>
                </c:pt>
                <c:pt idx="664">
                  <c:v>1.7772061704265756E-4</c:v>
                </c:pt>
                <c:pt idx="665">
                  <c:v>1.7186058415710921E-4</c:v>
                </c:pt>
                <c:pt idx="666">
                  <c:v>1.6707394428674643E-4</c:v>
                </c:pt>
                <c:pt idx="667">
                  <c:v>1.518147886346626E-4</c:v>
                </c:pt>
                <c:pt idx="668">
                  <c:v>1.4598923742653201E-4</c:v>
                </c:pt>
                <c:pt idx="669">
                  <c:v>1.2668314767030238E-4</c:v>
                </c:pt>
                <c:pt idx="670">
                  <c:v>1.2442689226352318E-4</c:v>
                </c:pt>
                <c:pt idx="671">
                  <c:v>1.2189857455064066E-4</c:v>
                </c:pt>
                <c:pt idx="672">
                  <c:v>1.1985681357650254E-4</c:v>
                </c:pt>
                <c:pt idx="673">
                  <c:v>1.1725926245546294E-4</c:v>
                </c:pt>
                <c:pt idx="674">
                  <c:v>1.1194930001460885E-4</c:v>
                </c:pt>
                <c:pt idx="675">
                  <c:v>1.1032943100848654E-4</c:v>
                </c:pt>
                <c:pt idx="676">
                  <c:v>9.865912858327187E-5</c:v>
                </c:pt>
                <c:pt idx="677">
                  <c:v>9.5305836963848755E-5</c:v>
                </c:pt>
                <c:pt idx="678">
                  <c:v>8.3963514056233923E-5</c:v>
                </c:pt>
                <c:pt idx="679">
                  <c:v>7.5112132108893156E-5</c:v>
                </c:pt>
                <c:pt idx="680">
                  <c:v>7.4854222600043811E-5</c:v>
                </c:pt>
                <c:pt idx="681">
                  <c:v>7.4207810493518317E-5</c:v>
                </c:pt>
                <c:pt idx="682">
                  <c:v>7.4685711818868599E-5</c:v>
                </c:pt>
                <c:pt idx="683">
                  <c:v>7.4993845856770062E-5</c:v>
                </c:pt>
                <c:pt idx="684">
                  <c:v>7.3353745803794319E-5</c:v>
                </c:pt>
                <c:pt idx="685">
                  <c:v>5.9337733084127546E-5</c:v>
                </c:pt>
                <c:pt idx="686">
                  <c:v>3.6476694305232706E-5</c:v>
                </c:pt>
                <c:pt idx="687">
                  <c:v>3.9211396810089041E-5</c:v>
                </c:pt>
                <c:pt idx="688">
                  <c:v>4.274737289506061E-5</c:v>
                </c:pt>
                <c:pt idx="689">
                  <c:v>2.5662627862534922E-5</c:v>
                </c:pt>
                <c:pt idx="690">
                  <c:v>1.9269039781510579E-5</c:v>
                </c:pt>
                <c:pt idx="691">
                  <c:v>2.2150751407981785E-5</c:v>
                </c:pt>
                <c:pt idx="692">
                  <c:v>1.8488208991394564E-5</c:v>
                </c:pt>
                <c:pt idx="693">
                  <c:v>2.1650997241154022E-5</c:v>
                </c:pt>
                <c:pt idx="694">
                  <c:v>2.3069697818591602E-5</c:v>
                </c:pt>
                <c:pt idx="695">
                  <c:v>2.2025228674074641E-5</c:v>
                </c:pt>
                <c:pt idx="696">
                  <c:v>2.5456145431401451E-5</c:v>
                </c:pt>
                <c:pt idx="697">
                  <c:v>2.4114161430343749E-5</c:v>
                </c:pt>
                <c:pt idx="698">
                  <c:v>2.6771110580709254E-5</c:v>
                </c:pt>
                <c:pt idx="699">
                  <c:v>1.7740092647444596E-5</c:v>
                </c:pt>
                <c:pt idx="700">
                  <c:v>1.3315789907984849E-5</c:v>
                </c:pt>
                <c:pt idx="701">
                  <c:v>1.4002686548673529E-5</c:v>
                </c:pt>
                <c:pt idx="702">
                  <c:v>1.2227317560450258E-5</c:v>
                </c:pt>
                <c:pt idx="703">
                  <c:v>1.410184730794207E-5</c:v>
                </c:pt>
                <c:pt idx="704">
                  <c:v>1.9991631213382126E-5</c:v>
                </c:pt>
                <c:pt idx="705">
                  <c:v>1.3104409899918836E-5</c:v>
                </c:pt>
                <c:pt idx="706">
                  <c:v>7.05751920112926E-6</c:v>
                </c:pt>
                <c:pt idx="707">
                  <c:v>1.1996028504581757E-5</c:v>
                </c:pt>
                <c:pt idx="708">
                  <c:v>3.7869104462470606E-6</c:v>
                </c:pt>
                <c:pt idx="709">
                  <c:v>-4.2489016711585882E-6</c:v>
                </c:pt>
                <c:pt idx="710">
                  <c:v>2.9783842706000534E-6</c:v>
                </c:pt>
                <c:pt idx="711">
                  <c:v>7.5701288925295691E-8</c:v>
                </c:pt>
                <c:pt idx="712">
                  <c:v>-4.8097697798200717E-6</c:v>
                </c:pt>
                <c:pt idx="713">
                  <c:v>-7.1622617301270557E-6</c:v>
                </c:pt>
                <c:pt idx="714">
                  <c:v>7.995442426146195E-8</c:v>
                </c:pt>
                <c:pt idx="715">
                  <c:v>7.6957710491105983E-6</c:v>
                </c:pt>
                <c:pt idx="716">
                  <c:v>5.8948051336746107E-7</c:v>
                </c:pt>
                <c:pt idx="717">
                  <c:v>4.8439647305250819E-6</c:v>
                </c:pt>
                <c:pt idx="718">
                  <c:v>9.374172570686982E-6</c:v>
                </c:pt>
                <c:pt idx="719">
                  <c:v>1.1447341390535979E-5</c:v>
                </c:pt>
                <c:pt idx="720">
                  <c:v>1.391520784647802E-5</c:v>
                </c:pt>
                <c:pt idx="721">
                  <c:v>1.3770613922975147E-5</c:v>
                </c:pt>
                <c:pt idx="722">
                  <c:v>1.179454165323471E-5</c:v>
                </c:pt>
                <c:pt idx="723">
                  <c:v>8.6628697220306166E-6</c:v>
                </c:pt>
                <c:pt idx="724">
                  <c:v>1.2392112562043092E-5</c:v>
                </c:pt>
                <c:pt idx="725">
                  <c:v>1.3483683302394175E-5</c:v>
                </c:pt>
                <c:pt idx="726">
                  <c:v>1.6632336296692733E-5</c:v>
                </c:pt>
                <c:pt idx="727">
                  <c:v>2.0286016729567105E-5</c:v>
                </c:pt>
                <c:pt idx="728">
                  <c:v>2.313585615711235E-5</c:v>
                </c:pt>
                <c:pt idx="729">
                  <c:v>2.1356835723758412E-5</c:v>
                </c:pt>
                <c:pt idx="730">
                  <c:v>2.1919565335484106E-5</c:v>
                </c:pt>
                <c:pt idx="731">
                  <c:v>2.0178047363152404E-5</c:v>
                </c:pt>
                <c:pt idx="732">
                  <c:v>1.9117254386877889E-5</c:v>
                </c:pt>
                <c:pt idx="733">
                  <c:v>1.8737865430823088E-5</c:v>
                </c:pt>
                <c:pt idx="734">
                  <c:v>1.8680501348107927E-5</c:v>
                </c:pt>
                <c:pt idx="735">
                  <c:v>1.9440912816684944E-5</c:v>
                </c:pt>
                <c:pt idx="736">
                  <c:v>2.0455488593606972E-5</c:v>
                </c:pt>
                <c:pt idx="737">
                  <c:v>2.2220351892698178E-5</c:v>
                </c:pt>
                <c:pt idx="738">
                  <c:v>1.9598032707925555E-5</c:v>
                </c:pt>
                <c:pt idx="739">
                  <c:v>2.3165853014984934E-5</c:v>
                </c:pt>
                <c:pt idx="740">
                  <c:v>9.593093048942845E-6</c:v>
                </c:pt>
                <c:pt idx="741">
                  <c:v>1.6372145840683217E-5</c:v>
                </c:pt>
                <c:pt idx="742">
                  <c:v>1.5477884870022258E-5</c:v>
                </c:pt>
                <c:pt idx="743">
                  <c:v>9.737099367371043E-6</c:v>
                </c:pt>
                <c:pt idx="744">
                  <c:v>7.9928331324165143E-6</c:v>
                </c:pt>
                <c:pt idx="745">
                  <c:v>1.0268683329664738E-5</c:v>
                </c:pt>
                <c:pt idx="746">
                  <c:v>1.5663262391499112E-5</c:v>
                </c:pt>
                <c:pt idx="747">
                  <c:v>1.8091293494556336E-5</c:v>
                </c:pt>
                <c:pt idx="748">
                  <c:v>8.2892342738027241E-6</c:v>
                </c:pt>
                <c:pt idx="749">
                  <c:v>8.0181609784413112E-6</c:v>
                </c:pt>
                <c:pt idx="750">
                  <c:v>8.8352763479656843E-6</c:v>
                </c:pt>
                <c:pt idx="751">
                  <c:v>7.450825952053797E-7</c:v>
                </c:pt>
                <c:pt idx="752">
                  <c:v>-3.4580071206943241E-6</c:v>
                </c:pt>
                <c:pt idx="753">
                  <c:v>-3.0383435850502034E-6</c:v>
                </c:pt>
                <c:pt idx="754">
                  <c:v>-1.1377196434522446E-5</c:v>
                </c:pt>
                <c:pt idx="755">
                  <c:v>-8.6548903262789108E-6</c:v>
                </c:pt>
                <c:pt idx="756">
                  <c:v>-9.5043416545729063E-6</c:v>
                </c:pt>
                <c:pt idx="757">
                  <c:v>1.350703614603327E-7</c:v>
                </c:pt>
                <c:pt idx="758">
                  <c:v>-7.144757243243271E-6</c:v>
                </c:pt>
                <c:pt idx="759">
                  <c:v>4.8029101226794241E-6</c:v>
                </c:pt>
                <c:pt idx="760">
                  <c:v>3.6479026317811733E-6</c:v>
                </c:pt>
                <c:pt idx="761">
                  <c:v>1.017371036326076E-5</c:v>
                </c:pt>
                <c:pt idx="762">
                  <c:v>1.1169679588511312E-5</c:v>
                </c:pt>
                <c:pt idx="763">
                  <c:v>6.6170048327983786E-6</c:v>
                </c:pt>
                <c:pt idx="764">
                  <c:v>6.4226735835385596E-6</c:v>
                </c:pt>
                <c:pt idx="765">
                  <c:v>1.2676357256922434E-6</c:v>
                </c:pt>
                <c:pt idx="766">
                  <c:v>1.7046548799679127E-6</c:v>
                </c:pt>
                <c:pt idx="767">
                  <c:v>1.0681194427352062E-6</c:v>
                </c:pt>
                <c:pt idx="768">
                  <c:v>5.3131700547082324E-6</c:v>
                </c:pt>
                <c:pt idx="769">
                  <c:v>-3.9915529484272401E-6</c:v>
                </c:pt>
                <c:pt idx="770">
                  <c:v>-7.5517305753796636E-6</c:v>
                </c:pt>
                <c:pt idx="771">
                  <c:v>-1.0296703546331585E-5</c:v>
                </c:pt>
                <c:pt idx="772">
                  <c:v>-2.6977295294764974E-6</c:v>
                </c:pt>
                <c:pt idx="773">
                  <c:v>4.9964702779162339E-6</c:v>
                </c:pt>
                <c:pt idx="774">
                  <c:v>5.035429282122449E-6</c:v>
                </c:pt>
                <c:pt idx="775">
                  <c:v>1.1636752168181161E-7</c:v>
                </c:pt>
                <c:pt idx="776">
                  <c:v>5.0702219238072624E-6</c:v>
                </c:pt>
                <c:pt idx="777">
                  <c:v>1.4035733878029339E-5</c:v>
                </c:pt>
                <c:pt idx="778">
                  <c:v>1.6626232018483283E-5</c:v>
                </c:pt>
                <c:pt idx="779">
                  <c:v>1.6027126358683903E-5</c:v>
                </c:pt>
                <c:pt idx="780">
                  <c:v>1.3753591015583906E-5</c:v>
                </c:pt>
                <c:pt idx="781">
                  <c:v>1.5653561556125765E-5</c:v>
                </c:pt>
                <c:pt idx="782">
                  <c:v>1.6838657119085844E-5</c:v>
                </c:pt>
                <c:pt idx="783">
                  <c:v>1.8721637986764529E-5</c:v>
                </c:pt>
                <c:pt idx="784">
                  <c:v>1.9718139539155343E-5</c:v>
                </c:pt>
                <c:pt idx="785">
                  <c:v>2.1109917730265043E-5</c:v>
                </c:pt>
                <c:pt idx="786">
                  <c:v>1.8806139008699438E-5</c:v>
                </c:pt>
                <c:pt idx="787">
                  <c:v>1.8123696907499458E-5</c:v>
                </c:pt>
                <c:pt idx="788">
                  <c:v>1.9330199910639298E-5</c:v>
                </c:pt>
                <c:pt idx="789">
                  <c:v>1.6701478764833078E-5</c:v>
                </c:pt>
                <c:pt idx="790">
                  <c:v>7.2352958111116975E-6</c:v>
                </c:pt>
                <c:pt idx="791">
                  <c:v>2.2178178193979654E-6</c:v>
                </c:pt>
                <c:pt idx="792">
                  <c:v>-1.8229988881298492E-6</c:v>
                </c:pt>
                <c:pt idx="793">
                  <c:v>-2.1259427640043109E-6</c:v>
                </c:pt>
                <c:pt idx="794">
                  <c:v>1.9339502776262834E-6</c:v>
                </c:pt>
                <c:pt idx="795">
                  <c:v>5.7092687359858366E-6</c:v>
                </c:pt>
                <c:pt idx="796">
                  <c:v>4.2920160120029898E-6</c:v>
                </c:pt>
                <c:pt idx="797">
                  <c:v>2.89676715208951E-6</c:v>
                </c:pt>
                <c:pt idx="798">
                  <c:v>3.9853015452917265E-7</c:v>
                </c:pt>
                <c:pt idx="799">
                  <c:v>-3.4177039262000238E-6</c:v>
                </c:pt>
                <c:pt idx="800">
                  <c:v>1.0343300559562484E-5</c:v>
                </c:pt>
                <c:pt idx="801">
                  <c:v>4.0954981075216351E-6</c:v>
                </c:pt>
                <c:pt idx="802">
                  <c:v>1.4278347685762497E-6</c:v>
                </c:pt>
                <c:pt idx="803">
                  <c:v>2.6728301445084321E-6</c:v>
                </c:pt>
                <c:pt idx="804">
                  <c:v>8.7226423540691554E-6</c:v>
                </c:pt>
                <c:pt idx="805">
                  <c:v>-2.402576422589038E-6</c:v>
                </c:pt>
                <c:pt idx="806">
                  <c:v>4.5934313775659287E-6</c:v>
                </c:pt>
                <c:pt idx="807">
                  <c:v>8.0435344457092364E-6</c:v>
                </c:pt>
                <c:pt idx="808">
                  <c:v>-3.942677841011711E-7</c:v>
                </c:pt>
                <c:pt idx="809">
                  <c:v>-1.2044690732242223E-5</c:v>
                </c:pt>
                <c:pt idx="810">
                  <c:v>-1.681592242713018E-5</c:v>
                </c:pt>
                <c:pt idx="811">
                  <c:v>-9.389597240195153E-6</c:v>
                </c:pt>
                <c:pt idx="812">
                  <c:v>-1.3694388271691835E-5</c:v>
                </c:pt>
                <c:pt idx="813">
                  <c:v>-2.1119011665909685E-5</c:v>
                </c:pt>
                <c:pt idx="814">
                  <c:v>-2.2084369242436205E-5</c:v>
                </c:pt>
                <c:pt idx="815">
                  <c:v>-2.9081610512761996E-5</c:v>
                </c:pt>
                <c:pt idx="816">
                  <c:v>-3.2955316531219853E-5</c:v>
                </c:pt>
                <c:pt idx="817">
                  <c:v>-3.3024890609239061E-5</c:v>
                </c:pt>
                <c:pt idx="818">
                  <c:v>-3.4333143187232821E-5</c:v>
                </c:pt>
                <c:pt idx="819">
                  <c:v>-3.6805120542630162E-5</c:v>
                </c:pt>
                <c:pt idx="820">
                  <c:v>-1.7581410092587306E-5</c:v>
                </c:pt>
                <c:pt idx="821">
                  <c:v>-1.6504166226104255E-5</c:v>
                </c:pt>
                <c:pt idx="822">
                  <c:v>-1.2317741512321809E-5</c:v>
                </c:pt>
                <c:pt idx="823">
                  <c:v>-1.0105008276510022E-5</c:v>
                </c:pt>
                <c:pt idx="824">
                  <c:v>-1.582244440815733E-5</c:v>
                </c:pt>
                <c:pt idx="825">
                  <c:v>-1.0224842833170647E-5</c:v>
                </c:pt>
                <c:pt idx="826">
                  <c:v>-1.0539787704487023E-5</c:v>
                </c:pt>
                <c:pt idx="827">
                  <c:v>-1.5566963968893247E-5</c:v>
                </c:pt>
                <c:pt idx="828">
                  <c:v>-1.4517732248834633E-5</c:v>
                </c:pt>
                <c:pt idx="829">
                  <c:v>-1.4612246538071313E-5</c:v>
                </c:pt>
                <c:pt idx="830">
                  <c:v>-1.4506792772415902E-5</c:v>
                </c:pt>
                <c:pt idx="831">
                  <c:v>-7.9505022358814421E-6</c:v>
                </c:pt>
                <c:pt idx="832">
                  <c:v>-9.0331507840591631E-6</c:v>
                </c:pt>
                <c:pt idx="833">
                  <c:v>-1.4243428169016985E-5</c:v>
                </c:pt>
                <c:pt idx="834">
                  <c:v>-8.4265141008477E-6</c:v>
                </c:pt>
                <c:pt idx="835">
                  <c:v>-5.7328073535696452E-6</c:v>
                </c:pt>
                <c:pt idx="836">
                  <c:v>-1.4525011453830688E-6</c:v>
                </c:pt>
                <c:pt idx="837">
                  <c:v>-6.2872809884385401E-7</c:v>
                </c:pt>
                <c:pt idx="838">
                  <c:v>-6.8484359692303369E-6</c:v>
                </c:pt>
                <c:pt idx="839">
                  <c:v>-3.5059622706538143E-6</c:v>
                </c:pt>
                <c:pt idx="840">
                  <c:v>-5.8915651461334984E-6</c:v>
                </c:pt>
                <c:pt idx="841">
                  <c:v>-9.1918509754693907E-6</c:v>
                </c:pt>
                <c:pt idx="842">
                  <c:v>-8.6685056479078058E-6</c:v>
                </c:pt>
                <c:pt idx="843">
                  <c:v>-7.1404976683681816E-6</c:v>
                </c:pt>
                <c:pt idx="844">
                  <c:v>-1.1111627224310915E-5</c:v>
                </c:pt>
                <c:pt idx="845">
                  <c:v>-1.0431343202660809E-5</c:v>
                </c:pt>
                <c:pt idx="846">
                  <c:v>-7.3280073495513645E-6</c:v>
                </c:pt>
                <c:pt idx="847">
                  <c:v>-4.0162458930072118E-6</c:v>
                </c:pt>
                <c:pt idx="848">
                  <c:v>-2.3783835984654556E-6</c:v>
                </c:pt>
                <c:pt idx="849">
                  <c:v>-4.5034347877530716E-6</c:v>
                </c:pt>
                <c:pt idx="850">
                  <c:v>-1.1705824526581101E-5</c:v>
                </c:pt>
                <c:pt idx="851">
                  <c:v>-2.0339674523496109E-5</c:v>
                </c:pt>
                <c:pt idx="852">
                  <c:v>-1.3885168933970311E-5</c:v>
                </c:pt>
                <c:pt idx="853">
                  <c:v>-9.689861712678687E-6</c:v>
                </c:pt>
                <c:pt idx="854">
                  <c:v>-1.2943526736072976E-5</c:v>
                </c:pt>
                <c:pt idx="855">
                  <c:v>-1.8994672302839639E-6</c:v>
                </c:pt>
                <c:pt idx="856">
                  <c:v>-1.2805700584617417E-5</c:v>
                </c:pt>
                <c:pt idx="857">
                  <c:v>-1.2204510233902584E-5</c:v>
                </c:pt>
                <c:pt idx="858">
                  <c:v>-1.7888083877672791E-5</c:v>
                </c:pt>
                <c:pt idx="859">
                  <c:v>-1.655498270797397E-5</c:v>
                </c:pt>
                <c:pt idx="860">
                  <c:v>-1.8229890611723436E-5</c:v>
                </c:pt>
                <c:pt idx="861">
                  <c:v>-1.940342415007189E-5</c:v>
                </c:pt>
                <c:pt idx="862">
                  <c:v>-1.5693704324414818E-5</c:v>
                </c:pt>
                <c:pt idx="863">
                  <c:v>-2.4992774158040734E-6</c:v>
                </c:pt>
                <c:pt idx="864">
                  <c:v>9.156686635464774E-7</c:v>
                </c:pt>
                <c:pt idx="865">
                  <c:v>5.7137335529238349E-6</c:v>
                </c:pt>
                <c:pt idx="866">
                  <c:v>4.7088457584932195E-6</c:v>
                </c:pt>
                <c:pt idx="867">
                  <c:v>9.4569037769817681E-6</c:v>
                </c:pt>
                <c:pt idx="868">
                  <c:v>9.1980422183522314E-6</c:v>
                </c:pt>
                <c:pt idx="869">
                  <c:v>1.1759441513185037E-5</c:v>
                </c:pt>
                <c:pt idx="870">
                  <c:v>1.2471294982874718E-5</c:v>
                </c:pt>
                <c:pt idx="871">
                  <c:v>1.2816936908378688E-5</c:v>
                </c:pt>
                <c:pt idx="872">
                  <c:v>1.0070483062790786E-5</c:v>
                </c:pt>
                <c:pt idx="873">
                  <c:v>1.163280256405035E-5</c:v>
                </c:pt>
                <c:pt idx="874">
                  <c:v>-8.4758304903446277E-7</c:v>
                </c:pt>
                <c:pt idx="875">
                  <c:v>-9.1887170348914543E-6</c:v>
                </c:pt>
                <c:pt idx="876">
                  <c:v>-4.0687169400084963E-6</c:v>
                </c:pt>
                <c:pt idx="877">
                  <c:v>-3.107591673690305E-7</c:v>
                </c:pt>
                <c:pt idx="878">
                  <c:v>3.3895394418199238E-6</c:v>
                </c:pt>
                <c:pt idx="879">
                  <c:v>2.2801958808429906E-6</c:v>
                </c:pt>
                <c:pt idx="880">
                  <c:v>5.8991845077758415E-6</c:v>
                </c:pt>
                <c:pt idx="881">
                  <c:v>5.8368131076769089E-6</c:v>
                </c:pt>
                <c:pt idx="882">
                  <c:v>1.6453586830879539E-6</c:v>
                </c:pt>
                <c:pt idx="883">
                  <c:v>5.2583466927305275E-6</c:v>
                </c:pt>
                <c:pt idx="884">
                  <c:v>8.0822883094833493E-7</c:v>
                </c:pt>
                <c:pt idx="885">
                  <c:v>-7.5071311495230347E-7</c:v>
                </c:pt>
                <c:pt idx="886">
                  <c:v>3.5394564842565534E-6</c:v>
                </c:pt>
                <c:pt idx="887">
                  <c:v>2.339411940979094E-6</c:v>
                </c:pt>
                <c:pt idx="888">
                  <c:v>-1.1245583939643319E-6</c:v>
                </c:pt>
                <c:pt idx="889">
                  <c:v>-2.9762134058040882E-7</c:v>
                </c:pt>
                <c:pt idx="890">
                  <c:v>-4.8849491499055061E-6</c:v>
                </c:pt>
                <c:pt idx="891">
                  <c:v>-4.4836124312172534E-6</c:v>
                </c:pt>
                <c:pt idx="892">
                  <c:v>-5.4250055940292721E-6</c:v>
                </c:pt>
                <c:pt idx="893">
                  <c:v>-5.6873085569773624E-6</c:v>
                </c:pt>
                <c:pt idx="894">
                  <c:v>4.8976398553769235E-6</c:v>
                </c:pt>
                <c:pt idx="895">
                  <c:v>8.169693780939649E-6</c:v>
                </c:pt>
                <c:pt idx="896">
                  <c:v>1.6893032444023219E-5</c:v>
                </c:pt>
                <c:pt idx="897">
                  <c:v>2.0191499105326248E-5</c:v>
                </c:pt>
                <c:pt idx="898">
                  <c:v>2.1570617776496356E-5</c:v>
                </c:pt>
                <c:pt idx="899">
                  <c:v>1.9247136021697632E-5</c:v>
                </c:pt>
                <c:pt idx="900">
                  <c:v>1.7507526988997559E-5</c:v>
                </c:pt>
                <c:pt idx="901">
                  <c:v>1.9393507455747445E-5</c:v>
                </c:pt>
                <c:pt idx="902">
                  <c:v>2.2664684869322378E-5</c:v>
                </c:pt>
                <c:pt idx="903">
                  <c:v>2.3750061851248025E-5</c:v>
                </c:pt>
                <c:pt idx="904">
                  <c:v>2.3277737757606282E-5</c:v>
                </c:pt>
                <c:pt idx="905">
                  <c:v>2.7129036804674546E-5</c:v>
                </c:pt>
                <c:pt idx="906">
                  <c:v>2.2063477024553205E-5</c:v>
                </c:pt>
                <c:pt idx="907">
                  <c:v>1.8216794224687058E-5</c:v>
                </c:pt>
                <c:pt idx="908">
                  <c:v>1.7287810531946969E-5</c:v>
                </c:pt>
                <c:pt idx="909">
                  <c:v>1.9124706826952313E-5</c:v>
                </c:pt>
                <c:pt idx="910">
                  <c:v>1.7865268235641922E-5</c:v>
                </c:pt>
                <c:pt idx="911">
                  <c:v>1.6094966738603912E-5</c:v>
                </c:pt>
                <c:pt idx="912">
                  <c:v>1.9758160366916665E-5</c:v>
                </c:pt>
                <c:pt idx="913">
                  <c:v>1.8724382926029324E-5</c:v>
                </c:pt>
                <c:pt idx="914">
                  <c:v>2.5003678158979318E-5</c:v>
                </c:pt>
                <c:pt idx="915">
                  <c:v>1.5701287895249653E-5</c:v>
                </c:pt>
                <c:pt idx="916">
                  <c:v>1.4706840727131069E-5</c:v>
                </c:pt>
                <c:pt idx="917">
                  <c:v>1.5485113178229689E-5</c:v>
                </c:pt>
                <c:pt idx="918">
                  <c:v>6.2013332624502395E-6</c:v>
                </c:pt>
                <c:pt idx="919">
                  <c:v>6.6804629888503362E-6</c:v>
                </c:pt>
                <c:pt idx="920">
                  <c:v>1.2320362235699136E-5</c:v>
                </c:pt>
                <c:pt idx="921">
                  <c:v>1.0794695303771165E-5</c:v>
                </c:pt>
                <c:pt idx="922">
                  <c:v>1.6227386460272769E-6</c:v>
                </c:pt>
                <c:pt idx="923">
                  <c:v>-1.0047280169032747E-6</c:v>
                </c:pt>
                <c:pt idx="924">
                  <c:v>-1.2425587176117607E-6</c:v>
                </c:pt>
                <c:pt idx="925">
                  <c:v>-2.7257862013999423E-6</c:v>
                </c:pt>
                <c:pt idx="926">
                  <c:v>2.5727658398620746E-6</c:v>
                </c:pt>
                <c:pt idx="927">
                  <c:v>3.3224517394486152E-6</c:v>
                </c:pt>
                <c:pt idx="928">
                  <c:v>7.2311376690182759E-6</c:v>
                </c:pt>
                <c:pt idx="929">
                  <c:v>5.4236611657659752E-6</c:v>
                </c:pt>
                <c:pt idx="930">
                  <c:v>9.9283470746128942E-6</c:v>
                </c:pt>
                <c:pt idx="931">
                  <c:v>1.442042462239133E-5</c:v>
                </c:pt>
                <c:pt idx="932">
                  <c:v>1.6193693766606754E-5</c:v>
                </c:pt>
                <c:pt idx="933">
                  <c:v>1.2766002317794337E-5</c:v>
                </c:pt>
                <c:pt idx="934">
                  <c:v>1.5315846616945482E-5</c:v>
                </c:pt>
                <c:pt idx="935">
                  <c:v>1.7597948322440331E-5</c:v>
                </c:pt>
                <c:pt idx="936">
                  <c:v>2.4567817936821769E-5</c:v>
                </c:pt>
                <c:pt idx="937">
                  <c:v>2.5724150925902946E-5</c:v>
                </c:pt>
                <c:pt idx="938">
                  <c:v>2.8408051767638099E-5</c:v>
                </c:pt>
                <c:pt idx="939">
                  <c:v>2.9156939988564589E-5</c:v>
                </c:pt>
                <c:pt idx="940">
                  <c:v>3.0194603254241807E-5</c:v>
                </c:pt>
                <c:pt idx="941">
                  <c:v>2.467753735193604E-5</c:v>
                </c:pt>
                <c:pt idx="942">
                  <c:v>1.4037813670146553E-4</c:v>
                </c:pt>
                <c:pt idx="943">
                  <c:v>1.1654242014501161E-3</c:v>
                </c:pt>
                <c:pt idx="944">
                  <c:v>1.1380596498228952E-3</c:v>
                </c:pt>
                <c:pt idx="945">
                  <c:v>1.3957952385578209E-3</c:v>
                </c:pt>
                <c:pt idx="946">
                  <c:v>1.8532084752778376E-3</c:v>
                </c:pt>
                <c:pt idx="947">
                  <c:v>2.0383154703813317E-3</c:v>
                </c:pt>
                <c:pt idx="948">
                  <c:v>1.9407020193490541E-3</c:v>
                </c:pt>
                <c:pt idx="949">
                  <c:v>2.3451153870581894E-3</c:v>
                </c:pt>
                <c:pt idx="950">
                  <c:v>2.3006411487711109E-3</c:v>
                </c:pt>
                <c:pt idx="951">
                  <c:v>2.2799157924145246E-3</c:v>
                </c:pt>
                <c:pt idx="952">
                  <c:v>2.2335160799809451E-3</c:v>
                </c:pt>
                <c:pt idx="953">
                  <c:v>2.1436219825314955E-3</c:v>
                </c:pt>
                <c:pt idx="954">
                  <c:v>2.4433824941187516E-3</c:v>
                </c:pt>
                <c:pt idx="955">
                  <c:v>2.3525751638025171E-3</c:v>
                </c:pt>
                <c:pt idx="956">
                  <c:v>2.3128764560012729E-3</c:v>
                </c:pt>
                <c:pt idx="957">
                  <c:v>2.6071647333182116E-3</c:v>
                </c:pt>
                <c:pt idx="958">
                  <c:v>2.5979950618326827E-3</c:v>
                </c:pt>
                <c:pt idx="959">
                  <c:v>2.5014593076382514E-3</c:v>
                </c:pt>
                <c:pt idx="960">
                  <c:v>2.3963840170229916E-3</c:v>
                </c:pt>
                <c:pt idx="961">
                  <c:v>2.3330574805966861E-3</c:v>
                </c:pt>
                <c:pt idx="962">
                  <c:v>2.2618328139535149E-3</c:v>
                </c:pt>
                <c:pt idx="963">
                  <c:v>2.2608517175328074E-3</c:v>
                </c:pt>
                <c:pt idx="964">
                  <c:v>2.4711619935684436E-3</c:v>
                </c:pt>
                <c:pt idx="965">
                  <c:v>2.3582334689683619E-3</c:v>
                </c:pt>
                <c:pt idx="966">
                  <c:v>2.2102138799368377E-3</c:v>
                </c:pt>
                <c:pt idx="967">
                  <c:v>2.8559060832012008E-3</c:v>
                </c:pt>
                <c:pt idx="968">
                  <c:v>2.7245103947333158E-3</c:v>
                </c:pt>
                <c:pt idx="969">
                  <c:v>3.6148586455058717E-3</c:v>
                </c:pt>
                <c:pt idx="970">
                  <c:v>3.4856551035126137E-3</c:v>
                </c:pt>
                <c:pt idx="971">
                  <c:v>3.7752368355658218E-3</c:v>
                </c:pt>
                <c:pt idx="972">
                  <c:v>3.6376494925277722E-3</c:v>
                </c:pt>
                <c:pt idx="973">
                  <c:v>3.5494296749640059E-3</c:v>
                </c:pt>
                <c:pt idx="974">
                  <c:v>3.4410083390278845E-3</c:v>
                </c:pt>
                <c:pt idx="975">
                  <c:v>7.6599700984338846E-3</c:v>
                </c:pt>
                <c:pt idx="976">
                  <c:v>7.4975452234957683E-3</c:v>
                </c:pt>
                <c:pt idx="977">
                  <c:v>7.2877143781694773E-3</c:v>
                </c:pt>
                <c:pt idx="978">
                  <c:v>7.2112618910352526E-3</c:v>
                </c:pt>
                <c:pt idx="979">
                  <c:v>6.2675619782363006E-3</c:v>
                </c:pt>
                <c:pt idx="980">
                  <c:v>6.1484265313337871E-3</c:v>
                </c:pt>
                <c:pt idx="981">
                  <c:v>5.9644225645323866E-3</c:v>
                </c:pt>
                <c:pt idx="982">
                  <c:v>5.9073046877475069E-3</c:v>
                </c:pt>
                <c:pt idx="983">
                  <c:v>5.7278189419310999E-3</c:v>
                </c:pt>
                <c:pt idx="984">
                  <c:v>5.5527959846025376E-3</c:v>
                </c:pt>
                <c:pt idx="985">
                  <c:v>5.3965164873152312E-3</c:v>
                </c:pt>
                <c:pt idx="986">
                  <c:v>5.1853543745499558E-3</c:v>
                </c:pt>
                <c:pt idx="987">
                  <c:v>5.0314164864520275E-3</c:v>
                </c:pt>
                <c:pt idx="988">
                  <c:v>4.9093804998572117E-3</c:v>
                </c:pt>
                <c:pt idx="989">
                  <c:v>4.7795341788784028E-3</c:v>
                </c:pt>
                <c:pt idx="990">
                  <c:v>4.6327624898837173E-3</c:v>
                </c:pt>
                <c:pt idx="991">
                  <c:v>4.6587520618004662E-3</c:v>
                </c:pt>
                <c:pt idx="992">
                  <c:v>4.5556050488674595E-3</c:v>
                </c:pt>
                <c:pt idx="993">
                  <c:v>4.4147818055975362E-3</c:v>
                </c:pt>
                <c:pt idx="994">
                  <c:v>4.3091395334697406E-3</c:v>
                </c:pt>
                <c:pt idx="995">
                  <c:v>4.5930594343543425E-3</c:v>
                </c:pt>
                <c:pt idx="996">
                  <c:v>4.4519972813829509E-3</c:v>
                </c:pt>
                <c:pt idx="997">
                  <c:v>4.2824634201398416E-3</c:v>
                </c:pt>
                <c:pt idx="998">
                  <c:v>4.1696167035600888E-3</c:v>
                </c:pt>
                <c:pt idx="999">
                  <c:v>3.870021970478049E-3</c:v>
                </c:pt>
                <c:pt idx="1000">
                  <c:v>3.7437080998277868E-3</c:v>
                </c:pt>
                <c:pt idx="1001">
                  <c:v>3.8393843400137228E-3</c:v>
                </c:pt>
                <c:pt idx="1002">
                  <c:v>3.7159514025586994E-3</c:v>
                </c:pt>
                <c:pt idx="1003">
                  <c:v>3.8967821199028438E-3</c:v>
                </c:pt>
                <c:pt idx="1004">
                  <c:v>3.7941755180709432E-3</c:v>
                </c:pt>
                <c:pt idx="1005">
                  <c:v>3.6971347138516244E-3</c:v>
                </c:pt>
                <c:pt idx="1006">
                  <c:v>3.8737086072572137E-3</c:v>
                </c:pt>
                <c:pt idx="1007">
                  <c:v>3.7997476398519445E-3</c:v>
                </c:pt>
                <c:pt idx="1008">
                  <c:v>3.8192946186018087E-3</c:v>
                </c:pt>
                <c:pt idx="1009">
                  <c:v>3.7021648545182014E-3</c:v>
                </c:pt>
                <c:pt idx="1010">
                  <c:v>3.6406538637102329E-3</c:v>
                </c:pt>
                <c:pt idx="1011">
                  <c:v>3.705363668501039E-3</c:v>
                </c:pt>
                <c:pt idx="1012">
                  <c:v>3.8336061795554194E-3</c:v>
                </c:pt>
                <c:pt idx="1013">
                  <c:v>3.9821785613648533E-3</c:v>
                </c:pt>
                <c:pt idx="1014">
                  <c:v>3.998658618308424E-3</c:v>
                </c:pt>
                <c:pt idx="1015">
                  <c:v>3.8267108398272569E-3</c:v>
                </c:pt>
                <c:pt idx="1016">
                  <c:v>3.7520367047738298E-3</c:v>
                </c:pt>
                <c:pt idx="1017">
                  <c:v>4.0120485682825519E-3</c:v>
                </c:pt>
                <c:pt idx="1018">
                  <c:v>3.8048873265863195E-3</c:v>
                </c:pt>
                <c:pt idx="1019">
                  <c:v>3.6925418697997909E-3</c:v>
                </c:pt>
                <c:pt idx="1020">
                  <c:v>3.5807094897900896E-3</c:v>
                </c:pt>
                <c:pt idx="1021">
                  <c:v>3.4955231888307197E-3</c:v>
                </c:pt>
                <c:pt idx="1022">
                  <c:v>3.3501323961110611E-3</c:v>
                </c:pt>
                <c:pt idx="1023">
                  <c:v>3.3223053610801933E-3</c:v>
                </c:pt>
                <c:pt idx="1024">
                  <c:v>3.2667538655701826E-3</c:v>
                </c:pt>
                <c:pt idx="1025">
                  <c:v>3.310459696289085E-3</c:v>
                </c:pt>
                <c:pt idx="1026">
                  <c:v>3.6133172872998944E-3</c:v>
                </c:pt>
                <c:pt idx="1027">
                  <c:v>3.6554605642685747E-3</c:v>
                </c:pt>
                <c:pt idx="1028">
                  <c:v>3.6585886127469994E-3</c:v>
                </c:pt>
                <c:pt idx="1029">
                  <c:v>3.5636180111938321E-3</c:v>
                </c:pt>
                <c:pt idx="1030">
                  <c:v>3.4256066495923724E-3</c:v>
                </c:pt>
                <c:pt idx="1031">
                  <c:v>3.4693990073993747E-3</c:v>
                </c:pt>
                <c:pt idx="1032">
                  <c:v>3.7884276449525077E-3</c:v>
                </c:pt>
                <c:pt idx="1033">
                  <c:v>3.781337909653962E-3</c:v>
                </c:pt>
                <c:pt idx="1034">
                  <c:v>5.0894612460583941E-3</c:v>
                </c:pt>
                <c:pt idx="1035">
                  <c:v>4.9320744697547349E-3</c:v>
                </c:pt>
                <c:pt idx="1036">
                  <c:v>4.937618561821064E-3</c:v>
                </c:pt>
                <c:pt idx="1037">
                  <c:v>5.0659565317223007E-3</c:v>
                </c:pt>
                <c:pt idx="1038">
                  <c:v>4.8803670401817755E-3</c:v>
                </c:pt>
                <c:pt idx="1039">
                  <c:v>4.9030933448081905E-3</c:v>
                </c:pt>
                <c:pt idx="1040">
                  <c:v>5.1636376601959183E-3</c:v>
                </c:pt>
                <c:pt idx="1041">
                  <c:v>4.9397405018069343E-3</c:v>
                </c:pt>
                <c:pt idx="1042">
                  <c:v>4.8776116867816745E-3</c:v>
                </c:pt>
                <c:pt idx="1043">
                  <c:v>4.7159300802086706E-3</c:v>
                </c:pt>
                <c:pt idx="1044">
                  <c:v>4.5676492524646291E-3</c:v>
                </c:pt>
                <c:pt idx="1045">
                  <c:v>4.455781376019618E-3</c:v>
                </c:pt>
                <c:pt idx="1046">
                  <c:v>4.3622597358382049E-3</c:v>
                </c:pt>
                <c:pt idx="1047">
                  <c:v>4.2994222909730441E-3</c:v>
                </c:pt>
                <c:pt idx="1048">
                  <c:v>4.1674851118612029E-3</c:v>
                </c:pt>
                <c:pt idx="1049">
                  <c:v>4.1194188588013205E-3</c:v>
                </c:pt>
                <c:pt idx="1050">
                  <c:v>4.0617532800312989E-3</c:v>
                </c:pt>
                <c:pt idx="1051">
                  <c:v>3.9397721847762544E-3</c:v>
                </c:pt>
                <c:pt idx="1052">
                  <c:v>3.9507357671438072E-3</c:v>
                </c:pt>
                <c:pt idx="1053">
                  <c:v>4.0235364670436272E-3</c:v>
                </c:pt>
                <c:pt idx="1054">
                  <c:v>4.1395662898162629E-3</c:v>
                </c:pt>
                <c:pt idx="1055">
                  <c:v>3.9819078175013008E-3</c:v>
                </c:pt>
                <c:pt idx="1056">
                  <c:v>3.8411174475582602E-3</c:v>
                </c:pt>
                <c:pt idx="1057">
                  <c:v>3.6795740632629302E-3</c:v>
                </c:pt>
                <c:pt idx="1058">
                  <c:v>4.0527191453402578E-3</c:v>
                </c:pt>
                <c:pt idx="1059">
                  <c:v>3.8905278590433503E-3</c:v>
                </c:pt>
                <c:pt idx="1060">
                  <c:v>3.8701078456190737E-3</c:v>
                </c:pt>
                <c:pt idx="1061">
                  <c:v>3.7012388850015858E-3</c:v>
                </c:pt>
                <c:pt idx="1062">
                  <c:v>3.6020277765858701E-3</c:v>
                </c:pt>
                <c:pt idx="1063">
                  <c:v>3.6877054223202854E-3</c:v>
                </c:pt>
                <c:pt idx="1064">
                  <c:v>3.2317808694551798E-3</c:v>
                </c:pt>
                <c:pt idx="1065">
                  <c:v>3.6480764958602076E-3</c:v>
                </c:pt>
                <c:pt idx="1066">
                  <c:v>4.2442320821383037E-3</c:v>
                </c:pt>
                <c:pt idx="1067">
                  <c:v>4.1765300594685008E-3</c:v>
                </c:pt>
                <c:pt idx="1068">
                  <c:v>4.0594617410179895E-3</c:v>
                </c:pt>
                <c:pt idx="1069">
                  <c:v>3.9911935628578832E-3</c:v>
                </c:pt>
                <c:pt idx="1070">
                  <c:v>3.8527705764792894E-3</c:v>
                </c:pt>
                <c:pt idx="1071">
                  <c:v>3.9433898776912247E-3</c:v>
                </c:pt>
                <c:pt idx="1072">
                  <c:v>4.0385186008467912E-3</c:v>
                </c:pt>
                <c:pt idx="1073">
                  <c:v>3.8898075772841843E-3</c:v>
                </c:pt>
                <c:pt idx="1074">
                  <c:v>3.7530240221973002E-3</c:v>
                </c:pt>
                <c:pt idx="1075">
                  <c:v>3.4692636094884452E-3</c:v>
                </c:pt>
                <c:pt idx="1076">
                  <c:v>3.349011501767266E-3</c:v>
                </c:pt>
                <c:pt idx="1077">
                  <c:v>3.6419591126603361E-3</c:v>
                </c:pt>
                <c:pt idx="1078">
                  <c:v>3.4864126508983226E-3</c:v>
                </c:pt>
                <c:pt idx="1079">
                  <c:v>3.4794072189520235E-3</c:v>
                </c:pt>
                <c:pt idx="1080">
                  <c:v>3.2464804178538084E-3</c:v>
                </c:pt>
                <c:pt idx="1081">
                  <c:v>3.1178008776868919E-3</c:v>
                </c:pt>
                <c:pt idx="1082">
                  <c:v>3.0112513239901142E-3</c:v>
                </c:pt>
                <c:pt idx="1083">
                  <c:v>3.6593659305455893E-3</c:v>
                </c:pt>
                <c:pt idx="1084">
                  <c:v>3.590315607682709E-3</c:v>
                </c:pt>
                <c:pt idx="1085">
                  <c:v>3.8453356008663901E-3</c:v>
                </c:pt>
                <c:pt idx="1086">
                  <c:v>3.8783697807288713E-3</c:v>
                </c:pt>
                <c:pt idx="1087">
                  <c:v>3.9262517651849765E-3</c:v>
                </c:pt>
                <c:pt idx="1088">
                  <c:v>4.0975624453245246E-3</c:v>
                </c:pt>
                <c:pt idx="1089">
                  <c:v>4.1300254736694273E-3</c:v>
                </c:pt>
                <c:pt idx="1090">
                  <c:v>4.0006432029819185E-3</c:v>
                </c:pt>
                <c:pt idx="1091">
                  <c:v>4.0481521500628911E-3</c:v>
                </c:pt>
                <c:pt idx="1092">
                  <c:v>3.9107662685828959E-3</c:v>
                </c:pt>
                <c:pt idx="1093">
                  <c:v>3.9459824780247229E-3</c:v>
                </c:pt>
                <c:pt idx="1094">
                  <c:v>3.8305236702760601E-3</c:v>
                </c:pt>
                <c:pt idx="1095">
                  <c:v>3.8548817403296137E-3</c:v>
                </c:pt>
                <c:pt idx="1096">
                  <c:v>3.697538096337711E-3</c:v>
                </c:pt>
                <c:pt idx="1097">
                  <c:v>3.6060808717027224E-3</c:v>
                </c:pt>
                <c:pt idx="1098">
                  <c:v>3.6547968822947204E-3</c:v>
                </c:pt>
                <c:pt idx="1099">
                  <c:v>3.5875411957354132E-3</c:v>
                </c:pt>
                <c:pt idx="1100">
                  <c:v>3.5669410964597266E-3</c:v>
                </c:pt>
                <c:pt idx="1101">
                  <c:v>3.3312076730097071E-3</c:v>
                </c:pt>
                <c:pt idx="1102">
                  <c:v>3.2038008967230306E-3</c:v>
                </c:pt>
                <c:pt idx="1103">
                  <c:v>2.8771890184580541E-3</c:v>
                </c:pt>
                <c:pt idx="1104">
                  <c:v>2.7899445935221884E-3</c:v>
                </c:pt>
                <c:pt idx="1105">
                  <c:v>2.7341263758677457E-3</c:v>
                </c:pt>
                <c:pt idx="1106">
                  <c:v>2.8089330673927711E-3</c:v>
                </c:pt>
                <c:pt idx="1107">
                  <c:v>2.5787662018903826E-3</c:v>
                </c:pt>
                <c:pt idx="1108">
                  <c:v>2.5533489043340733E-3</c:v>
                </c:pt>
                <c:pt idx="1109">
                  <c:v>2.4587295733466733E-3</c:v>
                </c:pt>
                <c:pt idx="1110">
                  <c:v>2.3824152002196448E-3</c:v>
                </c:pt>
                <c:pt idx="1111">
                  <c:v>2.4418769651196473E-3</c:v>
                </c:pt>
                <c:pt idx="1112">
                  <c:v>2.5007687018803529E-3</c:v>
                </c:pt>
                <c:pt idx="1113">
                  <c:v>2.4872768088186527E-3</c:v>
                </c:pt>
                <c:pt idx="1114">
                  <c:v>3.0584369662156521E-3</c:v>
                </c:pt>
                <c:pt idx="1115">
                  <c:v>2.9387695778909525E-3</c:v>
                </c:pt>
                <c:pt idx="1116">
                  <c:v>3.269422970627192E-3</c:v>
                </c:pt>
                <c:pt idx="1117">
                  <c:v>3.2670117065322574E-3</c:v>
                </c:pt>
                <c:pt idx="1118">
                  <c:v>3.1247515645258773E-3</c:v>
                </c:pt>
                <c:pt idx="1119">
                  <c:v>3.054026209557293E-3</c:v>
                </c:pt>
                <c:pt idx="1120">
                  <c:v>2.8920994369252421E-3</c:v>
                </c:pt>
                <c:pt idx="1121">
                  <c:v>2.7406663710015096E-3</c:v>
                </c:pt>
                <c:pt idx="1122">
                  <c:v>2.8251886750943252E-3</c:v>
                </c:pt>
                <c:pt idx="1123">
                  <c:v>2.78833787031633E-3</c:v>
                </c:pt>
                <c:pt idx="1124">
                  <c:v>2.7501544044446096E-3</c:v>
                </c:pt>
                <c:pt idx="1125">
                  <c:v>3.2014971653077742E-3</c:v>
                </c:pt>
                <c:pt idx="1126">
                  <c:v>3.093194978163594E-3</c:v>
                </c:pt>
                <c:pt idx="1127">
                  <c:v>3.4334255948019828E-3</c:v>
                </c:pt>
                <c:pt idx="1128">
                  <c:v>3.7393220290363122E-3</c:v>
                </c:pt>
                <c:pt idx="1129">
                  <c:v>3.6189898895619735E-3</c:v>
                </c:pt>
                <c:pt idx="1130">
                  <c:v>3.5784708129551614E-3</c:v>
                </c:pt>
                <c:pt idx="1131">
                  <c:v>3.4866614087778981E-3</c:v>
                </c:pt>
                <c:pt idx="1132">
                  <c:v>3.5493486135229702E-3</c:v>
                </c:pt>
                <c:pt idx="1133">
                  <c:v>3.4420475817506183E-3</c:v>
                </c:pt>
                <c:pt idx="1134">
                  <c:v>3.7049153178471449E-3</c:v>
                </c:pt>
                <c:pt idx="1135">
                  <c:v>3.7786572769506446E-3</c:v>
                </c:pt>
                <c:pt idx="1136">
                  <c:v>3.6782981757690777E-3</c:v>
                </c:pt>
                <c:pt idx="1137">
                  <c:v>3.5274595295397204E-3</c:v>
                </c:pt>
                <c:pt idx="1138">
                  <c:v>3.1786456518363101E-3</c:v>
                </c:pt>
                <c:pt idx="1139">
                  <c:v>4.8429116765089358E-3</c:v>
                </c:pt>
                <c:pt idx="1140">
                  <c:v>4.6880313700242478E-3</c:v>
                </c:pt>
                <c:pt idx="1141">
                  <c:v>4.5306722334518658E-3</c:v>
                </c:pt>
                <c:pt idx="1142">
                  <c:v>4.2690331096761555E-3</c:v>
                </c:pt>
                <c:pt idx="1143">
                  <c:v>4.5639855257817736E-3</c:v>
                </c:pt>
                <c:pt idx="1144">
                  <c:v>4.4113074672375383E-3</c:v>
                </c:pt>
                <c:pt idx="1145">
                  <c:v>4.5439425646079511E-3</c:v>
                </c:pt>
                <c:pt idx="1146">
                  <c:v>4.5254409620644476E-3</c:v>
                </c:pt>
                <c:pt idx="1147">
                  <c:v>4.4561346451581652E-3</c:v>
                </c:pt>
                <c:pt idx="1148">
                  <c:v>4.7174155126307321E-3</c:v>
                </c:pt>
                <c:pt idx="1149">
                  <c:v>4.4997749660153777E-3</c:v>
                </c:pt>
                <c:pt idx="1150">
                  <c:v>4.3345621925354521E-3</c:v>
                </c:pt>
                <c:pt idx="1151">
                  <c:v>4.7454027113662169E-3</c:v>
                </c:pt>
                <c:pt idx="1152">
                  <c:v>4.633580899347324E-3</c:v>
                </c:pt>
                <c:pt idx="1153">
                  <c:v>4.3610637673756423E-3</c:v>
                </c:pt>
                <c:pt idx="1154">
                  <c:v>4.3329421619800841E-3</c:v>
                </c:pt>
                <c:pt idx="1155">
                  <c:v>4.1652072999071969E-3</c:v>
                </c:pt>
                <c:pt idx="1156">
                  <c:v>3.9965094478854176E-3</c:v>
                </c:pt>
                <c:pt idx="1157">
                  <c:v>3.880830206462362E-3</c:v>
                </c:pt>
                <c:pt idx="1158">
                  <c:v>4.1833700600201404E-3</c:v>
                </c:pt>
                <c:pt idx="1159">
                  <c:v>4.0519884290189222E-3</c:v>
                </c:pt>
                <c:pt idx="1160">
                  <c:v>4.0670634676641939E-3</c:v>
                </c:pt>
                <c:pt idx="1161">
                  <c:v>5.7584260283507962E-3</c:v>
                </c:pt>
                <c:pt idx="1162">
                  <c:v>5.6760611536735674E-3</c:v>
                </c:pt>
                <c:pt idx="1163">
                  <c:v>5.592890599889295E-3</c:v>
                </c:pt>
                <c:pt idx="1164">
                  <c:v>5.4316440856007897E-3</c:v>
                </c:pt>
                <c:pt idx="1165">
                  <c:v>5.4554743062599489E-3</c:v>
                </c:pt>
                <c:pt idx="1166">
                  <c:v>5.423006498932347E-3</c:v>
                </c:pt>
                <c:pt idx="1167">
                  <c:v>5.2237486465663797E-3</c:v>
                </c:pt>
                <c:pt idx="1168">
                  <c:v>5.0875051208667966E-3</c:v>
                </c:pt>
                <c:pt idx="1169">
                  <c:v>5.308738561147359E-3</c:v>
                </c:pt>
                <c:pt idx="1170">
                  <c:v>5.600149175545883E-3</c:v>
                </c:pt>
                <c:pt idx="1171">
                  <c:v>5.542075392566812E-3</c:v>
                </c:pt>
                <c:pt idx="1172">
                  <c:v>5.4884421609380065E-3</c:v>
                </c:pt>
                <c:pt idx="1173">
                  <c:v>5.32475051772658E-3</c:v>
                </c:pt>
                <c:pt idx="1174">
                  <c:v>5.1916502241739345E-3</c:v>
                </c:pt>
                <c:pt idx="1175">
                  <c:v>5.1364751960606614E-3</c:v>
                </c:pt>
                <c:pt idx="1176">
                  <c:v>4.9959199479567389E-3</c:v>
                </c:pt>
                <c:pt idx="1177">
                  <c:v>5.0092259541453538E-3</c:v>
                </c:pt>
                <c:pt idx="1178">
                  <c:v>5.06474225845593E-3</c:v>
                </c:pt>
                <c:pt idx="1179">
                  <c:v>4.9029164452220443E-3</c:v>
                </c:pt>
                <c:pt idx="1180">
                  <c:v>4.660690551228139E-3</c:v>
                </c:pt>
                <c:pt idx="1181">
                  <c:v>4.5202751225991008E-3</c:v>
                </c:pt>
                <c:pt idx="1182">
                  <c:v>4.3828657507673317E-3</c:v>
                </c:pt>
                <c:pt idx="1183">
                  <c:v>4.6356014746014229E-3</c:v>
                </c:pt>
                <c:pt idx="1184">
                  <c:v>4.5210803150529336E-3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4A-4440-A4E0-16BF5767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18889880144291"/>
          <c:h val="0.76589297994511463"/>
        </c:manualLayout>
      </c:layout>
      <c:overlay val="0"/>
      <c:spPr>
        <a:noFill/>
        <a:ln w="158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ACTIV</a:t>
            </a:r>
            <a:r>
              <a:rPr lang="en-US" sz="4400" baseline="0">
                <a:solidFill>
                  <a:schemeClr val="tx1"/>
                </a:solidFill>
              </a:rPr>
              <a:t>E PREMIUM - Rolling 126 day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6403524008028409"/>
          <c:y val="8.11278798483523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3823180956547103E-2"/>
          <c:w val="0.79898088106633725"/>
          <c:h val="0.71857010061242343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RISKSTATS_LSE!$R$1</c:f>
              <c:strCache>
                <c:ptCount val="1"/>
                <c:pt idx="0">
                  <c:v>GeomActivePremium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RISKSTATS_LSE!$R$2:$R$1186</c:f>
              <c:numCache>
                <c:formatCode>0.0%</c:formatCode>
                <c:ptCount val="1185"/>
                <c:pt idx="125">
                  <c:v>8.6939597382824418E-2</c:v>
                </c:pt>
                <c:pt idx="126">
                  <c:v>7.9172130161979437E-2</c:v>
                </c:pt>
                <c:pt idx="127">
                  <c:v>6.1120000193856994E-2</c:v>
                </c:pt>
                <c:pt idx="128">
                  <c:v>7.9973161007180105E-2</c:v>
                </c:pt>
                <c:pt idx="129">
                  <c:v>7.756977989222591E-2</c:v>
                </c:pt>
                <c:pt idx="130">
                  <c:v>8.6333844214137256E-2</c:v>
                </c:pt>
                <c:pt idx="131">
                  <c:v>8.3369821545892231E-2</c:v>
                </c:pt>
                <c:pt idx="132">
                  <c:v>9.0966447076025414E-2</c:v>
                </c:pt>
                <c:pt idx="133">
                  <c:v>0.10572465520158181</c:v>
                </c:pt>
                <c:pt idx="134">
                  <c:v>0.10074146631013758</c:v>
                </c:pt>
                <c:pt idx="135">
                  <c:v>8.2810834539905898E-2</c:v>
                </c:pt>
                <c:pt idx="136">
                  <c:v>6.0354089743705597E-2</c:v>
                </c:pt>
                <c:pt idx="137">
                  <c:v>6.335641753273813E-2</c:v>
                </c:pt>
                <c:pt idx="138">
                  <c:v>5.7715670957819487E-2</c:v>
                </c:pt>
                <c:pt idx="139">
                  <c:v>7.3468457212298777E-2</c:v>
                </c:pt>
                <c:pt idx="140">
                  <c:v>6.4039052463256141E-2</c:v>
                </c:pt>
                <c:pt idx="141">
                  <c:v>7.0494053539278623E-2</c:v>
                </c:pt>
                <c:pt idx="142">
                  <c:v>9.3706065633766489E-2</c:v>
                </c:pt>
                <c:pt idx="143">
                  <c:v>9.4146810695641125E-2</c:v>
                </c:pt>
                <c:pt idx="144">
                  <c:v>8.6097071080176502E-2</c:v>
                </c:pt>
                <c:pt idx="145">
                  <c:v>8.150729584213301E-2</c:v>
                </c:pt>
                <c:pt idx="146">
                  <c:v>8.4645007602225597E-2</c:v>
                </c:pt>
                <c:pt idx="147">
                  <c:v>8.9061594337293215E-2</c:v>
                </c:pt>
                <c:pt idx="148">
                  <c:v>9.3629893821997712E-2</c:v>
                </c:pt>
                <c:pt idx="149">
                  <c:v>9.6446416125140599E-2</c:v>
                </c:pt>
                <c:pt idx="150">
                  <c:v>0.11293606387708066</c:v>
                </c:pt>
                <c:pt idx="151">
                  <c:v>0.10582566278724936</c:v>
                </c:pt>
                <c:pt idx="152">
                  <c:v>9.4907550548756658E-2</c:v>
                </c:pt>
                <c:pt idx="153">
                  <c:v>8.9293023262120963E-2</c:v>
                </c:pt>
                <c:pt idx="154">
                  <c:v>8.220410549705659E-2</c:v>
                </c:pt>
                <c:pt idx="155">
                  <c:v>9.0761757414893562E-2</c:v>
                </c:pt>
                <c:pt idx="156">
                  <c:v>5.9840675489512885E-2</c:v>
                </c:pt>
                <c:pt idx="157">
                  <c:v>2.9916107323842533E-2</c:v>
                </c:pt>
                <c:pt idx="158">
                  <c:v>2.9169296275258549E-2</c:v>
                </c:pt>
                <c:pt idx="159">
                  <c:v>3.0057282803089169E-2</c:v>
                </c:pt>
                <c:pt idx="160">
                  <c:v>2.6255324040204142E-2</c:v>
                </c:pt>
                <c:pt idx="161">
                  <c:v>2.5775446220902554E-2</c:v>
                </c:pt>
                <c:pt idx="162">
                  <c:v>1.9427023496283224E-2</c:v>
                </c:pt>
                <c:pt idx="163">
                  <c:v>2.8862498603750897E-2</c:v>
                </c:pt>
                <c:pt idx="164">
                  <c:v>4.1533615828467596E-2</c:v>
                </c:pt>
                <c:pt idx="165">
                  <c:v>3.7269595366988151E-2</c:v>
                </c:pt>
                <c:pt idx="166">
                  <c:v>4.5901166470168064E-2</c:v>
                </c:pt>
                <c:pt idx="167">
                  <c:v>3.8486720150979981E-2</c:v>
                </c:pt>
                <c:pt idx="168">
                  <c:v>4.1886058655410841E-2</c:v>
                </c:pt>
                <c:pt idx="169">
                  <c:v>4.7348704543101805E-2</c:v>
                </c:pt>
                <c:pt idx="170">
                  <c:v>5.121755359883462E-2</c:v>
                </c:pt>
                <c:pt idx="171">
                  <c:v>2.2795854907047941E-2</c:v>
                </c:pt>
                <c:pt idx="172">
                  <c:v>3.9743272073133884E-2</c:v>
                </c:pt>
                <c:pt idx="173">
                  <c:v>2.9706884836634417E-2</c:v>
                </c:pt>
                <c:pt idx="174">
                  <c:v>2.9838527907734891E-2</c:v>
                </c:pt>
                <c:pt idx="175">
                  <c:v>3.6000997844552129E-2</c:v>
                </c:pt>
                <c:pt idx="176">
                  <c:v>4.8298282685858451E-2</c:v>
                </c:pt>
                <c:pt idx="177">
                  <c:v>3.8486021852889518E-2</c:v>
                </c:pt>
                <c:pt idx="178">
                  <c:v>5.6615246929704544E-2</c:v>
                </c:pt>
                <c:pt idx="179">
                  <c:v>4.7464472600505569E-2</c:v>
                </c:pt>
                <c:pt idx="180">
                  <c:v>3.5105667346129188E-2</c:v>
                </c:pt>
                <c:pt idx="181">
                  <c:v>4.1345842804702437E-2</c:v>
                </c:pt>
                <c:pt idx="182">
                  <c:v>3.4838150309282723E-2</c:v>
                </c:pt>
                <c:pt idx="183">
                  <c:v>3.2697911217638653E-2</c:v>
                </c:pt>
                <c:pt idx="184">
                  <c:v>2.8180802710531694E-2</c:v>
                </c:pt>
                <c:pt idx="185">
                  <c:v>2.8289743823745717E-2</c:v>
                </c:pt>
                <c:pt idx="186">
                  <c:v>3.9877023012588442E-2</c:v>
                </c:pt>
                <c:pt idx="187">
                  <c:v>4.1990911160260991E-2</c:v>
                </c:pt>
                <c:pt idx="188">
                  <c:v>4.4184569186318745E-2</c:v>
                </c:pt>
                <c:pt idx="189">
                  <c:v>3.6526768906941287E-2</c:v>
                </c:pt>
                <c:pt idx="190">
                  <c:v>3.1656781428036185E-2</c:v>
                </c:pt>
                <c:pt idx="191">
                  <c:v>3.0521797540507656E-2</c:v>
                </c:pt>
                <c:pt idx="192">
                  <c:v>6.8587484766163387E-2</c:v>
                </c:pt>
                <c:pt idx="193">
                  <c:v>6.230205038124037E-2</c:v>
                </c:pt>
                <c:pt idx="194">
                  <c:v>5.1927472941019515E-2</c:v>
                </c:pt>
                <c:pt idx="195">
                  <c:v>4.643867085545339E-2</c:v>
                </c:pt>
                <c:pt idx="196">
                  <c:v>4.3896103271950926E-2</c:v>
                </c:pt>
                <c:pt idx="197">
                  <c:v>4.86628177742503E-2</c:v>
                </c:pt>
                <c:pt idx="198">
                  <c:v>7.8853901547748295E-2</c:v>
                </c:pt>
                <c:pt idx="199">
                  <c:v>7.7433969402140645E-2</c:v>
                </c:pt>
                <c:pt idx="200">
                  <c:v>6.0672246795358431E-2</c:v>
                </c:pt>
                <c:pt idx="201">
                  <c:v>6.901868707760106E-2</c:v>
                </c:pt>
                <c:pt idx="202">
                  <c:v>4.8652260576195872E-2</c:v>
                </c:pt>
                <c:pt idx="203">
                  <c:v>4.8347191495326625E-2</c:v>
                </c:pt>
                <c:pt idx="204">
                  <c:v>4.4055820629277376E-2</c:v>
                </c:pt>
                <c:pt idx="205">
                  <c:v>4.7821668012399954E-2</c:v>
                </c:pt>
                <c:pt idx="206">
                  <c:v>5.7633410058404611E-2</c:v>
                </c:pt>
                <c:pt idx="207">
                  <c:v>5.0346834055964962E-2</c:v>
                </c:pt>
                <c:pt idx="208">
                  <c:v>1.3421133029130727E-2</c:v>
                </c:pt>
                <c:pt idx="209">
                  <c:v>3.0245217902096444E-2</c:v>
                </c:pt>
                <c:pt idx="210">
                  <c:v>3.9063232600438313E-2</c:v>
                </c:pt>
                <c:pt idx="211">
                  <c:v>3.6072168058630893E-2</c:v>
                </c:pt>
                <c:pt idx="212">
                  <c:v>3.2708791274431048E-2</c:v>
                </c:pt>
                <c:pt idx="213">
                  <c:v>2.6057855592728441E-2</c:v>
                </c:pt>
                <c:pt idx="214">
                  <c:v>2.1651253576823404E-2</c:v>
                </c:pt>
                <c:pt idx="215">
                  <c:v>2.3018809430950915E-2</c:v>
                </c:pt>
                <c:pt idx="216">
                  <c:v>3.0048980638027967E-2</c:v>
                </c:pt>
                <c:pt idx="217">
                  <c:v>3.4309798131986424E-2</c:v>
                </c:pt>
                <c:pt idx="218">
                  <c:v>4.210660064231897E-2</c:v>
                </c:pt>
                <c:pt idx="219">
                  <c:v>5.1520501540252672E-2</c:v>
                </c:pt>
                <c:pt idx="220">
                  <c:v>4.3561770625318186E-2</c:v>
                </c:pt>
                <c:pt idx="221">
                  <c:v>5.7251628260134524E-2</c:v>
                </c:pt>
                <c:pt idx="222">
                  <c:v>5.638455879853832E-2</c:v>
                </c:pt>
                <c:pt idx="223">
                  <c:v>5.9798466057156219E-2</c:v>
                </c:pt>
                <c:pt idx="224">
                  <c:v>3.1079450638784145E-2</c:v>
                </c:pt>
                <c:pt idx="225">
                  <c:v>3.3901299967897813E-3</c:v>
                </c:pt>
                <c:pt idx="226">
                  <c:v>7.0511682078815419E-3</c:v>
                </c:pt>
                <c:pt idx="227">
                  <c:v>1.1673089221319266E-2</c:v>
                </c:pt>
                <c:pt idx="228">
                  <c:v>5.0472593542323363E-3</c:v>
                </c:pt>
                <c:pt idx="229">
                  <c:v>-1.4580104922864434E-3</c:v>
                </c:pt>
                <c:pt idx="230">
                  <c:v>-1.5552659903286026E-2</c:v>
                </c:pt>
                <c:pt idx="231">
                  <c:v>1.1963561357996699E-2</c:v>
                </c:pt>
                <c:pt idx="232">
                  <c:v>1.567850859385711E-2</c:v>
                </c:pt>
                <c:pt idx="233">
                  <c:v>2.2911373371026222E-4</c:v>
                </c:pt>
                <c:pt idx="234">
                  <c:v>-3.0856743339662707E-2</c:v>
                </c:pt>
                <c:pt idx="235">
                  <c:v>-3.3996071989089272E-2</c:v>
                </c:pt>
                <c:pt idx="236">
                  <c:v>-3.8941113943981809E-2</c:v>
                </c:pt>
                <c:pt idx="237">
                  <c:v>-4.8833427714241595E-2</c:v>
                </c:pt>
                <c:pt idx="238">
                  <c:v>-5.0497715138600019E-2</c:v>
                </c:pt>
                <c:pt idx="239">
                  <c:v>-4.6828437234129106E-2</c:v>
                </c:pt>
                <c:pt idx="240">
                  <c:v>-5.055900732777352E-2</c:v>
                </c:pt>
                <c:pt idx="241">
                  <c:v>-3.9591177260021593E-2</c:v>
                </c:pt>
                <c:pt idx="242">
                  <c:v>-4.2564084898199961E-2</c:v>
                </c:pt>
                <c:pt idx="243">
                  <c:v>-4.3310097866237851E-2</c:v>
                </c:pt>
                <c:pt idx="244">
                  <c:v>-2.8547844577812898E-2</c:v>
                </c:pt>
                <c:pt idx="245">
                  <c:v>-1.6835884352544239E-2</c:v>
                </c:pt>
                <c:pt idx="246">
                  <c:v>-1.6927720214498176E-2</c:v>
                </c:pt>
                <c:pt idx="247">
                  <c:v>-1.6894244396302271E-2</c:v>
                </c:pt>
                <c:pt idx="248">
                  <c:v>-1.7262917846917469E-2</c:v>
                </c:pt>
                <c:pt idx="249">
                  <c:v>-3.8007691444216563E-2</c:v>
                </c:pt>
                <c:pt idx="250">
                  <c:v>-2.7828478479990593E-2</c:v>
                </c:pt>
                <c:pt idx="251">
                  <c:v>-2.5075070602802341E-2</c:v>
                </c:pt>
                <c:pt idx="252">
                  <c:v>-1.918812254146407E-2</c:v>
                </c:pt>
                <c:pt idx="253">
                  <c:v>-2.3883741308887263E-2</c:v>
                </c:pt>
                <c:pt idx="254">
                  <c:v>-3.1604469252449752E-2</c:v>
                </c:pt>
                <c:pt idx="255">
                  <c:v>-8.2234344704708029E-3</c:v>
                </c:pt>
                <c:pt idx="256">
                  <c:v>-3.8702603397368085E-3</c:v>
                </c:pt>
                <c:pt idx="257">
                  <c:v>2.1809440664146695E-3</c:v>
                </c:pt>
                <c:pt idx="258">
                  <c:v>-1.434248605619759E-2</c:v>
                </c:pt>
                <c:pt idx="259">
                  <c:v>-2.2654980603498021E-2</c:v>
                </c:pt>
                <c:pt idx="260">
                  <c:v>-3.2583541984848363E-2</c:v>
                </c:pt>
                <c:pt idx="261">
                  <c:v>-2.4036629112150099E-2</c:v>
                </c:pt>
                <c:pt idx="262">
                  <c:v>-1.8380369367464455E-2</c:v>
                </c:pt>
                <c:pt idx="263">
                  <c:v>-8.8987406608185271E-3</c:v>
                </c:pt>
                <c:pt idx="264">
                  <c:v>-1.2873980835795162E-2</c:v>
                </c:pt>
                <c:pt idx="265">
                  <c:v>-1.837949682747797E-2</c:v>
                </c:pt>
                <c:pt idx="266">
                  <c:v>-9.7967069321354128E-3</c:v>
                </c:pt>
                <c:pt idx="267">
                  <c:v>4.8408615876160965E-4</c:v>
                </c:pt>
                <c:pt idx="268">
                  <c:v>-3.6169433723237665E-3</c:v>
                </c:pt>
                <c:pt idx="269">
                  <c:v>-1.8456514534541668E-3</c:v>
                </c:pt>
                <c:pt idx="270">
                  <c:v>-1.5165229188071172E-2</c:v>
                </c:pt>
                <c:pt idx="271">
                  <c:v>-9.3866682771901466E-3</c:v>
                </c:pt>
                <c:pt idx="272">
                  <c:v>-1.3284272209984183E-2</c:v>
                </c:pt>
                <c:pt idx="273">
                  <c:v>-1.8241438966949408E-2</c:v>
                </c:pt>
                <c:pt idx="274">
                  <c:v>-4.591144584042306E-3</c:v>
                </c:pt>
                <c:pt idx="275">
                  <c:v>3.2933670515220559E-3</c:v>
                </c:pt>
                <c:pt idx="276">
                  <c:v>1.94576533043751E-2</c:v>
                </c:pt>
                <c:pt idx="277">
                  <c:v>1.2792622664889564E-2</c:v>
                </c:pt>
                <c:pt idx="278">
                  <c:v>2.2291441356826702E-2</c:v>
                </c:pt>
                <c:pt idx="279">
                  <c:v>1.7746706380894928E-2</c:v>
                </c:pt>
                <c:pt idx="280">
                  <c:v>2.87792849475621E-2</c:v>
                </c:pt>
                <c:pt idx="281">
                  <c:v>1.8925944388776816E-2</c:v>
                </c:pt>
                <c:pt idx="282">
                  <c:v>2.2893855967767829E-2</c:v>
                </c:pt>
                <c:pt idx="283">
                  <c:v>3.7467766759037957E-2</c:v>
                </c:pt>
                <c:pt idx="284">
                  <c:v>2.976589894406767E-2</c:v>
                </c:pt>
                <c:pt idx="285">
                  <c:v>4.5925320368813471E-2</c:v>
                </c:pt>
                <c:pt idx="286">
                  <c:v>5.6332750832644107E-2</c:v>
                </c:pt>
                <c:pt idx="287">
                  <c:v>6.2447901923978311E-2</c:v>
                </c:pt>
                <c:pt idx="288">
                  <c:v>6.5270013324067788E-2</c:v>
                </c:pt>
                <c:pt idx="289">
                  <c:v>4.7659732284093259E-2</c:v>
                </c:pt>
                <c:pt idx="290">
                  <c:v>2.9036026120488501E-2</c:v>
                </c:pt>
                <c:pt idx="291">
                  <c:v>2.7185594363303034E-2</c:v>
                </c:pt>
                <c:pt idx="292">
                  <c:v>1.5477019721484853E-2</c:v>
                </c:pt>
                <c:pt idx="293">
                  <c:v>7.8687009745233016E-3</c:v>
                </c:pt>
                <c:pt idx="294">
                  <c:v>-8.1070149941568914E-3</c:v>
                </c:pt>
                <c:pt idx="295">
                  <c:v>2.4334638241090278E-3</c:v>
                </c:pt>
                <c:pt idx="296">
                  <c:v>-1.5617542960736364E-3</c:v>
                </c:pt>
                <c:pt idx="297">
                  <c:v>4.2812376053569245E-3</c:v>
                </c:pt>
                <c:pt idx="298">
                  <c:v>-5.6161677031837387E-3</c:v>
                </c:pt>
                <c:pt idx="299">
                  <c:v>-1.5658756387166073E-2</c:v>
                </c:pt>
                <c:pt idx="300">
                  <c:v>-2.0549875571428067E-2</c:v>
                </c:pt>
                <c:pt idx="301">
                  <c:v>-2.6930734303071358E-2</c:v>
                </c:pt>
                <c:pt idx="302">
                  <c:v>-2.5287099223969989E-2</c:v>
                </c:pt>
                <c:pt idx="303">
                  <c:v>-2.0071741385472963E-2</c:v>
                </c:pt>
                <c:pt idx="304">
                  <c:v>-2.7904254903187042E-2</c:v>
                </c:pt>
                <c:pt idx="305">
                  <c:v>-1.334799467535297E-2</c:v>
                </c:pt>
                <c:pt idx="306">
                  <c:v>-1.4864813002467892E-2</c:v>
                </c:pt>
                <c:pt idx="307">
                  <c:v>-1.2053602105515981E-2</c:v>
                </c:pt>
                <c:pt idx="308">
                  <c:v>-1.8804549915703572E-2</c:v>
                </c:pt>
                <c:pt idx="309">
                  <c:v>-2.6521139588483122E-2</c:v>
                </c:pt>
                <c:pt idx="310">
                  <c:v>-2.9479979229101061E-2</c:v>
                </c:pt>
                <c:pt idx="311">
                  <c:v>-3.0462950897885643E-2</c:v>
                </c:pt>
                <c:pt idx="312">
                  <c:v>-4.5323533195274046E-2</c:v>
                </c:pt>
                <c:pt idx="313">
                  <c:v>-4.8394641438387787E-2</c:v>
                </c:pt>
                <c:pt idx="314">
                  <c:v>-4.809419058161013E-2</c:v>
                </c:pt>
                <c:pt idx="315">
                  <c:v>-4.3149477445384221E-2</c:v>
                </c:pt>
                <c:pt idx="316">
                  <c:v>-3.9491265366752182E-2</c:v>
                </c:pt>
                <c:pt idx="317">
                  <c:v>-4.2150841964466057E-2</c:v>
                </c:pt>
                <c:pt idx="318">
                  <c:v>-8.224532768217574E-2</c:v>
                </c:pt>
                <c:pt idx="319">
                  <c:v>-9.1618036791819679E-2</c:v>
                </c:pt>
                <c:pt idx="320">
                  <c:v>-9.4435274733172925E-2</c:v>
                </c:pt>
                <c:pt idx="321">
                  <c:v>-9.5375961996045588E-2</c:v>
                </c:pt>
                <c:pt idx="322">
                  <c:v>-8.7194145631863784E-2</c:v>
                </c:pt>
                <c:pt idx="323">
                  <c:v>-9.1893524104157076E-2</c:v>
                </c:pt>
                <c:pt idx="324">
                  <c:v>-0.10149663300363498</c:v>
                </c:pt>
                <c:pt idx="325">
                  <c:v>-9.1891535364744703E-2</c:v>
                </c:pt>
                <c:pt idx="326">
                  <c:v>-7.0214824366599982E-2</c:v>
                </c:pt>
                <c:pt idx="327">
                  <c:v>-9.5173069718423875E-2</c:v>
                </c:pt>
                <c:pt idx="328">
                  <c:v>-0.1033946840529899</c:v>
                </c:pt>
                <c:pt idx="329">
                  <c:v>-0.10398860234376672</c:v>
                </c:pt>
                <c:pt idx="330">
                  <c:v>-0.10648451249848145</c:v>
                </c:pt>
                <c:pt idx="331">
                  <c:v>-0.10752625462029208</c:v>
                </c:pt>
                <c:pt idx="332">
                  <c:v>-0.11561510637128192</c:v>
                </c:pt>
                <c:pt idx="333">
                  <c:v>-0.10871905530249071</c:v>
                </c:pt>
                <c:pt idx="334">
                  <c:v>-0.11471195796964184</c:v>
                </c:pt>
                <c:pt idx="335">
                  <c:v>-0.11621328182585333</c:v>
                </c:pt>
                <c:pt idx="336">
                  <c:v>-0.11257018092537763</c:v>
                </c:pt>
                <c:pt idx="337">
                  <c:v>-0.12171627584074074</c:v>
                </c:pt>
                <c:pt idx="338">
                  <c:v>-0.11498145361579215</c:v>
                </c:pt>
                <c:pt idx="339">
                  <c:v>-0.11863710273003802</c:v>
                </c:pt>
                <c:pt idx="340">
                  <c:v>-0.12591938439923689</c:v>
                </c:pt>
                <c:pt idx="341">
                  <c:v>-0.113187224238948</c:v>
                </c:pt>
                <c:pt idx="342">
                  <c:v>-0.11905619773056952</c:v>
                </c:pt>
                <c:pt idx="343">
                  <c:v>-0.12100856014138706</c:v>
                </c:pt>
                <c:pt idx="344">
                  <c:v>-0.121454601178554</c:v>
                </c:pt>
                <c:pt idx="345">
                  <c:v>-0.12569043946079395</c:v>
                </c:pt>
                <c:pt idx="346">
                  <c:v>-0.1158301360010342</c:v>
                </c:pt>
                <c:pt idx="347">
                  <c:v>-0.12475751882838237</c:v>
                </c:pt>
                <c:pt idx="348">
                  <c:v>-0.11587283618299804</c:v>
                </c:pt>
                <c:pt idx="349">
                  <c:v>-0.10185918492994817</c:v>
                </c:pt>
                <c:pt idx="350">
                  <c:v>-0.1086740005039184</c:v>
                </c:pt>
                <c:pt idx="351">
                  <c:v>-9.753920249647352E-2</c:v>
                </c:pt>
                <c:pt idx="352">
                  <c:v>-9.8335310444171986E-2</c:v>
                </c:pt>
                <c:pt idx="353">
                  <c:v>-0.10015419392335168</c:v>
                </c:pt>
                <c:pt idx="354">
                  <c:v>-9.5351723399155763E-2</c:v>
                </c:pt>
                <c:pt idx="355">
                  <c:v>-9.9083054818550287E-2</c:v>
                </c:pt>
                <c:pt idx="356">
                  <c:v>-9.4680861495493929E-2</c:v>
                </c:pt>
                <c:pt idx="357">
                  <c:v>-9.0138763835350466E-2</c:v>
                </c:pt>
                <c:pt idx="358">
                  <c:v>-9.3721363515361755E-2</c:v>
                </c:pt>
                <c:pt idx="359">
                  <c:v>-9.0527302414004529E-2</c:v>
                </c:pt>
                <c:pt idx="360">
                  <c:v>-8.7502992158623005E-2</c:v>
                </c:pt>
                <c:pt idx="361">
                  <c:v>-8.8301824230577752E-2</c:v>
                </c:pt>
                <c:pt idx="362">
                  <c:v>-7.5637360790314023E-2</c:v>
                </c:pt>
                <c:pt idx="363">
                  <c:v>-7.0877615837537267E-2</c:v>
                </c:pt>
                <c:pt idx="364">
                  <c:v>-6.6964815324213278E-2</c:v>
                </c:pt>
                <c:pt idx="365">
                  <c:v>-6.8535406863053039E-2</c:v>
                </c:pt>
                <c:pt idx="366">
                  <c:v>-6.3531039235211972E-2</c:v>
                </c:pt>
                <c:pt idx="367">
                  <c:v>-6.9671179441300413E-2</c:v>
                </c:pt>
                <c:pt idx="368">
                  <c:v>-7.6443696645928982E-2</c:v>
                </c:pt>
                <c:pt idx="369">
                  <c:v>-8.0352282764633465E-2</c:v>
                </c:pt>
                <c:pt idx="370">
                  <c:v>-8.3526455737877425E-2</c:v>
                </c:pt>
                <c:pt idx="371">
                  <c:v>-8.8231769745657274E-2</c:v>
                </c:pt>
                <c:pt idx="372">
                  <c:v>-9.84061285136969E-2</c:v>
                </c:pt>
                <c:pt idx="373">
                  <c:v>-9.5992639106764921E-2</c:v>
                </c:pt>
                <c:pt idx="374">
                  <c:v>-9.4901324350069927E-2</c:v>
                </c:pt>
                <c:pt idx="375">
                  <c:v>-7.556809438771328E-2</c:v>
                </c:pt>
                <c:pt idx="376">
                  <c:v>-8.5392789887668408E-2</c:v>
                </c:pt>
                <c:pt idx="377">
                  <c:v>-9.0205125851517409E-2</c:v>
                </c:pt>
                <c:pt idx="378">
                  <c:v>-8.4180573136576897E-2</c:v>
                </c:pt>
                <c:pt idx="379">
                  <c:v>-6.9113045039641774E-2</c:v>
                </c:pt>
                <c:pt idx="380">
                  <c:v>-7.2881120522505505E-2</c:v>
                </c:pt>
                <c:pt idx="381">
                  <c:v>-9.4848371537700316E-2</c:v>
                </c:pt>
                <c:pt idx="382">
                  <c:v>-9.5451960304127503E-2</c:v>
                </c:pt>
                <c:pt idx="383">
                  <c:v>-0.10345784112340051</c:v>
                </c:pt>
                <c:pt idx="384">
                  <c:v>-9.8232727583485557E-2</c:v>
                </c:pt>
                <c:pt idx="385">
                  <c:v>-8.5290556723900623E-2</c:v>
                </c:pt>
                <c:pt idx="386">
                  <c:v>-9.6607818496510789E-2</c:v>
                </c:pt>
                <c:pt idx="387">
                  <c:v>-0.11454904732347182</c:v>
                </c:pt>
                <c:pt idx="388">
                  <c:v>-5.9912628503010268E-2</c:v>
                </c:pt>
                <c:pt idx="389">
                  <c:v>-6.6445447958835446E-2</c:v>
                </c:pt>
                <c:pt idx="390">
                  <c:v>-7.1652119942957171E-2</c:v>
                </c:pt>
                <c:pt idx="391">
                  <c:v>-7.008772855083123E-2</c:v>
                </c:pt>
                <c:pt idx="392">
                  <c:v>-6.8386011616532016E-2</c:v>
                </c:pt>
                <c:pt idx="393">
                  <c:v>-7.3976869604221562E-2</c:v>
                </c:pt>
                <c:pt idx="394">
                  <c:v>-7.8471129695096731E-2</c:v>
                </c:pt>
                <c:pt idx="395">
                  <c:v>-8.8464599525656107E-2</c:v>
                </c:pt>
                <c:pt idx="396">
                  <c:v>-7.4907510335530447E-2</c:v>
                </c:pt>
                <c:pt idx="397">
                  <c:v>-6.9770146917601861E-2</c:v>
                </c:pt>
                <c:pt idx="398">
                  <c:v>-5.4777155941669986E-2</c:v>
                </c:pt>
                <c:pt idx="399">
                  <c:v>-4.5545079643171005E-2</c:v>
                </c:pt>
                <c:pt idx="400">
                  <c:v>-4.7350474527994901E-2</c:v>
                </c:pt>
                <c:pt idx="401">
                  <c:v>-6.2906126579255206E-2</c:v>
                </c:pt>
                <c:pt idx="402">
                  <c:v>-8.6292971851049893E-2</c:v>
                </c:pt>
                <c:pt idx="403">
                  <c:v>-7.8385311194541951E-2</c:v>
                </c:pt>
                <c:pt idx="404">
                  <c:v>-8.4111669427873292E-2</c:v>
                </c:pt>
                <c:pt idx="405">
                  <c:v>-9.239773118921657E-2</c:v>
                </c:pt>
                <c:pt idx="406">
                  <c:v>-9.5815940378085718E-2</c:v>
                </c:pt>
                <c:pt idx="407">
                  <c:v>-7.3239766441651311E-2</c:v>
                </c:pt>
                <c:pt idx="408">
                  <c:v>-7.453382802371189E-2</c:v>
                </c:pt>
                <c:pt idx="409">
                  <c:v>-8.5729530672247423E-2</c:v>
                </c:pt>
                <c:pt idx="410">
                  <c:v>-7.8757704202013779E-2</c:v>
                </c:pt>
                <c:pt idx="411">
                  <c:v>-7.0441671516472515E-2</c:v>
                </c:pt>
                <c:pt idx="412">
                  <c:v>-7.1534769539476017E-2</c:v>
                </c:pt>
                <c:pt idx="413">
                  <c:v>-7.1042532940764125E-2</c:v>
                </c:pt>
                <c:pt idx="414">
                  <c:v>-7.7057382175980349E-2</c:v>
                </c:pt>
                <c:pt idx="415">
                  <c:v>-7.5512840763641287E-2</c:v>
                </c:pt>
                <c:pt idx="416">
                  <c:v>-5.8577976708002022E-2</c:v>
                </c:pt>
                <c:pt idx="417">
                  <c:v>-5.2225252070504991E-2</c:v>
                </c:pt>
                <c:pt idx="418">
                  <c:v>-5.2740417326179845E-2</c:v>
                </c:pt>
                <c:pt idx="419">
                  <c:v>-5.2243322706241768E-2</c:v>
                </c:pt>
                <c:pt idx="420">
                  <c:v>-4.4324896690422388E-2</c:v>
                </c:pt>
                <c:pt idx="421">
                  <c:v>-5.0123900208800976E-2</c:v>
                </c:pt>
                <c:pt idx="422">
                  <c:v>-5.2360909873571448E-2</c:v>
                </c:pt>
                <c:pt idx="423">
                  <c:v>-5.4694844687478539E-2</c:v>
                </c:pt>
                <c:pt idx="424">
                  <c:v>-5.5042622202014502E-2</c:v>
                </c:pt>
                <c:pt idx="425">
                  <c:v>-3.8692341950890885E-2</c:v>
                </c:pt>
                <c:pt idx="426">
                  <c:v>-3.8820098659070656E-2</c:v>
                </c:pt>
                <c:pt idx="427">
                  <c:v>-2.4625145688025207E-2</c:v>
                </c:pt>
                <c:pt idx="428">
                  <c:v>-4.4377190508378517E-2</c:v>
                </c:pt>
                <c:pt idx="429">
                  <c:v>-4.9372161939073567E-2</c:v>
                </c:pt>
                <c:pt idx="430">
                  <c:v>-6.1380784167881286E-2</c:v>
                </c:pt>
                <c:pt idx="431">
                  <c:v>-6.6604995443562132E-2</c:v>
                </c:pt>
                <c:pt idx="432">
                  <c:v>-7.5396500940260958E-2</c:v>
                </c:pt>
                <c:pt idx="433">
                  <c:v>-7.0222353778769508E-2</c:v>
                </c:pt>
                <c:pt idx="434">
                  <c:v>-6.4948598093237386E-2</c:v>
                </c:pt>
                <c:pt idx="435">
                  <c:v>-5.734301076267756E-2</c:v>
                </c:pt>
                <c:pt idx="436">
                  <c:v>-4.7265206706283536E-2</c:v>
                </c:pt>
                <c:pt idx="437">
                  <c:v>-5.1215781193207133E-2</c:v>
                </c:pt>
                <c:pt idx="438">
                  <c:v>-4.5840339301557065E-2</c:v>
                </c:pt>
                <c:pt idx="439">
                  <c:v>-3.8009402684194171E-2</c:v>
                </c:pt>
                <c:pt idx="440">
                  <c:v>-4.4761528894266878E-2</c:v>
                </c:pt>
                <c:pt idx="441">
                  <c:v>-4.9936421458451008E-2</c:v>
                </c:pt>
                <c:pt idx="442">
                  <c:v>-4.8062002591608755E-2</c:v>
                </c:pt>
                <c:pt idx="443">
                  <c:v>-4.6300815567421272E-2</c:v>
                </c:pt>
                <c:pt idx="444">
                  <c:v>-4.0287108136051408E-2</c:v>
                </c:pt>
                <c:pt idx="445">
                  <c:v>-1.1006009278017648E-2</c:v>
                </c:pt>
                <c:pt idx="446">
                  <c:v>-1.4615669785187357E-3</c:v>
                </c:pt>
                <c:pt idx="447">
                  <c:v>-8.8151206770168411E-3</c:v>
                </c:pt>
                <c:pt idx="448">
                  <c:v>-1.9088484387650428E-2</c:v>
                </c:pt>
                <c:pt idx="449">
                  <c:v>-1.4969302285919861E-2</c:v>
                </c:pt>
                <c:pt idx="450">
                  <c:v>-4.886258817760647E-2</c:v>
                </c:pt>
                <c:pt idx="451">
                  <c:v>-4.8315806422407626E-2</c:v>
                </c:pt>
                <c:pt idx="452">
                  <c:v>-6.3434652759613575E-2</c:v>
                </c:pt>
                <c:pt idx="453">
                  <c:v>-4.7935213794041975E-2</c:v>
                </c:pt>
                <c:pt idx="454">
                  <c:v>-2.996111290786363E-2</c:v>
                </c:pt>
                <c:pt idx="455">
                  <c:v>-2.8629232912604219E-2</c:v>
                </c:pt>
                <c:pt idx="456">
                  <c:v>-1.4783475430410475E-2</c:v>
                </c:pt>
                <c:pt idx="457">
                  <c:v>-1.512714607074539E-2</c:v>
                </c:pt>
                <c:pt idx="458">
                  <c:v>-1.7518501566833544E-2</c:v>
                </c:pt>
                <c:pt idx="459">
                  <c:v>-2.7099720867715726E-2</c:v>
                </c:pt>
                <c:pt idx="460">
                  <c:v>-2.4081132662899241E-2</c:v>
                </c:pt>
                <c:pt idx="461">
                  <c:v>-2.1513916890976703E-2</c:v>
                </c:pt>
                <c:pt idx="462">
                  <c:v>-3.3013527160692058E-2</c:v>
                </c:pt>
                <c:pt idx="463">
                  <c:v>-3.6171322777732828E-2</c:v>
                </c:pt>
                <c:pt idx="464">
                  <c:v>-4.89717545644619E-2</c:v>
                </c:pt>
                <c:pt idx="465">
                  <c:v>-5.972812278687345E-2</c:v>
                </c:pt>
                <c:pt idx="466">
                  <c:v>-4.9065129012689446E-2</c:v>
                </c:pt>
                <c:pt idx="467">
                  <c:v>-5.9551604613040765E-2</c:v>
                </c:pt>
                <c:pt idx="468">
                  <c:v>-5.4324328505637509E-2</c:v>
                </c:pt>
                <c:pt idx="469">
                  <c:v>-5.8692850087016746E-2</c:v>
                </c:pt>
                <c:pt idx="470">
                  <c:v>-5.3123693477461487E-2</c:v>
                </c:pt>
                <c:pt idx="471">
                  <c:v>-3.6136758024465143E-2</c:v>
                </c:pt>
                <c:pt idx="472">
                  <c:v>-5.4216867619644726E-2</c:v>
                </c:pt>
                <c:pt idx="473">
                  <c:v>-3.3955371049682048E-2</c:v>
                </c:pt>
                <c:pt idx="474">
                  <c:v>-3.767210720691605E-2</c:v>
                </c:pt>
                <c:pt idx="475">
                  <c:v>-4.5634082354668259E-2</c:v>
                </c:pt>
                <c:pt idx="476">
                  <c:v>-5.4104146973307232E-2</c:v>
                </c:pt>
                <c:pt idx="477">
                  <c:v>-4.9195645777015073E-2</c:v>
                </c:pt>
                <c:pt idx="478">
                  <c:v>-4.9787943777699017E-2</c:v>
                </c:pt>
                <c:pt idx="479">
                  <c:v>-5.1736381145695343E-2</c:v>
                </c:pt>
                <c:pt idx="480">
                  <c:v>-4.978198642769327E-2</c:v>
                </c:pt>
                <c:pt idx="481">
                  <c:v>-4.8112121818306264E-2</c:v>
                </c:pt>
                <c:pt idx="482">
                  <c:v>-4.291802248483001E-2</c:v>
                </c:pt>
                <c:pt idx="483">
                  <c:v>-4.4626685605447358E-2</c:v>
                </c:pt>
                <c:pt idx="484">
                  <c:v>-4.1835461033801535E-2</c:v>
                </c:pt>
                <c:pt idx="485">
                  <c:v>-4.668813382017134E-2</c:v>
                </c:pt>
                <c:pt idx="486">
                  <c:v>-4.909184130983768E-2</c:v>
                </c:pt>
                <c:pt idx="487">
                  <c:v>-4.6848939526053179E-2</c:v>
                </c:pt>
                <c:pt idx="488">
                  <c:v>-5.1778244849257304E-2</c:v>
                </c:pt>
                <c:pt idx="489">
                  <c:v>-6.0242060291503363E-2</c:v>
                </c:pt>
                <c:pt idx="490">
                  <c:v>-5.3803611498134729E-2</c:v>
                </c:pt>
                <c:pt idx="491">
                  <c:v>-4.4389079481048976E-2</c:v>
                </c:pt>
                <c:pt idx="492">
                  <c:v>-5.4467691369539217E-2</c:v>
                </c:pt>
                <c:pt idx="493">
                  <c:v>-5.6934222680163016E-2</c:v>
                </c:pt>
                <c:pt idx="494">
                  <c:v>-4.780776489079297E-2</c:v>
                </c:pt>
                <c:pt idx="495">
                  <c:v>-4.5891260732066064E-2</c:v>
                </c:pt>
                <c:pt idx="496">
                  <c:v>-6.0672690781991112E-2</c:v>
                </c:pt>
                <c:pt idx="497">
                  <c:v>-7.2168339451304742E-2</c:v>
                </c:pt>
                <c:pt idx="498">
                  <c:v>-6.3903348543175476E-2</c:v>
                </c:pt>
                <c:pt idx="499">
                  <c:v>-6.5599265547138796E-2</c:v>
                </c:pt>
                <c:pt idx="500">
                  <c:v>-5.3767564723919636E-2</c:v>
                </c:pt>
                <c:pt idx="501">
                  <c:v>-6.2853643933427517E-2</c:v>
                </c:pt>
                <c:pt idx="502">
                  <c:v>-5.6591129528851924E-2</c:v>
                </c:pt>
                <c:pt idx="503">
                  <c:v>-5.1752189173406404E-2</c:v>
                </c:pt>
                <c:pt idx="504">
                  <c:v>-5.2077954669148552E-2</c:v>
                </c:pt>
                <c:pt idx="505">
                  <c:v>-4.8699953135671992E-2</c:v>
                </c:pt>
                <c:pt idx="506">
                  <c:v>-4.2348364559876894E-2</c:v>
                </c:pt>
                <c:pt idx="507">
                  <c:v>-3.6508774414293788E-2</c:v>
                </c:pt>
                <c:pt idx="508">
                  <c:v>-2.128466623237657E-2</c:v>
                </c:pt>
                <c:pt idx="509">
                  <c:v>-3.7241353419366074E-3</c:v>
                </c:pt>
                <c:pt idx="510">
                  <c:v>-1.2033441451416715E-2</c:v>
                </c:pt>
                <c:pt idx="511">
                  <c:v>-1.2223603938657401E-2</c:v>
                </c:pt>
                <c:pt idx="512">
                  <c:v>8.210354055590896E-3</c:v>
                </c:pt>
                <c:pt idx="513">
                  <c:v>3.0409325674927157E-2</c:v>
                </c:pt>
                <c:pt idx="514">
                  <c:v>-3.29896047220537E-2</c:v>
                </c:pt>
                <c:pt idx="515">
                  <c:v>-3.8554073587779736E-2</c:v>
                </c:pt>
                <c:pt idx="516">
                  <c:v>-2.6247600314631581E-2</c:v>
                </c:pt>
                <c:pt idx="517">
                  <c:v>-3.7834133449136109E-2</c:v>
                </c:pt>
                <c:pt idx="518">
                  <c:v>-4.1900873218723045E-2</c:v>
                </c:pt>
                <c:pt idx="519">
                  <c:v>-4.0340000546650212E-2</c:v>
                </c:pt>
                <c:pt idx="520">
                  <c:v>-3.9007548057734431E-2</c:v>
                </c:pt>
                <c:pt idx="521">
                  <c:v>-3.7285712225925471E-2</c:v>
                </c:pt>
                <c:pt idx="522">
                  <c:v>-4.8999883218085682E-2</c:v>
                </c:pt>
                <c:pt idx="523">
                  <c:v>-4.4286297561804577E-2</c:v>
                </c:pt>
                <c:pt idx="524">
                  <c:v>-6.1786289805850103E-2</c:v>
                </c:pt>
                <c:pt idx="525">
                  <c:v>-6.1464042715594691E-2</c:v>
                </c:pt>
                <c:pt idx="526">
                  <c:v>-6.4991500422017068E-2</c:v>
                </c:pt>
                <c:pt idx="527">
                  <c:v>-5.450016362336163E-2</c:v>
                </c:pt>
                <c:pt idx="528">
                  <c:v>-3.71759808458898E-2</c:v>
                </c:pt>
                <c:pt idx="529">
                  <c:v>-3.3979910757874432E-2</c:v>
                </c:pt>
                <c:pt idx="530">
                  <c:v>-2.7464533310360695E-2</c:v>
                </c:pt>
                <c:pt idx="531">
                  <c:v>-1.3386042786418972E-2</c:v>
                </c:pt>
                <c:pt idx="532">
                  <c:v>-2.0566555204965309E-2</c:v>
                </c:pt>
                <c:pt idx="533">
                  <c:v>-3.4298351948712003E-2</c:v>
                </c:pt>
                <c:pt idx="534">
                  <c:v>-1.8251741069395422E-2</c:v>
                </c:pt>
                <c:pt idx="535">
                  <c:v>-1.6300743845699239E-2</c:v>
                </c:pt>
                <c:pt idx="536">
                  <c:v>-1.7335121416452215E-2</c:v>
                </c:pt>
                <c:pt idx="537">
                  <c:v>-2.4238575829349185E-2</c:v>
                </c:pt>
                <c:pt idx="538">
                  <c:v>-3.5396410722199012E-2</c:v>
                </c:pt>
                <c:pt idx="539">
                  <c:v>-3.7812670738768817E-2</c:v>
                </c:pt>
                <c:pt idx="540">
                  <c:v>-3.37589492639635E-2</c:v>
                </c:pt>
                <c:pt idx="541">
                  <c:v>-3.1627042114611537E-2</c:v>
                </c:pt>
                <c:pt idx="542">
                  <c:v>-4.2790991763430819E-2</c:v>
                </c:pt>
                <c:pt idx="543">
                  <c:v>-5.2989092815960537E-2</c:v>
                </c:pt>
                <c:pt idx="544">
                  <c:v>-5.1147407341464945E-2</c:v>
                </c:pt>
                <c:pt idx="545">
                  <c:v>-4.9673848983000868E-2</c:v>
                </c:pt>
                <c:pt idx="546">
                  <c:v>-4.5968726676585803E-2</c:v>
                </c:pt>
                <c:pt idx="547">
                  <c:v>-5.3817981800375669E-2</c:v>
                </c:pt>
                <c:pt idx="548">
                  <c:v>-5.1905722810804744E-2</c:v>
                </c:pt>
                <c:pt idx="549">
                  <c:v>-4.2502552006151273E-2</c:v>
                </c:pt>
                <c:pt idx="550">
                  <c:v>-4.0437990050071426E-2</c:v>
                </c:pt>
                <c:pt idx="551">
                  <c:v>-3.5280974180554869E-2</c:v>
                </c:pt>
                <c:pt idx="552">
                  <c:v>-3.4104091310565243E-2</c:v>
                </c:pt>
                <c:pt idx="553">
                  <c:v>-4.2948611232271117E-2</c:v>
                </c:pt>
                <c:pt idx="554">
                  <c:v>-2.4674186355014061E-2</c:v>
                </c:pt>
                <c:pt idx="555">
                  <c:v>-3.3158936044004328E-3</c:v>
                </c:pt>
                <c:pt idx="556">
                  <c:v>7.0166523080041898E-3</c:v>
                </c:pt>
                <c:pt idx="557">
                  <c:v>1.37995015425878E-2</c:v>
                </c:pt>
                <c:pt idx="558">
                  <c:v>3.0926914512558801E-2</c:v>
                </c:pt>
                <c:pt idx="559">
                  <c:v>2.221254519332283E-2</c:v>
                </c:pt>
                <c:pt idx="560">
                  <c:v>2.0611722705284441E-2</c:v>
                </c:pt>
                <c:pt idx="561">
                  <c:v>1.0302610154574232E-2</c:v>
                </c:pt>
                <c:pt idx="562">
                  <c:v>5.8421645206476747E-3</c:v>
                </c:pt>
                <c:pt idx="563">
                  <c:v>6.8245864777374265E-3</c:v>
                </c:pt>
                <c:pt idx="564">
                  <c:v>1.3562843669644886E-2</c:v>
                </c:pt>
                <c:pt idx="565">
                  <c:v>8.7291555291206802E-3</c:v>
                </c:pt>
                <c:pt idx="566">
                  <c:v>2.4719200239359473E-2</c:v>
                </c:pt>
                <c:pt idx="567">
                  <c:v>2.4208219203893711E-2</c:v>
                </c:pt>
                <c:pt idx="568">
                  <c:v>3.691763874921139E-2</c:v>
                </c:pt>
                <c:pt idx="569">
                  <c:v>3.4460292203468912E-2</c:v>
                </c:pt>
                <c:pt idx="570">
                  <c:v>4.2384058002377767E-2</c:v>
                </c:pt>
                <c:pt idx="571">
                  <c:v>2.5836474259129938E-2</c:v>
                </c:pt>
                <c:pt idx="572">
                  <c:v>1.773412548890807E-2</c:v>
                </c:pt>
                <c:pt idx="573">
                  <c:v>3.4700759444295626E-2</c:v>
                </c:pt>
                <c:pt idx="574">
                  <c:v>6.7820379031267031E-3</c:v>
                </c:pt>
                <c:pt idx="575">
                  <c:v>1.6032605817337675E-3</c:v>
                </c:pt>
                <c:pt idx="576">
                  <c:v>2.0487242192855915E-2</c:v>
                </c:pt>
                <c:pt idx="577">
                  <c:v>7.9081244815970564E-3</c:v>
                </c:pt>
                <c:pt idx="578">
                  <c:v>9.7769493457808831E-3</c:v>
                </c:pt>
                <c:pt idx="579">
                  <c:v>7.451609200693543E-3</c:v>
                </c:pt>
                <c:pt idx="580">
                  <c:v>1.9988275144524392E-2</c:v>
                </c:pt>
                <c:pt idx="581">
                  <c:v>1.0909671532711718E-2</c:v>
                </c:pt>
                <c:pt idx="582">
                  <c:v>-9.7506320022799908E-4</c:v>
                </c:pt>
                <c:pt idx="583">
                  <c:v>-4.9979534664357228E-4</c:v>
                </c:pt>
                <c:pt idx="584">
                  <c:v>1.0104483312254997E-2</c:v>
                </c:pt>
                <c:pt idx="585">
                  <c:v>3.681977656360802E-3</c:v>
                </c:pt>
                <c:pt idx="586">
                  <c:v>8.4151305906283724E-3</c:v>
                </c:pt>
                <c:pt idx="587">
                  <c:v>9.3118453641467536E-3</c:v>
                </c:pt>
                <c:pt idx="588">
                  <c:v>7.7974072346560508E-3</c:v>
                </c:pt>
                <c:pt idx="589">
                  <c:v>2.3231383107466863E-2</c:v>
                </c:pt>
                <c:pt idx="590">
                  <c:v>2.6998002921323261E-2</c:v>
                </c:pt>
                <c:pt idx="591">
                  <c:v>3.3030513959032337E-2</c:v>
                </c:pt>
                <c:pt idx="592">
                  <c:v>2.5680332430007224E-2</c:v>
                </c:pt>
                <c:pt idx="593">
                  <c:v>3.4420300088936262E-2</c:v>
                </c:pt>
                <c:pt idx="594">
                  <c:v>2.3203372144771084E-2</c:v>
                </c:pt>
                <c:pt idx="595">
                  <c:v>2.8246533672609875E-2</c:v>
                </c:pt>
                <c:pt idx="596">
                  <c:v>2.7848990425527242E-2</c:v>
                </c:pt>
                <c:pt idx="597">
                  <c:v>2.1543502672816572E-2</c:v>
                </c:pt>
                <c:pt idx="598">
                  <c:v>3.2863066061271429E-2</c:v>
                </c:pt>
                <c:pt idx="599">
                  <c:v>8.694926550700588E-3</c:v>
                </c:pt>
                <c:pt idx="600">
                  <c:v>4.2636780758817938E-3</c:v>
                </c:pt>
                <c:pt idx="601">
                  <c:v>6.1194422007697646E-3</c:v>
                </c:pt>
                <c:pt idx="602">
                  <c:v>4.2150923834526344E-2</c:v>
                </c:pt>
                <c:pt idx="603">
                  <c:v>3.4949051740411852E-2</c:v>
                </c:pt>
                <c:pt idx="604">
                  <c:v>4.6196617339887114E-2</c:v>
                </c:pt>
                <c:pt idx="605">
                  <c:v>4.105550084835663E-2</c:v>
                </c:pt>
                <c:pt idx="606">
                  <c:v>3.3033005694023565E-2</c:v>
                </c:pt>
                <c:pt idx="607">
                  <c:v>3.914978561719229E-2</c:v>
                </c:pt>
                <c:pt idx="608">
                  <c:v>4.4393359682102895E-2</c:v>
                </c:pt>
                <c:pt idx="609">
                  <c:v>4.1206815057207136E-2</c:v>
                </c:pt>
                <c:pt idx="610">
                  <c:v>4.5877680275472787E-2</c:v>
                </c:pt>
                <c:pt idx="611">
                  <c:v>5.2275580966766988E-2</c:v>
                </c:pt>
                <c:pt idx="612">
                  <c:v>4.5614783948702886E-2</c:v>
                </c:pt>
                <c:pt idx="613">
                  <c:v>6.2989576503379663E-2</c:v>
                </c:pt>
                <c:pt idx="614">
                  <c:v>6.5618460165237869E-2</c:v>
                </c:pt>
                <c:pt idx="615">
                  <c:v>6.7664206769070478E-2</c:v>
                </c:pt>
                <c:pt idx="616">
                  <c:v>5.401416201275544E-2</c:v>
                </c:pt>
                <c:pt idx="617">
                  <c:v>4.8477020391430647E-2</c:v>
                </c:pt>
                <c:pt idx="618">
                  <c:v>4.7655388870618376E-2</c:v>
                </c:pt>
                <c:pt idx="619">
                  <c:v>4.8486700017839501E-2</c:v>
                </c:pt>
                <c:pt idx="620">
                  <c:v>3.7786557650689279E-2</c:v>
                </c:pt>
                <c:pt idx="621">
                  <c:v>3.9493032545659279E-2</c:v>
                </c:pt>
                <c:pt idx="622">
                  <c:v>3.9572129110548637E-2</c:v>
                </c:pt>
                <c:pt idx="623">
                  <c:v>4.3369777319762992E-2</c:v>
                </c:pt>
                <c:pt idx="624">
                  <c:v>3.8589629102684375E-2</c:v>
                </c:pt>
                <c:pt idx="625">
                  <c:v>3.8734516091149196E-2</c:v>
                </c:pt>
                <c:pt idx="626">
                  <c:v>3.167401722898866E-2</c:v>
                </c:pt>
                <c:pt idx="627">
                  <c:v>4.3492652581179181E-2</c:v>
                </c:pt>
                <c:pt idx="628">
                  <c:v>4.0188691746918082E-2</c:v>
                </c:pt>
                <c:pt idx="629">
                  <c:v>3.684237314455685E-2</c:v>
                </c:pt>
                <c:pt idx="630">
                  <c:v>4.0007960846303314E-2</c:v>
                </c:pt>
                <c:pt idx="631">
                  <c:v>3.3413793422047977E-2</c:v>
                </c:pt>
                <c:pt idx="632">
                  <c:v>4.0065589532271018E-2</c:v>
                </c:pt>
                <c:pt idx="633">
                  <c:v>3.5000324716339515E-2</c:v>
                </c:pt>
                <c:pt idx="634">
                  <c:v>2.8275404209476829E-2</c:v>
                </c:pt>
                <c:pt idx="635">
                  <c:v>1.7372214534552732E-2</c:v>
                </c:pt>
                <c:pt idx="636">
                  <c:v>2.6661343073700161E-2</c:v>
                </c:pt>
                <c:pt idx="637">
                  <c:v>1.9169708801980434E-2</c:v>
                </c:pt>
                <c:pt idx="638">
                  <c:v>2.3286614177555842E-2</c:v>
                </c:pt>
                <c:pt idx="639">
                  <c:v>8.3756978252946812E-3</c:v>
                </c:pt>
                <c:pt idx="640">
                  <c:v>1.90397162007101E-2</c:v>
                </c:pt>
                <c:pt idx="641">
                  <c:v>3.0375903392326542E-2</c:v>
                </c:pt>
                <c:pt idx="642">
                  <c:v>3.2271364499743882E-2</c:v>
                </c:pt>
                <c:pt idx="643">
                  <c:v>4.1082680227565227E-2</c:v>
                </c:pt>
                <c:pt idx="644">
                  <c:v>4.4929818287565482E-2</c:v>
                </c:pt>
                <c:pt idx="645">
                  <c:v>3.6504393011749903E-2</c:v>
                </c:pt>
                <c:pt idx="646">
                  <c:v>3.574130637894668E-2</c:v>
                </c:pt>
                <c:pt idx="647">
                  <c:v>3.7689266356832007E-2</c:v>
                </c:pt>
                <c:pt idx="648">
                  <c:v>5.0787406655375289E-2</c:v>
                </c:pt>
                <c:pt idx="649">
                  <c:v>5.3448670171571733E-2</c:v>
                </c:pt>
                <c:pt idx="650">
                  <c:v>6.8669933162833541E-2</c:v>
                </c:pt>
                <c:pt idx="651">
                  <c:v>6.5458251814634938E-2</c:v>
                </c:pt>
                <c:pt idx="652">
                  <c:v>7.5946428011184119E-2</c:v>
                </c:pt>
                <c:pt idx="653">
                  <c:v>8.4875973205524868E-2</c:v>
                </c:pt>
                <c:pt idx="654">
                  <c:v>8.8657302601476751E-2</c:v>
                </c:pt>
                <c:pt idx="655">
                  <c:v>9.7788593531230372E-2</c:v>
                </c:pt>
                <c:pt idx="656">
                  <c:v>8.8910963160736101E-2</c:v>
                </c:pt>
                <c:pt idx="657">
                  <c:v>8.9207798203025712E-2</c:v>
                </c:pt>
                <c:pt idx="658">
                  <c:v>0.10474004273742743</c:v>
                </c:pt>
                <c:pt idx="659">
                  <c:v>0.10633243143393667</c:v>
                </c:pt>
                <c:pt idx="660">
                  <c:v>9.4457444398118096E-2</c:v>
                </c:pt>
                <c:pt idx="661">
                  <c:v>0.11456598325415346</c:v>
                </c:pt>
                <c:pt idx="662">
                  <c:v>0.1002372672962446</c:v>
                </c:pt>
                <c:pt idx="663">
                  <c:v>9.4941036176832361E-2</c:v>
                </c:pt>
                <c:pt idx="664">
                  <c:v>0.10581300188069354</c:v>
                </c:pt>
                <c:pt idx="665">
                  <c:v>9.595016611259144E-2</c:v>
                </c:pt>
                <c:pt idx="666">
                  <c:v>8.0841587901351764E-2</c:v>
                </c:pt>
                <c:pt idx="667">
                  <c:v>8.2018313525534792E-2</c:v>
                </c:pt>
                <c:pt idx="668">
                  <c:v>7.9259883882424997E-2</c:v>
                </c:pt>
                <c:pt idx="669">
                  <c:v>9.4582421375405179E-2</c:v>
                </c:pt>
                <c:pt idx="670">
                  <c:v>9.7141718591641668E-2</c:v>
                </c:pt>
                <c:pt idx="671">
                  <c:v>0.11227028952215434</c:v>
                </c:pt>
                <c:pt idx="672">
                  <c:v>0.10544932721865452</c:v>
                </c:pt>
                <c:pt idx="673">
                  <c:v>0.11305028374294523</c:v>
                </c:pt>
                <c:pt idx="674">
                  <c:v>0.11603598440956109</c:v>
                </c:pt>
                <c:pt idx="675">
                  <c:v>0.1106466410743665</c:v>
                </c:pt>
                <c:pt idx="676">
                  <c:v>0.10787313540330512</c:v>
                </c:pt>
                <c:pt idx="677">
                  <c:v>8.5648903353799266E-2</c:v>
                </c:pt>
                <c:pt idx="678">
                  <c:v>7.7629341994519763E-2</c:v>
                </c:pt>
                <c:pt idx="679">
                  <c:v>7.5596748046291795E-2</c:v>
                </c:pt>
                <c:pt idx="680">
                  <c:v>8.9338918684379154E-2</c:v>
                </c:pt>
                <c:pt idx="681">
                  <c:v>8.3864457987331997E-2</c:v>
                </c:pt>
                <c:pt idx="682">
                  <c:v>8.5684484310812881E-2</c:v>
                </c:pt>
                <c:pt idx="683">
                  <c:v>6.9880002921205442E-2</c:v>
                </c:pt>
                <c:pt idx="684">
                  <c:v>4.5831878340604426E-2</c:v>
                </c:pt>
                <c:pt idx="685">
                  <c:v>3.3107380387168428E-2</c:v>
                </c:pt>
                <c:pt idx="686">
                  <c:v>3.716947904810497E-2</c:v>
                </c:pt>
                <c:pt idx="687">
                  <c:v>6.0189602340078308E-2</c:v>
                </c:pt>
                <c:pt idx="688">
                  <c:v>5.6910090826214343E-2</c:v>
                </c:pt>
                <c:pt idx="689">
                  <c:v>6.071586971620091E-2</c:v>
                </c:pt>
                <c:pt idx="690">
                  <c:v>5.6143959160420476E-2</c:v>
                </c:pt>
                <c:pt idx="691">
                  <c:v>5.9838807747942369E-2</c:v>
                </c:pt>
                <c:pt idx="692">
                  <c:v>5.4399136814468063E-2</c:v>
                </c:pt>
                <c:pt idx="693">
                  <c:v>7.0019527144013161E-2</c:v>
                </c:pt>
                <c:pt idx="694">
                  <c:v>6.7672398157731406E-2</c:v>
                </c:pt>
                <c:pt idx="695">
                  <c:v>7.9838414758329312E-2</c:v>
                </c:pt>
                <c:pt idx="696">
                  <c:v>7.5438474184071236E-2</c:v>
                </c:pt>
                <c:pt idx="697">
                  <c:v>7.9633482881528161E-2</c:v>
                </c:pt>
                <c:pt idx="698">
                  <c:v>5.3454382850795845E-2</c:v>
                </c:pt>
                <c:pt idx="699">
                  <c:v>2.8530593068753385E-2</c:v>
                </c:pt>
                <c:pt idx="700">
                  <c:v>4.869682124169028E-2</c:v>
                </c:pt>
                <c:pt idx="701">
                  <c:v>7.2484640992668936E-2</c:v>
                </c:pt>
                <c:pt idx="702">
                  <c:v>7.8344592122768564E-2</c:v>
                </c:pt>
                <c:pt idx="703">
                  <c:v>8.733345373847734E-2</c:v>
                </c:pt>
                <c:pt idx="704">
                  <c:v>7.2040282365095187E-2</c:v>
                </c:pt>
                <c:pt idx="705">
                  <c:v>6.6188595833866382E-2</c:v>
                </c:pt>
                <c:pt idx="706">
                  <c:v>3.3283584774587149E-2</c:v>
                </c:pt>
                <c:pt idx="707">
                  <c:v>3.3950226830672836E-2</c:v>
                </c:pt>
                <c:pt idx="708">
                  <c:v>4.4850244608470202E-2</c:v>
                </c:pt>
                <c:pt idx="709">
                  <c:v>4.6358427048407647E-2</c:v>
                </c:pt>
                <c:pt idx="710">
                  <c:v>4.0326841281139503E-2</c:v>
                </c:pt>
                <c:pt idx="711">
                  <c:v>3.4964430169351912E-2</c:v>
                </c:pt>
                <c:pt idx="712">
                  <c:v>3.806075485243432E-2</c:v>
                </c:pt>
                <c:pt idx="713">
                  <c:v>3.3557014411530695E-2</c:v>
                </c:pt>
                <c:pt idx="714">
                  <c:v>4.5350664299664833E-2</c:v>
                </c:pt>
                <c:pt idx="715">
                  <c:v>3.518155575050641E-2</c:v>
                </c:pt>
                <c:pt idx="716">
                  <c:v>3.9395362914262266E-2</c:v>
                </c:pt>
                <c:pt idx="717">
                  <c:v>4.966656869686803E-2</c:v>
                </c:pt>
                <c:pt idx="718">
                  <c:v>5.8789333841104296E-2</c:v>
                </c:pt>
                <c:pt idx="719">
                  <c:v>5.8192295450991249E-2</c:v>
                </c:pt>
                <c:pt idx="720">
                  <c:v>6.4956798083035672E-2</c:v>
                </c:pt>
                <c:pt idx="721">
                  <c:v>6.0220422251136885E-2</c:v>
                </c:pt>
                <c:pt idx="722">
                  <c:v>5.0396421638040367E-2</c:v>
                </c:pt>
                <c:pt idx="723">
                  <c:v>4.5425159246412328E-2</c:v>
                </c:pt>
                <c:pt idx="724">
                  <c:v>4.6247200656744925E-2</c:v>
                </c:pt>
                <c:pt idx="725">
                  <c:v>6.6335799609089863E-2</c:v>
                </c:pt>
                <c:pt idx="726">
                  <c:v>7.877302681009013E-2</c:v>
                </c:pt>
                <c:pt idx="727">
                  <c:v>7.5976287703775069E-2</c:v>
                </c:pt>
                <c:pt idx="728">
                  <c:v>6.5204626297169055E-2</c:v>
                </c:pt>
                <c:pt idx="729">
                  <c:v>6.9372085059189459E-2</c:v>
                </c:pt>
                <c:pt idx="730">
                  <c:v>6.1387360113683842E-2</c:v>
                </c:pt>
                <c:pt idx="731">
                  <c:v>6.2957787271107568E-2</c:v>
                </c:pt>
                <c:pt idx="732">
                  <c:v>5.8608480271173269E-2</c:v>
                </c:pt>
                <c:pt idx="733">
                  <c:v>5.3064303672260893E-2</c:v>
                </c:pt>
                <c:pt idx="734">
                  <c:v>5.5866606704937816E-2</c:v>
                </c:pt>
                <c:pt idx="735">
                  <c:v>4.600345809951123E-2</c:v>
                </c:pt>
                <c:pt idx="736">
                  <c:v>3.8137295884104638E-2</c:v>
                </c:pt>
                <c:pt idx="737">
                  <c:v>4.4857224739108581E-2</c:v>
                </c:pt>
                <c:pt idx="738">
                  <c:v>4.3856722995797792E-2</c:v>
                </c:pt>
                <c:pt idx="739">
                  <c:v>2.8905468094154507E-2</c:v>
                </c:pt>
                <c:pt idx="740">
                  <c:v>2.9032069131095906E-2</c:v>
                </c:pt>
                <c:pt idx="741">
                  <c:v>3.2861065218615648E-2</c:v>
                </c:pt>
                <c:pt idx="742">
                  <c:v>4.7194703657985393E-2</c:v>
                </c:pt>
                <c:pt idx="743">
                  <c:v>4.9858969253868235E-2</c:v>
                </c:pt>
                <c:pt idx="744">
                  <c:v>5.2496545147126206E-2</c:v>
                </c:pt>
                <c:pt idx="745">
                  <c:v>4.9581511932811795E-2</c:v>
                </c:pt>
                <c:pt idx="746">
                  <c:v>5.1899584659607756E-2</c:v>
                </c:pt>
                <c:pt idx="747">
                  <c:v>4.3363077785038229E-2</c:v>
                </c:pt>
                <c:pt idx="748">
                  <c:v>4.8274624590209925E-2</c:v>
                </c:pt>
                <c:pt idx="749">
                  <c:v>4.8419266210925294E-2</c:v>
                </c:pt>
                <c:pt idx="750">
                  <c:v>4.8728807958939413E-2</c:v>
                </c:pt>
                <c:pt idx="751">
                  <c:v>4.495747099488967E-2</c:v>
                </c:pt>
                <c:pt idx="752">
                  <c:v>4.3696233408450524E-2</c:v>
                </c:pt>
                <c:pt idx="753">
                  <c:v>2.6610496822198737E-2</c:v>
                </c:pt>
                <c:pt idx="754">
                  <c:v>2.7950655893372645E-2</c:v>
                </c:pt>
                <c:pt idx="755">
                  <c:v>3.6063833253808797E-2</c:v>
                </c:pt>
                <c:pt idx="756">
                  <c:v>3.6970686801848229E-2</c:v>
                </c:pt>
                <c:pt idx="757">
                  <c:v>3.8056603602940386E-2</c:v>
                </c:pt>
                <c:pt idx="758">
                  <c:v>3.2123588658094171E-2</c:v>
                </c:pt>
                <c:pt idx="759">
                  <c:v>3.6215970928842767E-2</c:v>
                </c:pt>
                <c:pt idx="760">
                  <c:v>1.6762165069818424E-2</c:v>
                </c:pt>
                <c:pt idx="761">
                  <c:v>2.9617240933748068E-3</c:v>
                </c:pt>
                <c:pt idx="762">
                  <c:v>9.3260117795690434E-4</c:v>
                </c:pt>
                <c:pt idx="763">
                  <c:v>1.2076555063977423E-2</c:v>
                </c:pt>
                <c:pt idx="764">
                  <c:v>-8.6006695641730468E-3</c:v>
                </c:pt>
                <c:pt idx="765">
                  <c:v>-6.8300000232766056E-3</c:v>
                </c:pt>
                <c:pt idx="766">
                  <c:v>-7.8174292107006105E-3</c:v>
                </c:pt>
                <c:pt idx="767">
                  <c:v>-3.8487699796763364E-2</c:v>
                </c:pt>
                <c:pt idx="768">
                  <c:v>-2.0019156701782337E-2</c:v>
                </c:pt>
                <c:pt idx="769">
                  <c:v>-1.1072271356821761E-2</c:v>
                </c:pt>
                <c:pt idx="770">
                  <c:v>-1.600680633892082E-2</c:v>
                </c:pt>
                <c:pt idx="771">
                  <c:v>3.0619218259053671E-3</c:v>
                </c:pt>
                <c:pt idx="772">
                  <c:v>8.1317902025881406E-3</c:v>
                </c:pt>
                <c:pt idx="773">
                  <c:v>3.8346004455251936E-3</c:v>
                </c:pt>
                <c:pt idx="774">
                  <c:v>-7.614342187277523E-3</c:v>
                </c:pt>
                <c:pt idx="775">
                  <c:v>-1.8829948787850159E-2</c:v>
                </c:pt>
                <c:pt idx="776">
                  <c:v>-2.5044458080389242E-2</c:v>
                </c:pt>
                <c:pt idx="777">
                  <c:v>-3.0792631170314833E-2</c:v>
                </c:pt>
                <c:pt idx="778">
                  <c:v>-3.9503944269944857E-2</c:v>
                </c:pt>
                <c:pt idx="779">
                  <c:v>-4.9162672714135214E-2</c:v>
                </c:pt>
                <c:pt idx="780">
                  <c:v>-5.9173830252504889E-2</c:v>
                </c:pt>
                <c:pt idx="781">
                  <c:v>-6.7713615996197518E-2</c:v>
                </c:pt>
                <c:pt idx="782">
                  <c:v>-6.7391150265623923E-2</c:v>
                </c:pt>
                <c:pt idx="783">
                  <c:v>-7.1138809364430955E-2</c:v>
                </c:pt>
                <c:pt idx="784">
                  <c:v>-6.6969986593627295E-2</c:v>
                </c:pt>
                <c:pt idx="785">
                  <c:v>-6.8548736054433346E-2</c:v>
                </c:pt>
                <c:pt idx="786">
                  <c:v>-6.7193366347141792E-2</c:v>
                </c:pt>
                <c:pt idx="787">
                  <c:v>-6.8412201188042032E-2</c:v>
                </c:pt>
                <c:pt idx="788">
                  <c:v>-5.7692923136963059E-2</c:v>
                </c:pt>
                <c:pt idx="789">
                  <c:v>-6.0558146684541181E-2</c:v>
                </c:pt>
                <c:pt idx="790">
                  <c:v>-6.7126157310525292E-2</c:v>
                </c:pt>
                <c:pt idx="791">
                  <c:v>-6.091913113381997E-2</c:v>
                </c:pt>
                <c:pt idx="792">
                  <c:v>-4.5416251734773594E-2</c:v>
                </c:pt>
                <c:pt idx="793">
                  <c:v>-4.9908602249186917E-2</c:v>
                </c:pt>
                <c:pt idx="794">
                  <c:v>-4.4582275174914754E-2</c:v>
                </c:pt>
                <c:pt idx="795">
                  <c:v>-5.6153058287336521E-2</c:v>
                </c:pt>
                <c:pt idx="796">
                  <c:v>-6.1509131862661826E-2</c:v>
                </c:pt>
                <c:pt idx="797">
                  <c:v>-6.9031759210220422E-2</c:v>
                </c:pt>
                <c:pt idx="798">
                  <c:v>-7.2772034908763827E-2</c:v>
                </c:pt>
                <c:pt idx="799">
                  <c:v>-7.6837158571759878E-2</c:v>
                </c:pt>
                <c:pt idx="800">
                  <c:v>-8.4851670391464018E-2</c:v>
                </c:pt>
                <c:pt idx="801">
                  <c:v>-8.2924768391468673E-2</c:v>
                </c:pt>
                <c:pt idx="802">
                  <c:v>-6.8809999202755434E-2</c:v>
                </c:pt>
                <c:pt idx="803">
                  <c:v>-5.5124147774129328E-2</c:v>
                </c:pt>
                <c:pt idx="804">
                  <c:v>-3.7660847352546933E-2</c:v>
                </c:pt>
                <c:pt idx="805">
                  <c:v>-4.6687319967663399E-2</c:v>
                </c:pt>
                <c:pt idx="806">
                  <c:v>-4.7791426652601499E-2</c:v>
                </c:pt>
                <c:pt idx="807">
                  <c:v>-5.24838288988837E-2</c:v>
                </c:pt>
                <c:pt idx="808">
                  <c:v>-5.4715526888481136E-2</c:v>
                </c:pt>
                <c:pt idx="809">
                  <c:v>-4.6925209737480045E-2</c:v>
                </c:pt>
                <c:pt idx="810">
                  <c:v>-5.0087328583097168E-2</c:v>
                </c:pt>
                <c:pt idx="811">
                  <c:v>-4.7278112301059605E-2</c:v>
                </c:pt>
                <c:pt idx="812">
                  <c:v>-4.1566542632746839E-2</c:v>
                </c:pt>
                <c:pt idx="813">
                  <c:v>-5.529976964991723E-2</c:v>
                </c:pt>
                <c:pt idx="814">
                  <c:v>-4.975795879625311E-2</c:v>
                </c:pt>
                <c:pt idx="815">
                  <c:v>-4.8616573272441843E-2</c:v>
                </c:pt>
                <c:pt idx="816">
                  <c:v>-3.2494909937381133E-2</c:v>
                </c:pt>
                <c:pt idx="817">
                  <c:v>-2.8160667779712489E-2</c:v>
                </c:pt>
                <c:pt idx="818">
                  <c:v>-2.233856762104891E-2</c:v>
                </c:pt>
                <c:pt idx="819">
                  <c:v>-2.5935270055441717E-2</c:v>
                </c:pt>
                <c:pt idx="820">
                  <c:v>-3.8243802794638015E-2</c:v>
                </c:pt>
                <c:pt idx="821">
                  <c:v>-5.2703348399332106E-2</c:v>
                </c:pt>
                <c:pt idx="822">
                  <c:v>-7.0502764618123326E-2</c:v>
                </c:pt>
                <c:pt idx="823">
                  <c:v>-7.3612006268088614E-2</c:v>
                </c:pt>
                <c:pt idx="824">
                  <c:v>-3.88574685434534E-2</c:v>
                </c:pt>
                <c:pt idx="825">
                  <c:v>-2.8040926989098436E-2</c:v>
                </c:pt>
                <c:pt idx="826">
                  <c:v>-2.3655754732991086E-2</c:v>
                </c:pt>
                <c:pt idx="827">
                  <c:v>-5.0527828366628502E-2</c:v>
                </c:pt>
                <c:pt idx="828">
                  <c:v>-2.7352022792802355E-2</c:v>
                </c:pt>
                <c:pt idx="829">
                  <c:v>-3.510906360215682E-2</c:v>
                </c:pt>
                <c:pt idx="830">
                  <c:v>-1.6726903554728612E-2</c:v>
                </c:pt>
                <c:pt idx="831">
                  <c:v>-1.3603722977410637E-2</c:v>
                </c:pt>
                <c:pt idx="832">
                  <c:v>1.1319596250388919E-2</c:v>
                </c:pt>
                <c:pt idx="833">
                  <c:v>2.0866360944668427E-2</c:v>
                </c:pt>
                <c:pt idx="834">
                  <c:v>1.9835947793145792E-2</c:v>
                </c:pt>
                <c:pt idx="835">
                  <c:v>1.4562802621006066E-2</c:v>
                </c:pt>
                <c:pt idx="836">
                  <c:v>1.3405215313843755E-2</c:v>
                </c:pt>
                <c:pt idx="837">
                  <c:v>2.1233965714432479E-2</c:v>
                </c:pt>
                <c:pt idx="838">
                  <c:v>1.511619641560058E-2</c:v>
                </c:pt>
                <c:pt idx="839">
                  <c:v>1.2827475686392642E-2</c:v>
                </c:pt>
                <c:pt idx="840">
                  <c:v>7.4258890705127811E-3</c:v>
                </c:pt>
                <c:pt idx="841">
                  <c:v>7.0743579740468743E-3</c:v>
                </c:pt>
                <c:pt idx="842">
                  <c:v>7.0863443413793359E-3</c:v>
                </c:pt>
                <c:pt idx="843">
                  <c:v>-5.3375449847413714E-3</c:v>
                </c:pt>
                <c:pt idx="844">
                  <c:v>-8.0389396346914888E-3</c:v>
                </c:pt>
                <c:pt idx="845">
                  <c:v>-2.0685435167435928E-2</c:v>
                </c:pt>
                <c:pt idx="846">
                  <c:v>-1.0095584263980162E-2</c:v>
                </c:pt>
                <c:pt idx="847">
                  <c:v>-5.9804779327886637E-3</c:v>
                </c:pt>
                <c:pt idx="848">
                  <c:v>-8.4255794852405863E-4</c:v>
                </c:pt>
                <c:pt idx="849">
                  <c:v>-4.542670562059925E-4</c:v>
                </c:pt>
                <c:pt idx="850">
                  <c:v>-1.1888234319147983E-2</c:v>
                </c:pt>
                <c:pt idx="851">
                  <c:v>-1.5237410594357015E-2</c:v>
                </c:pt>
                <c:pt idx="852">
                  <c:v>-2.8664480247182933E-2</c:v>
                </c:pt>
                <c:pt idx="853">
                  <c:v>-2.7990373066601015E-2</c:v>
                </c:pt>
                <c:pt idx="854">
                  <c:v>-3.4308972612182131E-2</c:v>
                </c:pt>
                <c:pt idx="855">
                  <c:v>-3.9180134936498634E-2</c:v>
                </c:pt>
                <c:pt idx="856">
                  <c:v>-3.2891015298466386E-2</c:v>
                </c:pt>
                <c:pt idx="857">
                  <c:v>-3.2151010631894184E-2</c:v>
                </c:pt>
                <c:pt idx="858">
                  <c:v>-3.1010474173723823E-2</c:v>
                </c:pt>
                <c:pt idx="859">
                  <c:v>-3.2361077388217807E-2</c:v>
                </c:pt>
                <c:pt idx="860">
                  <c:v>-4.2193233011634468E-2</c:v>
                </c:pt>
                <c:pt idx="861">
                  <c:v>-2.5624162582335575E-2</c:v>
                </c:pt>
                <c:pt idx="862">
                  <c:v>-1.7952285238528543E-2</c:v>
                </c:pt>
                <c:pt idx="863">
                  <c:v>-2.168150684691017E-2</c:v>
                </c:pt>
                <c:pt idx="864">
                  <c:v>-1.5032999437494254E-2</c:v>
                </c:pt>
                <c:pt idx="865">
                  <c:v>-9.6233320121780208E-3</c:v>
                </c:pt>
                <c:pt idx="866">
                  <c:v>-1.0348169375072769E-2</c:v>
                </c:pt>
                <c:pt idx="867">
                  <c:v>-8.8979352792323274E-3</c:v>
                </c:pt>
                <c:pt idx="868">
                  <c:v>-7.9298451878555554E-3</c:v>
                </c:pt>
                <c:pt idx="869">
                  <c:v>-1.0247030281474889E-2</c:v>
                </c:pt>
                <c:pt idx="870">
                  <c:v>-1.3508836171623906E-2</c:v>
                </c:pt>
                <c:pt idx="871">
                  <c:v>-2.1539987953552719E-3</c:v>
                </c:pt>
                <c:pt idx="872">
                  <c:v>-1.3557317506421862E-3</c:v>
                </c:pt>
                <c:pt idx="873">
                  <c:v>1.3131425837178634E-2</c:v>
                </c:pt>
                <c:pt idx="874">
                  <c:v>1.3526757637205344E-2</c:v>
                </c:pt>
                <c:pt idx="875">
                  <c:v>1.3363452399396847E-2</c:v>
                </c:pt>
                <c:pt idx="876">
                  <c:v>1.1261609578029796E-2</c:v>
                </c:pt>
                <c:pt idx="877">
                  <c:v>1.4435261890531015E-2</c:v>
                </c:pt>
                <c:pt idx="878">
                  <c:v>1.0957820600064228E-2</c:v>
                </c:pt>
                <c:pt idx="879">
                  <c:v>1.8611045722646047E-2</c:v>
                </c:pt>
                <c:pt idx="880">
                  <c:v>1.9970056558630711E-2</c:v>
                </c:pt>
                <c:pt idx="881">
                  <c:v>1.5004509281269618E-2</c:v>
                </c:pt>
                <c:pt idx="882">
                  <c:v>9.5488258000115955E-3</c:v>
                </c:pt>
                <c:pt idx="883">
                  <c:v>1.1520653680932247E-2</c:v>
                </c:pt>
                <c:pt idx="884">
                  <c:v>2.9317759825964185E-3</c:v>
                </c:pt>
                <c:pt idx="885">
                  <c:v>-3.586240143666819E-3</c:v>
                </c:pt>
                <c:pt idx="886">
                  <c:v>1.447020517395714E-2</c:v>
                </c:pt>
                <c:pt idx="887">
                  <c:v>1.8214572844280186E-2</c:v>
                </c:pt>
                <c:pt idx="888">
                  <c:v>2.8962004899399929E-2</c:v>
                </c:pt>
                <c:pt idx="889">
                  <c:v>3.7750436745415117E-2</c:v>
                </c:pt>
                <c:pt idx="890">
                  <c:v>4.3164987429769708E-2</c:v>
                </c:pt>
                <c:pt idx="891">
                  <c:v>5.6863680495817581E-2</c:v>
                </c:pt>
                <c:pt idx="892">
                  <c:v>3.5482510753335195E-2</c:v>
                </c:pt>
                <c:pt idx="893">
                  <c:v>2.6819421297970214E-2</c:v>
                </c:pt>
                <c:pt idx="894">
                  <c:v>1.9116773355533523E-2</c:v>
                </c:pt>
                <c:pt idx="895">
                  <c:v>1.7441475645467719E-3</c:v>
                </c:pt>
                <c:pt idx="896">
                  <c:v>1.5305938430536736E-2</c:v>
                </c:pt>
                <c:pt idx="897">
                  <c:v>-1.8173647002788229E-3</c:v>
                </c:pt>
                <c:pt idx="898">
                  <c:v>-8.3971577281779508E-3</c:v>
                </c:pt>
                <c:pt idx="899">
                  <c:v>1.3726142099148575E-3</c:v>
                </c:pt>
                <c:pt idx="900">
                  <c:v>-5.3244864994139718E-3</c:v>
                </c:pt>
                <c:pt idx="901">
                  <c:v>5.5168645528134164E-3</c:v>
                </c:pt>
                <c:pt idx="902">
                  <c:v>2.6282290116328433E-3</c:v>
                </c:pt>
                <c:pt idx="903">
                  <c:v>5.3351275493731531E-3</c:v>
                </c:pt>
                <c:pt idx="904">
                  <c:v>-2.7366089896617707E-3</c:v>
                </c:pt>
                <c:pt idx="905">
                  <c:v>-9.8412228533276691E-3</c:v>
                </c:pt>
                <c:pt idx="906">
                  <c:v>-9.0665569969688997E-3</c:v>
                </c:pt>
                <c:pt idx="907">
                  <c:v>-3.9606994193200906E-3</c:v>
                </c:pt>
                <c:pt idx="908">
                  <c:v>-2.7816658273508432E-3</c:v>
                </c:pt>
                <c:pt idx="909">
                  <c:v>2.391793376259832E-3</c:v>
                </c:pt>
                <c:pt idx="910">
                  <c:v>2.1274567021045687E-3</c:v>
                </c:pt>
                <c:pt idx="911">
                  <c:v>4.9103081153987205E-3</c:v>
                </c:pt>
                <c:pt idx="912">
                  <c:v>-4.9344700803741759E-3</c:v>
                </c:pt>
                <c:pt idx="913">
                  <c:v>-1.6454345514279489E-2</c:v>
                </c:pt>
                <c:pt idx="914">
                  <c:v>-1.5238131150918321E-2</c:v>
                </c:pt>
                <c:pt idx="915">
                  <c:v>-9.5259038750850067E-5</c:v>
                </c:pt>
                <c:pt idx="916">
                  <c:v>-6.5473647552333203E-3</c:v>
                </c:pt>
                <c:pt idx="917">
                  <c:v>-9.0341520921403129E-3</c:v>
                </c:pt>
                <c:pt idx="918">
                  <c:v>-4.7620503827333627E-3</c:v>
                </c:pt>
                <c:pt idx="919">
                  <c:v>-6.7283478087809545E-3</c:v>
                </c:pt>
                <c:pt idx="920">
                  <c:v>-1.5730354497437982E-2</c:v>
                </c:pt>
                <c:pt idx="921">
                  <c:v>-1.0860208039173647E-2</c:v>
                </c:pt>
                <c:pt idx="922">
                  <c:v>6.5950433524173402E-3</c:v>
                </c:pt>
                <c:pt idx="923">
                  <c:v>1.2829215901033475E-3</c:v>
                </c:pt>
                <c:pt idx="924">
                  <c:v>3.9102045239616245E-3</c:v>
                </c:pt>
                <c:pt idx="925">
                  <c:v>4.6951021993861808E-3</c:v>
                </c:pt>
                <c:pt idx="926">
                  <c:v>7.2870420903872191E-3</c:v>
                </c:pt>
                <c:pt idx="927">
                  <c:v>1.7472969980390163E-2</c:v>
                </c:pt>
                <c:pt idx="928">
                  <c:v>1.4046734955034168E-2</c:v>
                </c:pt>
                <c:pt idx="929">
                  <c:v>5.1701458805335498E-3</c:v>
                </c:pt>
                <c:pt idx="930">
                  <c:v>1.4111438299236667E-2</c:v>
                </c:pt>
                <c:pt idx="931">
                  <c:v>1.6765270392695264E-2</c:v>
                </c:pt>
                <c:pt idx="932">
                  <c:v>9.3170072756589839E-3</c:v>
                </c:pt>
                <c:pt idx="933">
                  <c:v>1.0257618663954693E-2</c:v>
                </c:pt>
                <c:pt idx="934">
                  <c:v>2.2396335561976732E-2</c:v>
                </c:pt>
                <c:pt idx="935">
                  <c:v>1.9767479232961183E-2</c:v>
                </c:pt>
                <c:pt idx="936">
                  <c:v>2.515177258698742E-2</c:v>
                </c:pt>
                <c:pt idx="937">
                  <c:v>4.1192048535392711E-2</c:v>
                </c:pt>
                <c:pt idx="938">
                  <c:v>4.3850449291874538E-2</c:v>
                </c:pt>
                <c:pt idx="939">
                  <c:v>3.9504151305820967E-2</c:v>
                </c:pt>
                <c:pt idx="940">
                  <c:v>4.7668279215218323E-2</c:v>
                </c:pt>
                <c:pt idx="941">
                  <c:v>4.7391033401548155E-2</c:v>
                </c:pt>
                <c:pt idx="942">
                  <c:v>4.334969632227792E-2</c:v>
                </c:pt>
                <c:pt idx="943">
                  <c:v>3.281542320563835E-2</c:v>
                </c:pt>
                <c:pt idx="944">
                  <c:v>3.3034345155202427E-2</c:v>
                </c:pt>
                <c:pt idx="945">
                  <c:v>1.7991831007547976E-2</c:v>
                </c:pt>
                <c:pt idx="946">
                  <c:v>2.3667779295554414E-2</c:v>
                </c:pt>
                <c:pt idx="947">
                  <c:v>2.2762981720858111E-2</c:v>
                </c:pt>
                <c:pt idx="948">
                  <c:v>1.9521506653593201E-2</c:v>
                </c:pt>
                <c:pt idx="949">
                  <c:v>1.2698833004321619E-2</c:v>
                </c:pt>
                <c:pt idx="950">
                  <c:v>-3.2557971524894702E-3</c:v>
                </c:pt>
                <c:pt idx="951">
                  <c:v>1.451074167263755E-3</c:v>
                </c:pt>
                <c:pt idx="952">
                  <c:v>1.0119817614888005E-2</c:v>
                </c:pt>
                <c:pt idx="953">
                  <c:v>2.2595593665641456E-2</c:v>
                </c:pt>
                <c:pt idx="954">
                  <c:v>6.5086120448865081E-4</c:v>
                </c:pt>
                <c:pt idx="955">
                  <c:v>-1.258169094504713E-3</c:v>
                </c:pt>
                <c:pt idx="956">
                  <c:v>-1.5866067754330526E-2</c:v>
                </c:pt>
                <c:pt idx="957">
                  <c:v>-1.2566224052888209E-2</c:v>
                </c:pt>
                <c:pt idx="958">
                  <c:v>-1.4693472049744916E-2</c:v>
                </c:pt>
                <c:pt idx="959">
                  <c:v>-1.9441031608621206E-2</c:v>
                </c:pt>
                <c:pt idx="960">
                  <c:v>-1.7511545797385897E-2</c:v>
                </c:pt>
                <c:pt idx="961">
                  <c:v>-1.9025253270669729E-2</c:v>
                </c:pt>
                <c:pt idx="962">
                  <c:v>-1.8603983262905688E-2</c:v>
                </c:pt>
                <c:pt idx="963">
                  <c:v>-7.9165145793278491E-3</c:v>
                </c:pt>
                <c:pt idx="964">
                  <c:v>-1.7020516053042001E-2</c:v>
                </c:pt>
                <c:pt idx="965">
                  <c:v>-4.468844219484347E-3</c:v>
                </c:pt>
                <c:pt idx="966">
                  <c:v>-1.0599541029462367E-2</c:v>
                </c:pt>
                <c:pt idx="967">
                  <c:v>1.6598803290743813E-3</c:v>
                </c:pt>
                <c:pt idx="968">
                  <c:v>3.9985539496214528E-3</c:v>
                </c:pt>
                <c:pt idx="969">
                  <c:v>1.0512912537814278E-2</c:v>
                </c:pt>
                <c:pt idx="970">
                  <c:v>5.5347581677058777E-3</c:v>
                </c:pt>
                <c:pt idx="971">
                  <c:v>1.6530112637467065E-2</c:v>
                </c:pt>
                <c:pt idx="972">
                  <c:v>5.3319085823966272E-3</c:v>
                </c:pt>
                <c:pt idx="973">
                  <c:v>-2.2538644976588529E-4</c:v>
                </c:pt>
                <c:pt idx="974">
                  <c:v>8.5295502211102381E-4</c:v>
                </c:pt>
                <c:pt idx="975">
                  <c:v>4.3745943632003126E-3</c:v>
                </c:pt>
                <c:pt idx="976">
                  <c:v>2.1839211777915812E-2</c:v>
                </c:pt>
                <c:pt idx="977">
                  <c:v>7.0093311837549077E-3</c:v>
                </c:pt>
                <c:pt idx="978">
                  <c:v>1.3337459662267737E-2</c:v>
                </c:pt>
                <c:pt idx="979">
                  <c:v>2.5147734410972955E-3</c:v>
                </c:pt>
                <c:pt idx="980">
                  <c:v>-5.6036347654356833E-3</c:v>
                </c:pt>
                <c:pt idx="981">
                  <c:v>2.1129907125161385E-3</c:v>
                </c:pt>
                <c:pt idx="982">
                  <c:v>-6.8006974633034734E-3</c:v>
                </c:pt>
                <c:pt idx="983">
                  <c:v>-4.7614485499032355E-3</c:v>
                </c:pt>
                <c:pt idx="984">
                  <c:v>-2.6140815721997779E-4</c:v>
                </c:pt>
                <c:pt idx="985">
                  <c:v>6.9969694572060703E-3</c:v>
                </c:pt>
                <c:pt idx="986">
                  <c:v>9.9359232854787649E-3</c:v>
                </c:pt>
                <c:pt idx="987">
                  <c:v>1.4308123111417492E-2</c:v>
                </c:pt>
                <c:pt idx="988">
                  <c:v>6.7699053025878086E-3</c:v>
                </c:pt>
                <c:pt idx="989">
                  <c:v>6.3011639955266041E-3</c:v>
                </c:pt>
                <c:pt idx="990">
                  <c:v>1.2604461032350578E-4</c:v>
                </c:pt>
                <c:pt idx="991">
                  <c:v>-1.2137722987201394E-2</c:v>
                </c:pt>
                <c:pt idx="992">
                  <c:v>-9.1829963368095235E-3</c:v>
                </c:pt>
                <c:pt idx="993">
                  <c:v>-2.7063973756005888E-2</c:v>
                </c:pt>
                <c:pt idx="994">
                  <c:v>-3.6989159552166639E-2</c:v>
                </c:pt>
                <c:pt idx="995">
                  <c:v>-3.3498623868941646E-2</c:v>
                </c:pt>
                <c:pt idx="996">
                  <c:v>-3.9095377774875151E-2</c:v>
                </c:pt>
                <c:pt idx="997">
                  <c:v>-4.2647188688250459E-2</c:v>
                </c:pt>
                <c:pt idx="998">
                  <c:v>-4.4743732231079303E-2</c:v>
                </c:pt>
                <c:pt idx="999">
                  <c:v>-5.19409321801928E-2</c:v>
                </c:pt>
                <c:pt idx="1000">
                  <c:v>-4.6006017904290486E-2</c:v>
                </c:pt>
                <c:pt idx="1001">
                  <c:v>-5.5777410138451389E-2</c:v>
                </c:pt>
                <c:pt idx="1002">
                  <c:v>-4.7482845491757075E-2</c:v>
                </c:pt>
                <c:pt idx="1003">
                  <c:v>-4.5937044367587498E-2</c:v>
                </c:pt>
                <c:pt idx="1004">
                  <c:v>-3.9204442550627716E-2</c:v>
                </c:pt>
                <c:pt idx="1005">
                  <c:v>-4.4507024598205325E-2</c:v>
                </c:pt>
                <c:pt idx="1006">
                  <c:v>-3.8996043765929689E-2</c:v>
                </c:pt>
                <c:pt idx="1007">
                  <c:v>-3.9170776638116189E-2</c:v>
                </c:pt>
                <c:pt idx="1008">
                  <c:v>-3.727512768622554E-2</c:v>
                </c:pt>
                <c:pt idx="1009">
                  <c:v>-4.4776319288110433E-2</c:v>
                </c:pt>
                <c:pt idx="1010">
                  <c:v>-4.1807285011065898E-2</c:v>
                </c:pt>
                <c:pt idx="1011">
                  <c:v>-4.15899627787083E-2</c:v>
                </c:pt>
                <c:pt idx="1012">
                  <c:v>-5.9726226646322877E-2</c:v>
                </c:pt>
                <c:pt idx="1013">
                  <c:v>-5.8636516672256667E-2</c:v>
                </c:pt>
                <c:pt idx="1014">
                  <c:v>-6.8185320219149692E-2</c:v>
                </c:pt>
                <c:pt idx="1015">
                  <c:v>-7.5147156109940605E-2</c:v>
                </c:pt>
                <c:pt idx="1016">
                  <c:v>-8.407534265763339E-2</c:v>
                </c:pt>
                <c:pt idx="1017">
                  <c:v>-6.4912765571308206E-2</c:v>
                </c:pt>
                <c:pt idx="1018">
                  <c:v>-5.3218950882599536E-2</c:v>
                </c:pt>
                <c:pt idx="1019">
                  <c:v>-4.1430551326139153E-2</c:v>
                </c:pt>
                <c:pt idx="1020">
                  <c:v>-3.7154782665899222E-2</c:v>
                </c:pt>
                <c:pt idx="1021">
                  <c:v>-2.3809628390762061E-2</c:v>
                </c:pt>
                <c:pt idx="1022">
                  <c:v>-3.6498828100388958E-2</c:v>
                </c:pt>
                <c:pt idx="1023">
                  <c:v>-3.554644950436292E-2</c:v>
                </c:pt>
                <c:pt idx="1024">
                  <c:v>-2.9107173027501876E-2</c:v>
                </c:pt>
                <c:pt idx="1025">
                  <c:v>-2.7897445769453633E-2</c:v>
                </c:pt>
                <c:pt idx="1026">
                  <c:v>-2.4189992293022988E-2</c:v>
                </c:pt>
                <c:pt idx="1027">
                  <c:v>-2.7559159956099366E-2</c:v>
                </c:pt>
                <c:pt idx="1028">
                  <c:v>-2.4413551978564763E-2</c:v>
                </c:pt>
                <c:pt idx="1029">
                  <c:v>-2.8414621931820649E-2</c:v>
                </c:pt>
                <c:pt idx="1030">
                  <c:v>-2.2063213853056873E-2</c:v>
                </c:pt>
                <c:pt idx="1031">
                  <c:v>-7.9785322039890305E-3</c:v>
                </c:pt>
                <c:pt idx="1032">
                  <c:v>4.6267641329746922E-3</c:v>
                </c:pt>
                <c:pt idx="1033">
                  <c:v>9.4449958130340406E-3</c:v>
                </c:pt>
                <c:pt idx="1034">
                  <c:v>1.5805198568263679E-2</c:v>
                </c:pt>
                <c:pt idx="1035">
                  <c:v>3.7514090887280638E-3</c:v>
                </c:pt>
                <c:pt idx="1036">
                  <c:v>-5.3103265484533146E-4</c:v>
                </c:pt>
                <c:pt idx="1037">
                  <c:v>-9.3852705195687225E-3</c:v>
                </c:pt>
                <c:pt idx="1038">
                  <c:v>-5.3331193081453954E-3</c:v>
                </c:pt>
                <c:pt idx="1039">
                  <c:v>1.176203614717819E-3</c:v>
                </c:pt>
                <c:pt idx="1040">
                  <c:v>4.4017038635399963E-3</c:v>
                </c:pt>
                <c:pt idx="1041">
                  <c:v>-1.3182519448877716E-3</c:v>
                </c:pt>
                <c:pt idx="1042">
                  <c:v>5.8088582452291426E-3</c:v>
                </c:pt>
                <c:pt idx="1043">
                  <c:v>2.2625447009333E-2</c:v>
                </c:pt>
                <c:pt idx="1044">
                  <c:v>1.8392588651981345E-2</c:v>
                </c:pt>
                <c:pt idx="1045">
                  <c:v>1.9652172734056839E-2</c:v>
                </c:pt>
                <c:pt idx="1046">
                  <c:v>3.4061608726443149E-2</c:v>
                </c:pt>
                <c:pt idx="1047">
                  <c:v>4.0028537992181423E-2</c:v>
                </c:pt>
                <c:pt idx="1048">
                  <c:v>3.4500787907458808E-2</c:v>
                </c:pt>
                <c:pt idx="1049">
                  <c:v>3.3920718513513082E-2</c:v>
                </c:pt>
                <c:pt idx="1050">
                  <c:v>4.1639052386392539E-2</c:v>
                </c:pt>
                <c:pt idx="1051">
                  <c:v>4.3654331339493924E-2</c:v>
                </c:pt>
                <c:pt idx="1052">
                  <c:v>5.14450345972981E-2</c:v>
                </c:pt>
                <c:pt idx="1053">
                  <c:v>4.9957425988558235E-2</c:v>
                </c:pt>
                <c:pt idx="1054">
                  <c:v>5.8818686113904839E-2</c:v>
                </c:pt>
                <c:pt idx="1055">
                  <c:v>6.0514603159337099E-2</c:v>
                </c:pt>
                <c:pt idx="1056">
                  <c:v>5.0351237079534927E-2</c:v>
                </c:pt>
                <c:pt idx="1057">
                  <c:v>5.1510456882646327E-2</c:v>
                </c:pt>
                <c:pt idx="1058">
                  <c:v>4.4049469564296562E-2</c:v>
                </c:pt>
                <c:pt idx="1059">
                  <c:v>3.0066534141726553E-2</c:v>
                </c:pt>
                <c:pt idx="1060">
                  <c:v>2.9800495086876433E-2</c:v>
                </c:pt>
                <c:pt idx="1061">
                  <c:v>2.99869267000199E-2</c:v>
                </c:pt>
                <c:pt idx="1062">
                  <c:v>2.7122754122647752E-2</c:v>
                </c:pt>
                <c:pt idx="1063">
                  <c:v>1.5032915113921685E-2</c:v>
                </c:pt>
                <c:pt idx="1064">
                  <c:v>1.7518567930286721E-2</c:v>
                </c:pt>
                <c:pt idx="1065">
                  <c:v>2.7346684568646529E-2</c:v>
                </c:pt>
                <c:pt idx="1066">
                  <c:v>2.0982246013242944E-2</c:v>
                </c:pt>
                <c:pt idx="1067">
                  <c:v>2.6908583236503913E-2</c:v>
                </c:pt>
                <c:pt idx="1068">
                  <c:v>8.0637428834664515E-3</c:v>
                </c:pt>
                <c:pt idx="1069">
                  <c:v>-1.1987876122410701E-2</c:v>
                </c:pt>
                <c:pt idx="1070">
                  <c:v>-2.3060371870888829E-3</c:v>
                </c:pt>
                <c:pt idx="1071">
                  <c:v>9.9957274540924956E-3</c:v>
                </c:pt>
                <c:pt idx="1072">
                  <c:v>1.5108136022956797E-2</c:v>
                </c:pt>
                <c:pt idx="1073">
                  <c:v>1.4321314495819193E-2</c:v>
                </c:pt>
                <c:pt idx="1074">
                  <c:v>1.2345459336410292E-2</c:v>
                </c:pt>
                <c:pt idx="1075">
                  <c:v>1.8915142913344951E-2</c:v>
                </c:pt>
                <c:pt idx="1076">
                  <c:v>4.1249348515518536E-2</c:v>
                </c:pt>
                <c:pt idx="1077">
                  <c:v>3.9732117184280602E-2</c:v>
                </c:pt>
                <c:pt idx="1078">
                  <c:v>2.5190026189046533E-2</c:v>
                </c:pt>
                <c:pt idx="1079">
                  <c:v>2.5673078845119157E-2</c:v>
                </c:pt>
                <c:pt idx="1080">
                  <c:v>1.5489414268822888E-2</c:v>
                </c:pt>
                <c:pt idx="1081">
                  <c:v>2.3283027668227652E-2</c:v>
                </c:pt>
                <c:pt idx="1082">
                  <c:v>2.3042843129327251E-2</c:v>
                </c:pt>
                <c:pt idx="1083">
                  <c:v>1.8611838329378738E-2</c:v>
                </c:pt>
                <c:pt idx="1084">
                  <c:v>1.9692021727636844E-2</c:v>
                </c:pt>
                <c:pt idx="1085">
                  <c:v>8.9745349487071469E-3</c:v>
                </c:pt>
                <c:pt idx="1086">
                  <c:v>1.2260062388605109E-2</c:v>
                </c:pt>
                <c:pt idx="1087">
                  <c:v>-8.2535939376571221E-5</c:v>
                </c:pt>
                <c:pt idx="1088">
                  <c:v>5.900093113924143E-4</c:v>
                </c:pt>
                <c:pt idx="1089">
                  <c:v>-8.5879489961111499E-3</c:v>
                </c:pt>
                <c:pt idx="1090">
                  <c:v>3.4184572996376339E-4</c:v>
                </c:pt>
                <c:pt idx="1091">
                  <c:v>-3.6351830417666875E-3</c:v>
                </c:pt>
                <c:pt idx="1092">
                  <c:v>3.9759695081631463E-3</c:v>
                </c:pt>
                <c:pt idx="1093">
                  <c:v>7.6200399803876273E-3</c:v>
                </c:pt>
                <c:pt idx="1094">
                  <c:v>3.0594534753907165E-3</c:v>
                </c:pt>
                <c:pt idx="1095">
                  <c:v>5.3054505280460962E-3</c:v>
                </c:pt>
                <c:pt idx="1096">
                  <c:v>2.1128474096127947E-2</c:v>
                </c:pt>
                <c:pt idx="1097">
                  <c:v>1.5190629030600089E-2</c:v>
                </c:pt>
                <c:pt idx="1098">
                  <c:v>1.7354677129918672E-2</c:v>
                </c:pt>
                <c:pt idx="1099">
                  <c:v>2.8219354349771075E-2</c:v>
                </c:pt>
                <c:pt idx="1100">
                  <c:v>2.9730461141252773E-2</c:v>
                </c:pt>
                <c:pt idx="1101">
                  <c:v>3.154563263415544E-2</c:v>
                </c:pt>
                <c:pt idx="1102">
                  <c:v>2.7949821840099753E-2</c:v>
                </c:pt>
                <c:pt idx="1103">
                  <c:v>3.4779072969887359E-2</c:v>
                </c:pt>
                <c:pt idx="1104">
                  <c:v>2.6940648775263476E-2</c:v>
                </c:pt>
                <c:pt idx="1105">
                  <c:v>3.5933898905432748E-2</c:v>
                </c:pt>
                <c:pt idx="1106">
                  <c:v>2.6528692274550236E-2</c:v>
                </c:pt>
                <c:pt idx="1107">
                  <c:v>3.3385916137293359E-2</c:v>
                </c:pt>
                <c:pt idx="1108">
                  <c:v>2.9156246408043929E-2</c:v>
                </c:pt>
                <c:pt idx="1109">
                  <c:v>3.2908837032796789E-2</c:v>
                </c:pt>
                <c:pt idx="1110">
                  <c:v>2.2437672721835833E-2</c:v>
                </c:pt>
                <c:pt idx="1111">
                  <c:v>6.7869308408650131E-3</c:v>
                </c:pt>
                <c:pt idx="1112">
                  <c:v>1.3099201104934233E-2</c:v>
                </c:pt>
                <c:pt idx="1113">
                  <c:v>6.3810109441244656E-3</c:v>
                </c:pt>
                <c:pt idx="1114">
                  <c:v>1.3176614616883686E-2</c:v>
                </c:pt>
                <c:pt idx="1115">
                  <c:v>1.0746155504377297E-2</c:v>
                </c:pt>
                <c:pt idx="1116">
                  <c:v>8.3862097561329119E-3</c:v>
                </c:pt>
                <c:pt idx="1117">
                  <c:v>1.8797547422161553E-2</c:v>
                </c:pt>
                <c:pt idx="1118">
                  <c:v>1.7536400206418445E-2</c:v>
                </c:pt>
                <c:pt idx="1119">
                  <c:v>3.4130248170062494E-2</c:v>
                </c:pt>
                <c:pt idx="1120">
                  <c:v>4.1906517303465174E-2</c:v>
                </c:pt>
                <c:pt idx="1121">
                  <c:v>4.1922126152801775E-2</c:v>
                </c:pt>
                <c:pt idx="1122">
                  <c:v>4.4923668454553534E-2</c:v>
                </c:pt>
                <c:pt idx="1123">
                  <c:v>3.907196788600098E-2</c:v>
                </c:pt>
                <c:pt idx="1124">
                  <c:v>3.165795642186553E-2</c:v>
                </c:pt>
                <c:pt idx="1125">
                  <c:v>3.1644096889662965E-2</c:v>
                </c:pt>
                <c:pt idx="1126">
                  <c:v>3.2670347308517478E-2</c:v>
                </c:pt>
                <c:pt idx="1127">
                  <c:v>2.9416130362185156E-2</c:v>
                </c:pt>
                <c:pt idx="1128">
                  <c:v>1.3351314951766113E-2</c:v>
                </c:pt>
                <c:pt idx="1129">
                  <c:v>1.0681128452031619E-2</c:v>
                </c:pt>
                <c:pt idx="1130">
                  <c:v>5.4167932534867624E-3</c:v>
                </c:pt>
                <c:pt idx="1131">
                  <c:v>-1.3699987578497108E-4</c:v>
                </c:pt>
                <c:pt idx="1132">
                  <c:v>6.9296445766637849E-3</c:v>
                </c:pt>
                <c:pt idx="1133">
                  <c:v>6.971211903292307E-3</c:v>
                </c:pt>
                <c:pt idx="1134">
                  <c:v>-1.3914888214470289E-2</c:v>
                </c:pt>
                <c:pt idx="1135">
                  <c:v>-1.039808328276326E-3</c:v>
                </c:pt>
                <c:pt idx="1136">
                  <c:v>4.6179927288326761E-2</c:v>
                </c:pt>
                <c:pt idx="1137">
                  <c:v>4.5835564718492927E-2</c:v>
                </c:pt>
                <c:pt idx="1138">
                  <c:v>5.4282507686513215E-2</c:v>
                </c:pt>
                <c:pt idx="1139">
                  <c:v>6.0616016967269815E-2</c:v>
                </c:pt>
                <c:pt idx="1140">
                  <c:v>4.6915810730949747E-2</c:v>
                </c:pt>
                <c:pt idx="1141">
                  <c:v>4.7935928402895733E-2</c:v>
                </c:pt>
                <c:pt idx="1142">
                  <c:v>6.8975251379066904E-2</c:v>
                </c:pt>
                <c:pt idx="1143">
                  <c:v>5.8783089789086862E-2</c:v>
                </c:pt>
                <c:pt idx="1144">
                  <c:v>4.5745134331837578E-2</c:v>
                </c:pt>
                <c:pt idx="1145">
                  <c:v>4.5826349876569639E-2</c:v>
                </c:pt>
                <c:pt idx="1146">
                  <c:v>6.1770585912240383E-2</c:v>
                </c:pt>
                <c:pt idx="1147">
                  <c:v>1.7468316474585244E-2</c:v>
                </c:pt>
                <c:pt idx="1148">
                  <c:v>1.5657694352928075E-2</c:v>
                </c:pt>
                <c:pt idx="1149">
                  <c:v>8.658018631743758E-3</c:v>
                </c:pt>
                <c:pt idx="1150">
                  <c:v>-6.5996061026470931E-3</c:v>
                </c:pt>
                <c:pt idx="1151">
                  <c:v>-1.8199697749918808E-3</c:v>
                </c:pt>
                <c:pt idx="1152">
                  <c:v>2.3984181726912635E-3</c:v>
                </c:pt>
                <c:pt idx="1153">
                  <c:v>5.6248743252365063E-3</c:v>
                </c:pt>
                <c:pt idx="1154">
                  <c:v>1.463334477147038E-2</c:v>
                </c:pt>
                <c:pt idx="1155">
                  <c:v>4.8371020027837552E-3</c:v>
                </c:pt>
                <c:pt idx="1156">
                  <c:v>6.3199919792935599E-3</c:v>
                </c:pt>
                <c:pt idx="1157">
                  <c:v>1.6727806143220558E-2</c:v>
                </c:pt>
                <c:pt idx="1158">
                  <c:v>-5.8775307431475632E-3</c:v>
                </c:pt>
                <c:pt idx="1159">
                  <c:v>-1.1215439897745982E-2</c:v>
                </c:pt>
                <c:pt idx="1160">
                  <c:v>-2.3708282927875968E-2</c:v>
                </c:pt>
                <c:pt idx="1161">
                  <c:v>1.1450717968648938E-2</c:v>
                </c:pt>
                <c:pt idx="1162">
                  <c:v>3.8005518605983335E-2</c:v>
                </c:pt>
                <c:pt idx="1163">
                  <c:v>3.9562283720443014E-2</c:v>
                </c:pt>
                <c:pt idx="1164">
                  <c:v>2.6822610702047056E-2</c:v>
                </c:pt>
                <c:pt idx="1165">
                  <c:v>2.2931054842652676E-2</c:v>
                </c:pt>
                <c:pt idx="1166">
                  <c:v>2.5474960730537788E-2</c:v>
                </c:pt>
                <c:pt idx="1167">
                  <c:v>3.1869825630132631E-2</c:v>
                </c:pt>
                <c:pt idx="1168">
                  <c:v>4.1366122469810307E-4</c:v>
                </c:pt>
                <c:pt idx="1169">
                  <c:v>-5.2711041449071683E-4</c:v>
                </c:pt>
                <c:pt idx="1170">
                  <c:v>-2.1122310290719759E-2</c:v>
                </c:pt>
                <c:pt idx="1171">
                  <c:v>-1.6908087582437781E-2</c:v>
                </c:pt>
                <c:pt idx="1172">
                  <c:v>-2.7967849715538562E-2</c:v>
                </c:pt>
                <c:pt idx="1173">
                  <c:v>-4.7115544773896789E-2</c:v>
                </c:pt>
                <c:pt idx="1174">
                  <c:v>-4.4017726393351664E-2</c:v>
                </c:pt>
                <c:pt idx="1175">
                  <c:v>-3.6755171155415045E-2</c:v>
                </c:pt>
                <c:pt idx="1176">
                  <c:v>-3.9315446888974814E-2</c:v>
                </c:pt>
                <c:pt idx="1177">
                  <c:v>-4.8035648575406431E-2</c:v>
                </c:pt>
                <c:pt idx="1178">
                  <c:v>-5.6467886936186762E-2</c:v>
                </c:pt>
                <c:pt idx="1179">
                  <c:v>-6.2981672687308587E-2</c:v>
                </c:pt>
                <c:pt idx="1180">
                  <c:v>-6.8952214418770086E-2</c:v>
                </c:pt>
                <c:pt idx="1181">
                  <c:v>-6.4538977570598233E-2</c:v>
                </c:pt>
                <c:pt idx="1182">
                  <c:v>-6.2597576323496495E-2</c:v>
                </c:pt>
                <c:pt idx="1183">
                  <c:v>-7.1943825087419144E-2</c:v>
                </c:pt>
                <c:pt idx="1184">
                  <c:v>-5.6856163098504053E-2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D63-4F46-B70A-A590897A4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66314986488758"/>
          <c:h val="0.63561651567747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TRACKING ERROR </a:t>
            </a:r>
            <a:r>
              <a:rPr lang="en-US" sz="4400" b="1" i="0" u="none" strike="noStrike" cap="all" baseline="0">
                <a:solidFill>
                  <a:schemeClr val="tx1"/>
                </a:solidFill>
                <a:effectLst/>
              </a:rPr>
              <a:t>- Rolling 126 day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4102863980237763"/>
          <c:y val="1.80230293793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6071646958108719E-2"/>
          <c:w val="0.79893565693994129"/>
          <c:h val="0.68812763995898363"/>
        </c:manualLayout>
      </c:layout>
      <c:lineChart>
        <c:grouping val="standard"/>
        <c:varyColors val="0"/>
        <c:ser>
          <c:idx val="1"/>
          <c:order val="0"/>
          <c:tx>
            <c:strRef>
              <c:f>RISKSTATS_LSE!$S$1</c:f>
              <c:strCache>
                <c:ptCount val="1"/>
                <c:pt idx="0">
                  <c:v>GeomTrackingError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RISKSTATS_LSE!$S$2:$S$1186</c:f>
              <c:numCache>
                <c:formatCode>0.0%</c:formatCode>
                <c:ptCount val="1185"/>
                <c:pt idx="125">
                  <c:v>7.2359097969503974E-2</c:v>
                </c:pt>
                <c:pt idx="126">
                  <c:v>7.2809986740490898E-2</c:v>
                </c:pt>
                <c:pt idx="127">
                  <c:v>7.3076357431516428E-2</c:v>
                </c:pt>
                <c:pt idx="128">
                  <c:v>7.2339224371905958E-2</c:v>
                </c:pt>
                <c:pt idx="129">
                  <c:v>7.2360471830324985E-2</c:v>
                </c:pt>
                <c:pt idx="130">
                  <c:v>7.1870037487683905E-2</c:v>
                </c:pt>
                <c:pt idx="131">
                  <c:v>7.1926067279857175E-2</c:v>
                </c:pt>
                <c:pt idx="132">
                  <c:v>7.2288991744341446E-2</c:v>
                </c:pt>
                <c:pt idx="133">
                  <c:v>7.1499129479307949E-2</c:v>
                </c:pt>
                <c:pt idx="134">
                  <c:v>7.1175351745730073E-2</c:v>
                </c:pt>
                <c:pt idx="135">
                  <c:v>7.0886646715011367E-2</c:v>
                </c:pt>
                <c:pt idx="136">
                  <c:v>7.0838990805524554E-2</c:v>
                </c:pt>
                <c:pt idx="137">
                  <c:v>7.0783964023159895E-2</c:v>
                </c:pt>
                <c:pt idx="138">
                  <c:v>7.0743292564666868E-2</c:v>
                </c:pt>
                <c:pt idx="139">
                  <c:v>7.0996176304096076E-2</c:v>
                </c:pt>
                <c:pt idx="140">
                  <c:v>7.1117617179360368E-2</c:v>
                </c:pt>
                <c:pt idx="141">
                  <c:v>7.0760607699287603E-2</c:v>
                </c:pt>
                <c:pt idx="142">
                  <c:v>7.0549679238604585E-2</c:v>
                </c:pt>
                <c:pt idx="143">
                  <c:v>7.0455825373767975E-2</c:v>
                </c:pt>
                <c:pt idx="144">
                  <c:v>7.0166657159562967E-2</c:v>
                </c:pt>
                <c:pt idx="145">
                  <c:v>7.0272218391574673E-2</c:v>
                </c:pt>
                <c:pt idx="146">
                  <c:v>7.0298978939939902E-2</c:v>
                </c:pt>
                <c:pt idx="147">
                  <c:v>7.0327521087875391E-2</c:v>
                </c:pt>
                <c:pt idx="148">
                  <c:v>7.0056201829219192E-2</c:v>
                </c:pt>
                <c:pt idx="149">
                  <c:v>6.9959535911256865E-2</c:v>
                </c:pt>
                <c:pt idx="150">
                  <c:v>6.9140476216606753E-2</c:v>
                </c:pt>
                <c:pt idx="151">
                  <c:v>6.9202047732345728E-2</c:v>
                </c:pt>
                <c:pt idx="152">
                  <c:v>6.955203347227179E-2</c:v>
                </c:pt>
                <c:pt idx="153">
                  <c:v>6.900110167609437E-2</c:v>
                </c:pt>
                <c:pt idx="154">
                  <c:v>6.9064266018448936E-2</c:v>
                </c:pt>
                <c:pt idx="155">
                  <c:v>6.8978833719188296E-2</c:v>
                </c:pt>
                <c:pt idx="156">
                  <c:v>6.8216979681493595E-2</c:v>
                </c:pt>
                <c:pt idx="157">
                  <c:v>6.672917104795556E-2</c:v>
                </c:pt>
                <c:pt idx="158">
                  <c:v>6.6710640355222978E-2</c:v>
                </c:pt>
                <c:pt idx="159">
                  <c:v>6.6484689434663263E-2</c:v>
                </c:pt>
                <c:pt idx="160">
                  <c:v>6.6464580963938105E-2</c:v>
                </c:pt>
                <c:pt idx="161">
                  <c:v>6.6480220789969582E-2</c:v>
                </c:pt>
                <c:pt idx="162">
                  <c:v>6.6299562227155093E-2</c:v>
                </c:pt>
                <c:pt idx="163">
                  <c:v>6.6686699901689905E-2</c:v>
                </c:pt>
                <c:pt idx="164">
                  <c:v>6.665150828771714E-2</c:v>
                </c:pt>
                <c:pt idx="165">
                  <c:v>6.6611831521115605E-2</c:v>
                </c:pt>
                <c:pt idx="166">
                  <c:v>6.6772402437973041E-2</c:v>
                </c:pt>
                <c:pt idx="167">
                  <c:v>6.6578641768901256E-2</c:v>
                </c:pt>
                <c:pt idx="168">
                  <c:v>6.672548856327086E-2</c:v>
                </c:pt>
                <c:pt idx="169">
                  <c:v>6.6525549241564064E-2</c:v>
                </c:pt>
                <c:pt idx="170">
                  <c:v>6.6515440685027627E-2</c:v>
                </c:pt>
                <c:pt idx="171">
                  <c:v>6.6575774005751306E-2</c:v>
                </c:pt>
                <c:pt idx="172">
                  <c:v>6.6200078672079082E-2</c:v>
                </c:pt>
                <c:pt idx="173">
                  <c:v>6.6352375455897686E-2</c:v>
                </c:pt>
                <c:pt idx="174">
                  <c:v>6.6483141970289525E-2</c:v>
                </c:pt>
                <c:pt idx="175">
                  <c:v>6.637804042529033E-2</c:v>
                </c:pt>
                <c:pt idx="176">
                  <c:v>6.5758686565208044E-2</c:v>
                </c:pt>
                <c:pt idx="177">
                  <c:v>6.5997387112228675E-2</c:v>
                </c:pt>
                <c:pt idx="178">
                  <c:v>6.5865449268414242E-2</c:v>
                </c:pt>
                <c:pt idx="179">
                  <c:v>6.6412661750502838E-2</c:v>
                </c:pt>
                <c:pt idx="180">
                  <c:v>6.6107008038644915E-2</c:v>
                </c:pt>
                <c:pt idx="181">
                  <c:v>6.5961198151074638E-2</c:v>
                </c:pt>
                <c:pt idx="182">
                  <c:v>6.5751830682215184E-2</c:v>
                </c:pt>
                <c:pt idx="183">
                  <c:v>6.5779165296632122E-2</c:v>
                </c:pt>
                <c:pt idx="184">
                  <c:v>6.5777430715298832E-2</c:v>
                </c:pt>
                <c:pt idx="185">
                  <c:v>6.5777614061815717E-2</c:v>
                </c:pt>
                <c:pt idx="186">
                  <c:v>6.5878361479094816E-2</c:v>
                </c:pt>
                <c:pt idx="187">
                  <c:v>6.5846637167972635E-2</c:v>
                </c:pt>
                <c:pt idx="188">
                  <c:v>6.5857473718058404E-2</c:v>
                </c:pt>
                <c:pt idx="189">
                  <c:v>6.5699305867216978E-2</c:v>
                </c:pt>
                <c:pt idx="190">
                  <c:v>6.6142231062767648E-2</c:v>
                </c:pt>
                <c:pt idx="191">
                  <c:v>6.6136167465347118E-2</c:v>
                </c:pt>
                <c:pt idx="192">
                  <c:v>6.991220691699053E-2</c:v>
                </c:pt>
                <c:pt idx="193">
                  <c:v>6.9980773567786841E-2</c:v>
                </c:pt>
                <c:pt idx="194">
                  <c:v>6.9899931819168398E-2</c:v>
                </c:pt>
                <c:pt idx="195">
                  <c:v>6.9910213802169163E-2</c:v>
                </c:pt>
                <c:pt idx="196">
                  <c:v>6.980141898440699E-2</c:v>
                </c:pt>
                <c:pt idx="197">
                  <c:v>6.9864055472521322E-2</c:v>
                </c:pt>
                <c:pt idx="198">
                  <c:v>7.0531398103092877E-2</c:v>
                </c:pt>
                <c:pt idx="199">
                  <c:v>7.0511802951978411E-2</c:v>
                </c:pt>
                <c:pt idx="200">
                  <c:v>7.0674758451038072E-2</c:v>
                </c:pt>
                <c:pt idx="201">
                  <c:v>7.1152041150102305E-2</c:v>
                </c:pt>
                <c:pt idx="202">
                  <c:v>7.1310881535000981E-2</c:v>
                </c:pt>
                <c:pt idx="203">
                  <c:v>7.1284181804088395E-2</c:v>
                </c:pt>
                <c:pt idx="204">
                  <c:v>7.1394963507266526E-2</c:v>
                </c:pt>
                <c:pt idx="205">
                  <c:v>7.1346819088462549E-2</c:v>
                </c:pt>
                <c:pt idx="206">
                  <c:v>7.1485122498561773E-2</c:v>
                </c:pt>
                <c:pt idx="207">
                  <c:v>7.1305229980427445E-2</c:v>
                </c:pt>
                <c:pt idx="208">
                  <c:v>6.8117596181757722E-2</c:v>
                </c:pt>
                <c:pt idx="209">
                  <c:v>6.7672344391433867E-2</c:v>
                </c:pt>
                <c:pt idx="210">
                  <c:v>6.7516891972134188E-2</c:v>
                </c:pt>
                <c:pt idx="211">
                  <c:v>6.7453521200606908E-2</c:v>
                </c:pt>
                <c:pt idx="212">
                  <c:v>6.741063045825435E-2</c:v>
                </c:pt>
                <c:pt idx="213">
                  <c:v>6.7099191806650749E-2</c:v>
                </c:pt>
                <c:pt idx="214">
                  <c:v>6.7066468460617951E-2</c:v>
                </c:pt>
                <c:pt idx="215">
                  <c:v>6.7020927445122794E-2</c:v>
                </c:pt>
                <c:pt idx="216">
                  <c:v>6.6992314210478868E-2</c:v>
                </c:pt>
                <c:pt idx="217">
                  <c:v>6.7046285813143272E-2</c:v>
                </c:pt>
                <c:pt idx="218">
                  <c:v>6.6860307046497439E-2</c:v>
                </c:pt>
                <c:pt idx="219">
                  <c:v>6.6486386102176206E-2</c:v>
                </c:pt>
                <c:pt idx="220">
                  <c:v>6.5949206372176869E-2</c:v>
                </c:pt>
                <c:pt idx="221">
                  <c:v>6.581145322304166E-2</c:v>
                </c:pt>
                <c:pt idx="222">
                  <c:v>6.5689255932987731E-2</c:v>
                </c:pt>
                <c:pt idx="223">
                  <c:v>6.550215938041988E-2</c:v>
                </c:pt>
                <c:pt idx="224">
                  <c:v>6.2522730918377664E-2</c:v>
                </c:pt>
                <c:pt idx="225">
                  <c:v>6.4148177100683323E-2</c:v>
                </c:pt>
                <c:pt idx="226">
                  <c:v>6.4112367935007741E-2</c:v>
                </c:pt>
                <c:pt idx="227">
                  <c:v>6.4327124224446711E-2</c:v>
                </c:pt>
                <c:pt idx="228">
                  <c:v>6.4272319204378883E-2</c:v>
                </c:pt>
                <c:pt idx="229">
                  <c:v>6.3881516276869305E-2</c:v>
                </c:pt>
                <c:pt idx="230">
                  <c:v>6.4293333350265852E-2</c:v>
                </c:pt>
                <c:pt idx="231">
                  <c:v>6.1062745240755688E-2</c:v>
                </c:pt>
                <c:pt idx="232">
                  <c:v>6.108466468421913E-2</c:v>
                </c:pt>
                <c:pt idx="233">
                  <c:v>5.9803748562346916E-2</c:v>
                </c:pt>
                <c:pt idx="234">
                  <c:v>5.5040615665352691E-2</c:v>
                </c:pt>
                <c:pt idx="235">
                  <c:v>5.4998908215914744E-2</c:v>
                </c:pt>
                <c:pt idx="236">
                  <c:v>5.5027296774998943E-2</c:v>
                </c:pt>
                <c:pt idx="237">
                  <c:v>5.4762695402057429E-2</c:v>
                </c:pt>
                <c:pt idx="238">
                  <c:v>5.4795322519276622E-2</c:v>
                </c:pt>
                <c:pt idx="239">
                  <c:v>5.4680483960043214E-2</c:v>
                </c:pt>
                <c:pt idx="240">
                  <c:v>5.4500854736417331E-2</c:v>
                </c:pt>
                <c:pt idx="241">
                  <c:v>5.4907070870264772E-2</c:v>
                </c:pt>
                <c:pt idx="242">
                  <c:v>5.4989472881404974E-2</c:v>
                </c:pt>
                <c:pt idx="243">
                  <c:v>5.5001480328513097E-2</c:v>
                </c:pt>
                <c:pt idx="244">
                  <c:v>5.4811764573985511E-2</c:v>
                </c:pt>
                <c:pt idx="245">
                  <c:v>5.5278549654556246E-2</c:v>
                </c:pt>
                <c:pt idx="246">
                  <c:v>5.5256569022396042E-2</c:v>
                </c:pt>
                <c:pt idx="247">
                  <c:v>5.5256048232862273E-2</c:v>
                </c:pt>
                <c:pt idx="248">
                  <c:v>5.5259586108568827E-2</c:v>
                </c:pt>
                <c:pt idx="249">
                  <c:v>5.6329961987838066E-2</c:v>
                </c:pt>
                <c:pt idx="250">
                  <c:v>5.6600595201747837E-2</c:v>
                </c:pt>
                <c:pt idx="251">
                  <c:v>5.662536405892174E-2</c:v>
                </c:pt>
                <c:pt idx="252">
                  <c:v>5.616578140782217E-2</c:v>
                </c:pt>
                <c:pt idx="253">
                  <c:v>5.6766209094285348E-2</c:v>
                </c:pt>
                <c:pt idx="254">
                  <c:v>5.6789289010206974E-2</c:v>
                </c:pt>
                <c:pt idx="255">
                  <c:v>5.9013475970324081E-2</c:v>
                </c:pt>
                <c:pt idx="256">
                  <c:v>5.8952626275542534E-2</c:v>
                </c:pt>
                <c:pt idx="257">
                  <c:v>5.8919409492623108E-2</c:v>
                </c:pt>
                <c:pt idx="258">
                  <c:v>5.8439048897874941E-2</c:v>
                </c:pt>
                <c:pt idx="259">
                  <c:v>5.8790220336128851E-2</c:v>
                </c:pt>
                <c:pt idx="260">
                  <c:v>5.8425358040002352E-2</c:v>
                </c:pt>
                <c:pt idx="261">
                  <c:v>5.84105311236029E-2</c:v>
                </c:pt>
                <c:pt idx="262">
                  <c:v>5.8089730852674215E-2</c:v>
                </c:pt>
                <c:pt idx="263">
                  <c:v>5.8401847077102942E-2</c:v>
                </c:pt>
                <c:pt idx="264">
                  <c:v>5.849117325563323E-2</c:v>
                </c:pt>
                <c:pt idx="265">
                  <c:v>5.8111275440019296E-2</c:v>
                </c:pt>
                <c:pt idx="266">
                  <c:v>5.8058269806099259E-2</c:v>
                </c:pt>
                <c:pt idx="267">
                  <c:v>5.809069029567912E-2</c:v>
                </c:pt>
                <c:pt idx="268">
                  <c:v>5.7877738230415671E-2</c:v>
                </c:pt>
                <c:pt idx="269">
                  <c:v>5.8005262213593443E-2</c:v>
                </c:pt>
                <c:pt idx="270">
                  <c:v>5.7925907976115014E-2</c:v>
                </c:pt>
                <c:pt idx="271">
                  <c:v>5.7636097906519045E-2</c:v>
                </c:pt>
                <c:pt idx="272">
                  <c:v>5.7579498275352699E-2</c:v>
                </c:pt>
                <c:pt idx="273">
                  <c:v>5.7522619320198747E-2</c:v>
                </c:pt>
                <c:pt idx="274">
                  <c:v>5.74617806890717E-2</c:v>
                </c:pt>
                <c:pt idx="275">
                  <c:v>5.7502832159976466E-2</c:v>
                </c:pt>
                <c:pt idx="276">
                  <c:v>5.7945421101885879E-2</c:v>
                </c:pt>
                <c:pt idx="277">
                  <c:v>5.8342165281343492E-2</c:v>
                </c:pt>
                <c:pt idx="278">
                  <c:v>5.7977917711267042E-2</c:v>
                </c:pt>
                <c:pt idx="279">
                  <c:v>5.7843239203731724E-2</c:v>
                </c:pt>
                <c:pt idx="280">
                  <c:v>5.7941428048079412E-2</c:v>
                </c:pt>
                <c:pt idx="281">
                  <c:v>5.8149364310338195E-2</c:v>
                </c:pt>
                <c:pt idx="282">
                  <c:v>5.7809862615886574E-2</c:v>
                </c:pt>
                <c:pt idx="283">
                  <c:v>5.7501181117592122E-2</c:v>
                </c:pt>
                <c:pt idx="284">
                  <c:v>5.7546489299680884E-2</c:v>
                </c:pt>
                <c:pt idx="285">
                  <c:v>5.6293251294492891E-2</c:v>
                </c:pt>
                <c:pt idx="286">
                  <c:v>5.6651023824396768E-2</c:v>
                </c:pt>
                <c:pt idx="287">
                  <c:v>5.6611774627470891E-2</c:v>
                </c:pt>
                <c:pt idx="288">
                  <c:v>5.6658962152359563E-2</c:v>
                </c:pt>
                <c:pt idx="289">
                  <c:v>5.6547128680220056E-2</c:v>
                </c:pt>
                <c:pt idx="290">
                  <c:v>5.7138265657062773E-2</c:v>
                </c:pt>
                <c:pt idx="291">
                  <c:v>5.715289517473366E-2</c:v>
                </c:pt>
                <c:pt idx="292">
                  <c:v>5.6999064071326495E-2</c:v>
                </c:pt>
                <c:pt idx="293">
                  <c:v>5.7265975857838443E-2</c:v>
                </c:pt>
                <c:pt idx="294">
                  <c:v>5.7276279956819359E-2</c:v>
                </c:pt>
                <c:pt idx="295">
                  <c:v>5.7706821896475601E-2</c:v>
                </c:pt>
                <c:pt idx="296">
                  <c:v>5.7702417718232091E-2</c:v>
                </c:pt>
                <c:pt idx="297">
                  <c:v>5.7189641516161599E-2</c:v>
                </c:pt>
                <c:pt idx="298">
                  <c:v>5.7177016440434929E-2</c:v>
                </c:pt>
                <c:pt idx="299">
                  <c:v>5.8257800653572424E-2</c:v>
                </c:pt>
                <c:pt idx="300">
                  <c:v>5.7960766603498491E-2</c:v>
                </c:pt>
                <c:pt idx="301">
                  <c:v>5.8002220502498938E-2</c:v>
                </c:pt>
                <c:pt idx="302">
                  <c:v>5.8040552448828657E-2</c:v>
                </c:pt>
                <c:pt idx="303">
                  <c:v>5.779777474020547E-2</c:v>
                </c:pt>
                <c:pt idx="304">
                  <c:v>5.7601056116517106E-2</c:v>
                </c:pt>
                <c:pt idx="305">
                  <c:v>5.7047891298688508E-2</c:v>
                </c:pt>
                <c:pt idx="306">
                  <c:v>5.7044678662873508E-2</c:v>
                </c:pt>
                <c:pt idx="307">
                  <c:v>5.6975068679665258E-2</c:v>
                </c:pt>
                <c:pt idx="308">
                  <c:v>5.7276245041619635E-2</c:v>
                </c:pt>
                <c:pt idx="309">
                  <c:v>5.7761253445482691E-2</c:v>
                </c:pt>
                <c:pt idx="310">
                  <c:v>5.7890035560340579E-2</c:v>
                </c:pt>
                <c:pt idx="311">
                  <c:v>5.7904785438401891E-2</c:v>
                </c:pt>
                <c:pt idx="312">
                  <c:v>5.7715093713727524E-2</c:v>
                </c:pt>
                <c:pt idx="313">
                  <c:v>5.7731269001437248E-2</c:v>
                </c:pt>
                <c:pt idx="314">
                  <c:v>5.7735207035871317E-2</c:v>
                </c:pt>
                <c:pt idx="315">
                  <c:v>5.7844848835712663E-2</c:v>
                </c:pt>
                <c:pt idx="316">
                  <c:v>5.7483528326715237E-2</c:v>
                </c:pt>
                <c:pt idx="317">
                  <c:v>5.7505234486281802E-2</c:v>
                </c:pt>
                <c:pt idx="318">
                  <c:v>5.3095164997647035E-2</c:v>
                </c:pt>
                <c:pt idx="319">
                  <c:v>5.3859763600231376E-2</c:v>
                </c:pt>
                <c:pt idx="320">
                  <c:v>5.3965828288410275E-2</c:v>
                </c:pt>
                <c:pt idx="321">
                  <c:v>5.3986037941204074E-2</c:v>
                </c:pt>
                <c:pt idx="322">
                  <c:v>5.4703765939855493E-2</c:v>
                </c:pt>
                <c:pt idx="323">
                  <c:v>5.4542684714595231E-2</c:v>
                </c:pt>
                <c:pt idx="324">
                  <c:v>5.3132688742809589E-2</c:v>
                </c:pt>
                <c:pt idx="325">
                  <c:v>5.3206389538654933E-2</c:v>
                </c:pt>
                <c:pt idx="326">
                  <c:v>5.4167210109374642E-2</c:v>
                </c:pt>
                <c:pt idx="327">
                  <c:v>5.4332145840176434E-2</c:v>
                </c:pt>
                <c:pt idx="328">
                  <c:v>5.543771635273697E-2</c:v>
                </c:pt>
                <c:pt idx="329">
                  <c:v>5.5431970698852001E-2</c:v>
                </c:pt>
                <c:pt idx="330">
                  <c:v>5.5612846970944103E-2</c:v>
                </c:pt>
                <c:pt idx="331">
                  <c:v>5.5614687055740193E-2</c:v>
                </c:pt>
                <c:pt idx="332">
                  <c:v>5.5395181021896271E-2</c:v>
                </c:pt>
                <c:pt idx="333">
                  <c:v>5.5771967679629088E-2</c:v>
                </c:pt>
                <c:pt idx="334">
                  <c:v>5.5778480145694795E-2</c:v>
                </c:pt>
                <c:pt idx="335">
                  <c:v>5.5738356347571086E-2</c:v>
                </c:pt>
                <c:pt idx="336">
                  <c:v>5.5887167623424557E-2</c:v>
                </c:pt>
                <c:pt idx="337">
                  <c:v>5.6155525234226268E-2</c:v>
                </c:pt>
                <c:pt idx="338">
                  <c:v>5.6271582485073995E-2</c:v>
                </c:pt>
                <c:pt idx="339">
                  <c:v>5.6206739262601786E-2</c:v>
                </c:pt>
                <c:pt idx="340">
                  <c:v>5.6225255252199409E-2</c:v>
                </c:pt>
                <c:pt idx="341">
                  <c:v>5.6822419477537717E-2</c:v>
                </c:pt>
                <c:pt idx="342">
                  <c:v>5.678476000229736E-2</c:v>
                </c:pt>
                <c:pt idx="343">
                  <c:v>5.6696403551625231E-2</c:v>
                </c:pt>
                <c:pt idx="344">
                  <c:v>5.6701045595264739E-2</c:v>
                </c:pt>
                <c:pt idx="345">
                  <c:v>5.6727262451905569E-2</c:v>
                </c:pt>
                <c:pt idx="346">
                  <c:v>5.7132120081482274E-2</c:v>
                </c:pt>
                <c:pt idx="347">
                  <c:v>5.7033051186777782E-2</c:v>
                </c:pt>
                <c:pt idx="348">
                  <c:v>5.7428587385649696E-2</c:v>
                </c:pt>
                <c:pt idx="349">
                  <c:v>5.7809006721992039E-2</c:v>
                </c:pt>
                <c:pt idx="350">
                  <c:v>5.7916820032841758E-2</c:v>
                </c:pt>
                <c:pt idx="351">
                  <c:v>5.6432840929451326E-2</c:v>
                </c:pt>
                <c:pt idx="352">
                  <c:v>5.6425181843491684E-2</c:v>
                </c:pt>
                <c:pt idx="353">
                  <c:v>5.6226440679283098E-2</c:v>
                </c:pt>
                <c:pt idx="354">
                  <c:v>5.6271958064145901E-2</c:v>
                </c:pt>
                <c:pt idx="355">
                  <c:v>5.6183033482231179E-2</c:v>
                </c:pt>
                <c:pt idx="356">
                  <c:v>5.5857036047060396E-2</c:v>
                </c:pt>
                <c:pt idx="357">
                  <c:v>5.5858319783252966E-2</c:v>
                </c:pt>
                <c:pt idx="358">
                  <c:v>5.578487452171816E-2</c:v>
                </c:pt>
                <c:pt idx="359">
                  <c:v>5.596955458492308E-2</c:v>
                </c:pt>
                <c:pt idx="360">
                  <c:v>5.6043470041439537E-2</c:v>
                </c:pt>
                <c:pt idx="361">
                  <c:v>5.6040985769247743E-2</c:v>
                </c:pt>
                <c:pt idx="362">
                  <c:v>5.570270895221701E-2</c:v>
                </c:pt>
                <c:pt idx="363">
                  <c:v>5.575249287879578E-2</c:v>
                </c:pt>
                <c:pt idx="364">
                  <c:v>5.5613581317176905E-2</c:v>
                </c:pt>
                <c:pt idx="365">
                  <c:v>5.5627525555645672E-2</c:v>
                </c:pt>
                <c:pt idx="366">
                  <c:v>5.5868220471234104E-2</c:v>
                </c:pt>
                <c:pt idx="367">
                  <c:v>5.5531537134128527E-2</c:v>
                </c:pt>
                <c:pt idx="368">
                  <c:v>5.5983852849345567E-2</c:v>
                </c:pt>
                <c:pt idx="369">
                  <c:v>5.6101907906246543E-2</c:v>
                </c:pt>
                <c:pt idx="370">
                  <c:v>5.5860335945675549E-2</c:v>
                </c:pt>
                <c:pt idx="371">
                  <c:v>5.553866577940552E-2</c:v>
                </c:pt>
                <c:pt idx="372">
                  <c:v>5.574251924933428E-2</c:v>
                </c:pt>
                <c:pt idx="373">
                  <c:v>5.5724502306860803E-2</c:v>
                </c:pt>
                <c:pt idx="374">
                  <c:v>5.5710763028524075E-2</c:v>
                </c:pt>
                <c:pt idx="375">
                  <c:v>5.4694226295978331E-2</c:v>
                </c:pt>
                <c:pt idx="376">
                  <c:v>5.4452455509396994E-2</c:v>
                </c:pt>
                <c:pt idx="377">
                  <c:v>5.4292396121308498E-2</c:v>
                </c:pt>
                <c:pt idx="378">
                  <c:v>5.4120683967310325E-2</c:v>
                </c:pt>
                <c:pt idx="379">
                  <c:v>5.3347752877793669E-2</c:v>
                </c:pt>
                <c:pt idx="380">
                  <c:v>5.3543248272911417E-2</c:v>
                </c:pt>
                <c:pt idx="381">
                  <c:v>5.0850247221459116E-2</c:v>
                </c:pt>
                <c:pt idx="382">
                  <c:v>5.0855962788718456E-2</c:v>
                </c:pt>
                <c:pt idx="383">
                  <c:v>5.1074453932159147E-2</c:v>
                </c:pt>
                <c:pt idx="384">
                  <c:v>5.0927005353475746E-2</c:v>
                </c:pt>
                <c:pt idx="385">
                  <c:v>5.0705423074966047E-2</c:v>
                </c:pt>
                <c:pt idx="386">
                  <c:v>5.127959104304259E-2</c:v>
                </c:pt>
                <c:pt idx="387">
                  <c:v>5.166013984978593E-2</c:v>
                </c:pt>
                <c:pt idx="388">
                  <c:v>6.419591429099869E-2</c:v>
                </c:pt>
                <c:pt idx="389">
                  <c:v>6.3963160495768875E-2</c:v>
                </c:pt>
                <c:pt idx="390">
                  <c:v>6.418589583396557E-2</c:v>
                </c:pt>
                <c:pt idx="391">
                  <c:v>6.4314694643924489E-2</c:v>
                </c:pt>
                <c:pt idx="392">
                  <c:v>6.425864246117477E-2</c:v>
                </c:pt>
                <c:pt idx="393">
                  <c:v>6.4084993758653355E-2</c:v>
                </c:pt>
                <c:pt idx="394">
                  <c:v>6.3950687157618216E-2</c:v>
                </c:pt>
                <c:pt idx="395">
                  <c:v>6.3530011667539035E-2</c:v>
                </c:pt>
                <c:pt idx="396">
                  <c:v>6.3789615330295799E-2</c:v>
                </c:pt>
                <c:pt idx="397">
                  <c:v>6.3809869149804938E-2</c:v>
                </c:pt>
                <c:pt idx="398">
                  <c:v>6.4774828929632239E-2</c:v>
                </c:pt>
                <c:pt idx="399">
                  <c:v>6.5057070550399443E-2</c:v>
                </c:pt>
                <c:pt idx="400">
                  <c:v>6.4989044362474366E-2</c:v>
                </c:pt>
                <c:pt idx="401">
                  <c:v>6.5098717440699783E-2</c:v>
                </c:pt>
                <c:pt idx="402">
                  <c:v>6.5080887511477753E-2</c:v>
                </c:pt>
                <c:pt idx="403">
                  <c:v>6.473654787316295E-2</c:v>
                </c:pt>
                <c:pt idx="404">
                  <c:v>6.4838748038056587E-2</c:v>
                </c:pt>
                <c:pt idx="405">
                  <c:v>6.5038839619531649E-2</c:v>
                </c:pt>
                <c:pt idx="406">
                  <c:v>6.4946113833986366E-2</c:v>
                </c:pt>
                <c:pt idx="407">
                  <c:v>6.6296194341802117E-2</c:v>
                </c:pt>
                <c:pt idx="408">
                  <c:v>6.6394239462349333E-2</c:v>
                </c:pt>
                <c:pt idx="409">
                  <c:v>6.649364317334279E-2</c:v>
                </c:pt>
                <c:pt idx="410">
                  <c:v>6.6542552398159802E-2</c:v>
                </c:pt>
                <c:pt idx="411">
                  <c:v>6.6697323692739369E-2</c:v>
                </c:pt>
                <c:pt idx="412">
                  <c:v>6.6564406343358182E-2</c:v>
                </c:pt>
                <c:pt idx="413">
                  <c:v>6.6583964707616974E-2</c:v>
                </c:pt>
                <c:pt idx="414">
                  <c:v>6.6531669251715636E-2</c:v>
                </c:pt>
                <c:pt idx="415">
                  <c:v>6.647539655419768E-2</c:v>
                </c:pt>
                <c:pt idx="416">
                  <c:v>6.6189791139217941E-2</c:v>
                </c:pt>
                <c:pt idx="417">
                  <c:v>6.626729063249813E-2</c:v>
                </c:pt>
                <c:pt idx="418">
                  <c:v>6.627471441225008E-2</c:v>
                </c:pt>
                <c:pt idx="419">
                  <c:v>6.62153677052187E-2</c:v>
                </c:pt>
                <c:pt idx="420">
                  <c:v>6.6075326041239141E-2</c:v>
                </c:pt>
                <c:pt idx="421">
                  <c:v>6.5720323817786988E-2</c:v>
                </c:pt>
                <c:pt idx="422">
                  <c:v>6.5762623552480026E-2</c:v>
                </c:pt>
                <c:pt idx="423">
                  <c:v>6.5994622930723459E-2</c:v>
                </c:pt>
                <c:pt idx="424">
                  <c:v>6.5998895406399055E-2</c:v>
                </c:pt>
                <c:pt idx="425">
                  <c:v>6.4903255644434013E-2</c:v>
                </c:pt>
                <c:pt idx="426">
                  <c:v>6.4898254213665574E-2</c:v>
                </c:pt>
                <c:pt idx="427">
                  <c:v>6.5284339104826297E-2</c:v>
                </c:pt>
                <c:pt idx="428">
                  <c:v>6.6196800756705323E-2</c:v>
                </c:pt>
                <c:pt idx="429">
                  <c:v>6.6468383328311967E-2</c:v>
                </c:pt>
                <c:pt idx="430">
                  <c:v>6.6947826854624637E-2</c:v>
                </c:pt>
                <c:pt idx="431">
                  <c:v>6.6917096730314832E-2</c:v>
                </c:pt>
                <c:pt idx="432">
                  <c:v>6.7210318583350401E-2</c:v>
                </c:pt>
                <c:pt idx="433">
                  <c:v>6.7302986353327765E-2</c:v>
                </c:pt>
                <c:pt idx="434">
                  <c:v>6.7084751332050746E-2</c:v>
                </c:pt>
                <c:pt idx="435">
                  <c:v>6.668333328244147E-2</c:v>
                </c:pt>
                <c:pt idx="436">
                  <c:v>6.6634645178173219E-2</c:v>
                </c:pt>
                <c:pt idx="437">
                  <c:v>6.675117893330576E-2</c:v>
                </c:pt>
                <c:pt idx="438">
                  <c:v>6.6612172597937933E-2</c:v>
                </c:pt>
                <c:pt idx="439">
                  <c:v>6.6783410405193644E-2</c:v>
                </c:pt>
                <c:pt idx="440">
                  <c:v>6.6862096416787281E-2</c:v>
                </c:pt>
                <c:pt idx="441">
                  <c:v>6.6763830797590948E-2</c:v>
                </c:pt>
                <c:pt idx="442">
                  <c:v>6.6669296535369155E-2</c:v>
                </c:pt>
                <c:pt idx="443">
                  <c:v>6.66473350909879E-2</c:v>
                </c:pt>
                <c:pt idx="444">
                  <c:v>6.6360021423582549E-2</c:v>
                </c:pt>
                <c:pt idx="445">
                  <c:v>6.6587191445876284E-2</c:v>
                </c:pt>
                <c:pt idx="446">
                  <c:v>6.6420596152580655E-2</c:v>
                </c:pt>
                <c:pt idx="447">
                  <c:v>6.6782952108529553E-2</c:v>
                </c:pt>
                <c:pt idx="448">
                  <c:v>6.6304404485732854E-2</c:v>
                </c:pt>
                <c:pt idx="449">
                  <c:v>6.6381217191239086E-2</c:v>
                </c:pt>
                <c:pt idx="450">
                  <c:v>6.8081562550095814E-2</c:v>
                </c:pt>
                <c:pt idx="451">
                  <c:v>6.8176657998173407E-2</c:v>
                </c:pt>
                <c:pt idx="452">
                  <c:v>6.7232615534718265E-2</c:v>
                </c:pt>
                <c:pt idx="453">
                  <c:v>6.6344783199076746E-2</c:v>
                </c:pt>
                <c:pt idx="454">
                  <c:v>6.5182814860558921E-2</c:v>
                </c:pt>
                <c:pt idx="455">
                  <c:v>6.5192494309690319E-2</c:v>
                </c:pt>
                <c:pt idx="456">
                  <c:v>6.4978668950549642E-2</c:v>
                </c:pt>
                <c:pt idx="457">
                  <c:v>6.4978569859135818E-2</c:v>
                </c:pt>
                <c:pt idx="458">
                  <c:v>6.5040921057568701E-2</c:v>
                </c:pt>
                <c:pt idx="459">
                  <c:v>6.4788217356941763E-2</c:v>
                </c:pt>
                <c:pt idx="460">
                  <c:v>6.4728008097023004E-2</c:v>
                </c:pt>
                <c:pt idx="461">
                  <c:v>6.4771736990746134E-2</c:v>
                </c:pt>
                <c:pt idx="462">
                  <c:v>6.4635516464333728E-2</c:v>
                </c:pt>
                <c:pt idx="463">
                  <c:v>6.4893894077435302E-2</c:v>
                </c:pt>
                <c:pt idx="464">
                  <c:v>6.5160960003140228E-2</c:v>
                </c:pt>
                <c:pt idx="465">
                  <c:v>6.5471207884648469E-2</c:v>
                </c:pt>
                <c:pt idx="466">
                  <c:v>6.546484317328756E-2</c:v>
                </c:pt>
                <c:pt idx="467">
                  <c:v>6.4990626460616846E-2</c:v>
                </c:pt>
                <c:pt idx="468">
                  <c:v>6.4930281178410307E-2</c:v>
                </c:pt>
                <c:pt idx="469">
                  <c:v>6.4905642577364975E-2</c:v>
                </c:pt>
                <c:pt idx="470">
                  <c:v>6.4984314624963319E-2</c:v>
                </c:pt>
                <c:pt idx="471">
                  <c:v>6.5257973995324361E-2</c:v>
                </c:pt>
                <c:pt idx="472">
                  <c:v>6.558024919941062E-2</c:v>
                </c:pt>
                <c:pt idx="473">
                  <c:v>6.6266094336419723E-2</c:v>
                </c:pt>
                <c:pt idx="474">
                  <c:v>6.603962206059856E-2</c:v>
                </c:pt>
                <c:pt idx="475">
                  <c:v>6.5685053280330544E-2</c:v>
                </c:pt>
                <c:pt idx="476">
                  <c:v>6.7197425615376505E-2</c:v>
                </c:pt>
                <c:pt idx="477">
                  <c:v>6.7223493621733119E-2</c:v>
                </c:pt>
                <c:pt idx="478">
                  <c:v>6.7223932578175591E-2</c:v>
                </c:pt>
                <c:pt idx="479">
                  <c:v>6.7126916962777436E-2</c:v>
                </c:pt>
                <c:pt idx="480">
                  <c:v>6.7262761090664605E-2</c:v>
                </c:pt>
                <c:pt idx="481">
                  <c:v>6.7264337823060127E-2</c:v>
                </c:pt>
                <c:pt idx="482">
                  <c:v>6.7135845366235902E-2</c:v>
                </c:pt>
                <c:pt idx="483">
                  <c:v>6.7119323981889092E-2</c:v>
                </c:pt>
                <c:pt idx="484">
                  <c:v>6.7124814391258975E-2</c:v>
                </c:pt>
                <c:pt idx="485">
                  <c:v>6.6975995245468475E-2</c:v>
                </c:pt>
                <c:pt idx="486">
                  <c:v>6.6929893600493756E-2</c:v>
                </c:pt>
                <c:pt idx="487">
                  <c:v>6.6937755805764873E-2</c:v>
                </c:pt>
                <c:pt idx="488">
                  <c:v>6.6946077653839836E-2</c:v>
                </c:pt>
                <c:pt idx="489">
                  <c:v>6.7034334244085392E-2</c:v>
                </c:pt>
                <c:pt idx="490">
                  <c:v>6.7049653448877033E-2</c:v>
                </c:pt>
                <c:pt idx="491">
                  <c:v>6.7234411935417793E-2</c:v>
                </c:pt>
                <c:pt idx="492">
                  <c:v>6.6902104504229717E-2</c:v>
                </c:pt>
                <c:pt idx="493">
                  <c:v>6.6886074282417232E-2</c:v>
                </c:pt>
                <c:pt idx="494">
                  <c:v>6.6272877481192635E-2</c:v>
                </c:pt>
                <c:pt idx="495">
                  <c:v>6.6235236356963836E-2</c:v>
                </c:pt>
                <c:pt idx="496">
                  <c:v>6.6764971807360171E-2</c:v>
                </c:pt>
                <c:pt idx="497">
                  <c:v>6.6874257473765353E-2</c:v>
                </c:pt>
                <c:pt idx="498">
                  <c:v>6.6676746716855667E-2</c:v>
                </c:pt>
                <c:pt idx="499">
                  <c:v>6.6699794107802232E-2</c:v>
                </c:pt>
                <c:pt idx="500">
                  <c:v>6.6888116332521008E-2</c:v>
                </c:pt>
                <c:pt idx="501">
                  <c:v>6.6881072736788075E-2</c:v>
                </c:pt>
                <c:pt idx="502">
                  <c:v>6.6912375054235265E-2</c:v>
                </c:pt>
                <c:pt idx="503">
                  <c:v>6.6973353782015799E-2</c:v>
                </c:pt>
                <c:pt idx="504">
                  <c:v>6.6974176050780612E-2</c:v>
                </c:pt>
                <c:pt idx="505">
                  <c:v>6.7098753740405317E-2</c:v>
                </c:pt>
                <c:pt idx="506">
                  <c:v>6.6875047207703167E-2</c:v>
                </c:pt>
                <c:pt idx="507">
                  <c:v>6.6923750884115535E-2</c:v>
                </c:pt>
                <c:pt idx="508">
                  <c:v>6.7506033247178618E-2</c:v>
                </c:pt>
                <c:pt idx="509">
                  <c:v>6.7687910082601596E-2</c:v>
                </c:pt>
                <c:pt idx="510">
                  <c:v>6.8063808334154277E-2</c:v>
                </c:pt>
                <c:pt idx="511">
                  <c:v>6.8052582125171249E-2</c:v>
                </c:pt>
                <c:pt idx="512">
                  <c:v>6.7743494033826776E-2</c:v>
                </c:pt>
                <c:pt idx="513">
                  <c:v>6.7294456086412185E-2</c:v>
                </c:pt>
                <c:pt idx="514">
                  <c:v>5.5839394409869715E-2</c:v>
                </c:pt>
                <c:pt idx="515">
                  <c:v>5.6005286052578027E-2</c:v>
                </c:pt>
                <c:pt idx="516">
                  <c:v>5.581863635867728E-2</c:v>
                </c:pt>
                <c:pt idx="517">
                  <c:v>5.5935439052373179E-2</c:v>
                </c:pt>
                <c:pt idx="518">
                  <c:v>5.5718715424969249E-2</c:v>
                </c:pt>
                <c:pt idx="519">
                  <c:v>5.5740273007282862E-2</c:v>
                </c:pt>
                <c:pt idx="520">
                  <c:v>5.5741693002382783E-2</c:v>
                </c:pt>
                <c:pt idx="521">
                  <c:v>5.5741691700367073E-2</c:v>
                </c:pt>
                <c:pt idx="522">
                  <c:v>5.5424109072586658E-2</c:v>
                </c:pt>
                <c:pt idx="523">
                  <c:v>5.561395391740611E-2</c:v>
                </c:pt>
                <c:pt idx="524">
                  <c:v>5.454431013525176E-2</c:v>
                </c:pt>
                <c:pt idx="525">
                  <c:v>5.4548816630723855E-2</c:v>
                </c:pt>
                <c:pt idx="526">
                  <c:v>5.4456875869967683E-2</c:v>
                </c:pt>
                <c:pt idx="527">
                  <c:v>5.4290654981521642E-2</c:v>
                </c:pt>
                <c:pt idx="528">
                  <c:v>5.3767338152123423E-2</c:v>
                </c:pt>
                <c:pt idx="529">
                  <c:v>5.3748033967286724E-2</c:v>
                </c:pt>
                <c:pt idx="530">
                  <c:v>5.370202121044463E-2</c:v>
                </c:pt>
                <c:pt idx="531">
                  <c:v>5.3522739565080205E-2</c:v>
                </c:pt>
                <c:pt idx="532">
                  <c:v>5.3645135369212976E-2</c:v>
                </c:pt>
                <c:pt idx="533">
                  <c:v>5.2058862975159576E-2</c:v>
                </c:pt>
                <c:pt idx="534">
                  <c:v>5.1930102177374857E-2</c:v>
                </c:pt>
                <c:pt idx="535">
                  <c:v>5.174897931345377E-2</c:v>
                </c:pt>
                <c:pt idx="536">
                  <c:v>5.1716235123047669E-2</c:v>
                </c:pt>
                <c:pt idx="537">
                  <c:v>5.1539821842588332E-2</c:v>
                </c:pt>
                <c:pt idx="538">
                  <c:v>5.121811315723207E-2</c:v>
                </c:pt>
                <c:pt idx="539">
                  <c:v>5.1180607741054304E-2</c:v>
                </c:pt>
                <c:pt idx="540">
                  <c:v>5.1153333783811594E-2</c:v>
                </c:pt>
                <c:pt idx="541">
                  <c:v>5.1153257919138849E-2</c:v>
                </c:pt>
                <c:pt idx="542">
                  <c:v>5.1030278564439181E-2</c:v>
                </c:pt>
                <c:pt idx="543">
                  <c:v>5.1135199091690418E-2</c:v>
                </c:pt>
                <c:pt idx="544">
                  <c:v>5.1084081167176137E-2</c:v>
                </c:pt>
                <c:pt idx="545">
                  <c:v>5.1047226543491975E-2</c:v>
                </c:pt>
                <c:pt idx="546">
                  <c:v>5.1274973959425131E-2</c:v>
                </c:pt>
                <c:pt idx="547">
                  <c:v>5.1349288598539766E-2</c:v>
                </c:pt>
                <c:pt idx="548">
                  <c:v>5.1310267388730305E-2</c:v>
                </c:pt>
                <c:pt idx="549">
                  <c:v>5.0711238773159438E-2</c:v>
                </c:pt>
                <c:pt idx="550">
                  <c:v>5.0644843782585859E-2</c:v>
                </c:pt>
                <c:pt idx="551">
                  <c:v>5.0751460597822512E-2</c:v>
                </c:pt>
                <c:pt idx="552">
                  <c:v>5.079936907443032E-2</c:v>
                </c:pt>
                <c:pt idx="553">
                  <c:v>5.0240948537560337E-2</c:v>
                </c:pt>
                <c:pt idx="554">
                  <c:v>4.9033766239923907E-2</c:v>
                </c:pt>
                <c:pt idx="555">
                  <c:v>4.9311923829151151E-2</c:v>
                </c:pt>
                <c:pt idx="556">
                  <c:v>4.8670778834773172E-2</c:v>
                </c:pt>
                <c:pt idx="557">
                  <c:v>4.873165527440864E-2</c:v>
                </c:pt>
                <c:pt idx="558">
                  <c:v>4.8405742139994754E-2</c:v>
                </c:pt>
                <c:pt idx="559">
                  <c:v>4.8411921717585335E-2</c:v>
                </c:pt>
                <c:pt idx="560">
                  <c:v>4.8445679153037526E-2</c:v>
                </c:pt>
                <c:pt idx="561">
                  <c:v>4.8994297737876828E-2</c:v>
                </c:pt>
                <c:pt idx="562">
                  <c:v>4.8894000042619387E-2</c:v>
                </c:pt>
                <c:pt idx="563">
                  <c:v>4.8934370870005815E-2</c:v>
                </c:pt>
                <c:pt idx="564">
                  <c:v>4.8932928162757496E-2</c:v>
                </c:pt>
                <c:pt idx="565">
                  <c:v>4.8633895716856126E-2</c:v>
                </c:pt>
                <c:pt idx="566">
                  <c:v>4.8626391139208115E-2</c:v>
                </c:pt>
                <c:pt idx="567">
                  <c:v>4.8656740290063193E-2</c:v>
                </c:pt>
                <c:pt idx="568">
                  <c:v>4.903337214744713E-2</c:v>
                </c:pt>
                <c:pt idx="569">
                  <c:v>4.9080526976966028E-2</c:v>
                </c:pt>
                <c:pt idx="570">
                  <c:v>4.9225909554571505E-2</c:v>
                </c:pt>
                <c:pt idx="571">
                  <c:v>4.8024207561737142E-2</c:v>
                </c:pt>
                <c:pt idx="572">
                  <c:v>4.8200533474979726E-2</c:v>
                </c:pt>
                <c:pt idx="573">
                  <c:v>4.7746896486221255E-2</c:v>
                </c:pt>
                <c:pt idx="574">
                  <c:v>4.9753917285203966E-2</c:v>
                </c:pt>
                <c:pt idx="575">
                  <c:v>4.9642466793021756E-2</c:v>
                </c:pt>
                <c:pt idx="576">
                  <c:v>4.7137033143838492E-2</c:v>
                </c:pt>
                <c:pt idx="577">
                  <c:v>4.6746525487998035E-2</c:v>
                </c:pt>
                <c:pt idx="578">
                  <c:v>4.6785371644660685E-2</c:v>
                </c:pt>
                <c:pt idx="579">
                  <c:v>4.6720703823089814E-2</c:v>
                </c:pt>
                <c:pt idx="580">
                  <c:v>4.7333947345561726E-2</c:v>
                </c:pt>
                <c:pt idx="581">
                  <c:v>4.7518758092508738E-2</c:v>
                </c:pt>
                <c:pt idx="582">
                  <c:v>4.7697252251396587E-2</c:v>
                </c:pt>
                <c:pt idx="583">
                  <c:v>4.7698505437505825E-2</c:v>
                </c:pt>
                <c:pt idx="584">
                  <c:v>4.7882426000723156E-2</c:v>
                </c:pt>
                <c:pt idx="585">
                  <c:v>4.8079622180190462E-2</c:v>
                </c:pt>
                <c:pt idx="586">
                  <c:v>4.8170793683264546E-2</c:v>
                </c:pt>
                <c:pt idx="587">
                  <c:v>4.8213915887060699E-2</c:v>
                </c:pt>
                <c:pt idx="588">
                  <c:v>4.8236175698206804E-2</c:v>
                </c:pt>
                <c:pt idx="589">
                  <c:v>4.7460314899022089E-2</c:v>
                </c:pt>
                <c:pt idx="590">
                  <c:v>4.7134064352141167E-2</c:v>
                </c:pt>
                <c:pt idx="591">
                  <c:v>4.6640990637752636E-2</c:v>
                </c:pt>
                <c:pt idx="592">
                  <c:v>4.6617446780569179E-2</c:v>
                </c:pt>
                <c:pt idx="593">
                  <c:v>4.697753040399387E-2</c:v>
                </c:pt>
                <c:pt idx="594">
                  <c:v>4.7228793272824705E-2</c:v>
                </c:pt>
                <c:pt idx="595">
                  <c:v>4.7150567825476233E-2</c:v>
                </c:pt>
                <c:pt idx="596">
                  <c:v>4.7116483574380544E-2</c:v>
                </c:pt>
                <c:pt idx="597">
                  <c:v>4.6974352752275288E-2</c:v>
                </c:pt>
                <c:pt idx="598">
                  <c:v>4.6246584599958333E-2</c:v>
                </c:pt>
                <c:pt idx="599">
                  <c:v>4.5874585017895521E-2</c:v>
                </c:pt>
                <c:pt idx="600">
                  <c:v>4.5876554290452599E-2</c:v>
                </c:pt>
                <c:pt idx="601">
                  <c:v>4.5928355331036251E-2</c:v>
                </c:pt>
                <c:pt idx="602">
                  <c:v>4.5776456778727014E-2</c:v>
                </c:pt>
                <c:pt idx="603">
                  <c:v>4.5900259061849323E-2</c:v>
                </c:pt>
                <c:pt idx="604">
                  <c:v>4.6175971634988697E-2</c:v>
                </c:pt>
                <c:pt idx="605">
                  <c:v>4.6209226763451947E-2</c:v>
                </c:pt>
                <c:pt idx="606">
                  <c:v>4.5811369946177467E-2</c:v>
                </c:pt>
                <c:pt idx="607">
                  <c:v>4.5924012951630254E-2</c:v>
                </c:pt>
                <c:pt idx="608">
                  <c:v>4.5995025458626902E-2</c:v>
                </c:pt>
                <c:pt idx="609">
                  <c:v>4.5996608923504836E-2</c:v>
                </c:pt>
                <c:pt idx="610">
                  <c:v>4.6007221542168776E-2</c:v>
                </c:pt>
                <c:pt idx="611">
                  <c:v>4.5966670241108912E-2</c:v>
                </c:pt>
                <c:pt idx="612">
                  <c:v>4.6045291114585385E-2</c:v>
                </c:pt>
                <c:pt idx="613">
                  <c:v>4.7293869665329911E-2</c:v>
                </c:pt>
                <c:pt idx="614">
                  <c:v>4.729224821173212E-2</c:v>
                </c:pt>
                <c:pt idx="615">
                  <c:v>4.7179847969174307E-2</c:v>
                </c:pt>
                <c:pt idx="616">
                  <c:v>4.7682495262654202E-2</c:v>
                </c:pt>
                <c:pt idx="617">
                  <c:v>4.7526575661512339E-2</c:v>
                </c:pt>
                <c:pt idx="618">
                  <c:v>4.7515588793293081E-2</c:v>
                </c:pt>
                <c:pt idx="619">
                  <c:v>4.7505666850843627E-2</c:v>
                </c:pt>
                <c:pt idx="620">
                  <c:v>4.7720229304802568E-2</c:v>
                </c:pt>
                <c:pt idx="621">
                  <c:v>4.7690303445750273E-2</c:v>
                </c:pt>
                <c:pt idx="622">
                  <c:v>4.7412867434685355E-2</c:v>
                </c:pt>
                <c:pt idx="623">
                  <c:v>4.7191379581387562E-2</c:v>
                </c:pt>
                <c:pt idx="624">
                  <c:v>4.7292661516577204E-2</c:v>
                </c:pt>
                <c:pt idx="625">
                  <c:v>4.7290566652031435E-2</c:v>
                </c:pt>
                <c:pt idx="626">
                  <c:v>4.6917172094235106E-2</c:v>
                </c:pt>
                <c:pt idx="627">
                  <c:v>4.6902979640504779E-2</c:v>
                </c:pt>
                <c:pt idx="628">
                  <c:v>4.6883050183781437E-2</c:v>
                </c:pt>
                <c:pt idx="629">
                  <c:v>4.6798584193895973E-2</c:v>
                </c:pt>
                <c:pt idx="630">
                  <c:v>4.6840818911349495E-2</c:v>
                </c:pt>
                <c:pt idx="631">
                  <c:v>4.6626666753311882E-2</c:v>
                </c:pt>
                <c:pt idx="632">
                  <c:v>4.6795779769174067E-2</c:v>
                </c:pt>
                <c:pt idx="633">
                  <c:v>4.6759600961181418E-2</c:v>
                </c:pt>
                <c:pt idx="634">
                  <c:v>4.6192795708481484E-2</c:v>
                </c:pt>
                <c:pt idx="635">
                  <c:v>4.5583805576785971E-2</c:v>
                </c:pt>
                <c:pt idx="636">
                  <c:v>4.4995551022999403E-2</c:v>
                </c:pt>
                <c:pt idx="637">
                  <c:v>4.501583738991221E-2</c:v>
                </c:pt>
                <c:pt idx="638">
                  <c:v>4.5293567831141468E-2</c:v>
                </c:pt>
                <c:pt idx="639">
                  <c:v>4.5384103886471031E-2</c:v>
                </c:pt>
                <c:pt idx="640">
                  <c:v>4.5423396715713452E-2</c:v>
                </c:pt>
                <c:pt idx="641">
                  <c:v>4.5313310757753821E-2</c:v>
                </c:pt>
                <c:pt idx="642">
                  <c:v>4.5395525727182952E-2</c:v>
                </c:pt>
                <c:pt idx="643">
                  <c:v>4.4950256253013299E-2</c:v>
                </c:pt>
                <c:pt idx="644">
                  <c:v>4.5141154889634369E-2</c:v>
                </c:pt>
                <c:pt idx="645">
                  <c:v>4.5337807872639684E-2</c:v>
                </c:pt>
                <c:pt idx="646">
                  <c:v>4.5346787218958205E-2</c:v>
                </c:pt>
                <c:pt idx="647">
                  <c:v>4.5372652369122746E-2</c:v>
                </c:pt>
                <c:pt idx="648">
                  <c:v>4.577706250755461E-2</c:v>
                </c:pt>
                <c:pt idx="649">
                  <c:v>4.6047971605270036E-2</c:v>
                </c:pt>
                <c:pt idx="650">
                  <c:v>4.6041318763178365E-2</c:v>
                </c:pt>
                <c:pt idx="651">
                  <c:v>4.5885829016427515E-2</c:v>
                </c:pt>
                <c:pt idx="652">
                  <c:v>4.6087801214438333E-2</c:v>
                </c:pt>
                <c:pt idx="653">
                  <c:v>4.6868929896864871E-2</c:v>
                </c:pt>
                <c:pt idx="654">
                  <c:v>4.7031588734876326E-2</c:v>
                </c:pt>
                <c:pt idx="655">
                  <c:v>4.7684899017972023E-2</c:v>
                </c:pt>
                <c:pt idx="656">
                  <c:v>4.7867574564727997E-2</c:v>
                </c:pt>
                <c:pt idx="657">
                  <c:v>4.7898736554978963E-2</c:v>
                </c:pt>
                <c:pt idx="658">
                  <c:v>4.7444998739294475E-2</c:v>
                </c:pt>
                <c:pt idx="659">
                  <c:v>4.7537268310346173E-2</c:v>
                </c:pt>
                <c:pt idx="660">
                  <c:v>4.7322238379804246E-2</c:v>
                </c:pt>
                <c:pt idx="661">
                  <c:v>4.8277163787532329E-2</c:v>
                </c:pt>
                <c:pt idx="662">
                  <c:v>4.8879446474249334E-2</c:v>
                </c:pt>
                <c:pt idx="663">
                  <c:v>4.9015162679993639E-2</c:v>
                </c:pt>
                <c:pt idx="664">
                  <c:v>4.9131557022067771E-2</c:v>
                </c:pt>
                <c:pt idx="665">
                  <c:v>4.9590703215261094E-2</c:v>
                </c:pt>
                <c:pt idx="666">
                  <c:v>5.009989473221773E-2</c:v>
                </c:pt>
                <c:pt idx="667">
                  <c:v>5.0117816980684911E-2</c:v>
                </c:pt>
                <c:pt idx="668">
                  <c:v>5.0172254394969945E-2</c:v>
                </c:pt>
                <c:pt idx="669">
                  <c:v>4.9994694578363565E-2</c:v>
                </c:pt>
                <c:pt idx="670">
                  <c:v>4.9958911265201751E-2</c:v>
                </c:pt>
                <c:pt idx="671">
                  <c:v>5.0392483392400392E-2</c:v>
                </c:pt>
                <c:pt idx="672">
                  <c:v>5.0151522097042114E-2</c:v>
                </c:pt>
                <c:pt idx="673">
                  <c:v>5.0081272640214981E-2</c:v>
                </c:pt>
                <c:pt idx="674">
                  <c:v>5.0029370485648671E-2</c:v>
                </c:pt>
                <c:pt idx="675">
                  <c:v>5.0238264663905553E-2</c:v>
                </c:pt>
                <c:pt idx="676">
                  <c:v>5.0429269398578551E-2</c:v>
                </c:pt>
                <c:pt idx="677">
                  <c:v>5.147043978986629E-2</c:v>
                </c:pt>
                <c:pt idx="678">
                  <c:v>5.1446558963694662E-2</c:v>
                </c:pt>
                <c:pt idx="679">
                  <c:v>5.1454564881684123E-2</c:v>
                </c:pt>
                <c:pt idx="680">
                  <c:v>5.2604330874276191E-2</c:v>
                </c:pt>
                <c:pt idx="681">
                  <c:v>5.2371526452273609E-2</c:v>
                </c:pt>
                <c:pt idx="682">
                  <c:v>5.2319818810261438E-2</c:v>
                </c:pt>
                <c:pt idx="683">
                  <c:v>5.277165385939056E-2</c:v>
                </c:pt>
                <c:pt idx="684">
                  <c:v>5.3458332465621886E-2</c:v>
                </c:pt>
                <c:pt idx="685">
                  <c:v>5.4241054556197085E-2</c:v>
                </c:pt>
                <c:pt idx="686">
                  <c:v>5.4189832940542172E-2</c:v>
                </c:pt>
                <c:pt idx="687">
                  <c:v>5.4245944626776052E-2</c:v>
                </c:pt>
                <c:pt idx="688">
                  <c:v>5.4274605945687553E-2</c:v>
                </c:pt>
                <c:pt idx="689">
                  <c:v>5.3953526133714597E-2</c:v>
                </c:pt>
                <c:pt idx="690">
                  <c:v>5.3965473924754898E-2</c:v>
                </c:pt>
                <c:pt idx="691">
                  <c:v>5.4062261074841543E-2</c:v>
                </c:pt>
                <c:pt idx="692">
                  <c:v>5.3876980168580828E-2</c:v>
                </c:pt>
                <c:pt idx="693">
                  <c:v>5.4288224667832022E-2</c:v>
                </c:pt>
                <c:pt idx="694">
                  <c:v>5.4113273317084487E-2</c:v>
                </c:pt>
                <c:pt idx="695">
                  <c:v>5.4311257878935655E-2</c:v>
                </c:pt>
                <c:pt idx="696">
                  <c:v>5.4182412784983397E-2</c:v>
                </c:pt>
                <c:pt idx="697">
                  <c:v>5.4193728773230178E-2</c:v>
                </c:pt>
                <c:pt idx="698">
                  <c:v>5.7442631839148356E-2</c:v>
                </c:pt>
                <c:pt idx="699">
                  <c:v>5.9065034956084388E-2</c:v>
                </c:pt>
                <c:pt idx="700">
                  <c:v>5.692645896516571E-2</c:v>
                </c:pt>
                <c:pt idx="701">
                  <c:v>5.8991242257479461E-2</c:v>
                </c:pt>
                <c:pt idx="702">
                  <c:v>5.8413362280355333E-2</c:v>
                </c:pt>
                <c:pt idx="703">
                  <c:v>5.8463210527800964E-2</c:v>
                </c:pt>
                <c:pt idx="704">
                  <c:v>5.8814160507427285E-2</c:v>
                </c:pt>
                <c:pt idx="705">
                  <c:v>5.8910357047499647E-2</c:v>
                </c:pt>
                <c:pt idx="706">
                  <c:v>6.0836600749202961E-2</c:v>
                </c:pt>
                <c:pt idx="707">
                  <c:v>6.0812463299369797E-2</c:v>
                </c:pt>
                <c:pt idx="708">
                  <c:v>6.0501715804724236E-2</c:v>
                </c:pt>
                <c:pt idx="709">
                  <c:v>6.0682126842844394E-2</c:v>
                </c:pt>
                <c:pt idx="710">
                  <c:v>6.0672007046400432E-2</c:v>
                </c:pt>
                <c:pt idx="711">
                  <c:v>6.099165355231282E-2</c:v>
                </c:pt>
                <c:pt idx="712">
                  <c:v>6.1101451781162969E-2</c:v>
                </c:pt>
                <c:pt idx="713">
                  <c:v>6.1140849188405039E-2</c:v>
                </c:pt>
                <c:pt idx="714">
                  <c:v>6.1355534592866197E-2</c:v>
                </c:pt>
                <c:pt idx="715">
                  <c:v>6.1607175972177741E-2</c:v>
                </c:pt>
                <c:pt idx="716">
                  <c:v>6.1525689552198323E-2</c:v>
                </c:pt>
                <c:pt idx="717">
                  <c:v>6.1348085653687982E-2</c:v>
                </c:pt>
                <c:pt idx="718">
                  <c:v>6.1503560917962954E-2</c:v>
                </c:pt>
                <c:pt idx="719">
                  <c:v>6.1468665102779298E-2</c:v>
                </c:pt>
                <c:pt idx="720">
                  <c:v>6.112485298991388E-2</c:v>
                </c:pt>
                <c:pt idx="721">
                  <c:v>6.1190423744634931E-2</c:v>
                </c:pt>
                <c:pt idx="722">
                  <c:v>6.1229523330230018E-2</c:v>
                </c:pt>
                <c:pt idx="723">
                  <c:v>6.1343727166699231E-2</c:v>
                </c:pt>
                <c:pt idx="724">
                  <c:v>6.1349400127087526E-2</c:v>
                </c:pt>
                <c:pt idx="725">
                  <c:v>6.1433119378037908E-2</c:v>
                </c:pt>
                <c:pt idx="726">
                  <c:v>6.1893528530220003E-2</c:v>
                </c:pt>
                <c:pt idx="727">
                  <c:v>6.182141844537245E-2</c:v>
                </c:pt>
                <c:pt idx="728">
                  <c:v>6.0792223319580355E-2</c:v>
                </c:pt>
                <c:pt idx="729">
                  <c:v>6.0530404766377929E-2</c:v>
                </c:pt>
                <c:pt idx="730">
                  <c:v>6.0332452313812866E-2</c:v>
                </c:pt>
                <c:pt idx="731">
                  <c:v>6.0315136225019078E-2</c:v>
                </c:pt>
                <c:pt idx="732">
                  <c:v>6.0319239727841603E-2</c:v>
                </c:pt>
                <c:pt idx="733">
                  <c:v>6.0194746235808498E-2</c:v>
                </c:pt>
                <c:pt idx="734">
                  <c:v>6.0319485889896343E-2</c:v>
                </c:pt>
                <c:pt idx="735">
                  <c:v>6.113110986163383E-2</c:v>
                </c:pt>
                <c:pt idx="736">
                  <c:v>6.1165320262067301E-2</c:v>
                </c:pt>
                <c:pt idx="737">
                  <c:v>6.0699773643871642E-2</c:v>
                </c:pt>
                <c:pt idx="738">
                  <c:v>6.0736218086604475E-2</c:v>
                </c:pt>
                <c:pt idx="739">
                  <c:v>5.9956512616597721E-2</c:v>
                </c:pt>
                <c:pt idx="740">
                  <c:v>5.9956389318104805E-2</c:v>
                </c:pt>
                <c:pt idx="741">
                  <c:v>5.9934294600518252E-2</c:v>
                </c:pt>
                <c:pt idx="742">
                  <c:v>5.9339035794899596E-2</c:v>
                </c:pt>
                <c:pt idx="743">
                  <c:v>5.9392616425628833E-2</c:v>
                </c:pt>
                <c:pt idx="744">
                  <c:v>5.9438699279204421E-2</c:v>
                </c:pt>
                <c:pt idx="745">
                  <c:v>5.9530721685692074E-2</c:v>
                </c:pt>
                <c:pt idx="746">
                  <c:v>5.9494893648088659E-2</c:v>
                </c:pt>
                <c:pt idx="747">
                  <c:v>5.9742262358735601E-2</c:v>
                </c:pt>
                <c:pt idx="748">
                  <c:v>5.9481604427011392E-2</c:v>
                </c:pt>
                <c:pt idx="749">
                  <c:v>5.9472252314848637E-2</c:v>
                </c:pt>
                <c:pt idx="750">
                  <c:v>5.9453387752048087E-2</c:v>
                </c:pt>
                <c:pt idx="751">
                  <c:v>5.9526301559590801E-2</c:v>
                </c:pt>
                <c:pt idx="752">
                  <c:v>5.9528676730732179E-2</c:v>
                </c:pt>
                <c:pt idx="753">
                  <c:v>5.9275858265588566E-2</c:v>
                </c:pt>
                <c:pt idx="754">
                  <c:v>5.9210572466675285E-2</c:v>
                </c:pt>
                <c:pt idx="755">
                  <c:v>5.9344298039655768E-2</c:v>
                </c:pt>
                <c:pt idx="756">
                  <c:v>5.9400597276373875E-2</c:v>
                </c:pt>
                <c:pt idx="757">
                  <c:v>5.9416489004965448E-2</c:v>
                </c:pt>
                <c:pt idx="758">
                  <c:v>5.9331394090924756E-2</c:v>
                </c:pt>
                <c:pt idx="759">
                  <c:v>5.9335526557324346E-2</c:v>
                </c:pt>
                <c:pt idx="760">
                  <c:v>5.9410340782255204E-2</c:v>
                </c:pt>
                <c:pt idx="761">
                  <c:v>5.9145156791136279E-2</c:v>
                </c:pt>
                <c:pt idx="762">
                  <c:v>5.9143718860392977E-2</c:v>
                </c:pt>
                <c:pt idx="763">
                  <c:v>5.9067707029994011E-2</c:v>
                </c:pt>
                <c:pt idx="764">
                  <c:v>5.7997680361816059E-2</c:v>
                </c:pt>
                <c:pt idx="765">
                  <c:v>5.7324029576245175E-2</c:v>
                </c:pt>
                <c:pt idx="766">
                  <c:v>5.7291658775493429E-2</c:v>
                </c:pt>
                <c:pt idx="767">
                  <c:v>5.5911071598674277E-2</c:v>
                </c:pt>
                <c:pt idx="768">
                  <c:v>5.6972073530657044E-2</c:v>
                </c:pt>
                <c:pt idx="769">
                  <c:v>5.7377469769415171E-2</c:v>
                </c:pt>
                <c:pt idx="770">
                  <c:v>5.7496690955772492E-2</c:v>
                </c:pt>
                <c:pt idx="771">
                  <c:v>5.6947885194449516E-2</c:v>
                </c:pt>
                <c:pt idx="772">
                  <c:v>5.6962015384132779E-2</c:v>
                </c:pt>
                <c:pt idx="773">
                  <c:v>5.7141493041148399E-2</c:v>
                </c:pt>
                <c:pt idx="774">
                  <c:v>5.6772638903633009E-2</c:v>
                </c:pt>
                <c:pt idx="775">
                  <c:v>5.6882853294817445E-2</c:v>
                </c:pt>
                <c:pt idx="776">
                  <c:v>5.6851990715158909E-2</c:v>
                </c:pt>
                <c:pt idx="777">
                  <c:v>5.6773842297914524E-2</c:v>
                </c:pt>
                <c:pt idx="778">
                  <c:v>5.6258606923794079E-2</c:v>
                </c:pt>
                <c:pt idx="779">
                  <c:v>5.5913201732215888E-2</c:v>
                </c:pt>
                <c:pt idx="780">
                  <c:v>5.5606902893346834E-2</c:v>
                </c:pt>
                <c:pt idx="781">
                  <c:v>5.5309010529654236E-2</c:v>
                </c:pt>
                <c:pt idx="782">
                  <c:v>5.5314502048435035E-2</c:v>
                </c:pt>
                <c:pt idx="783">
                  <c:v>5.5164616973945972E-2</c:v>
                </c:pt>
                <c:pt idx="784">
                  <c:v>5.5226225463139073E-2</c:v>
                </c:pt>
                <c:pt idx="785">
                  <c:v>5.5130436859838441E-2</c:v>
                </c:pt>
                <c:pt idx="786">
                  <c:v>5.5219650115504504E-2</c:v>
                </c:pt>
                <c:pt idx="787">
                  <c:v>5.5075755927826153E-2</c:v>
                </c:pt>
                <c:pt idx="788">
                  <c:v>5.4655618095437758E-2</c:v>
                </c:pt>
                <c:pt idx="789">
                  <c:v>5.4811882443453391E-2</c:v>
                </c:pt>
                <c:pt idx="790">
                  <c:v>5.4589726792984065E-2</c:v>
                </c:pt>
                <c:pt idx="791">
                  <c:v>5.4304140738758187E-2</c:v>
                </c:pt>
                <c:pt idx="792">
                  <c:v>5.4473441773740305E-2</c:v>
                </c:pt>
                <c:pt idx="793">
                  <c:v>5.4438249147050269E-2</c:v>
                </c:pt>
                <c:pt idx="794">
                  <c:v>5.472367099019422E-2</c:v>
                </c:pt>
                <c:pt idx="795">
                  <c:v>5.4465420424998981E-2</c:v>
                </c:pt>
                <c:pt idx="796">
                  <c:v>5.4774495436993566E-2</c:v>
                </c:pt>
                <c:pt idx="797">
                  <c:v>5.4548495680946954E-2</c:v>
                </c:pt>
                <c:pt idx="798">
                  <c:v>5.4430800581636449E-2</c:v>
                </c:pt>
                <c:pt idx="799">
                  <c:v>5.4503108827069865E-2</c:v>
                </c:pt>
                <c:pt idx="800">
                  <c:v>5.462378403332533E-2</c:v>
                </c:pt>
                <c:pt idx="801">
                  <c:v>5.4599569411586932E-2</c:v>
                </c:pt>
                <c:pt idx="802">
                  <c:v>5.4435513927476017E-2</c:v>
                </c:pt>
                <c:pt idx="803">
                  <c:v>5.4111621014601929E-2</c:v>
                </c:pt>
                <c:pt idx="804">
                  <c:v>5.4871612410304499E-2</c:v>
                </c:pt>
                <c:pt idx="805">
                  <c:v>5.5737222792846569E-2</c:v>
                </c:pt>
                <c:pt idx="806">
                  <c:v>5.5421013639817517E-2</c:v>
                </c:pt>
                <c:pt idx="807">
                  <c:v>5.5265591008098816E-2</c:v>
                </c:pt>
                <c:pt idx="808">
                  <c:v>5.5307579772496451E-2</c:v>
                </c:pt>
                <c:pt idx="809">
                  <c:v>5.4948923129798155E-2</c:v>
                </c:pt>
                <c:pt idx="810">
                  <c:v>5.5544236812050451E-2</c:v>
                </c:pt>
                <c:pt idx="811">
                  <c:v>5.5424048909596228E-2</c:v>
                </c:pt>
                <c:pt idx="812">
                  <c:v>5.5514794038820779E-2</c:v>
                </c:pt>
                <c:pt idx="813">
                  <c:v>5.5481232359901801E-2</c:v>
                </c:pt>
                <c:pt idx="814">
                  <c:v>5.5696652766707606E-2</c:v>
                </c:pt>
                <c:pt idx="815">
                  <c:v>5.5708079787903944E-2</c:v>
                </c:pt>
                <c:pt idx="816">
                  <c:v>5.6298796041300295E-2</c:v>
                </c:pt>
                <c:pt idx="817">
                  <c:v>5.6553901623844299E-2</c:v>
                </c:pt>
                <c:pt idx="818">
                  <c:v>5.6826965248179644E-2</c:v>
                </c:pt>
                <c:pt idx="819">
                  <c:v>5.6516492356853798E-2</c:v>
                </c:pt>
                <c:pt idx="820">
                  <c:v>5.655948804614841E-2</c:v>
                </c:pt>
                <c:pt idx="821">
                  <c:v>5.6459142979679161E-2</c:v>
                </c:pt>
                <c:pt idx="822">
                  <c:v>5.8006100724695989E-2</c:v>
                </c:pt>
                <c:pt idx="823">
                  <c:v>5.7951291234129371E-2</c:v>
                </c:pt>
                <c:pt idx="824">
                  <c:v>5.507273297446847E-2</c:v>
                </c:pt>
                <c:pt idx="825">
                  <c:v>5.3672241140405266E-2</c:v>
                </c:pt>
                <c:pt idx="826">
                  <c:v>5.3722814251827941E-2</c:v>
                </c:pt>
                <c:pt idx="827">
                  <c:v>5.1401957787824623E-2</c:v>
                </c:pt>
                <c:pt idx="828">
                  <c:v>5.2628718000530025E-2</c:v>
                </c:pt>
                <c:pt idx="829">
                  <c:v>5.2522250219867256E-2</c:v>
                </c:pt>
                <c:pt idx="830">
                  <c:v>5.2815810293106592E-2</c:v>
                </c:pt>
                <c:pt idx="831">
                  <c:v>5.2722901290667215E-2</c:v>
                </c:pt>
                <c:pt idx="832">
                  <c:v>5.0338979520016452E-2</c:v>
                </c:pt>
                <c:pt idx="833">
                  <c:v>5.0294604874040978E-2</c:v>
                </c:pt>
                <c:pt idx="834">
                  <c:v>5.0276546794131911E-2</c:v>
                </c:pt>
                <c:pt idx="835">
                  <c:v>4.9878326136917388E-2</c:v>
                </c:pt>
                <c:pt idx="836">
                  <c:v>4.9921658014284012E-2</c:v>
                </c:pt>
                <c:pt idx="837">
                  <c:v>4.9370922161611895E-2</c:v>
                </c:pt>
                <c:pt idx="838">
                  <c:v>4.9197700613725755E-2</c:v>
                </c:pt>
                <c:pt idx="839">
                  <c:v>4.9279264135790195E-2</c:v>
                </c:pt>
                <c:pt idx="840">
                  <c:v>4.8927520946989489E-2</c:v>
                </c:pt>
                <c:pt idx="841">
                  <c:v>4.905958880231856E-2</c:v>
                </c:pt>
                <c:pt idx="842">
                  <c:v>4.9059384750473084E-2</c:v>
                </c:pt>
                <c:pt idx="843">
                  <c:v>4.940739799990182E-2</c:v>
                </c:pt>
                <c:pt idx="844">
                  <c:v>4.921700139124971E-2</c:v>
                </c:pt>
                <c:pt idx="845">
                  <c:v>4.9282373173897727E-2</c:v>
                </c:pt>
                <c:pt idx="846">
                  <c:v>4.9661179846797493E-2</c:v>
                </c:pt>
                <c:pt idx="847">
                  <c:v>4.963931857541936E-2</c:v>
                </c:pt>
                <c:pt idx="848">
                  <c:v>4.9541807410163945E-2</c:v>
                </c:pt>
                <c:pt idx="849">
                  <c:v>4.9514285940990381E-2</c:v>
                </c:pt>
                <c:pt idx="850">
                  <c:v>4.9900586186234004E-2</c:v>
                </c:pt>
                <c:pt idx="851">
                  <c:v>4.9622627821896054E-2</c:v>
                </c:pt>
                <c:pt idx="852">
                  <c:v>4.8871421336457666E-2</c:v>
                </c:pt>
                <c:pt idx="853">
                  <c:v>4.8886655549671393E-2</c:v>
                </c:pt>
                <c:pt idx="854">
                  <c:v>4.8321342723157155E-2</c:v>
                </c:pt>
                <c:pt idx="855">
                  <c:v>4.8531974919531325E-2</c:v>
                </c:pt>
                <c:pt idx="856">
                  <c:v>4.8705839119713303E-2</c:v>
                </c:pt>
                <c:pt idx="857">
                  <c:v>4.8699242827599722E-2</c:v>
                </c:pt>
                <c:pt idx="858">
                  <c:v>4.8697503889539182E-2</c:v>
                </c:pt>
                <c:pt idx="859">
                  <c:v>4.8686035732719027E-2</c:v>
                </c:pt>
                <c:pt idx="860">
                  <c:v>4.8403956611945222E-2</c:v>
                </c:pt>
                <c:pt idx="861">
                  <c:v>4.7729461777603871E-2</c:v>
                </c:pt>
                <c:pt idx="862">
                  <c:v>4.7786958514305457E-2</c:v>
                </c:pt>
                <c:pt idx="863">
                  <c:v>4.7926470825881813E-2</c:v>
                </c:pt>
                <c:pt idx="864">
                  <c:v>4.7843346867654513E-2</c:v>
                </c:pt>
                <c:pt idx="865">
                  <c:v>4.7867392361234995E-2</c:v>
                </c:pt>
                <c:pt idx="866">
                  <c:v>4.7860551443703367E-2</c:v>
                </c:pt>
                <c:pt idx="867">
                  <c:v>4.7891994808367658E-2</c:v>
                </c:pt>
                <c:pt idx="868">
                  <c:v>4.793274656803858E-2</c:v>
                </c:pt>
                <c:pt idx="869">
                  <c:v>4.7860466334659867E-2</c:v>
                </c:pt>
                <c:pt idx="870">
                  <c:v>4.772728536109113E-2</c:v>
                </c:pt>
                <c:pt idx="871">
                  <c:v>4.7797930822364693E-2</c:v>
                </c:pt>
                <c:pt idx="872">
                  <c:v>4.779840220867123E-2</c:v>
                </c:pt>
                <c:pt idx="873">
                  <c:v>4.759426099631258E-2</c:v>
                </c:pt>
                <c:pt idx="874">
                  <c:v>4.7570405403772345E-2</c:v>
                </c:pt>
                <c:pt idx="875">
                  <c:v>4.7579244664625257E-2</c:v>
                </c:pt>
                <c:pt idx="876">
                  <c:v>4.7783922307170754E-2</c:v>
                </c:pt>
                <c:pt idx="877">
                  <c:v>4.7719876858587404E-2</c:v>
                </c:pt>
                <c:pt idx="878">
                  <c:v>4.7754723431125357E-2</c:v>
                </c:pt>
                <c:pt idx="879">
                  <c:v>4.7618230162407668E-2</c:v>
                </c:pt>
                <c:pt idx="880">
                  <c:v>4.7604629936230651E-2</c:v>
                </c:pt>
                <c:pt idx="881">
                  <c:v>4.7597307014134359E-2</c:v>
                </c:pt>
                <c:pt idx="882">
                  <c:v>4.7287346960727457E-2</c:v>
                </c:pt>
                <c:pt idx="883">
                  <c:v>4.7348302805305713E-2</c:v>
                </c:pt>
                <c:pt idx="884">
                  <c:v>4.7714107379241096E-2</c:v>
                </c:pt>
                <c:pt idx="885">
                  <c:v>4.7751390795370968E-2</c:v>
                </c:pt>
                <c:pt idx="886">
                  <c:v>4.7723282452568704E-2</c:v>
                </c:pt>
                <c:pt idx="887">
                  <c:v>4.7656743052741972E-2</c:v>
                </c:pt>
                <c:pt idx="888">
                  <c:v>4.8068275274225671E-2</c:v>
                </c:pt>
                <c:pt idx="889">
                  <c:v>4.8636004062165089E-2</c:v>
                </c:pt>
                <c:pt idx="890">
                  <c:v>4.8723012175298522E-2</c:v>
                </c:pt>
                <c:pt idx="891">
                  <c:v>4.7432337603162331E-2</c:v>
                </c:pt>
                <c:pt idx="892">
                  <c:v>4.8236776600663341E-2</c:v>
                </c:pt>
                <c:pt idx="893">
                  <c:v>4.8779197675134382E-2</c:v>
                </c:pt>
                <c:pt idx="894">
                  <c:v>4.8369675772815056E-2</c:v>
                </c:pt>
                <c:pt idx="895">
                  <c:v>4.824872703170615E-2</c:v>
                </c:pt>
                <c:pt idx="896">
                  <c:v>4.7925214624444171E-2</c:v>
                </c:pt>
                <c:pt idx="897">
                  <c:v>4.6363374428664506E-2</c:v>
                </c:pt>
                <c:pt idx="898">
                  <c:v>4.624294887101512E-2</c:v>
                </c:pt>
                <c:pt idx="899">
                  <c:v>4.5759666880395462E-2</c:v>
                </c:pt>
                <c:pt idx="900">
                  <c:v>4.5825327282060971E-2</c:v>
                </c:pt>
                <c:pt idx="901">
                  <c:v>4.6010192982229539E-2</c:v>
                </c:pt>
                <c:pt idx="902">
                  <c:v>4.6152487847105191E-2</c:v>
                </c:pt>
                <c:pt idx="903">
                  <c:v>4.6287019599491191E-2</c:v>
                </c:pt>
                <c:pt idx="904">
                  <c:v>4.5920942912206934E-2</c:v>
                </c:pt>
                <c:pt idx="905">
                  <c:v>4.6277092095094653E-2</c:v>
                </c:pt>
                <c:pt idx="906">
                  <c:v>4.62804200514959E-2</c:v>
                </c:pt>
                <c:pt idx="907">
                  <c:v>4.6228606550656241E-2</c:v>
                </c:pt>
                <c:pt idx="908">
                  <c:v>4.6220712021629591E-2</c:v>
                </c:pt>
                <c:pt idx="909">
                  <c:v>4.6489981740445746E-2</c:v>
                </c:pt>
                <c:pt idx="910">
                  <c:v>4.6478312367521001E-2</c:v>
                </c:pt>
                <c:pt idx="911">
                  <c:v>4.660229743065001E-2</c:v>
                </c:pt>
                <c:pt idx="912">
                  <c:v>4.6346638372025163E-2</c:v>
                </c:pt>
                <c:pt idx="913">
                  <c:v>4.6748007960095241E-2</c:v>
                </c:pt>
                <c:pt idx="914">
                  <c:v>4.676725941864289E-2</c:v>
                </c:pt>
                <c:pt idx="915">
                  <c:v>4.6459809260611364E-2</c:v>
                </c:pt>
                <c:pt idx="916">
                  <c:v>4.6479749598423194E-2</c:v>
                </c:pt>
                <c:pt idx="917">
                  <c:v>4.6592191166943131E-2</c:v>
                </c:pt>
                <c:pt idx="918">
                  <c:v>4.6866676200318633E-2</c:v>
                </c:pt>
                <c:pt idx="919">
                  <c:v>4.6876378833187959E-2</c:v>
                </c:pt>
                <c:pt idx="920">
                  <c:v>4.6478998853585536E-2</c:v>
                </c:pt>
                <c:pt idx="921">
                  <c:v>4.6223438122923982E-2</c:v>
                </c:pt>
                <c:pt idx="922">
                  <c:v>4.5835205208136935E-2</c:v>
                </c:pt>
                <c:pt idx="923">
                  <c:v>4.5829256131327642E-2</c:v>
                </c:pt>
                <c:pt idx="924">
                  <c:v>4.593237702962541E-2</c:v>
                </c:pt>
                <c:pt idx="925">
                  <c:v>4.5926859682729838E-2</c:v>
                </c:pt>
                <c:pt idx="926">
                  <c:v>4.5770255057087907E-2</c:v>
                </c:pt>
                <c:pt idx="927">
                  <c:v>4.5528959272955513E-2</c:v>
                </c:pt>
                <c:pt idx="928">
                  <c:v>4.5531598239253714E-2</c:v>
                </c:pt>
                <c:pt idx="929">
                  <c:v>4.5035157172074548E-2</c:v>
                </c:pt>
                <c:pt idx="930">
                  <c:v>4.5615500727397784E-2</c:v>
                </c:pt>
                <c:pt idx="931">
                  <c:v>4.5400255335818471E-2</c:v>
                </c:pt>
                <c:pt idx="932">
                  <c:v>4.509486352698204E-2</c:v>
                </c:pt>
                <c:pt idx="933">
                  <c:v>4.5081100179793172E-2</c:v>
                </c:pt>
                <c:pt idx="934">
                  <c:v>4.4247560968115461E-2</c:v>
                </c:pt>
                <c:pt idx="935">
                  <c:v>4.4333449355859873E-2</c:v>
                </c:pt>
                <c:pt idx="936">
                  <c:v>4.4036113047693719E-2</c:v>
                </c:pt>
                <c:pt idx="937">
                  <c:v>4.3671809979764269E-2</c:v>
                </c:pt>
                <c:pt idx="938">
                  <c:v>4.3595502291210689E-2</c:v>
                </c:pt>
                <c:pt idx="939">
                  <c:v>4.3703056031233985E-2</c:v>
                </c:pt>
                <c:pt idx="940">
                  <c:v>4.3707737144192148E-2</c:v>
                </c:pt>
                <c:pt idx="941">
                  <c:v>4.3764606407425286E-2</c:v>
                </c:pt>
                <c:pt idx="942">
                  <c:v>4.3695848694084077E-2</c:v>
                </c:pt>
                <c:pt idx="943">
                  <c:v>4.3246056369249518E-2</c:v>
                </c:pt>
                <c:pt idx="944">
                  <c:v>4.3245420186108732E-2</c:v>
                </c:pt>
                <c:pt idx="945">
                  <c:v>4.3353084315384267E-2</c:v>
                </c:pt>
                <c:pt idx="946">
                  <c:v>4.3417973869026398E-2</c:v>
                </c:pt>
                <c:pt idx="947">
                  <c:v>4.3452775705589447E-2</c:v>
                </c:pt>
                <c:pt idx="948">
                  <c:v>4.3486463339309792E-2</c:v>
                </c:pt>
                <c:pt idx="949">
                  <c:v>4.4003645450183579E-2</c:v>
                </c:pt>
                <c:pt idx="950">
                  <c:v>4.3352161824955798E-2</c:v>
                </c:pt>
                <c:pt idx="951">
                  <c:v>4.3138920948873734E-2</c:v>
                </c:pt>
                <c:pt idx="952">
                  <c:v>4.3781993417816537E-2</c:v>
                </c:pt>
                <c:pt idx="953">
                  <c:v>4.4111538384629501E-2</c:v>
                </c:pt>
                <c:pt idx="954">
                  <c:v>4.2716449833269207E-2</c:v>
                </c:pt>
                <c:pt idx="955">
                  <c:v>4.2764932859742436E-2</c:v>
                </c:pt>
                <c:pt idx="956">
                  <c:v>4.1406727292851928E-2</c:v>
                </c:pt>
                <c:pt idx="957">
                  <c:v>4.1364459981047277E-2</c:v>
                </c:pt>
                <c:pt idx="958">
                  <c:v>4.1309302330887025E-2</c:v>
                </c:pt>
                <c:pt idx="959">
                  <c:v>4.1062857329300435E-2</c:v>
                </c:pt>
                <c:pt idx="960">
                  <c:v>4.1144006474070439E-2</c:v>
                </c:pt>
                <c:pt idx="961">
                  <c:v>4.1093980712678814E-2</c:v>
                </c:pt>
                <c:pt idx="962">
                  <c:v>4.1079446705827444E-2</c:v>
                </c:pt>
                <c:pt idx="963">
                  <c:v>4.128954072342185E-2</c:v>
                </c:pt>
                <c:pt idx="964">
                  <c:v>4.1698976994572395E-2</c:v>
                </c:pt>
                <c:pt idx="965">
                  <c:v>4.2001658534554544E-2</c:v>
                </c:pt>
                <c:pt idx="966">
                  <c:v>4.1990661447467201E-2</c:v>
                </c:pt>
                <c:pt idx="967">
                  <c:v>4.1475796794436755E-2</c:v>
                </c:pt>
                <c:pt idx="968">
                  <c:v>4.1571359911074697E-2</c:v>
                </c:pt>
                <c:pt idx="969">
                  <c:v>4.1092305037251496E-2</c:v>
                </c:pt>
                <c:pt idx="970">
                  <c:v>4.0937813519405217E-2</c:v>
                </c:pt>
                <c:pt idx="971">
                  <c:v>4.0868670114930464E-2</c:v>
                </c:pt>
                <c:pt idx="972">
                  <c:v>4.0334207476874065E-2</c:v>
                </c:pt>
                <c:pt idx="973">
                  <c:v>4.0430198985009685E-2</c:v>
                </c:pt>
                <c:pt idx="974">
                  <c:v>4.0458912531207952E-2</c:v>
                </c:pt>
                <c:pt idx="975">
                  <c:v>4.0321821812277718E-2</c:v>
                </c:pt>
                <c:pt idx="976">
                  <c:v>3.9784304651728886E-2</c:v>
                </c:pt>
                <c:pt idx="977">
                  <c:v>3.9382733070550645E-2</c:v>
                </c:pt>
                <c:pt idx="978">
                  <c:v>3.9505581520401511E-2</c:v>
                </c:pt>
                <c:pt idx="979">
                  <c:v>3.9679887173739832E-2</c:v>
                </c:pt>
                <c:pt idx="980">
                  <c:v>3.9545576146675393E-2</c:v>
                </c:pt>
                <c:pt idx="981">
                  <c:v>3.9029712802001744E-2</c:v>
                </c:pt>
                <c:pt idx="982">
                  <c:v>3.8983626260288708E-2</c:v>
                </c:pt>
                <c:pt idx="983">
                  <c:v>3.8890143429619169E-2</c:v>
                </c:pt>
                <c:pt idx="984">
                  <c:v>3.9103792536096395E-2</c:v>
                </c:pt>
                <c:pt idx="985">
                  <c:v>3.8941587442047232E-2</c:v>
                </c:pt>
                <c:pt idx="986">
                  <c:v>3.882308506222483E-2</c:v>
                </c:pt>
                <c:pt idx="987">
                  <c:v>3.9120090894650197E-2</c:v>
                </c:pt>
                <c:pt idx="988">
                  <c:v>3.8282249955143975E-2</c:v>
                </c:pt>
                <c:pt idx="989">
                  <c:v>3.8247285043681148E-2</c:v>
                </c:pt>
                <c:pt idx="990">
                  <c:v>3.8198999403599512E-2</c:v>
                </c:pt>
                <c:pt idx="991">
                  <c:v>3.845012123556573E-2</c:v>
                </c:pt>
                <c:pt idx="992">
                  <c:v>3.8547432518945865E-2</c:v>
                </c:pt>
                <c:pt idx="993">
                  <c:v>4.000789464291471E-2</c:v>
                </c:pt>
                <c:pt idx="994">
                  <c:v>3.994550444531824E-2</c:v>
                </c:pt>
                <c:pt idx="995">
                  <c:v>4.0138101142687524E-2</c:v>
                </c:pt>
                <c:pt idx="996">
                  <c:v>4.0343491403716049E-2</c:v>
                </c:pt>
                <c:pt idx="997">
                  <c:v>4.0294961601141814E-2</c:v>
                </c:pt>
                <c:pt idx="998">
                  <c:v>4.0304546255389269E-2</c:v>
                </c:pt>
                <c:pt idx="999">
                  <c:v>4.0680441467521193E-2</c:v>
                </c:pt>
                <c:pt idx="1000">
                  <c:v>4.0349735936907119E-2</c:v>
                </c:pt>
                <c:pt idx="1001">
                  <c:v>4.0867670856301226E-2</c:v>
                </c:pt>
                <c:pt idx="1002">
                  <c:v>4.1177620334699891E-2</c:v>
                </c:pt>
                <c:pt idx="1003">
                  <c:v>4.1149642421448758E-2</c:v>
                </c:pt>
                <c:pt idx="1004">
                  <c:v>4.1050475988780671E-2</c:v>
                </c:pt>
                <c:pt idx="1005">
                  <c:v>4.111859506265142E-2</c:v>
                </c:pt>
                <c:pt idx="1006">
                  <c:v>4.1228719667631669E-2</c:v>
                </c:pt>
                <c:pt idx="1007">
                  <c:v>4.1268780246234586E-2</c:v>
                </c:pt>
                <c:pt idx="1008">
                  <c:v>4.1362118280506247E-2</c:v>
                </c:pt>
                <c:pt idx="1009">
                  <c:v>4.1276356491503748E-2</c:v>
                </c:pt>
                <c:pt idx="1010">
                  <c:v>4.1080084496144198E-2</c:v>
                </c:pt>
                <c:pt idx="1011">
                  <c:v>4.1081192505855707E-2</c:v>
                </c:pt>
                <c:pt idx="1012">
                  <c:v>4.1437354096278273E-2</c:v>
                </c:pt>
                <c:pt idx="1013">
                  <c:v>4.146221216738305E-2</c:v>
                </c:pt>
                <c:pt idx="1014">
                  <c:v>4.13196888915984E-2</c:v>
                </c:pt>
                <c:pt idx="1015">
                  <c:v>4.0895866332291426E-2</c:v>
                </c:pt>
                <c:pt idx="1016">
                  <c:v>4.0621891205799704E-2</c:v>
                </c:pt>
                <c:pt idx="1017">
                  <c:v>4.1380091389595239E-2</c:v>
                </c:pt>
                <c:pt idx="1018">
                  <c:v>4.0698929685529309E-2</c:v>
                </c:pt>
                <c:pt idx="1019">
                  <c:v>4.0566687683810214E-2</c:v>
                </c:pt>
                <c:pt idx="1020">
                  <c:v>4.0833648709467679E-2</c:v>
                </c:pt>
                <c:pt idx="1021">
                  <c:v>4.0907113455690036E-2</c:v>
                </c:pt>
                <c:pt idx="1022">
                  <c:v>4.1315747284867518E-2</c:v>
                </c:pt>
                <c:pt idx="1023">
                  <c:v>4.1302942779404272E-2</c:v>
                </c:pt>
                <c:pt idx="1024">
                  <c:v>4.1515388939668191E-2</c:v>
                </c:pt>
                <c:pt idx="1025">
                  <c:v>4.1531462075091105E-2</c:v>
                </c:pt>
                <c:pt idx="1026">
                  <c:v>4.1469830892420727E-2</c:v>
                </c:pt>
                <c:pt idx="1027">
                  <c:v>4.1216068216391788E-2</c:v>
                </c:pt>
                <c:pt idx="1028">
                  <c:v>4.1064153168660675E-2</c:v>
                </c:pt>
                <c:pt idx="1029">
                  <c:v>4.0829825227463652E-2</c:v>
                </c:pt>
                <c:pt idx="1030">
                  <c:v>4.1079390369708986E-2</c:v>
                </c:pt>
                <c:pt idx="1031">
                  <c:v>4.1057375086169898E-2</c:v>
                </c:pt>
                <c:pt idx="1032">
                  <c:v>4.2621401456361244E-2</c:v>
                </c:pt>
                <c:pt idx="1033">
                  <c:v>4.3293186458637008E-2</c:v>
                </c:pt>
                <c:pt idx="1034">
                  <c:v>4.3582001241745313E-2</c:v>
                </c:pt>
                <c:pt idx="1035">
                  <c:v>4.3373703492122245E-2</c:v>
                </c:pt>
                <c:pt idx="1036">
                  <c:v>4.3364827437208875E-2</c:v>
                </c:pt>
                <c:pt idx="1037">
                  <c:v>4.3093231244098869E-2</c:v>
                </c:pt>
                <c:pt idx="1038">
                  <c:v>4.3011398147408571E-2</c:v>
                </c:pt>
                <c:pt idx="1039">
                  <c:v>4.2501083051666451E-2</c:v>
                </c:pt>
                <c:pt idx="1040">
                  <c:v>4.2615746699977169E-2</c:v>
                </c:pt>
                <c:pt idx="1041">
                  <c:v>4.270266337213794E-2</c:v>
                </c:pt>
                <c:pt idx="1042">
                  <c:v>4.2797685619976017E-2</c:v>
                </c:pt>
                <c:pt idx="1043">
                  <c:v>4.2332713047155315E-2</c:v>
                </c:pt>
                <c:pt idx="1044">
                  <c:v>4.2074826354254705E-2</c:v>
                </c:pt>
                <c:pt idx="1045">
                  <c:v>4.2111925688830973E-2</c:v>
                </c:pt>
                <c:pt idx="1046">
                  <c:v>4.2851657391357309E-2</c:v>
                </c:pt>
                <c:pt idx="1047">
                  <c:v>4.3060715217217299E-2</c:v>
                </c:pt>
                <c:pt idx="1048">
                  <c:v>4.2890339303399097E-2</c:v>
                </c:pt>
                <c:pt idx="1049">
                  <c:v>4.2891188041490974E-2</c:v>
                </c:pt>
                <c:pt idx="1050">
                  <c:v>4.3526327668827691E-2</c:v>
                </c:pt>
                <c:pt idx="1051">
                  <c:v>4.3599216349728756E-2</c:v>
                </c:pt>
                <c:pt idx="1052">
                  <c:v>4.3490143467900935E-2</c:v>
                </c:pt>
                <c:pt idx="1053">
                  <c:v>4.3490880051059201E-2</c:v>
                </c:pt>
                <c:pt idx="1054">
                  <c:v>4.3364737695770268E-2</c:v>
                </c:pt>
                <c:pt idx="1055">
                  <c:v>4.3367502551846959E-2</c:v>
                </c:pt>
                <c:pt idx="1056">
                  <c:v>4.2719250903501753E-2</c:v>
                </c:pt>
                <c:pt idx="1057">
                  <c:v>4.2699879803999419E-2</c:v>
                </c:pt>
                <c:pt idx="1058">
                  <c:v>4.3159859672678547E-2</c:v>
                </c:pt>
                <c:pt idx="1059">
                  <c:v>4.429386125662263E-2</c:v>
                </c:pt>
                <c:pt idx="1060">
                  <c:v>4.4296200639825818E-2</c:v>
                </c:pt>
                <c:pt idx="1061">
                  <c:v>4.4289764086042988E-2</c:v>
                </c:pt>
                <c:pt idx="1062">
                  <c:v>4.4386316166678978E-2</c:v>
                </c:pt>
                <c:pt idx="1063">
                  <c:v>4.4294405547165974E-2</c:v>
                </c:pt>
                <c:pt idx="1064">
                  <c:v>4.4292398572487443E-2</c:v>
                </c:pt>
                <c:pt idx="1065">
                  <c:v>4.4494442766406198E-2</c:v>
                </c:pt>
                <c:pt idx="1066">
                  <c:v>4.4532731630158327E-2</c:v>
                </c:pt>
                <c:pt idx="1067">
                  <c:v>4.4395757847982199E-2</c:v>
                </c:pt>
                <c:pt idx="1068">
                  <c:v>4.5925283069315585E-2</c:v>
                </c:pt>
                <c:pt idx="1069">
                  <c:v>4.8369671015252566E-2</c:v>
                </c:pt>
                <c:pt idx="1070">
                  <c:v>4.9041709545255233E-2</c:v>
                </c:pt>
                <c:pt idx="1071">
                  <c:v>4.9009132077826451E-2</c:v>
                </c:pt>
                <c:pt idx="1072">
                  <c:v>4.9325663808629655E-2</c:v>
                </c:pt>
                <c:pt idx="1073">
                  <c:v>4.9358123693781134E-2</c:v>
                </c:pt>
                <c:pt idx="1074">
                  <c:v>4.9653251003998457E-2</c:v>
                </c:pt>
                <c:pt idx="1075">
                  <c:v>4.9249131347255198E-2</c:v>
                </c:pt>
                <c:pt idx="1076">
                  <c:v>5.0204171783630971E-2</c:v>
                </c:pt>
                <c:pt idx="1077">
                  <c:v>5.0226002557995891E-2</c:v>
                </c:pt>
                <c:pt idx="1078">
                  <c:v>4.9807588766338597E-2</c:v>
                </c:pt>
                <c:pt idx="1079">
                  <c:v>4.9845563727258568E-2</c:v>
                </c:pt>
                <c:pt idx="1080">
                  <c:v>5.0706118441129364E-2</c:v>
                </c:pt>
                <c:pt idx="1081">
                  <c:v>5.0784482972255435E-2</c:v>
                </c:pt>
                <c:pt idx="1082">
                  <c:v>5.0794019625386488E-2</c:v>
                </c:pt>
                <c:pt idx="1083">
                  <c:v>5.0900048301785204E-2</c:v>
                </c:pt>
                <c:pt idx="1084">
                  <c:v>5.0920795699841127E-2</c:v>
                </c:pt>
                <c:pt idx="1085">
                  <c:v>5.1117144614331943E-2</c:v>
                </c:pt>
                <c:pt idx="1086">
                  <c:v>5.1290282200192119E-2</c:v>
                </c:pt>
                <c:pt idx="1087">
                  <c:v>5.187125625511587E-2</c:v>
                </c:pt>
                <c:pt idx="1088">
                  <c:v>5.1857784547500244E-2</c:v>
                </c:pt>
                <c:pt idx="1089">
                  <c:v>5.149064280660344E-2</c:v>
                </c:pt>
                <c:pt idx="1090">
                  <c:v>5.1163521936580844E-2</c:v>
                </c:pt>
                <c:pt idx="1091">
                  <c:v>5.0903697932263389E-2</c:v>
                </c:pt>
                <c:pt idx="1092">
                  <c:v>5.0954009624932968E-2</c:v>
                </c:pt>
                <c:pt idx="1093">
                  <c:v>5.1106970721610037E-2</c:v>
                </c:pt>
                <c:pt idx="1094">
                  <c:v>5.0987507806308702E-2</c:v>
                </c:pt>
                <c:pt idx="1095">
                  <c:v>5.0939670221802423E-2</c:v>
                </c:pt>
                <c:pt idx="1096">
                  <c:v>5.1883553983161877E-2</c:v>
                </c:pt>
                <c:pt idx="1097">
                  <c:v>5.1675288857861726E-2</c:v>
                </c:pt>
                <c:pt idx="1098">
                  <c:v>5.1656829384082871E-2</c:v>
                </c:pt>
                <c:pt idx="1099">
                  <c:v>5.1650374883560432E-2</c:v>
                </c:pt>
                <c:pt idx="1100">
                  <c:v>5.170124807850443E-2</c:v>
                </c:pt>
                <c:pt idx="1101">
                  <c:v>5.1684872176357144E-2</c:v>
                </c:pt>
                <c:pt idx="1102">
                  <c:v>5.153416078938259E-2</c:v>
                </c:pt>
                <c:pt idx="1103">
                  <c:v>5.1313056860342043E-2</c:v>
                </c:pt>
                <c:pt idx="1104">
                  <c:v>5.1276558603005465E-2</c:v>
                </c:pt>
                <c:pt idx="1105">
                  <c:v>5.0978526096018585E-2</c:v>
                </c:pt>
                <c:pt idx="1106">
                  <c:v>5.1636300098127808E-2</c:v>
                </c:pt>
                <c:pt idx="1107">
                  <c:v>5.1849965145444828E-2</c:v>
                </c:pt>
                <c:pt idx="1108">
                  <c:v>5.2091985556416538E-2</c:v>
                </c:pt>
                <c:pt idx="1109">
                  <c:v>5.1998413061333397E-2</c:v>
                </c:pt>
                <c:pt idx="1110">
                  <c:v>5.1998924207279078E-2</c:v>
                </c:pt>
                <c:pt idx="1111">
                  <c:v>5.2806916180431443E-2</c:v>
                </c:pt>
                <c:pt idx="1112">
                  <c:v>5.2874964590057465E-2</c:v>
                </c:pt>
                <c:pt idx="1113">
                  <c:v>5.2555832366755033E-2</c:v>
                </c:pt>
                <c:pt idx="1114">
                  <c:v>5.2845812119626794E-2</c:v>
                </c:pt>
                <c:pt idx="1115">
                  <c:v>5.2805136513162161E-2</c:v>
                </c:pt>
                <c:pt idx="1116">
                  <c:v>5.2883671633154085E-2</c:v>
                </c:pt>
                <c:pt idx="1117">
                  <c:v>5.2544369803189675E-2</c:v>
                </c:pt>
                <c:pt idx="1118">
                  <c:v>5.2510321487000744E-2</c:v>
                </c:pt>
                <c:pt idx="1119">
                  <c:v>5.13106776137634E-2</c:v>
                </c:pt>
                <c:pt idx="1120">
                  <c:v>5.1023210338571268E-2</c:v>
                </c:pt>
                <c:pt idx="1121">
                  <c:v>5.1027663159770899E-2</c:v>
                </c:pt>
                <c:pt idx="1122">
                  <c:v>5.0911749523009205E-2</c:v>
                </c:pt>
                <c:pt idx="1123">
                  <c:v>5.114411926710484E-2</c:v>
                </c:pt>
                <c:pt idx="1124">
                  <c:v>5.1573358670240946E-2</c:v>
                </c:pt>
                <c:pt idx="1125">
                  <c:v>5.1575720622346208E-2</c:v>
                </c:pt>
                <c:pt idx="1126">
                  <c:v>5.1543284852909738E-2</c:v>
                </c:pt>
                <c:pt idx="1127">
                  <c:v>5.1941145958656294E-2</c:v>
                </c:pt>
                <c:pt idx="1128">
                  <c:v>5.1945064652801777E-2</c:v>
                </c:pt>
                <c:pt idx="1129">
                  <c:v>5.1983887317383293E-2</c:v>
                </c:pt>
                <c:pt idx="1130">
                  <c:v>5.1999801590752875E-2</c:v>
                </c:pt>
                <c:pt idx="1131">
                  <c:v>5.2482956894671556E-2</c:v>
                </c:pt>
                <c:pt idx="1132">
                  <c:v>5.2956714661859257E-2</c:v>
                </c:pt>
                <c:pt idx="1133">
                  <c:v>5.2992093552061859E-2</c:v>
                </c:pt>
                <c:pt idx="1134">
                  <c:v>5.3505883779146418E-2</c:v>
                </c:pt>
                <c:pt idx="1135">
                  <c:v>5.3942122991395149E-2</c:v>
                </c:pt>
                <c:pt idx="1136">
                  <c:v>6.1255339080043596E-2</c:v>
                </c:pt>
                <c:pt idx="1137">
                  <c:v>6.1255433126496395E-2</c:v>
                </c:pt>
                <c:pt idx="1138">
                  <c:v>6.0705348938517041E-2</c:v>
                </c:pt>
                <c:pt idx="1139">
                  <c:v>6.0886072106833451E-2</c:v>
                </c:pt>
                <c:pt idx="1140">
                  <c:v>6.2135682358693753E-2</c:v>
                </c:pt>
                <c:pt idx="1141">
                  <c:v>6.2153628122950201E-2</c:v>
                </c:pt>
                <c:pt idx="1142">
                  <c:v>6.2912268811093838E-2</c:v>
                </c:pt>
                <c:pt idx="1143">
                  <c:v>6.2376776533746736E-2</c:v>
                </c:pt>
                <c:pt idx="1144">
                  <c:v>6.288021637469525E-2</c:v>
                </c:pt>
                <c:pt idx="1145">
                  <c:v>6.2878046968613349E-2</c:v>
                </c:pt>
                <c:pt idx="1146">
                  <c:v>6.453528699166175E-2</c:v>
                </c:pt>
                <c:pt idx="1147">
                  <c:v>7.0019811687276029E-2</c:v>
                </c:pt>
                <c:pt idx="1148">
                  <c:v>7.0200030056059529E-2</c:v>
                </c:pt>
                <c:pt idx="1149">
                  <c:v>7.0417707906516205E-2</c:v>
                </c:pt>
                <c:pt idx="1150">
                  <c:v>7.0653941324983094E-2</c:v>
                </c:pt>
                <c:pt idx="1151">
                  <c:v>7.0806447310817894E-2</c:v>
                </c:pt>
                <c:pt idx="1152">
                  <c:v>7.0868142680647034E-2</c:v>
                </c:pt>
                <c:pt idx="1153">
                  <c:v>7.0975868472115802E-2</c:v>
                </c:pt>
                <c:pt idx="1154">
                  <c:v>7.1078883385361238E-2</c:v>
                </c:pt>
                <c:pt idx="1155">
                  <c:v>7.1259148612307754E-2</c:v>
                </c:pt>
                <c:pt idx="1156">
                  <c:v>7.1322780269310215E-2</c:v>
                </c:pt>
                <c:pt idx="1157">
                  <c:v>7.2142535043507622E-2</c:v>
                </c:pt>
                <c:pt idx="1158">
                  <c:v>7.0845632545435119E-2</c:v>
                </c:pt>
                <c:pt idx="1159">
                  <c:v>7.0287408834283693E-2</c:v>
                </c:pt>
                <c:pt idx="1160">
                  <c:v>6.9871374602895428E-2</c:v>
                </c:pt>
                <c:pt idx="1161">
                  <c:v>7.0723405806615736E-2</c:v>
                </c:pt>
                <c:pt idx="1162">
                  <c:v>7.1285384463396634E-2</c:v>
                </c:pt>
                <c:pt idx="1163">
                  <c:v>7.126962427592079E-2</c:v>
                </c:pt>
                <c:pt idx="1164">
                  <c:v>7.1561637481663137E-2</c:v>
                </c:pt>
                <c:pt idx="1165">
                  <c:v>7.1469864418036183E-2</c:v>
                </c:pt>
                <c:pt idx="1166">
                  <c:v>7.1468689989735684E-2</c:v>
                </c:pt>
                <c:pt idx="1167">
                  <c:v>7.1395466305351513E-2</c:v>
                </c:pt>
                <c:pt idx="1168">
                  <c:v>7.2442823041971305E-2</c:v>
                </c:pt>
                <c:pt idx="1169">
                  <c:v>7.2461403977014324E-2</c:v>
                </c:pt>
                <c:pt idx="1170">
                  <c:v>7.2696530260718248E-2</c:v>
                </c:pt>
                <c:pt idx="1171">
                  <c:v>7.281277737345572E-2</c:v>
                </c:pt>
                <c:pt idx="1172">
                  <c:v>7.2470205637328408E-2</c:v>
                </c:pt>
                <c:pt idx="1173">
                  <c:v>7.2710126566431513E-2</c:v>
                </c:pt>
                <c:pt idx="1174">
                  <c:v>7.2650453482142066E-2</c:v>
                </c:pt>
                <c:pt idx="1175">
                  <c:v>7.2687101505039209E-2</c:v>
                </c:pt>
                <c:pt idx="1176">
                  <c:v>7.2494624071916952E-2</c:v>
                </c:pt>
                <c:pt idx="1177">
                  <c:v>7.2090093211811757E-2</c:v>
                </c:pt>
                <c:pt idx="1178">
                  <c:v>7.228155811636279E-2</c:v>
                </c:pt>
                <c:pt idx="1179">
                  <c:v>7.2195482655173088E-2</c:v>
                </c:pt>
                <c:pt idx="1180">
                  <c:v>7.2118339770594994E-2</c:v>
                </c:pt>
                <c:pt idx="1181">
                  <c:v>7.2311302345608855E-2</c:v>
                </c:pt>
                <c:pt idx="1182">
                  <c:v>7.2364692380046086E-2</c:v>
                </c:pt>
                <c:pt idx="1183">
                  <c:v>7.2076281749410664E-2</c:v>
                </c:pt>
                <c:pt idx="1184">
                  <c:v>7.1984695418020106E-2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3-4326-B262-3AF7D36D5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INFORMATION</a:t>
            </a:r>
            <a:r>
              <a:rPr lang="en-US" sz="4400" baseline="0">
                <a:solidFill>
                  <a:schemeClr val="tx1"/>
                </a:solidFill>
              </a:rPr>
              <a:t> RATIO  </a:t>
            </a:r>
            <a:r>
              <a:rPr lang="en-US" sz="4400" b="1" i="0" u="none" strike="noStrike" cap="all" baseline="0">
                <a:solidFill>
                  <a:schemeClr val="tx1"/>
                </a:solidFill>
                <a:effectLst/>
              </a:rPr>
              <a:t>- Rolling 126 day</a:t>
            </a:r>
          </a:p>
        </c:rich>
      </c:tx>
      <c:layout>
        <c:manualLayout>
          <c:xMode val="edge"/>
          <c:yMode val="edge"/>
          <c:x val="0.3404993952961762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77288231212477754"/>
        </c:manualLayout>
      </c:layout>
      <c:lineChart>
        <c:grouping val="standard"/>
        <c:varyColors val="0"/>
        <c:ser>
          <c:idx val="2"/>
          <c:order val="0"/>
          <c:tx>
            <c:strRef>
              <c:f>RISKSTATS_LSE!$T$1</c:f>
              <c:strCache>
                <c:ptCount val="1"/>
                <c:pt idx="0">
                  <c:v>GeomInformationRatio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RISKSTATS_LSE!$T$2:$T$1186</c:f>
              <c:numCache>
                <c:formatCode>0.00</c:formatCode>
                <c:ptCount val="1185"/>
                <c:pt idx="125">
                  <c:v>1.2015019509981377</c:v>
                </c:pt>
                <c:pt idx="126">
                  <c:v>1.0873800931205284</c:v>
                </c:pt>
                <c:pt idx="127">
                  <c:v>0.83638542398799298</c:v>
                </c:pt>
                <c:pt idx="128">
                  <c:v>1.1055296998489648</c:v>
                </c:pt>
                <c:pt idx="129">
                  <c:v>1.0719910737193092</c:v>
                </c:pt>
                <c:pt idx="130">
                  <c:v>1.2012494668439815</c:v>
                </c:pt>
                <c:pt idx="131">
                  <c:v>1.159104406772423</c:v>
                </c:pt>
                <c:pt idx="132">
                  <c:v>1.2583720547346822</c:v>
                </c:pt>
                <c:pt idx="133">
                  <c:v>1.4786845094691512</c:v>
                </c:pt>
                <c:pt idx="134">
                  <c:v>1.4153982219860435</c:v>
                </c:pt>
                <c:pt idx="135">
                  <c:v>1.1682148666565348</c:v>
                </c:pt>
                <c:pt idx="136">
                  <c:v>0.85198968897505434</c:v>
                </c:pt>
                <c:pt idx="137">
                  <c:v>0.89506738435853161</c:v>
                </c:pt>
                <c:pt idx="138">
                  <c:v>0.81584654693674663</c:v>
                </c:pt>
                <c:pt idx="139">
                  <c:v>1.0348227332358471</c:v>
                </c:pt>
                <c:pt idx="140">
                  <c:v>0.90046679013089104</c:v>
                </c:pt>
                <c:pt idx="141">
                  <c:v>0.99623301482737736</c:v>
                </c:pt>
                <c:pt idx="142">
                  <c:v>1.3282280889874096</c:v>
                </c:pt>
                <c:pt idx="143">
                  <c:v>1.3362530379311084</c:v>
                </c:pt>
                <c:pt idx="144">
                  <c:v>1.2270368087279242</c:v>
                </c:pt>
                <c:pt idx="145">
                  <c:v>1.1598793621108363</c:v>
                </c:pt>
                <c:pt idx="146">
                  <c:v>1.2040716505220119</c:v>
                </c:pt>
                <c:pt idx="147">
                  <c:v>1.2663832445623853</c:v>
                </c:pt>
                <c:pt idx="148">
                  <c:v>1.3364968607668131</c:v>
                </c:pt>
                <c:pt idx="149">
                  <c:v>1.3786028576216134</c:v>
                </c:pt>
                <c:pt idx="150">
                  <c:v>1.6334290716087765</c:v>
                </c:pt>
                <c:pt idx="151">
                  <c:v>1.5292273314881315</c:v>
                </c:pt>
                <c:pt idx="152">
                  <c:v>1.3645546479470412</c:v>
                </c:pt>
                <c:pt idx="153">
                  <c:v>1.2940811246939379</c:v>
                </c:pt>
                <c:pt idx="154">
                  <c:v>1.1902552540715867</c:v>
                </c:pt>
                <c:pt idx="155">
                  <c:v>1.3157914177613266</c:v>
                </c:pt>
                <c:pt idx="156">
                  <c:v>0.87721086112152957</c:v>
                </c:pt>
                <c:pt idx="157">
                  <c:v>0.44832127919501708</c:v>
                </c:pt>
                <c:pt idx="158">
                  <c:v>0.43725103101899393</c:v>
                </c:pt>
                <c:pt idx="159">
                  <c:v>0.45209330236290673</c:v>
                </c:pt>
                <c:pt idx="160">
                  <c:v>0.39502730114930801</c:v>
                </c:pt>
                <c:pt idx="161">
                  <c:v>0.38771601409590245</c:v>
                </c:pt>
                <c:pt idx="162">
                  <c:v>0.29301888042220392</c:v>
                </c:pt>
                <c:pt idx="163">
                  <c:v>0.43280742106447367</c:v>
                </c:pt>
                <c:pt idx="164">
                  <c:v>0.62314592565824367</c:v>
                </c:pt>
                <c:pt idx="165">
                  <c:v>0.55950413786736797</c:v>
                </c:pt>
                <c:pt idx="166">
                  <c:v>0.6874272123547911</c:v>
                </c:pt>
                <c:pt idx="167">
                  <c:v>0.57806406271503497</c:v>
                </c:pt>
                <c:pt idx="168">
                  <c:v>0.62773700960905487</c:v>
                </c:pt>
                <c:pt idx="169">
                  <c:v>0.71173714584710435</c:v>
                </c:pt>
                <c:pt idx="170">
                  <c:v>0.77000998672423282</c:v>
                </c:pt>
                <c:pt idx="171">
                  <c:v>0.34240465465829456</c:v>
                </c:pt>
                <c:pt idx="172">
                  <c:v>0.60035082843332377</c:v>
                </c:pt>
                <c:pt idx="173">
                  <c:v>0.44771396099269484</c:v>
                </c:pt>
                <c:pt idx="174">
                  <c:v>0.44881344388129779</c:v>
                </c:pt>
                <c:pt idx="175">
                  <c:v>0.5423630708874555</c:v>
                </c:pt>
                <c:pt idx="176">
                  <c:v>0.73447760605687595</c:v>
                </c:pt>
                <c:pt idx="177">
                  <c:v>0.58314462946001133</c:v>
                </c:pt>
                <c:pt idx="178">
                  <c:v>0.85955910964770976</c:v>
                </c:pt>
                <c:pt idx="179">
                  <c:v>0.71469011103362678</c:v>
                </c:pt>
                <c:pt idx="180">
                  <c:v>0.53104305258539419</c:v>
                </c:pt>
                <c:pt idx="181">
                  <c:v>0.62682067584651402</c:v>
                </c:pt>
                <c:pt idx="182">
                  <c:v>0.52984304692075868</c:v>
                </c:pt>
                <c:pt idx="183">
                  <c:v>0.49708613768792803</c:v>
                </c:pt>
                <c:pt idx="184">
                  <c:v>0.42842662603386344</c:v>
                </c:pt>
                <c:pt idx="185">
                  <c:v>0.43008163532900284</c:v>
                </c:pt>
                <c:pt idx="186">
                  <c:v>0.6053129148520584</c:v>
                </c:pt>
                <c:pt idx="187">
                  <c:v>0.6377077549631508</c:v>
                </c:pt>
                <c:pt idx="188">
                  <c:v>0.67091199664713441</c:v>
                </c:pt>
                <c:pt idx="189">
                  <c:v>0.55596887097657488</c:v>
                </c:pt>
                <c:pt idx="190">
                  <c:v>0.47861677659458651</c:v>
                </c:pt>
                <c:pt idx="191">
                  <c:v>0.46149933856539144</c:v>
                </c:pt>
                <c:pt idx="192">
                  <c:v>0.98105163305172105</c:v>
                </c:pt>
                <c:pt idx="193">
                  <c:v>0.89027381672040995</c:v>
                </c:pt>
                <c:pt idx="194">
                  <c:v>0.74288302705868503</c:v>
                </c:pt>
                <c:pt idx="195">
                  <c:v>0.66426160541955748</c:v>
                </c:pt>
                <c:pt idx="196">
                  <c:v>0.62887121652579758</c:v>
                </c:pt>
                <c:pt idx="197">
                  <c:v>0.69653582869076625</c:v>
                </c:pt>
                <c:pt idx="198">
                  <c:v>1.1179971426695776</c:v>
                </c:pt>
                <c:pt idx="199">
                  <c:v>1.0981703227029456</c:v>
                </c:pt>
                <c:pt idx="200">
                  <c:v>0.85847122968790668</c:v>
                </c:pt>
                <c:pt idx="201">
                  <c:v>0.97001696595041143</c:v>
                </c:pt>
                <c:pt idx="202">
                  <c:v>0.68225577259644798</c:v>
                </c:pt>
                <c:pt idx="203">
                  <c:v>0.67823169561236019</c:v>
                </c:pt>
                <c:pt idx="204">
                  <c:v>0.61707182782989178</c:v>
                </c:pt>
                <c:pt idx="205">
                  <c:v>0.67027049871846589</c:v>
                </c:pt>
                <c:pt idx="206">
                  <c:v>0.8062294368952666</c:v>
                </c:pt>
                <c:pt idx="207">
                  <c:v>0.70607491301528169</c:v>
                </c:pt>
                <c:pt idx="208">
                  <c:v>0.19702887038643008</c:v>
                </c:pt>
                <c:pt idx="209">
                  <c:v>0.44693616238785072</c:v>
                </c:pt>
                <c:pt idx="210">
                  <c:v>0.57856976912623037</c:v>
                </c:pt>
                <c:pt idx="211">
                  <c:v>0.5347707194017669</c:v>
                </c:pt>
                <c:pt idx="212">
                  <c:v>0.48521710970626142</c:v>
                </c:pt>
                <c:pt idx="213">
                  <c:v>0.38834827799141441</c:v>
                </c:pt>
                <c:pt idx="214">
                  <c:v>0.32283276686228407</c:v>
                </c:pt>
                <c:pt idx="215">
                  <c:v>0.34345704108315839</c:v>
                </c:pt>
                <c:pt idx="216">
                  <c:v>0.44854370224648454</c:v>
                </c:pt>
                <c:pt idx="217">
                  <c:v>0.51173301721153031</c:v>
                </c:pt>
                <c:pt idx="218">
                  <c:v>0.62976977675313828</c:v>
                </c:pt>
                <c:pt idx="219">
                  <c:v>0.77490302241839437</c:v>
                </c:pt>
                <c:pt idx="220">
                  <c:v>0.66053517580609344</c:v>
                </c:pt>
                <c:pt idx="221">
                  <c:v>0.8699341141442809</c:v>
                </c:pt>
                <c:pt idx="222">
                  <c:v>0.85835283103310667</c:v>
                </c:pt>
                <c:pt idx="223">
                  <c:v>0.91292358332588608</c:v>
                </c:pt>
                <c:pt idx="224">
                  <c:v>0.49709042107194307</c:v>
                </c:pt>
                <c:pt idx="225">
                  <c:v>5.2848422979640194E-2</c:v>
                </c:pt>
                <c:pt idx="226">
                  <c:v>0.10998140351062188</c:v>
                </c:pt>
                <c:pt idx="227">
                  <c:v>0.18146449669645043</c:v>
                </c:pt>
                <c:pt idx="228">
                  <c:v>7.8529286273031601E-2</c:v>
                </c:pt>
                <c:pt idx="229">
                  <c:v>-2.282366758433332E-2</c:v>
                </c:pt>
                <c:pt idx="230">
                  <c:v>-0.24190159527981164</c:v>
                </c:pt>
                <c:pt idx="231">
                  <c:v>0.19592242882017932</c:v>
                </c:pt>
                <c:pt idx="232">
                  <c:v>0.25666848913566293</c:v>
                </c:pt>
                <c:pt idx="233">
                  <c:v>3.831093187601867E-3</c:v>
                </c:pt>
                <c:pt idx="234">
                  <c:v>-0.56061769961426144</c:v>
                </c:pt>
                <c:pt idx="235">
                  <c:v>-0.61812266991969134</c:v>
                </c:pt>
                <c:pt idx="236">
                  <c:v>-0.70766903384711211</c:v>
                </c:pt>
                <c:pt idx="237">
                  <c:v>-0.89172797934279413</c:v>
                </c:pt>
                <c:pt idx="238">
                  <c:v>-0.92156981320504616</c:v>
                </c:pt>
                <c:pt idx="239">
                  <c:v>-0.85640129425972433</c:v>
                </c:pt>
                <c:pt idx="240">
                  <c:v>-0.92767365892318976</c:v>
                </c:pt>
                <c:pt idx="241">
                  <c:v>-0.72105790078600629</c:v>
                </c:pt>
                <c:pt idx="242">
                  <c:v>-0.77404060573552558</c:v>
                </c:pt>
                <c:pt idx="243">
                  <c:v>-0.78743513097384099</c:v>
                </c:pt>
                <c:pt idx="244">
                  <c:v>-0.52083425519495374</c:v>
                </c:pt>
                <c:pt idx="245">
                  <c:v>-0.30456450933959278</c:v>
                </c:pt>
                <c:pt idx="246">
                  <c:v>-0.30634765266799685</c:v>
                </c:pt>
                <c:pt idx="247">
                  <c:v>-0.30574470916026902</c:v>
                </c:pt>
                <c:pt idx="248">
                  <c:v>-0.31239679958877931</c:v>
                </c:pt>
                <c:pt idx="249">
                  <c:v>-0.6747331278587162</c:v>
                </c:pt>
                <c:pt idx="250">
                  <c:v>-0.49166406078943925</c:v>
                </c:pt>
                <c:pt idx="251">
                  <c:v>-0.44282400686572859</c:v>
                </c:pt>
                <c:pt idx="252">
                  <c:v>-0.34163367909258274</c:v>
                </c:pt>
                <c:pt idx="253">
                  <c:v>-0.4207387051197618</c:v>
                </c:pt>
                <c:pt idx="254">
                  <c:v>-0.55652165757471184</c:v>
                </c:pt>
                <c:pt idx="255">
                  <c:v>-0.13934841720908112</c:v>
                </c:pt>
                <c:pt idx="256">
                  <c:v>-6.5650346460348438E-2</c:v>
                </c:pt>
                <c:pt idx="257">
                  <c:v>3.7015714943438638E-2</c:v>
                </c:pt>
                <c:pt idx="258">
                  <c:v>-0.24542641139252241</c:v>
                </c:pt>
                <c:pt idx="259">
                  <c:v>-0.38535287797817053</c:v>
                </c:pt>
                <c:pt idx="260">
                  <c:v>-0.55769520423887253</c:v>
                </c:pt>
                <c:pt idx="261">
                  <c:v>-0.41151190803737142</c:v>
                </c:pt>
                <c:pt idx="262">
                  <c:v>-0.31641340212231844</c:v>
                </c:pt>
                <c:pt idx="263">
                  <c:v>-0.15237087705582811</c:v>
                </c:pt>
                <c:pt idx="264">
                  <c:v>-0.22010125834764788</c:v>
                </c:pt>
                <c:pt idx="265">
                  <c:v>-0.31628107778237863</c:v>
                </c:pt>
                <c:pt idx="266">
                  <c:v>-0.16873921604715525</c:v>
                </c:pt>
                <c:pt idx="267">
                  <c:v>8.333282945987246E-3</c:v>
                </c:pt>
                <c:pt idx="268">
                  <c:v>-6.2492825098389992E-2</c:v>
                </c:pt>
                <c:pt idx="269">
                  <c:v>-3.1818689943300373E-2</c:v>
                </c:pt>
                <c:pt idx="270">
                  <c:v>-0.26180390982087592</c:v>
                </c:pt>
                <c:pt idx="271">
                  <c:v>-0.16286092601922048</c:v>
                </c:pt>
                <c:pt idx="272">
                  <c:v>-0.23071184376176837</c:v>
                </c:pt>
                <c:pt idx="273">
                  <c:v>-0.31711766923214552</c:v>
                </c:pt>
                <c:pt idx="274">
                  <c:v>-7.9899100393097763E-2</c:v>
                </c:pt>
                <c:pt idx="275">
                  <c:v>5.7273127736729615E-2</c:v>
                </c:pt>
                <c:pt idx="276">
                  <c:v>0.3357927673036073</c:v>
                </c:pt>
                <c:pt idx="277">
                  <c:v>0.21926890445700264</c:v>
                </c:pt>
                <c:pt idx="278">
                  <c:v>0.38448157913913372</c:v>
                </c:pt>
                <c:pt idx="279">
                  <c:v>0.3068069254971808</c:v>
                </c:pt>
                <c:pt idx="280">
                  <c:v>0.49669616226374746</c:v>
                </c:pt>
                <c:pt idx="281">
                  <c:v>0.32547121732527745</c:v>
                </c:pt>
                <c:pt idx="282">
                  <c:v>0.39601989923214986</c:v>
                </c:pt>
                <c:pt idx="283">
                  <c:v>0.6515999503108455</c:v>
                </c:pt>
                <c:pt idx="284">
                  <c:v>0.51724960647134965</c:v>
                </c:pt>
                <c:pt idx="285">
                  <c:v>0.81582284399526761</c:v>
                </c:pt>
                <c:pt idx="286">
                  <c:v>0.99438186690607355</c:v>
                </c:pt>
                <c:pt idx="287">
                  <c:v>1.1030903435709545</c:v>
                </c:pt>
                <c:pt idx="288">
                  <c:v>1.1519803901199701</c:v>
                </c:pt>
                <c:pt idx="289">
                  <c:v>0.84283204817726542</c:v>
                </c:pt>
                <c:pt idx="290">
                  <c:v>0.5081712891805179</c:v>
                </c:pt>
                <c:pt idx="291">
                  <c:v>0.47566434351555531</c:v>
                </c:pt>
                <c:pt idx="292">
                  <c:v>0.27153112026747472</c:v>
                </c:pt>
                <c:pt idx="293">
                  <c:v>0.13740621471390244</c:v>
                </c:pt>
                <c:pt idx="294">
                  <c:v>-0.14154227544576528</c:v>
                </c:pt>
                <c:pt idx="295">
                  <c:v>4.2169430651970277E-2</c:v>
                </c:pt>
                <c:pt idx="296">
                  <c:v>-2.7065664799348133E-2</c:v>
                </c:pt>
                <c:pt idx="297">
                  <c:v>7.4860367924269311E-2</c:v>
                </c:pt>
                <c:pt idx="298">
                  <c:v>-9.8224217575858849E-2</c:v>
                </c:pt>
                <c:pt idx="299">
                  <c:v>-0.26878385746623379</c:v>
                </c:pt>
                <c:pt idx="300">
                  <c:v>-0.35454802922133338</c:v>
                </c:pt>
                <c:pt idx="301">
                  <c:v>-0.46430522951980929</c:v>
                </c:pt>
                <c:pt idx="302">
                  <c:v>-0.4356798506744799</c:v>
                </c:pt>
                <c:pt idx="303">
                  <c:v>-0.3472753315450845</c:v>
                </c:pt>
                <c:pt idx="304">
                  <c:v>-0.48443998746726963</c:v>
                </c:pt>
                <c:pt idx="305">
                  <c:v>-0.23397875664616952</c:v>
                </c:pt>
                <c:pt idx="306">
                  <c:v>-0.26058193947093589</c:v>
                </c:pt>
                <c:pt idx="307">
                  <c:v>-0.21155923783586389</c:v>
                </c:pt>
                <c:pt idx="308">
                  <c:v>-0.328313245779979</c:v>
                </c:pt>
                <c:pt idx="309">
                  <c:v>-0.45915103995301626</c:v>
                </c:pt>
                <c:pt idx="310">
                  <c:v>-0.50924099361405928</c:v>
                </c:pt>
                <c:pt idx="311">
                  <c:v>-0.52608693162832976</c:v>
                </c:pt>
                <c:pt idx="312">
                  <c:v>-0.7852977493215757</c:v>
                </c:pt>
                <c:pt idx="313">
                  <c:v>-0.83827434032643522</c:v>
                </c:pt>
                <c:pt idx="314">
                  <c:v>-0.83301321759751978</c:v>
                </c:pt>
                <c:pt idx="315">
                  <c:v>-0.74595194410369503</c:v>
                </c:pt>
                <c:pt idx="316">
                  <c:v>-0.68700141616739929</c:v>
                </c:pt>
                <c:pt idx="317">
                  <c:v>-0.73299139358385501</c:v>
                </c:pt>
                <c:pt idx="318">
                  <c:v>-1.5490172727746589</c:v>
                </c:pt>
                <c:pt idx="319">
                  <c:v>-1.7010478819002113</c:v>
                </c:pt>
                <c:pt idx="320">
                  <c:v>-1.7499087427785092</c:v>
                </c:pt>
                <c:pt idx="321">
                  <c:v>-1.7666783048594727</c:v>
                </c:pt>
                <c:pt idx="322">
                  <c:v>-1.5939331439764148</c:v>
                </c:pt>
                <c:pt idx="323">
                  <c:v>-1.6848001631200789</c:v>
                </c:pt>
                <c:pt idx="324">
                  <c:v>-1.9102483876720893</c:v>
                </c:pt>
                <c:pt idx="325">
                  <c:v>-1.7270770702827836</c:v>
                </c:pt>
                <c:pt idx="326">
                  <c:v>-1.2962606755050137</c:v>
                </c:pt>
                <c:pt idx="327">
                  <c:v>-1.7516898743220117</c:v>
                </c:pt>
                <c:pt idx="328">
                  <c:v>-1.8650603029012629</c:v>
                </c:pt>
                <c:pt idx="329">
                  <c:v>-1.8759679844094075</c:v>
                </c:pt>
                <c:pt idx="330">
                  <c:v>-1.9147466511490796</c:v>
                </c:pt>
                <c:pt idx="331">
                  <c:v>-1.9334147203331951</c:v>
                </c:pt>
                <c:pt idx="332">
                  <c:v>-2.0870968239201582</c:v>
                </c:pt>
                <c:pt idx="333">
                  <c:v>-1.9493494639996489</c:v>
                </c:pt>
                <c:pt idx="334">
                  <c:v>-2.0565629911394381</c:v>
                </c:pt>
                <c:pt idx="335">
                  <c:v>-2.0849786294589499</c:v>
                </c:pt>
                <c:pt idx="336">
                  <c:v>-2.0142402220826616</c:v>
                </c:pt>
                <c:pt idx="337">
                  <c:v>-2.167485306798552</c:v>
                </c:pt>
                <c:pt idx="338">
                  <c:v>-2.0433307281928834</c:v>
                </c:pt>
                <c:pt idx="339">
                  <c:v>-2.1107273662639856</c:v>
                </c:pt>
                <c:pt idx="340">
                  <c:v>-2.2395520275439069</c:v>
                </c:pt>
                <c:pt idx="341">
                  <c:v>-1.9919465816426853</c:v>
                </c:pt>
                <c:pt idx="342">
                  <c:v>-2.0966223635664361</c:v>
                </c:pt>
                <c:pt idx="343">
                  <c:v>-2.1343251522330164</c:v>
                </c:pt>
                <c:pt idx="344">
                  <c:v>-2.1420169575972867</c:v>
                </c:pt>
                <c:pt idx="345">
                  <c:v>-2.2156972508122816</c:v>
                </c:pt>
                <c:pt idx="346">
                  <c:v>-2.0274083271518082</c:v>
                </c:pt>
                <c:pt idx="347">
                  <c:v>-2.1874600119115746</c:v>
                </c:pt>
                <c:pt idx="348">
                  <c:v>-2.0176856415582396</c:v>
                </c:pt>
                <c:pt idx="349">
                  <c:v>-1.7619950714565435</c:v>
                </c:pt>
                <c:pt idx="350">
                  <c:v>-1.8763806514635086</c:v>
                </c:pt>
                <c:pt idx="351">
                  <c:v>-1.7284120538679011</c:v>
                </c:pt>
                <c:pt idx="352">
                  <c:v>-1.7427557560545885</c:v>
                </c:pt>
                <c:pt idx="353">
                  <c:v>-1.7812650545431727</c:v>
                </c:pt>
                <c:pt idx="354">
                  <c:v>-1.694480282531875</c:v>
                </c:pt>
                <c:pt idx="355">
                  <c:v>-1.7635760954396837</c:v>
                </c:pt>
                <c:pt idx="356">
                  <c:v>-1.6950570276540251</c:v>
                </c:pt>
                <c:pt idx="357">
                  <c:v>-1.6137034587706165</c:v>
                </c:pt>
                <c:pt idx="358">
                  <c:v>-1.6800497324570332</c:v>
                </c:pt>
                <c:pt idx="359">
                  <c:v>-1.6174383213403403</c:v>
                </c:pt>
                <c:pt idx="360">
                  <c:v>-1.5613414389566125</c:v>
                </c:pt>
                <c:pt idx="361">
                  <c:v>-1.5756650783083299</c:v>
                </c:pt>
                <c:pt idx="362">
                  <c:v>-1.3578758055590687</c:v>
                </c:pt>
                <c:pt idx="363">
                  <c:v>-1.2712905231273344</c:v>
                </c:pt>
                <c:pt idx="364">
                  <c:v>-1.2041090276545527</c:v>
                </c:pt>
                <c:pt idx="365">
                  <c:v>-1.2320412633579265</c:v>
                </c:pt>
                <c:pt idx="366">
                  <c:v>-1.1371588122790373</c:v>
                </c:pt>
                <c:pt idx="367">
                  <c:v>-1.2546236433725866</c:v>
                </c:pt>
                <c:pt idx="368">
                  <c:v>-1.3654597308913616</c:v>
                </c:pt>
                <c:pt idx="369">
                  <c:v>-1.4322557959866962</c:v>
                </c:pt>
                <c:pt idx="370">
                  <c:v>-1.4952730649365824</c:v>
                </c:pt>
                <c:pt idx="371">
                  <c:v>-1.5886548318626479</c:v>
                </c:pt>
                <c:pt idx="372">
                  <c:v>-1.7653692340945308</c:v>
                </c:pt>
                <c:pt idx="373">
                  <c:v>-1.7226289178530052</c:v>
                </c:pt>
                <c:pt idx="374">
                  <c:v>-1.7034648098695071</c:v>
                </c:pt>
                <c:pt idx="375">
                  <c:v>-1.3816466472855071</c:v>
                </c:pt>
                <c:pt idx="376">
                  <c:v>-1.5682082486240123</c:v>
                </c:pt>
                <c:pt idx="377">
                  <c:v>-1.6614688666524704</c:v>
                </c:pt>
                <c:pt idx="378">
                  <c:v>-1.5554233052084703</c:v>
                </c:pt>
                <c:pt idx="379">
                  <c:v>-1.2955193295200724</c:v>
                </c:pt>
                <c:pt idx="380">
                  <c:v>-1.3611635990223907</c:v>
                </c:pt>
                <c:pt idx="381">
                  <c:v>-1.865248975577718</c:v>
                </c:pt>
                <c:pt idx="382">
                  <c:v>-1.876907939009699</c:v>
                </c:pt>
                <c:pt idx="383">
                  <c:v>-2.0256279442717262</c:v>
                </c:pt>
                <c:pt idx="384">
                  <c:v>-1.9288926749505253</c:v>
                </c:pt>
                <c:pt idx="385">
                  <c:v>-1.6820795794919563</c:v>
                </c:pt>
                <c:pt idx="386">
                  <c:v>-1.8839428422005358</c:v>
                </c:pt>
                <c:pt idx="387">
                  <c:v>-2.2173584441805665</c:v>
                </c:pt>
                <c:pt idx="388">
                  <c:v>-0.93327790661922216</c:v>
                </c:pt>
                <c:pt idx="389">
                  <c:v>-1.038808080210964</c:v>
                </c:pt>
                <c:pt idx="390">
                  <c:v>-1.1163218805624375</c:v>
                </c:pt>
                <c:pt idx="391">
                  <c:v>-1.0897622843250503</c:v>
                </c:pt>
                <c:pt idx="392">
                  <c:v>-1.0642305687962677</c:v>
                </c:pt>
                <c:pt idx="393">
                  <c:v>-1.1543555716463265</c:v>
                </c:pt>
                <c:pt idx="394">
                  <c:v>-1.227056864951118</c:v>
                </c:pt>
                <c:pt idx="395">
                  <c:v>-1.3924851767476933</c:v>
                </c:pt>
                <c:pt idx="396">
                  <c:v>-1.1742900462350709</c:v>
                </c:pt>
                <c:pt idx="397">
                  <c:v>-1.0934068326296693</c:v>
                </c:pt>
                <c:pt idx="398">
                  <c:v>-0.84565496886416835</c:v>
                </c:pt>
                <c:pt idx="399">
                  <c:v>-0.70007885780666101</c:v>
                </c:pt>
                <c:pt idx="400">
                  <c:v>-0.72859164175270996</c:v>
                </c:pt>
                <c:pt idx="401">
                  <c:v>-0.96631898526354432</c:v>
                </c:pt>
                <c:pt idx="402">
                  <c:v>-1.3259341590237403</c:v>
                </c:pt>
                <c:pt idx="403">
                  <c:v>-1.2108355136285727</c:v>
                </c:pt>
                <c:pt idx="404">
                  <c:v>-1.2972438853770683</c:v>
                </c:pt>
                <c:pt idx="405">
                  <c:v>-1.4206546692673288</c:v>
                </c:pt>
                <c:pt idx="406">
                  <c:v>-1.4753144525784565</c:v>
                </c:pt>
                <c:pt idx="407">
                  <c:v>-1.1047356061503371</c:v>
                </c:pt>
                <c:pt idx="408">
                  <c:v>-1.1225948008031379</c:v>
                </c:pt>
                <c:pt idx="409">
                  <c:v>-1.2892891196946217</c:v>
                </c:pt>
                <c:pt idx="410">
                  <c:v>-1.1835690300961732</c:v>
                </c:pt>
                <c:pt idx="411">
                  <c:v>-1.0561394013496339</c:v>
                </c:pt>
                <c:pt idx="412">
                  <c:v>-1.0746699845932568</c:v>
                </c:pt>
                <c:pt idx="413">
                  <c:v>-1.0669615913189547</c:v>
                </c:pt>
                <c:pt idx="414">
                  <c:v>-1.1582060549907711</c:v>
                </c:pt>
                <c:pt idx="415">
                  <c:v>-1.1359517156407686</c:v>
                </c:pt>
                <c:pt idx="416">
                  <c:v>-0.88500017449509882</c:v>
                </c:pt>
                <c:pt idx="417">
                  <c:v>-0.78810000487470078</c:v>
                </c:pt>
                <c:pt idx="418">
                  <c:v>-0.79578490520709688</c:v>
                </c:pt>
                <c:pt idx="419">
                  <c:v>-0.78899090221504975</c:v>
                </c:pt>
                <c:pt idx="420">
                  <c:v>-0.67082373021902597</c:v>
                </c:pt>
                <c:pt idx="421">
                  <c:v>-0.76268492449568714</c:v>
                </c:pt>
                <c:pt idx="422">
                  <c:v>-0.79621078121657185</c:v>
                </c:pt>
                <c:pt idx="423">
                  <c:v>-0.82877728909661874</c:v>
                </c:pt>
                <c:pt idx="424">
                  <c:v>-0.83399308220358082</c:v>
                </c:pt>
                <c:pt idx="425">
                  <c:v>-0.59615409992470958</c:v>
                </c:pt>
                <c:pt idx="426">
                  <c:v>-0.59816861222896101</c:v>
                </c:pt>
                <c:pt idx="427">
                  <c:v>-0.37719836067398799</c:v>
                </c:pt>
                <c:pt idx="428">
                  <c:v>-0.67038270733776184</c:v>
                </c:pt>
                <c:pt idx="429">
                  <c:v>-0.74279167728822548</c:v>
                </c:pt>
                <c:pt idx="430">
                  <c:v>-0.91684505758742507</c:v>
                </c:pt>
                <c:pt idx="431">
                  <c:v>-0.99533600078302098</c:v>
                </c:pt>
                <c:pt idx="432">
                  <c:v>-1.1217994874813533</c:v>
                </c:pt>
                <c:pt idx="433">
                  <c:v>-1.0433764916480173</c:v>
                </c:pt>
                <c:pt idx="434">
                  <c:v>-0.96815739499070363</c:v>
                </c:pt>
                <c:pt idx="435">
                  <c:v>-0.85993017955172724</c:v>
                </c:pt>
                <c:pt idx="436">
                  <c:v>-0.70931880225222066</c:v>
                </c:pt>
                <c:pt idx="437">
                  <c:v>-0.76726406951372694</c:v>
                </c:pt>
                <c:pt idx="438">
                  <c:v>-0.68816760531506993</c:v>
                </c:pt>
                <c:pt idx="439">
                  <c:v>-0.56914437962332987</c:v>
                </c:pt>
                <c:pt idx="440">
                  <c:v>-0.66946044609855304</c:v>
                </c:pt>
                <c:pt idx="441">
                  <c:v>-0.74795620415856778</c:v>
                </c:pt>
                <c:pt idx="442">
                  <c:v>-0.72090160072577147</c:v>
                </c:pt>
                <c:pt idx="443">
                  <c:v>-0.69471368216314622</c:v>
                </c:pt>
                <c:pt idx="444">
                  <c:v>-0.60709908272775914</c:v>
                </c:pt>
                <c:pt idx="445">
                  <c:v>-0.16528718270034867</c:v>
                </c:pt>
                <c:pt idx="446">
                  <c:v>-2.2004725389113345E-2</c:v>
                </c:pt>
                <c:pt idx="447">
                  <c:v>-0.13199657096157283</c:v>
                </c:pt>
                <c:pt idx="448">
                  <c:v>-0.28789164966797676</c:v>
                </c:pt>
                <c:pt idx="449">
                  <c:v>-0.22550508892891305</c:v>
                </c:pt>
                <c:pt idx="450">
                  <c:v>-0.71770662052082557</c:v>
                </c:pt>
                <c:pt idx="451">
                  <c:v>-0.70868546275327993</c:v>
                </c:pt>
                <c:pt idx="452">
                  <c:v>-0.94351011417749386</c:v>
                </c:pt>
                <c:pt idx="453">
                  <c:v>-0.72251669962061227</c:v>
                </c:pt>
                <c:pt idx="454">
                  <c:v>-0.45964742351120247</c:v>
                </c:pt>
                <c:pt idx="455">
                  <c:v>-0.43914921826129183</c:v>
                </c:pt>
                <c:pt idx="456">
                  <c:v>-0.22751274640083904</c:v>
                </c:pt>
                <c:pt idx="457">
                  <c:v>-0.23280207772406908</c:v>
                </c:pt>
                <c:pt idx="458">
                  <c:v>-0.26934584077196039</c:v>
                </c:pt>
                <c:pt idx="459">
                  <c:v>-0.41828162547540931</c:v>
                </c:pt>
                <c:pt idx="460">
                  <c:v>-0.37203574419906782</c:v>
                </c:pt>
                <c:pt idx="461">
                  <c:v>-0.33214975991844053</c:v>
                </c:pt>
                <c:pt idx="462">
                  <c:v>-0.51076449863147799</c:v>
                </c:pt>
                <c:pt idx="463">
                  <c:v>-0.55739177455695643</c:v>
                </c:pt>
                <c:pt idx="464">
                  <c:v>-0.75155053826864826</c:v>
                </c:pt>
                <c:pt idx="465">
                  <c:v>-0.91228075235921158</c:v>
                </c:pt>
                <c:pt idx="466">
                  <c:v>-0.749488223515826</c:v>
                </c:pt>
                <c:pt idx="467">
                  <c:v>-0.91631067211096928</c:v>
                </c:pt>
                <c:pt idx="468">
                  <c:v>-0.83665629533267238</c:v>
                </c:pt>
                <c:pt idx="469">
                  <c:v>-0.90427962433400422</c:v>
                </c:pt>
                <c:pt idx="470">
                  <c:v>-0.81748486206322701</c:v>
                </c:pt>
                <c:pt idx="471">
                  <c:v>-0.55375237403254796</c:v>
                </c:pt>
                <c:pt idx="472">
                  <c:v>-0.82672555047460816</c:v>
                </c:pt>
                <c:pt idx="473">
                  <c:v>-0.51240942128409461</c:v>
                </c:pt>
                <c:pt idx="474">
                  <c:v>-0.57044704423577375</c:v>
                </c:pt>
                <c:pt idx="475">
                  <c:v>-0.69474073743856479</c:v>
                </c:pt>
                <c:pt idx="476">
                  <c:v>-0.80515207953036239</c:v>
                </c:pt>
                <c:pt idx="477">
                  <c:v>-0.73182221164879024</c:v>
                </c:pt>
                <c:pt idx="478">
                  <c:v>-0.74062825348398009</c:v>
                </c:pt>
                <c:pt idx="479">
                  <c:v>-0.77072482227038219</c:v>
                </c:pt>
                <c:pt idx="480">
                  <c:v>-0.74011214556879834</c:v>
                </c:pt>
                <c:pt idx="481">
                  <c:v>-0.71526938903146475</c:v>
                </c:pt>
                <c:pt idx="482">
                  <c:v>-0.63927134976413702</c:v>
                </c:pt>
                <c:pt idx="483">
                  <c:v>-0.66488580274570475</c:v>
                </c:pt>
                <c:pt idx="484">
                  <c:v>-0.62324881510956354</c:v>
                </c:pt>
                <c:pt idx="485">
                  <c:v>-0.69708757068944349</c:v>
                </c:pt>
                <c:pt idx="486">
                  <c:v>-0.73348153820276685</c:v>
                </c:pt>
                <c:pt idx="487">
                  <c:v>-0.6998881119049768</c:v>
                </c:pt>
                <c:pt idx="488">
                  <c:v>-0.77343209137641622</c:v>
                </c:pt>
                <c:pt idx="489">
                  <c:v>-0.89867470111883263</c:v>
                </c:pt>
                <c:pt idx="490">
                  <c:v>-0.80244428912907151</c:v>
                </c:pt>
                <c:pt idx="491">
                  <c:v>-0.66021369419705844</c:v>
                </c:pt>
                <c:pt idx="492">
                  <c:v>-0.81414017949309259</c:v>
                </c:pt>
                <c:pt idx="493">
                  <c:v>-0.85121190458519225</c:v>
                </c:pt>
                <c:pt idx="494">
                  <c:v>-0.72137753343153355</c:v>
                </c:pt>
                <c:pt idx="495">
                  <c:v>-0.69285267564748643</c:v>
                </c:pt>
                <c:pt idx="496">
                  <c:v>-0.90875033928049309</c:v>
                </c:pt>
                <c:pt idx="497">
                  <c:v>-1.0791647216362177</c:v>
                </c:pt>
                <c:pt idx="498">
                  <c:v>-0.95840531654224992</c:v>
                </c:pt>
                <c:pt idx="499">
                  <c:v>-0.98350027049731625</c:v>
                </c:pt>
                <c:pt idx="500">
                  <c:v>-0.80384330837820051</c:v>
                </c:pt>
                <c:pt idx="501">
                  <c:v>-0.93978223376872871</c:v>
                </c:pt>
                <c:pt idx="502">
                  <c:v>-0.84574982554396638</c:v>
                </c:pt>
                <c:pt idx="503">
                  <c:v>-0.77272805154493096</c:v>
                </c:pt>
                <c:pt idx="504">
                  <c:v>-0.77758261079109703</c:v>
                </c:pt>
                <c:pt idx="505">
                  <c:v>-0.7257951961981971</c:v>
                </c:pt>
                <c:pt idx="506">
                  <c:v>-0.63324612584346551</c:v>
                </c:pt>
                <c:pt idx="507">
                  <c:v>-0.54552791695002267</c:v>
                </c:pt>
                <c:pt idx="508">
                  <c:v>-0.31530020664139902</c:v>
                </c:pt>
                <c:pt idx="509">
                  <c:v>-5.5019210039014839E-2</c:v>
                </c:pt>
                <c:pt idx="510">
                  <c:v>-0.17679647592358361</c:v>
                </c:pt>
                <c:pt idx="511">
                  <c:v>-0.17961998732353965</c:v>
                </c:pt>
                <c:pt idx="512">
                  <c:v>0.1211976762150941</c:v>
                </c:pt>
                <c:pt idx="513">
                  <c:v>0.45188455993876858</c:v>
                </c:pt>
                <c:pt idx="514">
                  <c:v>-0.59079445740233039</c:v>
                </c:pt>
                <c:pt idx="515">
                  <c:v>-0.68840061903415672</c:v>
                </c:pt>
                <c:pt idx="516">
                  <c:v>-0.47023005266504081</c:v>
                </c:pt>
                <c:pt idx="517">
                  <c:v>-0.67638931757935161</c:v>
                </c:pt>
                <c:pt idx="518">
                  <c:v>-0.75200716490219</c:v>
                </c:pt>
                <c:pt idx="519">
                  <c:v>-0.72371372385240207</c:v>
                </c:pt>
                <c:pt idx="520">
                  <c:v>-0.6997912326786877</c:v>
                </c:pt>
                <c:pt idx="521">
                  <c:v>-0.66890169796694443</c:v>
                </c:pt>
                <c:pt idx="522">
                  <c:v>-0.88408968656424525</c:v>
                </c:pt>
                <c:pt idx="523">
                  <c:v>-0.79631629190716124</c:v>
                </c:pt>
                <c:pt idx="524">
                  <c:v>-1.1327724129728773</c:v>
                </c:pt>
                <c:pt idx="525">
                  <c:v>-1.1267713309288534</c:v>
                </c:pt>
                <c:pt idx="526">
                  <c:v>-1.1934489333762737</c:v>
                </c:pt>
                <c:pt idx="527">
                  <c:v>-1.0038590184979588</c:v>
                </c:pt>
                <c:pt idx="528">
                  <c:v>-0.69142312272755901</c:v>
                </c:pt>
                <c:pt idx="529">
                  <c:v>-0.63220751067017655</c:v>
                </c:pt>
                <c:pt idx="530">
                  <c:v>-0.51142457381136808</c:v>
                </c:pt>
                <c:pt idx="531">
                  <c:v>-0.25010010502437763</c:v>
                </c:pt>
                <c:pt idx="532">
                  <c:v>-0.38338155106545757</c:v>
                </c:pt>
                <c:pt idx="533">
                  <c:v>-0.65883789980349394</c:v>
                </c:pt>
                <c:pt idx="534">
                  <c:v>-0.35146745922151146</c:v>
                </c:pt>
                <c:pt idx="535">
                  <c:v>-0.31499643204482197</c:v>
                </c:pt>
                <c:pt idx="536">
                  <c:v>-0.33519689465420321</c:v>
                </c:pt>
                <c:pt idx="537">
                  <c:v>-0.47028831227585638</c:v>
                </c:pt>
                <c:pt idx="538">
                  <c:v>-0.69109165762388081</c:v>
                </c:pt>
                <c:pt idx="539">
                  <c:v>-0.73880855284251623</c:v>
                </c:pt>
                <c:pt idx="540">
                  <c:v>-0.65995599439595343</c:v>
                </c:pt>
                <c:pt idx="541">
                  <c:v>-0.61828011354831747</c:v>
                </c:pt>
                <c:pt idx="542">
                  <c:v>-0.83854121449476138</c:v>
                </c:pt>
                <c:pt idx="543">
                  <c:v>-1.0362547473599526</c:v>
                </c:pt>
                <c:pt idx="544">
                  <c:v>-1.0012396459492257</c:v>
                </c:pt>
                <c:pt idx="545">
                  <c:v>-0.97309594167038638</c:v>
                </c:pt>
                <c:pt idx="546">
                  <c:v>-0.8965138960960124</c:v>
                </c:pt>
                <c:pt idx="547">
                  <c:v>-1.0480764830285518</c:v>
                </c:pt>
                <c:pt idx="548">
                  <c:v>-1.0116049954985271</c:v>
                </c:pt>
                <c:pt idx="549">
                  <c:v>-0.8381288454867547</c:v>
                </c:pt>
                <c:pt idx="550">
                  <c:v>-0.79846213414475886</c:v>
                </c:pt>
                <c:pt idx="551">
                  <c:v>-0.69517160225470631</c:v>
                </c:pt>
                <c:pt idx="552">
                  <c:v>-0.67134871814247421</c:v>
                </c:pt>
                <c:pt idx="553">
                  <c:v>-0.854852714418052</c:v>
                </c:pt>
                <c:pt idx="554">
                  <c:v>-0.50320805940711177</c:v>
                </c:pt>
                <c:pt idx="555">
                  <c:v>-6.7243241530970541E-2</c:v>
                </c:pt>
                <c:pt idx="556">
                  <c:v>0.14416560564654649</c:v>
                </c:pt>
                <c:pt idx="557">
                  <c:v>0.28317325699040208</c:v>
                </c:pt>
                <c:pt idx="558">
                  <c:v>0.6389100372248141</c:v>
                </c:pt>
                <c:pt idx="559">
                  <c:v>0.45882386827983029</c:v>
                </c:pt>
                <c:pt idx="560">
                  <c:v>0.42546049649078133</c:v>
                </c:pt>
                <c:pt idx="561">
                  <c:v>0.21028182115588165</c:v>
                </c:pt>
                <c:pt idx="562">
                  <c:v>0.1194863278838966</c:v>
                </c:pt>
                <c:pt idx="563">
                  <c:v>0.13946406904600744</c:v>
                </c:pt>
                <c:pt idx="564">
                  <c:v>0.27717212476091857</c:v>
                </c:pt>
                <c:pt idx="565">
                  <c:v>0.17948707173164463</c:v>
                </c:pt>
                <c:pt idx="566">
                  <c:v>0.50834947155739152</c:v>
                </c:pt>
                <c:pt idx="567">
                  <c:v>0.49753064137832465</c:v>
                </c:pt>
                <c:pt idx="568">
                  <c:v>0.75290841996747038</c:v>
                </c:pt>
                <c:pt idx="569">
                  <c:v>0.70211740431477976</c:v>
                </c:pt>
                <c:pt idx="570">
                  <c:v>0.86101117045671027</c:v>
                </c:pt>
                <c:pt idx="571">
                  <c:v>0.53798855974699966</c:v>
                </c:pt>
                <c:pt idx="572">
                  <c:v>0.36792384254654825</c:v>
                </c:pt>
                <c:pt idx="573">
                  <c:v>0.72676471138411125</c:v>
                </c:pt>
                <c:pt idx="574">
                  <c:v>0.1363116368154508</c:v>
                </c:pt>
                <c:pt idx="575">
                  <c:v>3.2296150560333116E-2</c:v>
                </c:pt>
                <c:pt idx="576">
                  <c:v>0.43463155880725812</c:v>
                </c:pt>
                <c:pt idx="577">
                  <c:v>0.16917031584791115</c:v>
                </c:pt>
                <c:pt idx="578">
                  <c:v>0.2089744935668725</c:v>
                </c:pt>
                <c:pt idx="579">
                  <c:v>0.15949265723627407</c:v>
                </c:pt>
                <c:pt idx="580">
                  <c:v>0.42228202517317831</c:v>
                </c:pt>
                <c:pt idx="581">
                  <c:v>0.22958663000983628</c:v>
                </c:pt>
                <c:pt idx="582">
                  <c:v>-2.0442754125306013E-2</c:v>
                </c:pt>
                <c:pt idx="583">
                  <c:v>-1.0478218176005532E-2</c:v>
                </c:pt>
                <c:pt idx="584">
                  <c:v>0.21102697077425425</c:v>
                </c:pt>
                <c:pt idx="585">
                  <c:v>7.6580835900949176E-2</c:v>
                </c:pt>
                <c:pt idx="586">
                  <c:v>0.17469362547688205</c:v>
                </c:pt>
                <c:pt idx="587">
                  <c:v>0.19313605196390612</c:v>
                </c:pt>
                <c:pt idx="588">
                  <c:v>0.16165061018603766</c:v>
                </c:pt>
                <c:pt idx="589">
                  <c:v>0.48949070727606026</c:v>
                </c:pt>
                <c:pt idx="590">
                  <c:v>0.57279174398413235</c:v>
                </c:pt>
                <c:pt idx="591">
                  <c:v>0.7081863722743581</c:v>
                </c:pt>
                <c:pt idx="592">
                  <c:v>0.55087385096154939</c:v>
                </c:pt>
                <c:pt idx="593">
                  <c:v>0.73269709567384933</c:v>
                </c:pt>
                <c:pt idx="594">
                  <c:v>0.49129716295593412</c:v>
                </c:pt>
                <c:pt idx="595">
                  <c:v>0.59907091208661556</c:v>
                </c:pt>
                <c:pt idx="596">
                  <c:v>0.59106682657171072</c:v>
                </c:pt>
                <c:pt idx="597">
                  <c:v>0.45862266131539353</c:v>
                </c:pt>
                <c:pt idx="598">
                  <c:v>0.7106052554051967</c:v>
                </c:pt>
                <c:pt idx="599">
                  <c:v>0.18953689820428296</c:v>
                </c:pt>
                <c:pt idx="600">
                  <c:v>9.293806262971914E-2</c:v>
                </c:pt>
                <c:pt idx="601">
                  <c:v>0.13323887077303048</c:v>
                </c:pt>
                <c:pt idx="602">
                  <c:v>0.92079917933085842</c:v>
                </c:pt>
                <c:pt idx="603">
                  <c:v>0.76141295179443269</c:v>
                </c:pt>
                <c:pt idx="604">
                  <c:v>1.0004471092684657</c:v>
                </c:pt>
                <c:pt idx="605">
                  <c:v>0.88846976510822018</c:v>
                </c:pt>
                <c:pt idx="606">
                  <c:v>0.72106565974414527</c:v>
                </c:pt>
                <c:pt idx="607">
                  <c:v>0.8524905185970364</c:v>
                </c:pt>
                <c:pt idx="608">
                  <c:v>0.96517741297991611</c:v>
                </c:pt>
                <c:pt idx="609">
                  <c:v>0.89586636975209588</c:v>
                </c:pt>
                <c:pt idx="610">
                  <c:v>0.99718432753916131</c:v>
                </c:pt>
                <c:pt idx="611">
                  <c:v>1.1372496787904356</c:v>
                </c:pt>
                <c:pt idx="612">
                  <c:v>0.9906503541304329</c:v>
                </c:pt>
                <c:pt idx="613">
                  <c:v>1.3318761384745796</c:v>
                </c:pt>
                <c:pt idx="614">
                  <c:v>1.3875098487908095</c:v>
                </c:pt>
                <c:pt idx="615">
                  <c:v>1.4341760239091899</c:v>
                </c:pt>
                <c:pt idx="616">
                  <c:v>1.1327880748527084</c:v>
                </c:pt>
                <c:pt idx="617">
                  <c:v>1.0199981740045283</c:v>
                </c:pt>
                <c:pt idx="618">
                  <c:v>1.0029421939383614</c:v>
                </c:pt>
                <c:pt idx="619">
                  <c:v>1.0206508661393194</c:v>
                </c:pt>
                <c:pt idx="620">
                  <c:v>0.79183520702165688</c:v>
                </c:pt>
                <c:pt idx="621">
                  <c:v>0.82811451578588224</c:v>
                </c:pt>
                <c:pt idx="622">
                  <c:v>0.83462847221932102</c:v>
                </c:pt>
                <c:pt idx="623">
                  <c:v>0.91901906035542513</c:v>
                </c:pt>
                <c:pt idx="624">
                  <c:v>0.8159749920007735</c:v>
                </c:pt>
                <c:pt idx="625">
                  <c:v>0.8190748987247608</c:v>
                </c:pt>
                <c:pt idx="626">
                  <c:v>0.67510499493383935</c:v>
                </c:pt>
                <c:pt idx="627">
                  <c:v>0.92728975673902636</c:v>
                </c:pt>
                <c:pt idx="628">
                  <c:v>0.85721154211124306</c:v>
                </c:pt>
                <c:pt idx="629">
                  <c:v>0.78725401161521191</c:v>
                </c:pt>
                <c:pt idx="630">
                  <c:v>0.85412599045336968</c:v>
                </c:pt>
                <c:pt idx="631">
                  <c:v>0.71662410694786804</c:v>
                </c:pt>
                <c:pt idx="632">
                  <c:v>0.85617954717069489</c:v>
                </c:pt>
                <c:pt idx="633">
                  <c:v>0.74851632599251339</c:v>
                </c:pt>
                <c:pt idx="634">
                  <c:v>0.61211718788185765</c:v>
                </c:pt>
                <c:pt idx="635">
                  <c:v>0.38110496293007429</c:v>
                </c:pt>
                <c:pt idx="636">
                  <c:v>0.59253287197377047</c:v>
                </c:pt>
                <c:pt idx="637">
                  <c:v>0.42584365666551516</c:v>
                </c:pt>
                <c:pt idx="638">
                  <c:v>0.51412629414336386</c:v>
                </c:pt>
                <c:pt idx="639">
                  <c:v>0.1845513540654368</c:v>
                </c:pt>
                <c:pt idx="640">
                  <c:v>0.41916099581614147</c:v>
                </c:pt>
                <c:pt idx="641">
                  <c:v>0.67035277017644856</c:v>
                </c:pt>
                <c:pt idx="642">
                  <c:v>0.71089306672396813</c:v>
                </c:pt>
                <c:pt idx="643">
                  <c:v>0.91395875468031829</c:v>
                </c:pt>
                <c:pt idx="644">
                  <c:v>0.99531831645456159</c:v>
                </c:pt>
                <c:pt idx="645">
                  <c:v>0.8051644912849758</c:v>
                </c:pt>
                <c:pt idx="646">
                  <c:v>0.78817725732958333</c:v>
                </c:pt>
                <c:pt idx="647">
                  <c:v>0.83066041742978469</c:v>
                </c:pt>
                <c:pt idx="648">
                  <c:v>1.109450975518445</c:v>
                </c:pt>
                <c:pt idx="649">
                  <c:v>1.160717145800505</c:v>
                </c:pt>
                <c:pt idx="650">
                  <c:v>1.4914849315252989</c:v>
                </c:pt>
                <c:pt idx="651">
                  <c:v>1.4265461302050428</c:v>
                </c:pt>
                <c:pt idx="652">
                  <c:v>1.6478639902524079</c:v>
                </c:pt>
                <c:pt idx="653">
                  <c:v>1.8109219346866792</c:v>
                </c:pt>
                <c:pt idx="654">
                  <c:v>1.8850586379560856</c:v>
                </c:pt>
                <c:pt idx="655">
                  <c:v>2.0507245594538159</c:v>
                </c:pt>
                <c:pt idx="656">
                  <c:v>1.8574361448062922</c:v>
                </c:pt>
                <c:pt idx="657">
                  <c:v>1.8624248700303718</c:v>
                </c:pt>
                <c:pt idx="658">
                  <c:v>2.2076097696400732</c:v>
                </c:pt>
                <c:pt idx="659">
                  <c:v>2.2368225018683732</c:v>
                </c:pt>
                <c:pt idx="660">
                  <c:v>1.9960476856570204</c:v>
                </c:pt>
                <c:pt idx="661">
                  <c:v>2.3730885219015363</c:v>
                </c:pt>
                <c:pt idx="662">
                  <c:v>2.0507038136991094</c:v>
                </c:pt>
                <c:pt idx="663">
                  <c:v>1.9369727852720999</c:v>
                </c:pt>
                <c:pt idx="664">
                  <c:v>2.1536667733360639</c:v>
                </c:pt>
                <c:pt idx="665">
                  <c:v>1.9348418129118934</c:v>
                </c:pt>
                <c:pt idx="666">
                  <c:v>1.6136079393668861</c:v>
                </c:pt>
                <c:pt idx="667">
                  <c:v>1.6365100969410564</c:v>
                </c:pt>
                <c:pt idx="668">
                  <c:v>1.5797552818430112</c:v>
                </c:pt>
                <c:pt idx="669">
                  <c:v>1.891849168658349</c:v>
                </c:pt>
                <c:pt idx="670">
                  <c:v>1.944432257059703</c:v>
                </c:pt>
                <c:pt idx="671">
                  <c:v>2.2279173790249369</c:v>
                </c:pt>
                <c:pt idx="672">
                  <c:v>2.1026146926231339</c:v>
                </c:pt>
                <c:pt idx="673">
                  <c:v>2.2573364809457037</c:v>
                </c:pt>
                <c:pt idx="674">
                  <c:v>2.3193572751999136</c:v>
                </c:pt>
                <c:pt idx="675">
                  <c:v>2.2024375605844178</c:v>
                </c:pt>
                <c:pt idx="676">
                  <c:v>2.1390977241947855</c:v>
                </c:pt>
                <c:pt idx="677">
                  <c:v>1.6640406358187398</c:v>
                </c:pt>
                <c:pt idx="678">
                  <c:v>1.5089316673113558</c:v>
                </c:pt>
                <c:pt idx="679">
                  <c:v>1.4691941953084395</c:v>
                </c:pt>
                <c:pt idx="680">
                  <c:v>1.6983186973311808</c:v>
                </c:pt>
                <c:pt idx="681">
                  <c:v>1.6013369032456601</c:v>
                </c:pt>
                <c:pt idx="682">
                  <c:v>1.6377060597543136</c:v>
                </c:pt>
                <c:pt idx="683">
                  <c:v>1.3241958098830837</c:v>
                </c:pt>
                <c:pt idx="684">
                  <c:v>0.85733834608623649</c:v>
                </c:pt>
                <c:pt idx="685">
                  <c:v>0.61037493938963028</c:v>
                </c:pt>
                <c:pt idx="686">
                  <c:v>0.68591241255325208</c:v>
                </c:pt>
                <c:pt idx="687">
                  <c:v>1.1095687014798234</c:v>
                </c:pt>
                <c:pt idx="688">
                  <c:v>1.0485583420571327</c:v>
                </c:pt>
                <c:pt idx="689">
                  <c:v>1.1253364528154657</c:v>
                </c:pt>
                <c:pt idx="690">
                  <c:v>1.0403681294211014</c:v>
                </c:pt>
                <c:pt idx="691">
                  <c:v>1.1068498904458328</c:v>
                </c:pt>
                <c:pt idx="692">
                  <c:v>1.0096916464926842</c:v>
                </c:pt>
                <c:pt idx="693">
                  <c:v>1.2897737506141469</c:v>
                </c:pt>
                <c:pt idx="694">
                  <c:v>1.2505692967637585</c:v>
                </c:pt>
                <c:pt idx="695">
                  <c:v>1.4700159391685574</c:v>
                </c:pt>
                <c:pt idx="696">
                  <c:v>1.3923055527896118</c:v>
                </c:pt>
                <c:pt idx="697">
                  <c:v>1.4694224716433304</c:v>
                </c:pt>
                <c:pt idx="698">
                  <c:v>0.93056987709893824</c:v>
                </c:pt>
                <c:pt idx="699">
                  <c:v>0.48303692853083463</c:v>
                </c:pt>
                <c:pt idx="700">
                  <c:v>0.8554338725247026</c:v>
                </c:pt>
                <c:pt idx="701">
                  <c:v>1.228735626150993</c:v>
                </c:pt>
                <c:pt idx="702">
                  <c:v>1.3412101112542223</c:v>
                </c:pt>
                <c:pt idx="703">
                  <c:v>1.4938189837683946</c:v>
                </c:pt>
                <c:pt idx="704">
                  <c:v>1.2248798885091228</c:v>
                </c:pt>
                <c:pt idx="705">
                  <c:v>1.1235476943468237</c:v>
                </c:pt>
                <c:pt idx="706">
                  <c:v>0.54709803579916827</c:v>
                </c:pt>
                <c:pt idx="707">
                  <c:v>0.55827744821882042</c:v>
                </c:pt>
                <c:pt idx="708">
                  <c:v>0.74130533344259475</c:v>
                </c:pt>
                <c:pt idx="709">
                  <c:v>0.7639552115315188</c:v>
                </c:pt>
                <c:pt idx="710">
                  <c:v>0.66466964328868405</c:v>
                </c:pt>
                <c:pt idx="711">
                  <c:v>0.5732658180739888</c:v>
                </c:pt>
                <c:pt idx="712">
                  <c:v>0.62291081051151242</c:v>
                </c:pt>
                <c:pt idx="713">
                  <c:v>0.54884769932005728</c:v>
                </c:pt>
                <c:pt idx="714">
                  <c:v>0.73914545119027864</c:v>
                </c:pt>
                <c:pt idx="715">
                  <c:v>0.57106262696401899</c:v>
                </c:pt>
                <c:pt idx="716">
                  <c:v>0.64030753984218713</c:v>
                </c:pt>
                <c:pt idx="717">
                  <c:v>0.80958628403235744</c:v>
                </c:pt>
                <c:pt idx="718">
                  <c:v>0.95586878163885414</c:v>
                </c:pt>
                <c:pt idx="719">
                  <c:v>0.94669853906360646</c:v>
                </c:pt>
                <c:pt idx="720">
                  <c:v>1.0626904590470605</c:v>
                </c:pt>
                <c:pt idx="721">
                  <c:v>0.98414782192804973</c:v>
                </c:pt>
                <c:pt idx="722">
                  <c:v>0.82307388490086164</c:v>
                </c:pt>
                <c:pt idx="723">
                  <c:v>0.74050210746033074</c:v>
                </c:pt>
                <c:pt idx="724">
                  <c:v>0.7538329724649655</c:v>
                </c:pt>
                <c:pt idx="725">
                  <c:v>1.0798051650426959</c:v>
                </c:pt>
                <c:pt idx="726">
                  <c:v>1.2727183064321268</c:v>
                </c:pt>
                <c:pt idx="727">
                  <c:v>1.2289638383323467</c:v>
                </c:pt>
                <c:pt idx="728">
                  <c:v>1.072581701024373</c:v>
                </c:pt>
                <c:pt idx="729">
                  <c:v>1.1460700672155872</c:v>
                </c:pt>
                <c:pt idx="730">
                  <c:v>1.0174849149904264</c:v>
                </c:pt>
                <c:pt idx="731">
                  <c:v>1.0438140608060553</c:v>
                </c:pt>
                <c:pt idx="732">
                  <c:v>0.97163824570092028</c:v>
                </c:pt>
                <c:pt idx="733">
                  <c:v>0.88154377234826076</c:v>
                </c:pt>
                <c:pt idx="734">
                  <c:v>0.92617842942019513</c:v>
                </c:pt>
                <c:pt idx="735">
                  <c:v>0.75253759016705202</c:v>
                </c:pt>
                <c:pt idx="736">
                  <c:v>0.62351175013394189</c:v>
                </c:pt>
                <c:pt idx="737">
                  <c:v>0.73900151592472119</c:v>
                </c:pt>
                <c:pt idx="738">
                  <c:v>0.72208518043158343</c:v>
                </c:pt>
                <c:pt idx="739">
                  <c:v>0.4821072279336111</c:v>
                </c:pt>
                <c:pt idx="740">
                  <c:v>0.48421977142524825</c:v>
                </c:pt>
                <c:pt idx="741">
                  <c:v>0.54828484155266088</c:v>
                </c:pt>
                <c:pt idx="742">
                  <c:v>0.79533991453972952</c:v>
                </c:pt>
                <c:pt idx="743">
                  <c:v>0.83948093642753407</c:v>
                </c:pt>
                <c:pt idx="744">
                  <c:v>0.88320481073334933</c:v>
                </c:pt>
                <c:pt idx="745">
                  <c:v>0.832872683697508</c:v>
                </c:pt>
                <c:pt idx="746">
                  <c:v>0.87233679190340208</c:v>
                </c:pt>
                <c:pt idx="747">
                  <c:v>0.72583588356020157</c:v>
                </c:pt>
                <c:pt idx="748">
                  <c:v>0.81158914685037942</c:v>
                </c:pt>
                <c:pt idx="749">
                  <c:v>0.81414885642116996</c:v>
                </c:pt>
                <c:pt idx="750">
                  <c:v>0.81961364694917271</c:v>
                </c:pt>
                <c:pt idx="751">
                  <c:v>0.75525389310275703</c:v>
                </c:pt>
                <c:pt idx="752">
                  <c:v>0.73403669975905872</c:v>
                </c:pt>
                <c:pt idx="753">
                  <c:v>0.44892638589843814</c:v>
                </c:pt>
                <c:pt idx="754">
                  <c:v>0.47205515381739888</c:v>
                </c:pt>
                <c:pt idx="755">
                  <c:v>0.60770511144490724</c:v>
                </c:pt>
                <c:pt idx="756">
                  <c:v>0.62239587642249239</c:v>
                </c:pt>
                <c:pt idx="757">
                  <c:v>0.64050576263030268</c:v>
                </c:pt>
                <c:pt idx="758">
                  <c:v>0.54142649351648642</c:v>
                </c:pt>
                <c:pt idx="759">
                  <c:v>0.61035897092535851</c:v>
                </c:pt>
                <c:pt idx="760">
                  <c:v>0.2821422137814934</c:v>
                </c:pt>
                <c:pt idx="761">
                  <c:v>5.0075513432718842E-2</c:v>
                </c:pt>
                <c:pt idx="762">
                  <c:v>1.5768389203903159E-2</c:v>
                </c:pt>
                <c:pt idx="763">
                  <c:v>0.20445274873874933</c:v>
                </c:pt>
                <c:pt idx="764">
                  <c:v>-0.14829333708724446</c:v>
                </c:pt>
                <c:pt idx="765">
                  <c:v>-0.11914724198151846</c:v>
                </c:pt>
                <c:pt idx="766">
                  <c:v>-0.13644969229001491</c:v>
                </c:pt>
                <c:pt idx="767">
                  <c:v>-0.68837349555782712</c:v>
                </c:pt>
                <c:pt idx="768">
                  <c:v>-0.35138543256653454</c:v>
                </c:pt>
                <c:pt idx="769">
                  <c:v>-0.19297245767926474</c:v>
                </c:pt>
                <c:pt idx="770">
                  <c:v>-0.27839526193313541</c:v>
                </c:pt>
                <c:pt idx="771">
                  <c:v>5.3767085739011788E-2</c:v>
                </c:pt>
                <c:pt idx="772">
                  <c:v>0.14275811956002729</c:v>
                </c:pt>
                <c:pt idx="773">
                  <c:v>6.7107109762845077E-2</c:v>
                </c:pt>
                <c:pt idx="774">
                  <c:v>-0.13411992703390549</c:v>
                </c:pt>
                <c:pt idx="775">
                  <c:v>-0.33103031400792515</c:v>
                </c:pt>
                <c:pt idx="776">
                  <c:v>-0.44052033649740668</c:v>
                </c:pt>
                <c:pt idx="777">
                  <c:v>-0.54237356366923117</c:v>
                </c:pt>
                <c:pt idx="778">
                  <c:v>-0.70218489987595145</c:v>
                </c:pt>
                <c:pt idx="779">
                  <c:v>-0.87926770764423645</c:v>
                </c:pt>
                <c:pt idx="780">
                  <c:v>-1.0641454059399669</c:v>
                </c:pt>
                <c:pt idx="781">
                  <c:v>-1.2242782025524119</c:v>
                </c:pt>
                <c:pt idx="782">
                  <c:v>-1.2183269806282304</c:v>
                </c:pt>
                <c:pt idx="783">
                  <c:v>-1.2895731587881691</c:v>
                </c:pt>
                <c:pt idx="784">
                  <c:v>-1.2126482668696348</c:v>
                </c:pt>
                <c:pt idx="785">
                  <c:v>-1.2433918531918962</c:v>
                </c:pt>
                <c:pt idx="786">
                  <c:v>-1.216837959070576</c:v>
                </c:pt>
                <c:pt idx="787">
                  <c:v>-1.2421472939507645</c:v>
                </c:pt>
                <c:pt idx="788">
                  <c:v>-1.0555716895602876</c:v>
                </c:pt>
                <c:pt idx="789">
                  <c:v>-1.1048361045985953</c:v>
                </c:pt>
                <c:pt idx="790">
                  <c:v>-1.2296481637485026</c:v>
                </c:pt>
                <c:pt idx="791">
                  <c:v>-1.1218137384197759</c:v>
                </c:pt>
                <c:pt idx="792">
                  <c:v>-0.83373200326525254</c:v>
                </c:pt>
                <c:pt idx="793">
                  <c:v>-0.91679293568704368</c:v>
                </c:pt>
                <c:pt idx="794">
                  <c:v>-0.81467990666969925</c:v>
                </c:pt>
                <c:pt idx="795">
                  <c:v>-1.030985492247535</c:v>
                </c:pt>
                <c:pt idx="796">
                  <c:v>-1.1229520486120228</c:v>
                </c:pt>
                <c:pt idx="797">
                  <c:v>-1.2655116946576452</c:v>
                </c:pt>
                <c:pt idx="798">
                  <c:v>-1.3369642579410312</c:v>
                </c:pt>
                <c:pt idx="799">
                  <c:v>-1.4097757031723195</c:v>
                </c:pt>
                <c:pt idx="800">
                  <c:v>-1.5533832357658892</c:v>
                </c:pt>
                <c:pt idx="801">
                  <c:v>-1.5187806293188582</c:v>
                </c:pt>
                <c:pt idx="802">
                  <c:v>-1.2640644725873338</c:v>
                </c:pt>
                <c:pt idx="803">
                  <c:v>-1.0187118171760956</c:v>
                </c:pt>
                <c:pt idx="804">
                  <c:v>-0.68634482746627823</c:v>
                </c:pt>
                <c:pt idx="805">
                  <c:v>-0.8376326919118644</c:v>
                </c:pt>
                <c:pt idx="806">
                  <c:v>-0.86233404107689393</c:v>
                </c:pt>
                <c:pt idx="807">
                  <c:v>-0.94966556842199579</c:v>
                </c:pt>
                <c:pt idx="808">
                  <c:v>-0.98929526682507751</c:v>
                </c:pt>
                <c:pt idx="809">
                  <c:v>-0.85397869630011103</c:v>
                </c:pt>
                <c:pt idx="810">
                  <c:v>-0.90175563582918117</c:v>
                </c:pt>
                <c:pt idx="811">
                  <c:v>-0.85302523419348708</c:v>
                </c:pt>
                <c:pt idx="812">
                  <c:v>-0.74874712862448689</c:v>
                </c:pt>
                <c:pt idx="813">
                  <c:v>-0.99672929561464241</c:v>
                </c:pt>
                <c:pt idx="814">
                  <c:v>-0.89337431110394627</c:v>
                </c:pt>
                <c:pt idx="815">
                  <c:v>-0.8727023702403417</c:v>
                </c:pt>
                <c:pt idx="816">
                  <c:v>-0.57718658696614322</c:v>
                </c:pt>
                <c:pt idx="817">
                  <c:v>-0.49794385482043146</c:v>
                </c:pt>
                <c:pt idx="818">
                  <c:v>-0.39309802174882968</c:v>
                </c:pt>
                <c:pt idx="819">
                  <c:v>-0.4588973762151134</c:v>
                </c:pt>
                <c:pt idx="820">
                  <c:v>-0.67616953610743202</c:v>
                </c:pt>
                <c:pt idx="821">
                  <c:v>-0.93347765513020908</c:v>
                </c:pt>
                <c:pt idx="822">
                  <c:v>-1.2154370615728511</c:v>
                </c:pt>
                <c:pt idx="823">
                  <c:v>-1.2702392768210857</c:v>
                </c:pt>
                <c:pt idx="824">
                  <c:v>-0.70556637458808491</c:v>
                </c:pt>
                <c:pt idx="825">
                  <c:v>-0.52244747737930408</c:v>
                </c:pt>
                <c:pt idx="826">
                  <c:v>-0.44032977539307128</c:v>
                </c:pt>
                <c:pt idx="827">
                  <c:v>-0.98299423876412795</c:v>
                </c:pt>
                <c:pt idx="828">
                  <c:v>-0.51971668381750991</c:v>
                </c:pt>
                <c:pt idx="829">
                  <c:v>-0.66846076577420399</c:v>
                </c:pt>
                <c:pt idx="830">
                  <c:v>-0.31670258322083855</c:v>
                </c:pt>
                <c:pt idx="831">
                  <c:v>-0.25802303447626679</c:v>
                </c:pt>
                <c:pt idx="832">
                  <c:v>0.2248674160326963</c:v>
                </c:pt>
                <c:pt idx="833">
                  <c:v>0.41488268964288805</c:v>
                </c:pt>
                <c:pt idx="834">
                  <c:v>0.39453679812912229</c:v>
                </c:pt>
                <c:pt idx="835">
                  <c:v>0.29196654637188041</c:v>
                </c:pt>
                <c:pt idx="836">
                  <c:v>0.26852504197693394</c:v>
                </c:pt>
                <c:pt idx="837">
                  <c:v>0.43009052261419656</c:v>
                </c:pt>
                <c:pt idx="838">
                  <c:v>0.30725412421781528</c:v>
                </c:pt>
                <c:pt idx="839">
                  <c:v>0.2603016889831436</c:v>
                </c:pt>
                <c:pt idx="840">
                  <c:v>0.15177325412743389</c:v>
                </c:pt>
                <c:pt idx="841">
                  <c:v>0.14419929205995585</c:v>
                </c:pt>
                <c:pt idx="842">
                  <c:v>0.14444421546299563</c:v>
                </c:pt>
                <c:pt idx="843">
                  <c:v>-0.10803129087575059</c:v>
                </c:pt>
                <c:pt idx="844">
                  <c:v>-0.16333663993029718</c:v>
                </c:pt>
                <c:pt idx="845">
                  <c:v>-0.4197329356369533</c:v>
                </c:pt>
                <c:pt idx="846">
                  <c:v>-0.20328925521150695</c:v>
                </c:pt>
                <c:pt idx="847">
                  <c:v>-0.12047864685536006</c:v>
                </c:pt>
                <c:pt idx="848">
                  <c:v>-1.7007008677507401E-2</c:v>
                </c:pt>
                <c:pt idx="849">
                  <c:v>-9.174464451479198E-3</c:v>
                </c:pt>
                <c:pt idx="850">
                  <c:v>-0.23823837008206472</c:v>
                </c:pt>
                <c:pt idx="851">
                  <c:v>-0.30706577348234443</c:v>
                </c:pt>
                <c:pt idx="852">
                  <c:v>-0.58652847540162445</c:v>
                </c:pt>
                <c:pt idx="853">
                  <c:v>-0.57255651367194338</c:v>
                </c:pt>
                <c:pt idx="854">
                  <c:v>-0.71001695480080607</c:v>
                </c:pt>
                <c:pt idx="855">
                  <c:v>-0.80730559597999973</c:v>
                </c:pt>
                <c:pt idx="856">
                  <c:v>-0.67529922269944032</c:v>
                </c:pt>
                <c:pt idx="857">
                  <c:v>-0.66019528775246128</c:v>
                </c:pt>
                <c:pt idx="858">
                  <c:v>-0.63679802242154038</c:v>
                </c:pt>
                <c:pt idx="859">
                  <c:v>-0.66468910235116607</c:v>
                </c:pt>
                <c:pt idx="860">
                  <c:v>-0.87168975358559719</c:v>
                </c:pt>
                <c:pt idx="861">
                  <c:v>-0.53686259236971368</c:v>
                </c:pt>
                <c:pt idx="862">
                  <c:v>-0.37567331750469879</c:v>
                </c:pt>
                <c:pt idx="863">
                  <c:v>-0.45239105807894098</c:v>
                </c:pt>
                <c:pt idx="864">
                  <c:v>-0.31421295585944103</c:v>
                </c:pt>
                <c:pt idx="865">
                  <c:v>-0.20104149270457011</c:v>
                </c:pt>
                <c:pt idx="866">
                  <c:v>-0.21621500511219444</c:v>
                </c:pt>
                <c:pt idx="867">
                  <c:v>-0.18579170307764434</c:v>
                </c:pt>
                <c:pt idx="868">
                  <c:v>-0.16543690390450427</c:v>
                </c:pt>
                <c:pt idx="869">
                  <c:v>-0.21410218216060584</c:v>
                </c:pt>
                <c:pt idx="870">
                  <c:v>-0.28304220676746805</c:v>
                </c:pt>
                <c:pt idx="871">
                  <c:v>-4.5064687075270088E-2</c:v>
                </c:pt>
                <c:pt idx="872">
                  <c:v>-2.8363537022085637E-2</c:v>
                </c:pt>
                <c:pt idx="873">
                  <c:v>0.27590355564499691</c:v>
                </c:pt>
                <c:pt idx="874">
                  <c:v>0.28435237249696993</c:v>
                </c:pt>
                <c:pt idx="875">
                  <c:v>0.28086726667463163</c:v>
                </c:pt>
                <c:pt idx="876">
                  <c:v>0.23567779776713327</c:v>
                </c:pt>
                <c:pt idx="877">
                  <c:v>0.30249998199509864</c:v>
                </c:pt>
                <c:pt idx="878">
                  <c:v>0.22946045569436152</c:v>
                </c:pt>
                <c:pt idx="879">
                  <c:v>0.39083866954254387</c:v>
                </c:pt>
                <c:pt idx="880">
                  <c:v>0.41949819976296082</c:v>
                </c:pt>
                <c:pt idx="881">
                  <c:v>0.31523861794983321</c:v>
                </c:pt>
                <c:pt idx="882">
                  <c:v>0.20193194191972699</c:v>
                </c:pt>
                <c:pt idx="883">
                  <c:v>0.24331714123534068</c:v>
                </c:pt>
                <c:pt idx="884">
                  <c:v>6.144463647394862E-2</c:v>
                </c:pt>
                <c:pt idx="885">
                  <c:v>-7.5102318151002836E-2</c:v>
                </c:pt>
                <c:pt idx="886">
                  <c:v>0.30321060141533251</c:v>
                </c:pt>
                <c:pt idx="887">
                  <c:v>0.38220347588843873</c:v>
                </c:pt>
                <c:pt idx="888">
                  <c:v>0.60251807942294588</c:v>
                </c:pt>
                <c:pt idx="889">
                  <c:v>0.77618294252059927</c:v>
                </c:pt>
                <c:pt idx="890">
                  <c:v>0.88592608508004744</c:v>
                </c:pt>
                <c:pt idx="891">
                  <c:v>1.1988378260325601</c:v>
                </c:pt>
                <c:pt idx="892">
                  <c:v>0.73559041987990648</c:v>
                </c:pt>
                <c:pt idx="893">
                  <c:v>0.54981267786701715</c:v>
                </c:pt>
                <c:pt idx="894">
                  <c:v>0.3952222761492567</c:v>
                </c:pt>
                <c:pt idx="895">
                  <c:v>3.6149089765635134E-2</c:v>
                </c:pt>
                <c:pt idx="896">
                  <c:v>0.31937130695143451</c:v>
                </c:pt>
                <c:pt idx="897">
                  <c:v>-3.9198283616630449E-2</c:v>
                </c:pt>
                <c:pt idx="898">
                  <c:v>-0.18158785140627684</c:v>
                </c:pt>
                <c:pt idx="899">
                  <c:v>2.9996158265367931E-2</c:v>
                </c:pt>
                <c:pt idx="900">
                  <c:v>-0.11619091046837594</c:v>
                </c:pt>
                <c:pt idx="901">
                  <c:v>0.11990526870739682</c:v>
                </c:pt>
                <c:pt idx="902">
                  <c:v>5.6946637857089928E-2</c:v>
                </c:pt>
                <c:pt idx="903">
                  <c:v>0.11526185085012039</c:v>
                </c:pt>
                <c:pt idx="904">
                  <c:v>-5.9593919813312711E-2</c:v>
                </c:pt>
                <c:pt idx="905">
                  <c:v>-0.21265862671545938</c:v>
                </c:pt>
                <c:pt idx="906">
                  <c:v>-0.19590481216204617</c:v>
                </c:pt>
                <c:pt idx="907">
                  <c:v>-8.5676374756830431E-2</c:v>
                </c:pt>
                <c:pt idx="908">
                  <c:v>-6.0182236613947573E-2</c:v>
                </c:pt>
                <c:pt idx="909">
                  <c:v>5.1447500874774475E-2</c:v>
                </c:pt>
                <c:pt idx="910">
                  <c:v>4.5773105642950007E-2</c:v>
                </c:pt>
                <c:pt idx="911">
                  <c:v>0.10536622411600774</c:v>
                </c:pt>
                <c:pt idx="912">
                  <c:v>-0.10646878077251494</c:v>
                </c:pt>
                <c:pt idx="913">
                  <c:v>-0.35197960795089173</c:v>
                </c:pt>
                <c:pt idx="914">
                  <c:v>-0.32582903809933167</c:v>
                </c:pt>
                <c:pt idx="915">
                  <c:v>-2.0503536339657488E-3</c:v>
                </c:pt>
                <c:pt idx="916">
                  <c:v>-0.14086488872684111</c:v>
                </c:pt>
                <c:pt idx="917">
                  <c:v>-0.19389841657736817</c:v>
                </c:pt>
                <c:pt idx="918">
                  <c:v>-0.10160845122404875</c:v>
                </c:pt>
                <c:pt idx="919">
                  <c:v>-0.14353386452319902</c:v>
                </c:pt>
                <c:pt idx="920">
                  <c:v>-0.33844004572883551</c:v>
                </c:pt>
                <c:pt idx="921">
                  <c:v>-0.23495024343045678</c:v>
                </c:pt>
                <c:pt idx="922">
                  <c:v>0.14388597852828092</c:v>
                </c:pt>
                <c:pt idx="923">
                  <c:v>2.7993506733494131E-2</c:v>
                </c:pt>
                <c:pt idx="924">
                  <c:v>8.5129592170673549E-2</c:v>
                </c:pt>
                <c:pt idx="925">
                  <c:v>0.10222998549913286</c:v>
                </c:pt>
                <c:pt idx="926">
                  <c:v>0.15920912132340762</c:v>
                </c:pt>
                <c:pt idx="927">
                  <c:v>0.38377705661216854</c:v>
                </c:pt>
                <c:pt idx="928">
                  <c:v>0.3085052029411125</c:v>
                </c:pt>
                <c:pt idx="929">
                  <c:v>0.1148024389207519</c:v>
                </c:pt>
                <c:pt idx="930">
                  <c:v>0.30935620730259772</c:v>
                </c:pt>
                <c:pt idx="931">
                  <c:v>0.36927700667507757</c:v>
                </c:pt>
                <c:pt idx="932">
                  <c:v>0.20660905803793486</c:v>
                </c:pt>
                <c:pt idx="933">
                  <c:v>0.22753700825945003</c:v>
                </c:pt>
                <c:pt idx="934">
                  <c:v>0.50615977631208653</c:v>
                </c:pt>
                <c:pt idx="935">
                  <c:v>0.44588182332237974</c:v>
                </c:pt>
                <c:pt idx="936">
                  <c:v>0.57116241298923365</c:v>
                </c:pt>
                <c:pt idx="937">
                  <c:v>0.94321825805890391</c:v>
                </c:pt>
                <c:pt idx="938">
                  <c:v>1.0058480115439625</c:v>
                </c:pt>
                <c:pt idx="939">
                  <c:v>0.90392194261169934</c:v>
                </c:pt>
                <c:pt idx="940">
                  <c:v>1.0906142099729463</c:v>
                </c:pt>
                <c:pt idx="941">
                  <c:v>1.0828620954650605</c:v>
                </c:pt>
                <c:pt idx="942">
                  <c:v>0.99207814055221633</c:v>
                </c:pt>
                <c:pt idx="943">
                  <c:v>0.75880729853027806</c:v>
                </c:pt>
                <c:pt idx="944">
                  <c:v>0.76388077657790221</c:v>
                </c:pt>
                <c:pt idx="945">
                  <c:v>0.41500694337365512</c:v>
                </c:pt>
                <c:pt idx="946">
                  <c:v>0.54511478050426909</c:v>
                </c:pt>
                <c:pt idx="947">
                  <c:v>0.52385564215935798</c:v>
                </c:pt>
                <c:pt idx="948">
                  <c:v>0.44890996311366266</c:v>
                </c:pt>
                <c:pt idx="949">
                  <c:v>0.28858593133375593</c:v>
                </c:pt>
                <c:pt idx="950">
                  <c:v>-7.5101148718615021E-2</c:v>
                </c:pt>
                <c:pt idx="951">
                  <c:v>3.3637238376534762E-2</c:v>
                </c:pt>
                <c:pt idx="952">
                  <c:v>0.23114108849072804</c:v>
                </c:pt>
                <c:pt idx="953">
                  <c:v>0.51223771586970557</c:v>
                </c:pt>
                <c:pt idx="954">
                  <c:v>1.5236781310925684E-2</c:v>
                </c:pt>
                <c:pt idx="955">
                  <c:v>-2.9420579207529024E-2</c:v>
                </c:pt>
                <c:pt idx="956">
                  <c:v>-0.38317608735693287</c:v>
                </c:pt>
                <c:pt idx="957">
                  <c:v>-0.3037927742474073</c:v>
                </c:pt>
                <c:pt idx="958">
                  <c:v>-0.35569402581651893</c:v>
                </c:pt>
                <c:pt idx="959">
                  <c:v>-0.47344566045941089</c:v>
                </c:pt>
                <c:pt idx="960">
                  <c:v>-0.42561595960330045</c:v>
                </c:pt>
                <c:pt idx="961">
                  <c:v>-0.46296934345909757</c:v>
                </c:pt>
                <c:pt idx="962">
                  <c:v>-0.45287813626434664</c:v>
                </c:pt>
                <c:pt idx="963">
                  <c:v>-0.19173171802410333</c:v>
                </c:pt>
                <c:pt idx="964">
                  <c:v>-0.40817586616711049</c:v>
                </c:pt>
                <c:pt idx="965">
                  <c:v>-0.10639685134833074</c:v>
                </c:pt>
                <c:pt idx="966">
                  <c:v>-0.25242615057929058</c:v>
                </c:pt>
                <c:pt idx="967">
                  <c:v>4.0020456684680857E-2</c:v>
                </c:pt>
                <c:pt idx="968">
                  <c:v>9.6185305416391489E-2</c:v>
                </c:pt>
                <c:pt idx="969">
                  <c:v>0.25583652531256118</c:v>
                </c:pt>
                <c:pt idx="970">
                  <c:v>0.13519916409512953</c:v>
                </c:pt>
                <c:pt idx="971">
                  <c:v>0.40446906128780918</c:v>
                </c:pt>
                <c:pt idx="972">
                  <c:v>0.13219321553432578</c:v>
                </c:pt>
                <c:pt idx="973">
                  <c:v>-5.5747054287180698E-3</c:v>
                </c:pt>
                <c:pt idx="974">
                  <c:v>2.1082005638512841E-2</c:v>
                </c:pt>
                <c:pt idx="975">
                  <c:v>0.10849198192399825</c:v>
                </c:pt>
                <c:pt idx="976">
                  <c:v>0.54894039167193931</c:v>
                </c:pt>
                <c:pt idx="977">
                  <c:v>0.1779798057996208</c:v>
                </c:pt>
                <c:pt idx="978">
                  <c:v>0.33760950096076914</c:v>
                </c:pt>
                <c:pt idx="979">
                  <c:v>6.3376527006900704E-2</c:v>
                </c:pt>
                <c:pt idx="980">
                  <c:v>-0.14170067328521607</c:v>
                </c:pt>
                <c:pt idx="981">
                  <c:v>5.4138003096137775E-2</c:v>
                </c:pt>
                <c:pt idx="982">
                  <c:v>-0.17445009907226389</c:v>
                </c:pt>
                <c:pt idx="983">
                  <c:v>-0.12243329877453893</c:v>
                </c:pt>
                <c:pt idx="984">
                  <c:v>-6.6849822041857966E-3</c:v>
                </c:pt>
                <c:pt idx="985">
                  <c:v>0.17967858828608213</c:v>
                </c:pt>
                <c:pt idx="986">
                  <c:v>0.25592822593963555</c:v>
                </c:pt>
                <c:pt idx="987">
                  <c:v>0.36574871847688306</c:v>
                </c:pt>
                <c:pt idx="988">
                  <c:v>0.17684188652757435</c:v>
                </c:pt>
                <c:pt idx="989">
                  <c:v>0.16474800729856307</c:v>
                </c:pt>
                <c:pt idx="990">
                  <c:v>3.299683559554927E-3</c:v>
                </c:pt>
                <c:pt idx="991">
                  <c:v>-0.31567450497332111</c:v>
                </c:pt>
                <c:pt idx="992">
                  <c:v>-0.23822588786675034</c:v>
                </c:pt>
                <c:pt idx="993">
                  <c:v>-0.67646583249535841</c:v>
                </c:pt>
                <c:pt idx="994">
                  <c:v>-0.92599054801777336</c:v>
                </c:pt>
                <c:pt idx="995">
                  <c:v>-0.83458417103133242</c:v>
                </c:pt>
                <c:pt idx="996">
                  <c:v>-0.96906282561538704</c:v>
                </c:pt>
                <c:pt idx="997">
                  <c:v>-1.05837521599827</c:v>
                </c:pt>
                <c:pt idx="998">
                  <c:v>-1.1101410731077628</c:v>
                </c:pt>
                <c:pt idx="999">
                  <c:v>-1.2768035524310093</c:v>
                </c:pt>
                <c:pt idx="1000">
                  <c:v>-1.1401813874625553</c:v>
                </c:pt>
                <c:pt idx="1001">
                  <c:v>-1.3648296800318211</c:v>
                </c:pt>
                <c:pt idx="1002">
                  <c:v>-1.1531226211181476</c:v>
                </c:pt>
                <c:pt idx="1003">
                  <c:v>-1.1163412769692347</c:v>
                </c:pt>
                <c:pt idx="1004">
                  <c:v>-0.955030157539282</c:v>
                </c:pt>
                <c:pt idx="1005">
                  <c:v>-1.0824062575676781</c:v>
                </c:pt>
                <c:pt idx="1006">
                  <c:v>-0.9458465865614829</c:v>
                </c:pt>
                <c:pt idx="1007">
                  <c:v>-0.94916245172257496</c:v>
                </c:pt>
                <c:pt idx="1008">
                  <c:v>-0.90119000756770029</c:v>
                </c:pt>
                <c:pt idx="1009">
                  <c:v>-1.0847934046050578</c:v>
                </c:pt>
                <c:pt idx="1010">
                  <c:v>-1.0177020209145371</c:v>
                </c:pt>
                <c:pt idx="1011">
                  <c:v>-1.0123845059458796</c:v>
                </c:pt>
                <c:pt idx="1012">
                  <c:v>-1.4413619775903412</c:v>
                </c:pt>
                <c:pt idx="1013">
                  <c:v>-1.4142158270653988</c:v>
                </c:pt>
                <c:pt idx="1014">
                  <c:v>-1.6501895839059408</c:v>
                </c:pt>
                <c:pt idx="1015">
                  <c:v>-1.8375244945136255</c:v>
                </c:pt>
                <c:pt idx="1016">
                  <c:v>-2.069705278656</c:v>
                </c:pt>
                <c:pt idx="1017">
                  <c:v>-1.568695558454714</c:v>
                </c:pt>
                <c:pt idx="1018">
                  <c:v>-1.3076253182530688</c:v>
                </c:pt>
                <c:pt idx="1019">
                  <c:v>-1.0212949020896696</c:v>
                </c:pt>
                <c:pt idx="1020">
                  <c:v>-0.90990601722261777</c:v>
                </c:pt>
                <c:pt idx="1021">
                  <c:v>-0.58204127300627773</c:v>
                </c:pt>
                <c:pt idx="1022">
                  <c:v>-0.88341202807572539</c:v>
                </c:pt>
                <c:pt idx="1023">
                  <c:v>-0.86062752705572765</c:v>
                </c:pt>
                <c:pt idx="1024">
                  <c:v>-0.70111767638264388</c:v>
                </c:pt>
                <c:pt idx="1025">
                  <c:v>-0.67171836423705855</c:v>
                </c:pt>
                <c:pt idx="1026">
                  <c:v>-0.5833154313017489</c:v>
                </c:pt>
                <c:pt idx="1027">
                  <c:v>-0.66865087206787432</c:v>
                </c:pt>
                <c:pt idx="1028">
                  <c:v>-0.59452223155052641</c:v>
                </c:pt>
                <c:pt idx="1029">
                  <c:v>-0.69592808133569772</c:v>
                </c:pt>
                <c:pt idx="1030">
                  <c:v>-0.53708717813217088</c:v>
                </c:pt>
                <c:pt idx="1031">
                  <c:v>-0.19432640755147995</c:v>
                </c:pt>
                <c:pt idx="1032">
                  <c:v>0.1085549506792238</c:v>
                </c:pt>
                <c:pt idx="1033">
                  <c:v>0.21816356303682885</c:v>
                </c:pt>
                <c:pt idx="1034">
                  <c:v>0.36265426363956327</c:v>
                </c:pt>
                <c:pt idx="1035">
                  <c:v>8.6490402863786203E-2</c:v>
                </c:pt>
                <c:pt idx="1036">
                  <c:v>-1.2245699711690372E-2</c:v>
                </c:pt>
                <c:pt idx="1037">
                  <c:v>-0.21778989991273698</c:v>
                </c:pt>
                <c:pt idx="1038">
                  <c:v>-0.12399316315800152</c:v>
                </c:pt>
                <c:pt idx="1039">
                  <c:v>2.7674673920379082E-2</c:v>
                </c:pt>
                <c:pt idx="1040">
                  <c:v>0.10328820223493478</c:v>
                </c:pt>
                <c:pt idx="1041">
                  <c:v>-3.0870485369956735E-2</c:v>
                </c:pt>
                <c:pt idx="1042">
                  <c:v>0.13572832645225635</c:v>
                </c:pt>
                <c:pt idx="1043">
                  <c:v>0.53446720941627412</c:v>
                </c:pt>
                <c:pt idx="1044">
                  <c:v>0.43713997764654933</c:v>
                </c:pt>
                <c:pt idx="1045">
                  <c:v>0.46666525960528649</c:v>
                </c:pt>
                <c:pt idx="1046">
                  <c:v>0.79487260936873327</c:v>
                </c:pt>
                <c:pt idx="1047">
                  <c:v>0.92958367714655388</c:v>
                </c:pt>
                <c:pt idx="1048">
                  <c:v>0.80439531297260192</c:v>
                </c:pt>
                <c:pt idx="1049">
                  <c:v>0.79085518640098595</c:v>
                </c:pt>
                <c:pt idx="1050">
                  <c:v>0.95664060389393324</c:v>
                </c:pt>
                <c:pt idx="1051">
                  <c:v>1.0012641279908121</c:v>
                </c:pt>
                <c:pt idx="1052">
                  <c:v>1.1829125060318204</c:v>
                </c:pt>
                <c:pt idx="1053">
                  <c:v>1.1486874013564954</c:v>
                </c:pt>
                <c:pt idx="1054">
                  <c:v>1.3563713108690596</c:v>
                </c:pt>
                <c:pt idx="1055">
                  <c:v>1.3953905481873285</c:v>
                </c:pt>
                <c:pt idx="1056">
                  <c:v>1.17865449451052</c:v>
                </c:pt>
                <c:pt idx="1057">
                  <c:v>1.206337280551822</c:v>
                </c:pt>
                <c:pt idx="1058">
                  <c:v>1.0206119736802843</c:v>
                </c:pt>
                <c:pt idx="1059">
                  <c:v>0.67879686459331046</c:v>
                </c:pt>
                <c:pt idx="1060">
                  <c:v>0.67275510442047737</c:v>
                </c:pt>
                <c:pt idx="1061">
                  <c:v>0.67706223590993719</c:v>
                </c:pt>
                <c:pt idx="1062">
                  <c:v>0.61106116625666118</c:v>
                </c:pt>
                <c:pt idx="1063">
                  <c:v>0.3393863159065133</c:v>
                </c:pt>
                <c:pt idx="1064">
                  <c:v>0.39552086802471137</c:v>
                </c:pt>
                <c:pt idx="1065">
                  <c:v>0.61460899088489274</c:v>
                </c:pt>
                <c:pt idx="1066">
                  <c:v>0.47116458490575525</c:v>
                </c:pt>
                <c:pt idx="1067">
                  <c:v>0.60610708186676254</c:v>
                </c:pt>
                <c:pt idx="1068">
                  <c:v>0.17558395603780486</c:v>
                </c:pt>
                <c:pt idx="1069">
                  <c:v>-0.24783869459501853</c:v>
                </c:pt>
                <c:pt idx="1070">
                  <c:v>-4.7021957604493646E-2</c:v>
                </c:pt>
                <c:pt idx="1071">
                  <c:v>0.20395642669654485</c:v>
                </c:pt>
                <c:pt idx="1072">
                  <c:v>0.30629361789376647</c:v>
                </c:pt>
                <c:pt idx="1073">
                  <c:v>0.29015111240185987</c:v>
                </c:pt>
                <c:pt idx="1074">
                  <c:v>0.24863345474430548</c:v>
                </c:pt>
                <c:pt idx="1075">
                  <c:v>0.38407058959018875</c:v>
                </c:pt>
                <c:pt idx="1076">
                  <c:v>0.82163188934366316</c:v>
                </c:pt>
                <c:pt idx="1077">
                  <c:v>0.79106668181291129</c:v>
                </c:pt>
                <c:pt idx="1078">
                  <c:v>0.50574675090617272</c:v>
                </c:pt>
                <c:pt idx="1079">
                  <c:v>0.51505243246109711</c:v>
                </c:pt>
                <c:pt idx="1080">
                  <c:v>0.30547426513836495</c:v>
                </c:pt>
                <c:pt idx="1081">
                  <c:v>0.45846735667167526</c:v>
                </c:pt>
                <c:pt idx="1082">
                  <c:v>0.45365267996649355</c:v>
                </c:pt>
                <c:pt idx="1083">
                  <c:v>0.36565463001193205</c:v>
                </c:pt>
                <c:pt idx="1084">
                  <c:v>0.38671865702401587</c:v>
                </c:pt>
                <c:pt idx="1085">
                  <c:v>0.17556800201611644</c:v>
                </c:pt>
                <c:pt idx="1086">
                  <c:v>0.23903285111110553</c:v>
                </c:pt>
                <c:pt idx="1087">
                  <c:v>-1.5911690854495356E-3</c:v>
                </c:pt>
                <c:pt idx="1088">
                  <c:v>1.1377449240084344E-2</c:v>
                </c:pt>
                <c:pt idx="1089">
                  <c:v>-0.16678659515607727</c:v>
                </c:pt>
                <c:pt idx="1090">
                  <c:v>6.6814346828487359E-3</c:v>
                </c:pt>
                <c:pt idx="1091">
                  <c:v>-7.1412946198996352E-2</c:v>
                </c:pt>
                <c:pt idx="1092">
                  <c:v>7.8030552206388354E-2</c:v>
                </c:pt>
                <c:pt idx="1093">
                  <c:v>0.14909981696812985</c:v>
                </c:pt>
                <c:pt idx="1094">
                  <c:v>6.0003981504900487E-2</c:v>
                </c:pt>
                <c:pt idx="1095">
                  <c:v>0.10415164654472651</c:v>
                </c:pt>
                <c:pt idx="1096">
                  <c:v>0.4072287357759824</c:v>
                </c:pt>
                <c:pt idx="1097">
                  <c:v>0.29396311789148388</c:v>
                </c:pt>
                <c:pt idx="1098">
                  <c:v>0.33596094334171828</c:v>
                </c:pt>
                <c:pt idx="1099">
                  <c:v>0.54635333070453451</c:v>
                </c:pt>
                <c:pt idx="1100">
                  <c:v>0.5750433934613981</c:v>
                </c:pt>
                <c:pt idx="1101">
                  <c:v>0.61034556739381374</c:v>
                </c:pt>
                <c:pt idx="1102">
                  <c:v>0.54235523411993081</c:v>
                </c:pt>
                <c:pt idx="1103">
                  <c:v>0.67778212988840303</c:v>
                </c:pt>
                <c:pt idx="1104">
                  <c:v>0.52539892514714137</c:v>
                </c:pt>
                <c:pt idx="1105">
                  <c:v>0.7048830489479212</c:v>
                </c:pt>
                <c:pt idx="1106">
                  <c:v>0.51376051777792064</c:v>
                </c:pt>
                <c:pt idx="1107">
                  <c:v>0.64389466885160307</c:v>
                </c:pt>
                <c:pt idx="1108">
                  <c:v>0.55970695101393664</c:v>
                </c:pt>
                <c:pt idx="1109">
                  <c:v>0.63288156494276115</c:v>
                </c:pt>
                <c:pt idx="1110">
                  <c:v>0.43150263325437976</c:v>
                </c:pt>
                <c:pt idx="1111">
                  <c:v>0.12852352176134144</c:v>
                </c:pt>
                <c:pt idx="1112">
                  <c:v>0.24773919389815324</c:v>
                </c:pt>
                <c:pt idx="1113">
                  <c:v>0.12141394507074477</c:v>
                </c:pt>
                <c:pt idx="1114">
                  <c:v>0.24934075356919203</c:v>
                </c:pt>
                <c:pt idx="1115">
                  <c:v>0.20350587488205282</c:v>
                </c:pt>
                <c:pt idx="1116">
                  <c:v>0.15857843257001447</c:v>
                </c:pt>
                <c:pt idx="1117">
                  <c:v>0.35774617704179718</c:v>
                </c:pt>
                <c:pt idx="1118">
                  <c:v>0.33396101394579519</c:v>
                </c:pt>
                <c:pt idx="1119">
                  <c:v>0.66516853328219372</c:v>
                </c:pt>
                <c:pt idx="1120">
                  <c:v>0.82132262994407701</c:v>
                </c:pt>
                <c:pt idx="1121">
                  <c:v>0.82155684891038216</c:v>
                </c:pt>
                <c:pt idx="1122">
                  <c:v>0.88238312129208207</c:v>
                </c:pt>
                <c:pt idx="1123">
                  <c:v>0.76395817243316</c:v>
                </c:pt>
                <c:pt idx="1124">
                  <c:v>0.61384321746981596</c:v>
                </c:pt>
                <c:pt idx="1125">
                  <c:v>0.6135463839927916</c:v>
                </c:pt>
                <c:pt idx="1126">
                  <c:v>0.63384294194189605</c:v>
                </c:pt>
                <c:pt idx="1127">
                  <c:v>0.56633579832065273</c:v>
                </c:pt>
                <c:pt idx="1128">
                  <c:v>0.25702759330468905</c:v>
                </c:pt>
                <c:pt idx="1129">
                  <c:v>0.20546998316649309</c:v>
                </c:pt>
                <c:pt idx="1130">
                  <c:v>0.10416949849381792</c:v>
                </c:pt>
                <c:pt idx="1131">
                  <c:v>-2.6103688490707027E-3</c:v>
                </c:pt>
                <c:pt idx="1132">
                  <c:v>0.13085488064943512</c:v>
                </c:pt>
                <c:pt idx="1133">
                  <c:v>0.13155192474974534</c:v>
                </c:pt>
                <c:pt idx="1134">
                  <c:v>-0.26006276752489654</c:v>
                </c:pt>
                <c:pt idx="1135">
                  <c:v>-1.9276370128075905E-2</c:v>
                </c:pt>
                <c:pt idx="1136">
                  <c:v>0.75389228076890591</c:v>
                </c:pt>
                <c:pt idx="1137">
                  <c:v>0.74826937593991949</c:v>
                </c:pt>
                <c:pt idx="1138">
                  <c:v>0.89419645279514093</c:v>
                </c:pt>
                <c:pt idx="1139">
                  <c:v>0.99556458266695569</c:v>
                </c:pt>
                <c:pt idx="1140">
                  <c:v>0.75505424500074703</c:v>
                </c:pt>
                <c:pt idx="1141">
                  <c:v>0.77124907830111711</c:v>
                </c:pt>
                <c:pt idx="1142">
                  <c:v>1.0963720222231745</c:v>
                </c:pt>
                <c:pt idx="1143">
                  <c:v>0.94238742454548552</c:v>
                </c:pt>
                <c:pt idx="1144">
                  <c:v>0.72749645229030568</c:v>
                </c:pt>
                <c:pt idx="1145">
                  <c:v>0.72881318816159546</c:v>
                </c:pt>
                <c:pt idx="1146">
                  <c:v>0.95715985458035413</c:v>
                </c:pt>
                <c:pt idx="1147">
                  <c:v>0.24947677026900059</c:v>
                </c:pt>
                <c:pt idx="1148">
                  <c:v>0.22304398360548186</c:v>
                </c:pt>
                <c:pt idx="1149">
                  <c:v>0.12295229267101117</c:v>
                </c:pt>
                <c:pt idx="1150">
                  <c:v>-9.3407472801711702E-2</c:v>
                </c:pt>
                <c:pt idx="1151">
                  <c:v>-2.5703447131061236E-2</c:v>
                </c:pt>
                <c:pt idx="1152">
                  <c:v>3.3843389737180644E-2</c:v>
                </c:pt>
                <c:pt idx="1153">
                  <c:v>7.925051776501113E-2</c:v>
                </c:pt>
                <c:pt idx="1154">
                  <c:v>0.20587471376181088</c:v>
                </c:pt>
                <c:pt idx="1155">
                  <c:v>6.7880434961417699E-2</c:v>
                </c:pt>
                <c:pt idx="1156">
                  <c:v>8.8611127544799551E-2</c:v>
                </c:pt>
                <c:pt idx="1157">
                  <c:v>0.23187161545033558</c:v>
                </c:pt>
                <c:pt idx="1158">
                  <c:v>-8.2962499337953577E-2</c:v>
                </c:pt>
                <c:pt idx="1159">
                  <c:v>-0.15956541980639199</c:v>
                </c:pt>
                <c:pt idx="1160">
                  <c:v>-0.33931324612717023</c:v>
                </c:pt>
                <c:pt idx="1161">
                  <c:v>0.16190846351432067</c:v>
                </c:pt>
                <c:pt idx="1162">
                  <c:v>0.53314601432076547</c:v>
                </c:pt>
                <c:pt idx="1163">
                  <c:v>0.55510723007711371</c:v>
                </c:pt>
                <c:pt idx="1164">
                  <c:v>0.37481829155907798</c:v>
                </c:pt>
                <c:pt idx="1165">
                  <c:v>0.32084928423154779</c:v>
                </c:pt>
                <c:pt idx="1166">
                  <c:v>0.35644924699468389</c:v>
                </c:pt>
                <c:pt idx="1167">
                  <c:v>0.44638444539081046</c:v>
                </c:pt>
                <c:pt idx="1168">
                  <c:v>5.7101753814651802E-3</c:v>
                </c:pt>
                <c:pt idx="1169">
                  <c:v>-7.2743610468536182E-3</c:v>
                </c:pt>
                <c:pt idx="1170">
                  <c:v>-0.29055458651144528</c:v>
                </c:pt>
                <c:pt idx="1171">
                  <c:v>-0.23221319378762928</c:v>
                </c:pt>
                <c:pt idx="1172">
                  <c:v>-0.38592204161116256</c:v>
                </c:pt>
                <c:pt idx="1173">
                  <c:v>-0.64799151093279606</c:v>
                </c:pt>
                <c:pt idx="1174">
                  <c:v>-0.60588371143714193</c:v>
                </c:pt>
                <c:pt idx="1175">
                  <c:v>-0.50566290847168949</c:v>
                </c:pt>
                <c:pt idx="1176">
                  <c:v>-0.54232223964597226</c:v>
                </c:pt>
                <c:pt idx="1177">
                  <c:v>-0.6663280131192274</c:v>
                </c:pt>
                <c:pt idx="1178">
                  <c:v>-0.7812212189073412</c:v>
                </c:pt>
                <c:pt idx="1179">
                  <c:v>-0.8723769184857123</c:v>
                </c:pt>
                <c:pt idx="1180">
                  <c:v>-0.95609819413624608</c:v>
                </c:pt>
                <c:pt idx="1181">
                  <c:v>-0.89251576831152724</c:v>
                </c:pt>
                <c:pt idx="1182">
                  <c:v>-0.86502926032968552</c:v>
                </c:pt>
                <c:pt idx="1183">
                  <c:v>-0.99816227115527356</c:v>
                </c:pt>
                <c:pt idx="1184">
                  <c:v>-0.78983682251256859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FA-4F98-A37F-39687766F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ALPHA VS S&amp;P 500 - Rolling 63d</a:t>
            </a:r>
          </a:p>
        </c:rich>
      </c:tx>
      <c:layout>
        <c:manualLayout>
          <c:xMode val="edge"/>
          <c:yMode val="edge"/>
          <c:x val="0.34606138387113378"/>
          <c:y val="7.0255686789151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3823180956547103E-2"/>
          <c:w val="0.79898088106633725"/>
          <c:h val="0.71857010061242343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RISKSTATS_LSE!$E$1</c:f>
              <c:strCache>
                <c:ptCount val="1"/>
                <c:pt idx="0">
                  <c:v>alpha_SPTR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RISKSTATS_LSE!$E$2:$E$1186</c:f>
              <c:numCache>
                <c:formatCode>0.0%</c:formatCode>
                <c:ptCount val="1185"/>
                <c:pt idx="62">
                  <c:v>-7.6217214569535008E-3</c:v>
                </c:pt>
                <c:pt idx="63">
                  <c:v>1.6325894214616499E-2</c:v>
                </c:pt>
                <c:pt idx="64">
                  <c:v>-1.5128779208301801E-2</c:v>
                </c:pt>
                <c:pt idx="65">
                  <c:v>1.8966612432759655E-2</c:v>
                </c:pt>
                <c:pt idx="66">
                  <c:v>1.1963346248232032E-2</c:v>
                </c:pt>
                <c:pt idx="67">
                  <c:v>4.2358692563604361E-2</c:v>
                </c:pt>
                <c:pt idx="68">
                  <c:v>5.7689228619840716E-2</c:v>
                </c:pt>
                <c:pt idx="69">
                  <c:v>5.2545120110553123E-2</c:v>
                </c:pt>
                <c:pt idx="70">
                  <c:v>9.7934781515813807E-2</c:v>
                </c:pt>
                <c:pt idx="71">
                  <c:v>7.0196325177293017E-2</c:v>
                </c:pt>
                <c:pt idx="72">
                  <c:v>2.1656350201648911E-2</c:v>
                </c:pt>
                <c:pt idx="73">
                  <c:v>-1.440552867685585E-2</c:v>
                </c:pt>
                <c:pt idx="74">
                  <c:v>6.9655521044744706E-3</c:v>
                </c:pt>
                <c:pt idx="75">
                  <c:v>8.087061237086246E-3</c:v>
                </c:pt>
                <c:pt idx="76">
                  <c:v>3.2896050188470305E-2</c:v>
                </c:pt>
                <c:pt idx="77">
                  <c:v>3.4052671461602735E-2</c:v>
                </c:pt>
                <c:pt idx="78">
                  <c:v>5.2389245215210156E-2</c:v>
                </c:pt>
                <c:pt idx="79">
                  <c:v>7.0184375048813141E-2</c:v>
                </c:pt>
                <c:pt idx="80">
                  <c:v>5.0385629523155062E-2</c:v>
                </c:pt>
                <c:pt idx="81">
                  <c:v>3.4723517226638245E-2</c:v>
                </c:pt>
                <c:pt idx="82">
                  <c:v>0.11708133771086482</c:v>
                </c:pt>
                <c:pt idx="83">
                  <c:v>9.2676909666696616E-2</c:v>
                </c:pt>
                <c:pt idx="84">
                  <c:v>8.3397814183107544E-2</c:v>
                </c:pt>
                <c:pt idx="85">
                  <c:v>0.11737714568256363</c:v>
                </c:pt>
                <c:pt idx="86">
                  <c:v>0.14099274615109492</c:v>
                </c:pt>
                <c:pt idx="87">
                  <c:v>0.2088026680134798</c:v>
                </c:pt>
                <c:pt idx="88">
                  <c:v>0.20440884916420843</c:v>
                </c:pt>
                <c:pt idx="89">
                  <c:v>0.19063008295104256</c:v>
                </c:pt>
                <c:pt idx="90">
                  <c:v>0.13806051143751685</c:v>
                </c:pt>
                <c:pt idx="91">
                  <c:v>0.12789902857275814</c:v>
                </c:pt>
                <c:pt idx="92">
                  <c:v>0.11437477121086936</c:v>
                </c:pt>
                <c:pt idx="93">
                  <c:v>4.8692754740265798E-2</c:v>
                </c:pt>
                <c:pt idx="94">
                  <c:v>3.5366103848276431E-2</c:v>
                </c:pt>
                <c:pt idx="95">
                  <c:v>1.1968379500347348E-2</c:v>
                </c:pt>
                <c:pt idx="96">
                  <c:v>7.5670683392684124E-2</c:v>
                </c:pt>
                <c:pt idx="97">
                  <c:v>5.090591993405158E-2</c:v>
                </c:pt>
                <c:pt idx="98">
                  <c:v>0.12037961518559004</c:v>
                </c:pt>
                <c:pt idx="99">
                  <c:v>0.12509111421797781</c:v>
                </c:pt>
                <c:pt idx="100">
                  <c:v>0.11553264108078887</c:v>
                </c:pt>
                <c:pt idx="101">
                  <c:v>0.13771638717014367</c:v>
                </c:pt>
                <c:pt idx="102">
                  <c:v>0.13810750750943224</c:v>
                </c:pt>
                <c:pt idx="103">
                  <c:v>0.16665514163295092</c:v>
                </c:pt>
                <c:pt idx="104">
                  <c:v>0.15353472990625217</c:v>
                </c:pt>
                <c:pt idx="105">
                  <c:v>7.6093985895554717E-2</c:v>
                </c:pt>
                <c:pt idx="106">
                  <c:v>8.7590159241465182E-2</c:v>
                </c:pt>
                <c:pt idx="107">
                  <c:v>0.13083864355198038</c:v>
                </c:pt>
                <c:pt idx="108">
                  <c:v>0.17696157900236509</c:v>
                </c:pt>
                <c:pt idx="109">
                  <c:v>0.21014655804815452</c:v>
                </c:pt>
                <c:pt idx="110">
                  <c:v>0.1905468005788391</c:v>
                </c:pt>
                <c:pt idx="111">
                  <c:v>0.19401790051738654</c:v>
                </c:pt>
                <c:pt idx="112">
                  <c:v>0.19684569735626245</c:v>
                </c:pt>
                <c:pt idx="113">
                  <c:v>0.209515992368009</c:v>
                </c:pt>
                <c:pt idx="114">
                  <c:v>0.22188465655987955</c:v>
                </c:pt>
                <c:pt idx="115">
                  <c:v>0.2403401089505417</c:v>
                </c:pt>
                <c:pt idx="116">
                  <c:v>0.24792140844866339</c:v>
                </c:pt>
                <c:pt idx="117">
                  <c:v>0.22027923434764074</c:v>
                </c:pt>
                <c:pt idx="118">
                  <c:v>0.22688775558398011</c:v>
                </c:pt>
                <c:pt idx="119">
                  <c:v>0.20500024534509964</c:v>
                </c:pt>
                <c:pt idx="120">
                  <c:v>0.21589813074818687</c:v>
                </c:pt>
                <c:pt idx="121">
                  <c:v>0.20111143301987111</c:v>
                </c:pt>
                <c:pt idx="122">
                  <c:v>0.19340048822094036</c:v>
                </c:pt>
                <c:pt idx="123">
                  <c:v>0.21246524556397084</c:v>
                </c:pt>
                <c:pt idx="124">
                  <c:v>0.21342820477328361</c:v>
                </c:pt>
                <c:pt idx="125">
                  <c:v>0.2100990056764076</c:v>
                </c:pt>
                <c:pt idx="126">
                  <c:v>0.16382635277313429</c:v>
                </c:pt>
                <c:pt idx="127">
                  <c:v>0.15695406166914316</c:v>
                </c:pt>
                <c:pt idx="128">
                  <c:v>0.16348079727383413</c:v>
                </c:pt>
                <c:pt idx="129">
                  <c:v>0.16301098356536148</c:v>
                </c:pt>
                <c:pt idx="130">
                  <c:v>0.15054170987201654</c:v>
                </c:pt>
                <c:pt idx="131">
                  <c:v>0.12757578653261947</c:v>
                </c:pt>
                <c:pt idx="132">
                  <c:v>0.14714018020984199</c:v>
                </c:pt>
                <c:pt idx="133">
                  <c:v>0.12937444354951255</c:v>
                </c:pt>
                <c:pt idx="134">
                  <c:v>0.15244752043489473</c:v>
                </c:pt>
                <c:pt idx="135">
                  <c:v>0.16376898223588698</c:v>
                </c:pt>
                <c:pt idx="136">
                  <c:v>0.14910358139049018</c:v>
                </c:pt>
                <c:pt idx="137">
                  <c:v>0.13082546340391255</c:v>
                </c:pt>
                <c:pt idx="138">
                  <c:v>0.12027258625413895</c:v>
                </c:pt>
                <c:pt idx="139">
                  <c:v>0.12630121597073973</c:v>
                </c:pt>
                <c:pt idx="140">
                  <c:v>0.10675264622916281</c:v>
                </c:pt>
                <c:pt idx="141">
                  <c:v>9.8041059500798111E-2</c:v>
                </c:pt>
                <c:pt idx="142">
                  <c:v>0.12451937700775817</c:v>
                </c:pt>
                <c:pt idx="143">
                  <c:v>0.14568790265739517</c:v>
                </c:pt>
                <c:pt idx="144">
                  <c:v>0.14559800706176285</c:v>
                </c:pt>
                <c:pt idx="145">
                  <c:v>3.7975584670971507E-2</c:v>
                </c:pt>
                <c:pt idx="146">
                  <c:v>6.6170955864071734E-2</c:v>
                </c:pt>
                <c:pt idx="147">
                  <c:v>8.645377128060372E-2</c:v>
                </c:pt>
                <c:pt idx="148">
                  <c:v>5.9330530851327445E-2</c:v>
                </c:pt>
                <c:pt idx="149">
                  <c:v>4.2343867321387174E-2</c:v>
                </c:pt>
                <c:pt idx="150">
                  <c:v>4.8640293781676558E-3</c:v>
                </c:pt>
                <c:pt idx="151">
                  <c:v>-1.2907496616690883E-2</c:v>
                </c:pt>
                <c:pt idx="152">
                  <c:v>-2.0458335519672466E-2</c:v>
                </c:pt>
                <c:pt idx="153">
                  <c:v>-3.9860292343664172E-3</c:v>
                </c:pt>
                <c:pt idx="154">
                  <c:v>-1.2987433088634148E-2</c:v>
                </c:pt>
                <c:pt idx="155">
                  <c:v>1.0783860351382568E-2</c:v>
                </c:pt>
                <c:pt idx="156">
                  <c:v>9.456190370094264E-3</c:v>
                </c:pt>
                <c:pt idx="157">
                  <c:v>-1.7162610013389146E-2</c:v>
                </c:pt>
                <c:pt idx="158">
                  <c:v>2.4190016369292078E-3</c:v>
                </c:pt>
                <c:pt idx="159">
                  <c:v>-3.2695151266427191E-2</c:v>
                </c:pt>
                <c:pt idx="160">
                  <c:v>-1.4634006551334955E-2</c:v>
                </c:pt>
                <c:pt idx="161">
                  <c:v>-7.4286118729747885E-2</c:v>
                </c:pt>
                <c:pt idx="162">
                  <c:v>-8.5597609868070967E-2</c:v>
                </c:pt>
                <c:pt idx="163">
                  <c:v>-6.6009546176235778E-2</c:v>
                </c:pt>
                <c:pt idx="164">
                  <c:v>-6.1820941147037733E-2</c:v>
                </c:pt>
                <c:pt idx="165">
                  <c:v>-8.2343775138168374E-2</c:v>
                </c:pt>
                <c:pt idx="166">
                  <c:v>-8.6505626341722874E-2</c:v>
                </c:pt>
                <c:pt idx="167">
                  <c:v>-0.10054393809951401</c:v>
                </c:pt>
                <c:pt idx="168">
                  <c:v>-1.6810794018303765E-2</c:v>
                </c:pt>
                <c:pt idx="169">
                  <c:v>-1.9855568406213164E-2</c:v>
                </c:pt>
                <c:pt idx="170">
                  <c:v>-4.9339612105057551E-2</c:v>
                </c:pt>
                <c:pt idx="171">
                  <c:v>-0.13478171179439025</c:v>
                </c:pt>
                <c:pt idx="172">
                  <c:v>-0.13753137720039688</c:v>
                </c:pt>
                <c:pt idx="173">
                  <c:v>-0.15548873624599624</c:v>
                </c:pt>
                <c:pt idx="174">
                  <c:v>-0.15489556242772151</c:v>
                </c:pt>
                <c:pt idx="175">
                  <c:v>-0.15002068824221748</c:v>
                </c:pt>
                <c:pt idx="176">
                  <c:v>-0.13422447034518659</c:v>
                </c:pt>
                <c:pt idx="177">
                  <c:v>-0.16030323970800586</c:v>
                </c:pt>
                <c:pt idx="178">
                  <c:v>-0.15106287340655189</c:v>
                </c:pt>
                <c:pt idx="179">
                  <c:v>-0.16718989588919597</c:v>
                </c:pt>
                <c:pt idx="180">
                  <c:v>-0.1705350562947664</c:v>
                </c:pt>
                <c:pt idx="181">
                  <c:v>-0.16728380517405272</c:v>
                </c:pt>
                <c:pt idx="182">
                  <c:v>-0.15488328319762223</c:v>
                </c:pt>
                <c:pt idx="183">
                  <c:v>-0.16483787388370208</c:v>
                </c:pt>
                <c:pt idx="184">
                  <c:v>-0.15555117743464786</c:v>
                </c:pt>
                <c:pt idx="185">
                  <c:v>-0.13226540914085982</c:v>
                </c:pt>
                <c:pt idx="186">
                  <c:v>-0.12735588170867962</c:v>
                </c:pt>
                <c:pt idx="187">
                  <c:v>-0.12900670495097621</c:v>
                </c:pt>
                <c:pt idx="188">
                  <c:v>-0.11405947667641814</c:v>
                </c:pt>
                <c:pt idx="189">
                  <c:v>-9.2542639537329441E-2</c:v>
                </c:pt>
                <c:pt idx="190">
                  <c:v>-9.402472512713711E-2</c:v>
                </c:pt>
                <c:pt idx="191">
                  <c:v>-9.359092430084115E-2</c:v>
                </c:pt>
                <c:pt idx="192">
                  <c:v>-1.8421277954518867E-2</c:v>
                </c:pt>
                <c:pt idx="193">
                  <c:v>-1.8760320802286179E-2</c:v>
                </c:pt>
                <c:pt idx="194">
                  <c:v>-1.7260368981123264E-2</c:v>
                </c:pt>
                <c:pt idx="195">
                  <c:v>-4.6067459028719226E-2</c:v>
                </c:pt>
                <c:pt idx="196">
                  <c:v>-3.8192925182308435E-2</c:v>
                </c:pt>
                <c:pt idx="197">
                  <c:v>-5.2740991479064081E-2</c:v>
                </c:pt>
                <c:pt idx="198">
                  <c:v>-8.614431691077451E-3</c:v>
                </c:pt>
                <c:pt idx="199">
                  <c:v>1.5261639499335455E-3</c:v>
                </c:pt>
                <c:pt idx="200">
                  <c:v>-1.3767952996825983E-2</c:v>
                </c:pt>
                <c:pt idx="201">
                  <c:v>1.7202820268909846E-2</c:v>
                </c:pt>
                <c:pt idx="202">
                  <c:v>-2.2552106844897946E-2</c:v>
                </c:pt>
                <c:pt idx="203">
                  <c:v>1.8994429364926901E-6</c:v>
                </c:pt>
                <c:pt idx="204">
                  <c:v>-1.8580455013602615E-3</c:v>
                </c:pt>
                <c:pt idx="205">
                  <c:v>-1.6269403834720753E-2</c:v>
                </c:pt>
                <c:pt idx="206">
                  <c:v>-1.5243254918838156E-2</c:v>
                </c:pt>
                <c:pt idx="207">
                  <c:v>-2.9511784429709143E-2</c:v>
                </c:pt>
                <c:pt idx="208">
                  <c:v>-6.8512299295038215E-3</c:v>
                </c:pt>
                <c:pt idx="209">
                  <c:v>-3.4979121001538216E-3</c:v>
                </c:pt>
                <c:pt idx="210">
                  <c:v>-6.210071842933429E-3</c:v>
                </c:pt>
                <c:pt idx="211">
                  <c:v>1.1689277915719831E-2</c:v>
                </c:pt>
                <c:pt idx="212">
                  <c:v>1.9530801884293902E-2</c:v>
                </c:pt>
                <c:pt idx="213">
                  <c:v>3.7872755161112881E-2</c:v>
                </c:pt>
                <c:pt idx="214">
                  <c:v>4.6540170356689003E-2</c:v>
                </c:pt>
                <c:pt idx="215">
                  <c:v>5.6726963562609756E-2</c:v>
                </c:pt>
                <c:pt idx="216">
                  <c:v>5.0585890788451549E-2</c:v>
                </c:pt>
                <c:pt idx="217">
                  <c:v>6.839327119634131E-2</c:v>
                </c:pt>
                <c:pt idx="218">
                  <c:v>5.9605141211221069E-2</c:v>
                </c:pt>
                <c:pt idx="219">
                  <c:v>8.2897045994227536E-2</c:v>
                </c:pt>
                <c:pt idx="220">
                  <c:v>0.10167007020141483</c:v>
                </c:pt>
                <c:pt idx="221">
                  <c:v>0.10676719191453277</c:v>
                </c:pt>
                <c:pt idx="222">
                  <c:v>0.14789551535838164</c:v>
                </c:pt>
                <c:pt idx="223">
                  <c:v>0.1355464532443762</c:v>
                </c:pt>
                <c:pt idx="224">
                  <c:v>0.1413736363030571</c:v>
                </c:pt>
                <c:pt idx="225">
                  <c:v>8.5468499549674171E-2</c:v>
                </c:pt>
                <c:pt idx="226">
                  <c:v>6.2163394287105156E-2</c:v>
                </c:pt>
                <c:pt idx="227">
                  <c:v>6.8606514375807004E-2</c:v>
                </c:pt>
                <c:pt idx="228">
                  <c:v>6.3174116503271316E-2</c:v>
                </c:pt>
                <c:pt idx="229">
                  <c:v>5.1149113058965856E-2</c:v>
                </c:pt>
                <c:pt idx="230">
                  <c:v>2.9428614276570064E-2</c:v>
                </c:pt>
                <c:pt idx="231">
                  <c:v>3.6802405394631421E-3</c:v>
                </c:pt>
                <c:pt idx="232">
                  <c:v>1.2987795530287727E-2</c:v>
                </c:pt>
                <c:pt idx="233">
                  <c:v>1.220137258991838E-2</c:v>
                </c:pt>
                <c:pt idx="234">
                  <c:v>4.1032399193419833E-2</c:v>
                </c:pt>
                <c:pt idx="235">
                  <c:v>3.0690086443761366E-2</c:v>
                </c:pt>
                <c:pt idx="236">
                  <c:v>2.7583297041444022E-2</c:v>
                </c:pt>
                <c:pt idx="237">
                  <c:v>3.6110293987150488E-3</c:v>
                </c:pt>
                <c:pt idx="238">
                  <c:v>-1.2884231265075541E-2</c:v>
                </c:pt>
                <c:pt idx="239">
                  <c:v>-1.8437267752481223E-2</c:v>
                </c:pt>
                <c:pt idx="240">
                  <c:v>5.6593385172811761E-3</c:v>
                </c:pt>
                <c:pt idx="241">
                  <c:v>1.0257781197745341E-2</c:v>
                </c:pt>
                <c:pt idx="242">
                  <c:v>2.9539305236737201E-2</c:v>
                </c:pt>
                <c:pt idx="243">
                  <c:v>2.3418629181504391E-2</c:v>
                </c:pt>
                <c:pt idx="244">
                  <c:v>4.8688348008482762E-2</c:v>
                </c:pt>
                <c:pt idx="245">
                  <c:v>7.1450878264644135E-2</c:v>
                </c:pt>
                <c:pt idx="246">
                  <c:v>8.3718655720519841E-2</c:v>
                </c:pt>
                <c:pt idx="247">
                  <c:v>8.4024213737758036E-2</c:v>
                </c:pt>
                <c:pt idx="248">
                  <c:v>7.683538004111834E-2</c:v>
                </c:pt>
                <c:pt idx="249">
                  <c:v>2.3690726732850331E-2</c:v>
                </c:pt>
                <c:pt idx="250">
                  <c:v>3.7002701390129955E-2</c:v>
                </c:pt>
                <c:pt idx="251">
                  <c:v>4.4776580926025655E-2</c:v>
                </c:pt>
                <c:pt idx="252">
                  <c:v>3.1901295882253766E-2</c:v>
                </c:pt>
                <c:pt idx="253">
                  <c:v>2.6228434361211361E-2</c:v>
                </c:pt>
                <c:pt idx="254">
                  <c:v>1.698886314004322E-2</c:v>
                </c:pt>
                <c:pt idx="255">
                  <c:v>-2.3752142132373866E-3</c:v>
                </c:pt>
                <c:pt idx="256">
                  <c:v>5.6957796291148277E-3</c:v>
                </c:pt>
                <c:pt idx="257">
                  <c:v>1.6962387426477932E-2</c:v>
                </c:pt>
                <c:pt idx="258">
                  <c:v>1.1612549170083364E-2</c:v>
                </c:pt>
                <c:pt idx="259">
                  <c:v>-1.8238210490944873E-2</c:v>
                </c:pt>
                <c:pt idx="260">
                  <c:v>-2.8089884017049815E-2</c:v>
                </c:pt>
                <c:pt idx="261">
                  <c:v>-5.3117739220420956E-2</c:v>
                </c:pt>
                <c:pt idx="262">
                  <c:v>-5.0974454152768134E-2</c:v>
                </c:pt>
                <c:pt idx="263">
                  <c:v>-1.88666685378307E-2</c:v>
                </c:pt>
                <c:pt idx="264">
                  <c:v>-5.2455069621700878E-2</c:v>
                </c:pt>
                <c:pt idx="265">
                  <c:v>-2.6117176055697855E-2</c:v>
                </c:pt>
                <c:pt idx="266">
                  <c:v>-1.8910494933805699E-2</c:v>
                </c:pt>
                <c:pt idx="267">
                  <c:v>3.5426449914606195E-3</c:v>
                </c:pt>
                <c:pt idx="268">
                  <c:v>1.2562806879435673E-2</c:v>
                </c:pt>
                <c:pt idx="269">
                  <c:v>1.7691131641930813E-2</c:v>
                </c:pt>
                <c:pt idx="270">
                  <c:v>4.7838274925089408E-3</c:v>
                </c:pt>
                <c:pt idx="271">
                  <c:v>-7.0672689751773987E-3</c:v>
                </c:pt>
                <c:pt idx="272">
                  <c:v>-1.5621556944876547E-2</c:v>
                </c:pt>
                <c:pt idx="273">
                  <c:v>-2.2151333149972974E-2</c:v>
                </c:pt>
                <c:pt idx="274">
                  <c:v>-1.3132644988768205E-2</c:v>
                </c:pt>
                <c:pt idx="275">
                  <c:v>5.6413970490010179E-4</c:v>
                </c:pt>
                <c:pt idx="276">
                  <c:v>1.5579470707399956E-2</c:v>
                </c:pt>
                <c:pt idx="277">
                  <c:v>-8.0614256321960287E-3</c:v>
                </c:pt>
                <c:pt idx="278">
                  <c:v>-5.0176663336853888E-4</c:v>
                </c:pt>
                <c:pt idx="279">
                  <c:v>-3.8397776384173632E-3</c:v>
                </c:pt>
                <c:pt idx="280">
                  <c:v>1.6172498944380109E-3</c:v>
                </c:pt>
                <c:pt idx="281">
                  <c:v>-7.6367542230667551E-3</c:v>
                </c:pt>
                <c:pt idx="282">
                  <c:v>-2.2730159350674906E-2</c:v>
                </c:pt>
                <c:pt idx="283">
                  <c:v>-9.6277309272544409E-3</c:v>
                </c:pt>
                <c:pt idx="284">
                  <c:v>-2.8624717834398017E-2</c:v>
                </c:pt>
                <c:pt idx="285">
                  <c:v>-3.4421182638374459E-2</c:v>
                </c:pt>
                <c:pt idx="286">
                  <c:v>-5.4767370913743063E-3</c:v>
                </c:pt>
                <c:pt idx="287">
                  <c:v>-2.1763042149914869E-3</c:v>
                </c:pt>
                <c:pt idx="288">
                  <c:v>3.2816390597811385E-2</c:v>
                </c:pt>
                <c:pt idx="289">
                  <c:v>1.8740706946602792E-2</c:v>
                </c:pt>
                <c:pt idx="290">
                  <c:v>-1.9056964859208048E-2</c:v>
                </c:pt>
                <c:pt idx="291">
                  <c:v>-1.8593572255096946E-2</c:v>
                </c:pt>
                <c:pt idx="292">
                  <c:v>-3.1400353926007374E-2</c:v>
                </c:pt>
                <c:pt idx="293">
                  <c:v>-2.2400796518539545E-2</c:v>
                </c:pt>
                <c:pt idx="294">
                  <c:v>-2.8418197467837247E-2</c:v>
                </c:pt>
                <c:pt idx="295">
                  <c:v>-1.4505996005122035E-2</c:v>
                </c:pt>
                <c:pt idx="296">
                  <c:v>-2.1779805713300959E-2</c:v>
                </c:pt>
                <c:pt idx="297">
                  <c:v>-3.7155632853471676E-2</c:v>
                </c:pt>
                <c:pt idx="298">
                  <c:v>-4.6725656122842296E-2</c:v>
                </c:pt>
                <c:pt idx="299">
                  <c:v>-5.671344954669566E-2</c:v>
                </c:pt>
                <c:pt idx="300">
                  <c:v>-4.4734216075676625E-2</c:v>
                </c:pt>
                <c:pt idx="301">
                  <c:v>-3.6200615556489901E-2</c:v>
                </c:pt>
                <c:pt idx="302">
                  <c:v>-2.5801809122901087E-2</c:v>
                </c:pt>
                <c:pt idx="303">
                  <c:v>-3.8866247541999299E-2</c:v>
                </c:pt>
                <c:pt idx="304">
                  <c:v>-5.9414977294550586E-2</c:v>
                </c:pt>
                <c:pt idx="305">
                  <c:v>-5.0527506523262655E-2</c:v>
                </c:pt>
                <c:pt idx="306">
                  <c:v>-4.7953859307577562E-2</c:v>
                </c:pt>
                <c:pt idx="307">
                  <c:v>-6.4146044536107838E-2</c:v>
                </c:pt>
                <c:pt idx="308">
                  <c:v>-9.8330030045587491E-2</c:v>
                </c:pt>
                <c:pt idx="309">
                  <c:v>-0.12235724034170947</c:v>
                </c:pt>
                <c:pt idx="310">
                  <c:v>-0.12876232737475501</c:v>
                </c:pt>
                <c:pt idx="311">
                  <c:v>-0.12374779246191769</c:v>
                </c:pt>
                <c:pt idx="312">
                  <c:v>-0.10830945465570163</c:v>
                </c:pt>
                <c:pt idx="313">
                  <c:v>-0.12832330798369596</c:v>
                </c:pt>
                <c:pt idx="314">
                  <c:v>-0.13032497348851479</c:v>
                </c:pt>
                <c:pt idx="315">
                  <c:v>-0.1089519730128391</c:v>
                </c:pt>
                <c:pt idx="316">
                  <c:v>-9.7207368240703418E-2</c:v>
                </c:pt>
                <c:pt idx="317">
                  <c:v>-9.4558445584634665E-2</c:v>
                </c:pt>
                <c:pt idx="318">
                  <c:v>-0.1486797384286912</c:v>
                </c:pt>
                <c:pt idx="319">
                  <c:v>-0.173105824069679</c:v>
                </c:pt>
                <c:pt idx="320">
                  <c:v>-0.19129913833047274</c:v>
                </c:pt>
                <c:pt idx="321">
                  <c:v>-0.18670900848856942</c:v>
                </c:pt>
                <c:pt idx="322">
                  <c:v>-0.14110163832354272</c:v>
                </c:pt>
                <c:pt idx="323">
                  <c:v>-0.14301744428113339</c:v>
                </c:pt>
                <c:pt idx="324">
                  <c:v>-0.13957321191501471</c:v>
                </c:pt>
                <c:pt idx="325">
                  <c:v>-0.12336490200221406</c:v>
                </c:pt>
                <c:pt idx="326">
                  <c:v>-0.10973128650780606</c:v>
                </c:pt>
                <c:pt idx="327">
                  <c:v>-0.12084016705749467</c:v>
                </c:pt>
                <c:pt idx="328">
                  <c:v>-0.16579708203170151</c:v>
                </c:pt>
                <c:pt idx="329">
                  <c:v>-0.17528339778950719</c:v>
                </c:pt>
                <c:pt idx="330">
                  <c:v>-0.1965926286274865</c:v>
                </c:pt>
                <c:pt idx="331">
                  <c:v>-0.21400479445087639</c:v>
                </c:pt>
                <c:pt idx="332">
                  <c:v>-0.23595937363994979</c:v>
                </c:pt>
                <c:pt idx="333">
                  <c:v>-0.21338005668055648</c:v>
                </c:pt>
                <c:pt idx="334">
                  <c:v>-0.21567532163927339</c:v>
                </c:pt>
                <c:pt idx="335">
                  <c:v>-0.21356970475575654</c:v>
                </c:pt>
                <c:pt idx="336">
                  <c:v>-0.20718822266109416</c:v>
                </c:pt>
                <c:pt idx="337">
                  <c:v>-0.23214315453876821</c:v>
                </c:pt>
                <c:pt idx="338">
                  <c:v>-0.23462989454162797</c:v>
                </c:pt>
                <c:pt idx="339">
                  <c:v>-0.24852043224975917</c:v>
                </c:pt>
                <c:pt idx="340">
                  <c:v>-0.24159193494813558</c:v>
                </c:pt>
                <c:pt idx="341">
                  <c:v>-0.22279249517716682</c:v>
                </c:pt>
                <c:pt idx="342">
                  <c:v>-0.22778965972706477</c:v>
                </c:pt>
                <c:pt idx="343">
                  <c:v>-0.2320724063226598</c:v>
                </c:pt>
                <c:pt idx="344">
                  <c:v>-0.22819333793095431</c:v>
                </c:pt>
                <c:pt idx="345">
                  <c:v>-0.22149295030902338</c:v>
                </c:pt>
                <c:pt idx="346">
                  <c:v>-0.21427677198088502</c:v>
                </c:pt>
                <c:pt idx="347">
                  <c:v>-0.21566925496471989</c:v>
                </c:pt>
                <c:pt idx="348">
                  <c:v>-0.19808152809448032</c:v>
                </c:pt>
                <c:pt idx="349">
                  <c:v>-0.19972154373609918</c:v>
                </c:pt>
                <c:pt idx="350">
                  <c:v>-0.21274751806453285</c:v>
                </c:pt>
                <c:pt idx="351">
                  <c:v>-0.22105706225958677</c:v>
                </c:pt>
                <c:pt idx="352">
                  <c:v>-0.21550016352846135</c:v>
                </c:pt>
                <c:pt idx="353">
                  <c:v>-0.18739423287208246</c:v>
                </c:pt>
                <c:pt idx="354">
                  <c:v>-0.17673446266294335</c:v>
                </c:pt>
                <c:pt idx="355">
                  <c:v>-0.17179186564203019</c:v>
                </c:pt>
                <c:pt idx="356">
                  <c:v>-0.17209001273820146</c:v>
                </c:pt>
                <c:pt idx="357">
                  <c:v>-0.15855814439171056</c:v>
                </c:pt>
                <c:pt idx="358">
                  <c:v>-0.17603988433119155</c:v>
                </c:pt>
                <c:pt idx="359">
                  <c:v>-0.15984865592457143</c:v>
                </c:pt>
                <c:pt idx="360">
                  <c:v>-0.14202824526545954</c:v>
                </c:pt>
                <c:pt idx="361">
                  <c:v>-0.13455379783059651</c:v>
                </c:pt>
                <c:pt idx="362">
                  <c:v>-0.10258694844858041</c:v>
                </c:pt>
                <c:pt idx="363">
                  <c:v>-0.10453919720690685</c:v>
                </c:pt>
                <c:pt idx="364">
                  <c:v>-0.10383148349962512</c:v>
                </c:pt>
                <c:pt idx="365">
                  <c:v>-0.11228883491623654</c:v>
                </c:pt>
                <c:pt idx="366">
                  <c:v>-9.2639241481041745E-2</c:v>
                </c:pt>
                <c:pt idx="367">
                  <c:v>-8.4347497202953203E-2</c:v>
                </c:pt>
                <c:pt idx="368">
                  <c:v>-0.10510192112218375</c:v>
                </c:pt>
                <c:pt idx="369">
                  <c:v>-0.11541051877740693</c:v>
                </c:pt>
                <c:pt idx="370">
                  <c:v>-0.10451526273782119</c:v>
                </c:pt>
                <c:pt idx="371">
                  <c:v>-8.2499445395590065E-2</c:v>
                </c:pt>
                <c:pt idx="372">
                  <c:v>-7.9433958083816369E-2</c:v>
                </c:pt>
                <c:pt idx="373">
                  <c:v>-6.7868420672922758E-2</c:v>
                </c:pt>
                <c:pt idx="374">
                  <c:v>-7.0684779966060929E-2</c:v>
                </c:pt>
                <c:pt idx="375">
                  <c:v>-4.7177619775346513E-2</c:v>
                </c:pt>
                <c:pt idx="376">
                  <c:v>-4.6547152747927756E-2</c:v>
                </c:pt>
                <c:pt idx="377">
                  <c:v>-5.0963510408959634E-2</c:v>
                </c:pt>
                <c:pt idx="378">
                  <c:v>-6.0233663828224482E-2</c:v>
                </c:pt>
                <c:pt idx="379">
                  <c:v>-4.2009163637413804E-2</c:v>
                </c:pt>
                <c:pt idx="380">
                  <c:v>-5.3470152890600087E-2</c:v>
                </c:pt>
                <c:pt idx="381">
                  <c:v>-3.9689877328116241E-2</c:v>
                </c:pt>
                <c:pt idx="382">
                  <c:v>-1.5232888011573964E-2</c:v>
                </c:pt>
                <c:pt idx="383">
                  <c:v>-9.3104340648353379E-3</c:v>
                </c:pt>
                <c:pt idx="384">
                  <c:v>-4.7709841534386843E-3</c:v>
                </c:pt>
                <c:pt idx="385">
                  <c:v>-2.3388099282401487E-2</c:v>
                </c:pt>
                <c:pt idx="386">
                  <c:v>-4.3526480816043156E-2</c:v>
                </c:pt>
                <c:pt idx="387">
                  <c:v>-8.6270780895450039E-2</c:v>
                </c:pt>
                <c:pt idx="388">
                  <c:v>1.4015226456941976E-2</c:v>
                </c:pt>
                <c:pt idx="389">
                  <c:v>-1.5205333923233977E-2</c:v>
                </c:pt>
                <c:pt idx="390">
                  <c:v>-1.511907992246575E-2</c:v>
                </c:pt>
                <c:pt idx="391">
                  <c:v>4.2511666292020411E-2</c:v>
                </c:pt>
                <c:pt idx="392">
                  <c:v>5.7555655475125089E-2</c:v>
                </c:pt>
                <c:pt idx="393">
                  <c:v>7.1960061945116172E-2</c:v>
                </c:pt>
                <c:pt idx="394">
                  <c:v>8.7397671921163989E-2</c:v>
                </c:pt>
                <c:pt idx="395">
                  <c:v>9.8996761534482225E-2</c:v>
                </c:pt>
                <c:pt idx="396">
                  <c:v>0.10003423696295921</c:v>
                </c:pt>
                <c:pt idx="397">
                  <c:v>0.11639354649369427</c:v>
                </c:pt>
                <c:pt idx="398">
                  <c:v>0.15124956714301785</c:v>
                </c:pt>
                <c:pt idx="399">
                  <c:v>0.1627633503987107</c:v>
                </c:pt>
                <c:pt idx="400">
                  <c:v>0.19917553266613441</c:v>
                </c:pt>
                <c:pt idx="401">
                  <c:v>0.1506606870213365</c:v>
                </c:pt>
                <c:pt idx="402">
                  <c:v>0.11122941145654108</c:v>
                </c:pt>
                <c:pt idx="403">
                  <c:v>0.12149473277814171</c:v>
                </c:pt>
                <c:pt idx="404">
                  <c:v>7.7967416217308072E-2</c:v>
                </c:pt>
                <c:pt idx="405">
                  <c:v>6.6573196518265654E-2</c:v>
                </c:pt>
                <c:pt idx="406">
                  <c:v>6.5026104383899108E-2</c:v>
                </c:pt>
                <c:pt idx="407">
                  <c:v>0.11566504253053411</c:v>
                </c:pt>
                <c:pt idx="408">
                  <c:v>0.10218590121966664</c:v>
                </c:pt>
                <c:pt idx="409">
                  <c:v>6.8398564350352187E-2</c:v>
                </c:pt>
                <c:pt idx="410">
                  <c:v>8.6473823967655905E-2</c:v>
                </c:pt>
                <c:pt idx="411">
                  <c:v>7.8998429900587697E-2</c:v>
                </c:pt>
                <c:pt idx="412">
                  <c:v>7.4800788334804302E-2</c:v>
                </c:pt>
                <c:pt idx="413">
                  <c:v>9.3976237184058453E-2</c:v>
                </c:pt>
                <c:pt idx="414">
                  <c:v>9.2064403397726258E-2</c:v>
                </c:pt>
                <c:pt idx="415">
                  <c:v>8.7910743717397821E-2</c:v>
                </c:pt>
                <c:pt idx="416">
                  <c:v>8.9569740260399211E-2</c:v>
                </c:pt>
                <c:pt idx="417">
                  <c:v>9.176564731607284E-2</c:v>
                </c:pt>
                <c:pt idx="418">
                  <c:v>8.3546010340456611E-2</c:v>
                </c:pt>
                <c:pt idx="419">
                  <c:v>8.6401100278678644E-2</c:v>
                </c:pt>
                <c:pt idx="420">
                  <c:v>8.8496775661998983E-2</c:v>
                </c:pt>
                <c:pt idx="421">
                  <c:v>9.6220138590076498E-2</c:v>
                </c:pt>
                <c:pt idx="422">
                  <c:v>7.350615901672608E-2</c:v>
                </c:pt>
                <c:pt idx="423">
                  <c:v>4.625890598067417E-2</c:v>
                </c:pt>
                <c:pt idx="424">
                  <c:v>3.5583297033094263E-2</c:v>
                </c:pt>
                <c:pt idx="425">
                  <c:v>3.1944510579646312E-2</c:v>
                </c:pt>
                <c:pt idx="426">
                  <c:v>3.3450797925985709E-2</c:v>
                </c:pt>
                <c:pt idx="427">
                  <c:v>6.4102115741904164E-2</c:v>
                </c:pt>
                <c:pt idx="428">
                  <c:v>2.8672785573052417E-2</c:v>
                </c:pt>
                <c:pt idx="429">
                  <c:v>-1.4153004889297827E-2</c:v>
                </c:pt>
                <c:pt idx="430">
                  <c:v>-4.671353343229756E-2</c:v>
                </c:pt>
                <c:pt idx="431">
                  <c:v>-4.6668570300413825E-2</c:v>
                </c:pt>
                <c:pt idx="432">
                  <c:v>-5.4346033432832397E-2</c:v>
                </c:pt>
                <c:pt idx="433">
                  <c:v>-5.5069794396143013E-2</c:v>
                </c:pt>
                <c:pt idx="434">
                  <c:v>-7.2156025714276928E-2</c:v>
                </c:pt>
                <c:pt idx="435">
                  <c:v>-6.1594988938217465E-2</c:v>
                </c:pt>
                <c:pt idx="436">
                  <c:v>-5.3680997986496948E-2</c:v>
                </c:pt>
                <c:pt idx="437">
                  <c:v>-5.6588786767106214E-2</c:v>
                </c:pt>
                <c:pt idx="438">
                  <c:v>-5.4752603406768796E-2</c:v>
                </c:pt>
                <c:pt idx="439">
                  <c:v>-4.4172437199820669E-2</c:v>
                </c:pt>
                <c:pt idx="440">
                  <c:v>-4.6645652657954839E-2</c:v>
                </c:pt>
                <c:pt idx="441">
                  <c:v>-4.37609160683885E-2</c:v>
                </c:pt>
                <c:pt idx="442">
                  <c:v>-5.8762957289269391E-2</c:v>
                </c:pt>
                <c:pt idx="443">
                  <c:v>-4.5837657802261123E-2</c:v>
                </c:pt>
                <c:pt idx="444">
                  <c:v>-4.8552795828301409E-2</c:v>
                </c:pt>
                <c:pt idx="445">
                  <c:v>-1.3451470322941361E-2</c:v>
                </c:pt>
                <c:pt idx="446">
                  <c:v>3.0481439931488996E-3</c:v>
                </c:pt>
                <c:pt idx="447">
                  <c:v>-1.2570754799033135E-2</c:v>
                </c:pt>
                <c:pt idx="448">
                  <c:v>-1.2225327507333072E-2</c:v>
                </c:pt>
                <c:pt idx="449">
                  <c:v>2.0315748533307865E-2</c:v>
                </c:pt>
                <c:pt idx="450">
                  <c:v>-3.5249937241854656E-3</c:v>
                </c:pt>
                <c:pt idx="451">
                  <c:v>-0.10617938931538484</c:v>
                </c:pt>
                <c:pt idx="452">
                  <c:v>-0.10536533318268249</c:v>
                </c:pt>
                <c:pt idx="453">
                  <c:v>-9.090296174877599E-2</c:v>
                </c:pt>
                <c:pt idx="454">
                  <c:v>-0.10051412976112017</c:v>
                </c:pt>
                <c:pt idx="455">
                  <c:v>-0.1131833868804909</c:v>
                </c:pt>
                <c:pt idx="456">
                  <c:v>-0.10174460682195852</c:v>
                </c:pt>
                <c:pt idx="457">
                  <c:v>-9.8638584992895462E-2</c:v>
                </c:pt>
                <c:pt idx="458">
                  <c:v>-0.10490074207340316</c:v>
                </c:pt>
                <c:pt idx="459">
                  <c:v>-0.12605446419763255</c:v>
                </c:pt>
                <c:pt idx="460">
                  <c:v>-0.13462786759712198</c:v>
                </c:pt>
                <c:pt idx="461">
                  <c:v>-0.15107726580827563</c:v>
                </c:pt>
                <c:pt idx="462">
                  <c:v>-0.1738115565188586</c:v>
                </c:pt>
                <c:pt idx="463">
                  <c:v>-0.19666748543988843</c:v>
                </c:pt>
                <c:pt idx="464">
                  <c:v>-0.20478085227678999</c:v>
                </c:pt>
                <c:pt idx="465">
                  <c:v>-0.20131635982612506</c:v>
                </c:pt>
                <c:pt idx="466">
                  <c:v>-0.18435276097232989</c:v>
                </c:pt>
                <c:pt idx="467">
                  <c:v>-0.19052715257671671</c:v>
                </c:pt>
                <c:pt idx="468">
                  <c:v>-0.17450479609192904</c:v>
                </c:pt>
                <c:pt idx="469">
                  <c:v>-0.17024552368138779</c:v>
                </c:pt>
                <c:pt idx="470">
                  <c:v>-0.19914561324093349</c:v>
                </c:pt>
                <c:pt idx="471">
                  <c:v>-0.15263419722995031</c:v>
                </c:pt>
                <c:pt idx="472">
                  <c:v>-0.15860119385592408</c:v>
                </c:pt>
                <c:pt idx="473">
                  <c:v>-0.13020108520779161</c:v>
                </c:pt>
                <c:pt idx="474">
                  <c:v>-0.12552048191342002</c:v>
                </c:pt>
                <c:pt idx="475">
                  <c:v>-0.13711999395941277</c:v>
                </c:pt>
                <c:pt idx="476">
                  <c:v>-0.17035419964691723</c:v>
                </c:pt>
                <c:pt idx="477">
                  <c:v>-0.15979244623286726</c:v>
                </c:pt>
                <c:pt idx="478">
                  <c:v>-0.15750801849672991</c:v>
                </c:pt>
                <c:pt idx="479">
                  <c:v>-0.16121049852433722</c:v>
                </c:pt>
                <c:pt idx="480">
                  <c:v>-0.1595016879501201</c:v>
                </c:pt>
                <c:pt idx="481">
                  <c:v>-0.1505426715585545</c:v>
                </c:pt>
                <c:pt idx="482">
                  <c:v>-0.14549030521844519</c:v>
                </c:pt>
                <c:pt idx="483">
                  <c:v>-0.15088659901400858</c:v>
                </c:pt>
                <c:pt idx="484">
                  <c:v>-0.15072862639214701</c:v>
                </c:pt>
                <c:pt idx="485">
                  <c:v>-0.14280695098841101</c:v>
                </c:pt>
                <c:pt idx="486">
                  <c:v>-0.12024162910373759</c:v>
                </c:pt>
                <c:pt idx="487">
                  <c:v>-0.10894801845941371</c:v>
                </c:pt>
                <c:pt idx="488">
                  <c:v>-0.11277786948911461</c:v>
                </c:pt>
                <c:pt idx="489">
                  <c:v>-0.13109563532842472</c:v>
                </c:pt>
                <c:pt idx="490">
                  <c:v>-0.14314546242218007</c:v>
                </c:pt>
                <c:pt idx="491">
                  <c:v>-0.10217102981281656</c:v>
                </c:pt>
                <c:pt idx="492">
                  <c:v>-8.40374155382001E-2</c:v>
                </c:pt>
                <c:pt idx="493">
                  <c:v>-6.4553910787427116E-2</c:v>
                </c:pt>
                <c:pt idx="494">
                  <c:v>-5.6155513077074115E-2</c:v>
                </c:pt>
                <c:pt idx="495">
                  <c:v>-4.4615642188005289E-2</c:v>
                </c:pt>
                <c:pt idx="496">
                  <c:v>-7.4788201959360978E-2</c:v>
                </c:pt>
                <c:pt idx="497">
                  <c:v>-8.3252687802342296E-2</c:v>
                </c:pt>
                <c:pt idx="498">
                  <c:v>-7.9020735041339663E-2</c:v>
                </c:pt>
                <c:pt idx="499">
                  <c:v>-9.0331125263761858E-2</c:v>
                </c:pt>
                <c:pt idx="500">
                  <c:v>-6.3089914212858145E-2</c:v>
                </c:pt>
                <c:pt idx="501">
                  <c:v>-6.7640426979880375E-2</c:v>
                </c:pt>
                <c:pt idx="502">
                  <c:v>-7.1765088921565523E-2</c:v>
                </c:pt>
                <c:pt idx="503">
                  <c:v>-4.9399096605436177E-2</c:v>
                </c:pt>
                <c:pt idx="504">
                  <c:v>-4.7476948991422963E-2</c:v>
                </c:pt>
                <c:pt idx="505">
                  <c:v>-2.7995113853207743E-2</c:v>
                </c:pt>
                <c:pt idx="506">
                  <c:v>-2.9168569463990823E-2</c:v>
                </c:pt>
                <c:pt idx="507">
                  <c:v>-1.8297174290462737E-2</c:v>
                </c:pt>
                <c:pt idx="508">
                  <c:v>-2.3687978449074554E-2</c:v>
                </c:pt>
                <c:pt idx="509">
                  <c:v>-6.2985925004902521E-3</c:v>
                </c:pt>
                <c:pt idx="510">
                  <c:v>-4.6134688275546454E-3</c:v>
                </c:pt>
                <c:pt idx="511">
                  <c:v>-1.0776686350326137E-2</c:v>
                </c:pt>
                <c:pt idx="512">
                  <c:v>-2.3642456723687033E-3</c:v>
                </c:pt>
                <c:pt idx="513">
                  <c:v>7.4393022925096197E-2</c:v>
                </c:pt>
                <c:pt idx="514">
                  <c:v>4.899187175580999E-2</c:v>
                </c:pt>
                <c:pt idx="515">
                  <c:v>3.1548668984864969E-2</c:v>
                </c:pt>
                <c:pt idx="516">
                  <c:v>2.9519925468912911E-2</c:v>
                </c:pt>
                <c:pt idx="517">
                  <c:v>1.29862605843718E-2</c:v>
                </c:pt>
                <c:pt idx="518">
                  <c:v>1.1999443521951036E-2</c:v>
                </c:pt>
                <c:pt idx="519">
                  <c:v>8.1301293131512686E-3</c:v>
                </c:pt>
                <c:pt idx="520">
                  <c:v>4.009089477509109E-3</c:v>
                </c:pt>
                <c:pt idx="521">
                  <c:v>1.3396370123240908E-2</c:v>
                </c:pt>
                <c:pt idx="522">
                  <c:v>5.9454973995114457E-3</c:v>
                </c:pt>
                <c:pt idx="523">
                  <c:v>1.7527024489341292E-2</c:v>
                </c:pt>
                <c:pt idx="524">
                  <c:v>-3.2815169790179066E-4</c:v>
                </c:pt>
                <c:pt idx="525">
                  <c:v>1.5473850767759867E-2</c:v>
                </c:pt>
                <c:pt idx="526">
                  <c:v>3.75160249426576E-2</c:v>
                </c:pt>
                <c:pt idx="527">
                  <c:v>6.464226489400926E-2</c:v>
                </c:pt>
                <c:pt idx="528">
                  <c:v>9.8020515673653108E-2</c:v>
                </c:pt>
                <c:pt idx="529">
                  <c:v>9.6136404144876231E-2</c:v>
                </c:pt>
                <c:pt idx="530">
                  <c:v>0.10373610007478429</c:v>
                </c:pt>
                <c:pt idx="531">
                  <c:v>0.10514147114090755</c:v>
                </c:pt>
                <c:pt idx="532">
                  <c:v>9.456694141656663E-2</c:v>
                </c:pt>
                <c:pt idx="533">
                  <c:v>9.5539728364969045E-2</c:v>
                </c:pt>
                <c:pt idx="534">
                  <c:v>0.10140505688210699</c:v>
                </c:pt>
                <c:pt idx="535">
                  <c:v>0.11199357546829636</c:v>
                </c:pt>
                <c:pt idx="536">
                  <c:v>8.9327037758117456E-2</c:v>
                </c:pt>
                <c:pt idx="537">
                  <c:v>8.5030926315875055E-2</c:v>
                </c:pt>
                <c:pt idx="538">
                  <c:v>6.9668204570736858E-2</c:v>
                </c:pt>
                <c:pt idx="539">
                  <c:v>0.10782557627535749</c:v>
                </c:pt>
                <c:pt idx="540">
                  <c:v>0.10618906542039785</c:v>
                </c:pt>
                <c:pt idx="541">
                  <c:v>0.11400275455683118</c:v>
                </c:pt>
                <c:pt idx="542">
                  <c:v>9.8113563362723477E-2</c:v>
                </c:pt>
                <c:pt idx="543">
                  <c:v>6.7640962907334679E-2</c:v>
                </c:pt>
                <c:pt idx="544">
                  <c:v>6.3901132872484334E-2</c:v>
                </c:pt>
                <c:pt idx="545">
                  <c:v>5.7758386312846355E-2</c:v>
                </c:pt>
                <c:pt idx="546">
                  <c:v>6.9865138744912736E-2</c:v>
                </c:pt>
                <c:pt idx="547">
                  <c:v>6.4466691892642869E-2</c:v>
                </c:pt>
                <c:pt idx="548">
                  <c:v>7.7364333854347267E-2</c:v>
                </c:pt>
                <c:pt idx="549">
                  <c:v>6.776864190663634E-2</c:v>
                </c:pt>
                <c:pt idx="550">
                  <c:v>6.3155298404593774E-2</c:v>
                </c:pt>
                <c:pt idx="551">
                  <c:v>7.4282985179603633E-2</c:v>
                </c:pt>
                <c:pt idx="552">
                  <c:v>9.1841790467228845E-2</c:v>
                </c:pt>
                <c:pt idx="553">
                  <c:v>8.6254283162116696E-2</c:v>
                </c:pt>
                <c:pt idx="554">
                  <c:v>7.41201206329547E-2</c:v>
                </c:pt>
                <c:pt idx="555">
                  <c:v>9.8322604757228982E-2</c:v>
                </c:pt>
                <c:pt idx="556">
                  <c:v>9.8116254287795579E-2</c:v>
                </c:pt>
                <c:pt idx="557">
                  <c:v>0.10330195129824071</c:v>
                </c:pt>
                <c:pt idx="558">
                  <c:v>0.11785314616743103</c:v>
                </c:pt>
                <c:pt idx="559">
                  <c:v>0.13470779913086584</c:v>
                </c:pt>
                <c:pt idx="560">
                  <c:v>0.13694424368302127</c:v>
                </c:pt>
                <c:pt idx="561">
                  <c:v>0.10921594430179904</c:v>
                </c:pt>
                <c:pt idx="562">
                  <c:v>0.11249201264283659</c:v>
                </c:pt>
                <c:pt idx="563">
                  <c:v>8.1000109411831334E-2</c:v>
                </c:pt>
                <c:pt idx="564">
                  <c:v>9.8798276157040732E-2</c:v>
                </c:pt>
                <c:pt idx="565">
                  <c:v>9.6603433151968288E-2</c:v>
                </c:pt>
                <c:pt idx="566">
                  <c:v>0.10271964860401095</c:v>
                </c:pt>
                <c:pt idx="567">
                  <c:v>9.8247201428948383E-2</c:v>
                </c:pt>
                <c:pt idx="568">
                  <c:v>0.1048473410658648</c:v>
                </c:pt>
                <c:pt idx="569">
                  <c:v>0.10126596455719605</c:v>
                </c:pt>
                <c:pt idx="570">
                  <c:v>0.1070231053371502</c:v>
                </c:pt>
                <c:pt idx="571">
                  <c:v>7.9535483079090641E-2</c:v>
                </c:pt>
                <c:pt idx="572">
                  <c:v>4.3914356034797208E-2</c:v>
                </c:pt>
                <c:pt idx="573">
                  <c:v>7.7227151768166857E-2</c:v>
                </c:pt>
                <c:pt idx="574">
                  <c:v>2.7132945163517608E-2</c:v>
                </c:pt>
                <c:pt idx="575">
                  <c:v>8.1178759875788487E-3</c:v>
                </c:pt>
                <c:pt idx="576">
                  <c:v>-2.8356471866005428E-2</c:v>
                </c:pt>
                <c:pt idx="577">
                  <c:v>-2.7208853262105759E-2</c:v>
                </c:pt>
                <c:pt idx="578">
                  <c:v>-7.2119373773380513E-3</c:v>
                </c:pt>
                <c:pt idx="579">
                  <c:v>-1.0612903920101613E-2</c:v>
                </c:pt>
                <c:pt idx="580">
                  <c:v>2.8503028671550856E-2</c:v>
                </c:pt>
                <c:pt idx="581">
                  <c:v>1.0307332103702382E-2</c:v>
                </c:pt>
                <c:pt idx="582">
                  <c:v>-8.6775622531087837E-3</c:v>
                </c:pt>
                <c:pt idx="583">
                  <c:v>-3.0992883869882526E-3</c:v>
                </c:pt>
                <c:pt idx="584">
                  <c:v>7.1119096975713614E-3</c:v>
                </c:pt>
                <c:pt idx="585">
                  <c:v>1.2351928135014845E-3</c:v>
                </c:pt>
                <c:pt idx="586">
                  <c:v>-2.7576899202415017E-3</c:v>
                </c:pt>
                <c:pt idx="587">
                  <c:v>1.5777258932363258E-2</c:v>
                </c:pt>
                <c:pt idx="588">
                  <c:v>-6.3074846248720728E-3</c:v>
                </c:pt>
                <c:pt idx="589">
                  <c:v>8.5859638382457248E-4</c:v>
                </c:pt>
                <c:pt idx="590">
                  <c:v>-1.6668976948010061E-2</c:v>
                </c:pt>
                <c:pt idx="591">
                  <c:v>-4.1163636796163972E-2</c:v>
                </c:pt>
                <c:pt idx="592">
                  <c:v>-4.9169694223159977E-2</c:v>
                </c:pt>
                <c:pt idx="593">
                  <c:v>-4.0802935015649244E-2</c:v>
                </c:pt>
                <c:pt idx="594">
                  <c:v>-6.7008463380304306E-2</c:v>
                </c:pt>
                <c:pt idx="595">
                  <c:v>-4.452578997097989E-2</c:v>
                </c:pt>
                <c:pt idx="596">
                  <c:v>-4.5230463965803991E-2</c:v>
                </c:pt>
                <c:pt idx="597">
                  <c:v>-5.8822957382834828E-2</c:v>
                </c:pt>
                <c:pt idx="598">
                  <c:v>-4.3255813889565342E-2</c:v>
                </c:pt>
                <c:pt idx="599">
                  <c:v>-6.7177592169751943E-2</c:v>
                </c:pt>
                <c:pt idx="600">
                  <c:v>-7.0578306930483059E-2</c:v>
                </c:pt>
                <c:pt idx="601">
                  <c:v>-5.3777030473364462E-2</c:v>
                </c:pt>
                <c:pt idx="602">
                  <c:v>-1.0721276141492098E-2</c:v>
                </c:pt>
                <c:pt idx="603">
                  <c:v>-2.1275153013265879E-2</c:v>
                </c:pt>
                <c:pt idx="604">
                  <c:v>-9.5096452631074913E-3</c:v>
                </c:pt>
                <c:pt idx="605">
                  <c:v>-7.3082924867682308E-3</c:v>
                </c:pt>
                <c:pt idx="606">
                  <c:v>4.8865177067236587E-3</c:v>
                </c:pt>
                <c:pt idx="607">
                  <c:v>1.9012919471584899E-2</c:v>
                </c:pt>
                <c:pt idx="608">
                  <c:v>3.476182607870193E-2</c:v>
                </c:pt>
                <c:pt idx="609">
                  <c:v>1.7543894009586447E-2</c:v>
                </c:pt>
                <c:pt idx="610">
                  <c:v>2.8360656049724264E-2</c:v>
                </c:pt>
                <c:pt idx="611">
                  <c:v>2.7674745887441787E-2</c:v>
                </c:pt>
                <c:pt idx="612">
                  <c:v>2.4389364112507472E-2</c:v>
                </c:pt>
                <c:pt idx="613">
                  <c:v>6.3446122429521301E-2</c:v>
                </c:pt>
                <c:pt idx="614">
                  <c:v>5.8662636940240542E-2</c:v>
                </c:pt>
                <c:pt idx="615">
                  <c:v>4.6211343574462882E-2</c:v>
                </c:pt>
                <c:pt idx="616">
                  <c:v>2.4967904797646767E-2</c:v>
                </c:pt>
                <c:pt idx="617">
                  <c:v>2.6030279339353868E-2</c:v>
                </c:pt>
                <c:pt idx="618">
                  <c:v>6.3255546453033773E-4</c:v>
                </c:pt>
                <c:pt idx="619">
                  <c:v>2.3010321616621088E-3</c:v>
                </c:pt>
                <c:pt idx="620">
                  <c:v>-2.289174111641612E-2</c:v>
                </c:pt>
                <c:pt idx="621">
                  <c:v>-3.5547306684002522E-2</c:v>
                </c:pt>
                <c:pt idx="622">
                  <c:v>-4.9259698345103686E-2</c:v>
                </c:pt>
                <c:pt idx="623">
                  <c:v>-4.320666544692664E-2</c:v>
                </c:pt>
                <c:pt idx="624">
                  <c:v>-1.5768776300997489E-2</c:v>
                </c:pt>
                <c:pt idx="625">
                  <c:v>-1.5951946364910152E-2</c:v>
                </c:pt>
                <c:pt idx="626">
                  <c:v>-1.2357263030447263E-2</c:v>
                </c:pt>
                <c:pt idx="627">
                  <c:v>-2.9435022425973179E-3</c:v>
                </c:pt>
                <c:pt idx="628">
                  <c:v>-7.0229411684112897E-3</c:v>
                </c:pt>
                <c:pt idx="629">
                  <c:v>-2.1385643281918165E-2</c:v>
                </c:pt>
                <c:pt idx="630">
                  <c:v>-1.2701237657714248E-2</c:v>
                </c:pt>
                <c:pt idx="631">
                  <c:v>-2.8651069756061132E-2</c:v>
                </c:pt>
                <c:pt idx="632">
                  <c:v>-1.3881088510266038E-2</c:v>
                </c:pt>
                <c:pt idx="633">
                  <c:v>-2.8732757971414835E-2</c:v>
                </c:pt>
                <c:pt idx="634">
                  <c:v>-1.69658416711157E-2</c:v>
                </c:pt>
                <c:pt idx="635">
                  <c:v>-6.6045497990038227E-3</c:v>
                </c:pt>
                <c:pt idx="636">
                  <c:v>-2.080569602724569E-2</c:v>
                </c:pt>
                <c:pt idx="637">
                  <c:v>1.2174305927334261E-2</c:v>
                </c:pt>
                <c:pt idx="638">
                  <c:v>3.7016480165046772E-2</c:v>
                </c:pt>
                <c:pt idx="639">
                  <c:v>4.4847964507562565E-2</c:v>
                </c:pt>
                <c:pt idx="640">
                  <c:v>6.6249788157575207E-2</c:v>
                </c:pt>
                <c:pt idx="641">
                  <c:v>6.5129346415297995E-2</c:v>
                </c:pt>
                <c:pt idx="642">
                  <c:v>7.2917480067349771E-2</c:v>
                </c:pt>
                <c:pt idx="643">
                  <c:v>4.7281906321769096E-2</c:v>
                </c:pt>
                <c:pt idx="644">
                  <c:v>7.6374658028554476E-2</c:v>
                </c:pt>
                <c:pt idx="645">
                  <c:v>8.0275772906150733E-2</c:v>
                </c:pt>
                <c:pt idx="646">
                  <c:v>7.7192598787428013E-2</c:v>
                </c:pt>
                <c:pt idx="647">
                  <c:v>6.686798632984603E-2</c:v>
                </c:pt>
                <c:pt idx="648">
                  <c:v>0.1006616037642234</c:v>
                </c:pt>
                <c:pt idx="649">
                  <c:v>0.11184915199819701</c:v>
                </c:pt>
                <c:pt idx="650">
                  <c:v>0.11791294558609833</c:v>
                </c:pt>
                <c:pt idx="651">
                  <c:v>0.13284605248177117</c:v>
                </c:pt>
                <c:pt idx="652">
                  <c:v>0.14107660622918972</c:v>
                </c:pt>
                <c:pt idx="653">
                  <c:v>0.18486246992388655</c:v>
                </c:pt>
                <c:pt idx="654">
                  <c:v>0.21950365636573421</c:v>
                </c:pt>
                <c:pt idx="655">
                  <c:v>0.2574484299605142</c:v>
                </c:pt>
                <c:pt idx="656">
                  <c:v>0.22142803081572437</c:v>
                </c:pt>
                <c:pt idx="657">
                  <c:v>0.25203869341613094</c:v>
                </c:pt>
                <c:pt idx="658">
                  <c:v>0.2567579864936349</c:v>
                </c:pt>
                <c:pt idx="659">
                  <c:v>0.2636595778123616</c:v>
                </c:pt>
                <c:pt idx="660">
                  <c:v>0.25347571765988586</c:v>
                </c:pt>
                <c:pt idx="661">
                  <c:v>0.28860485778268075</c:v>
                </c:pt>
                <c:pt idx="662">
                  <c:v>0.28741852600107709</c:v>
                </c:pt>
                <c:pt idx="663">
                  <c:v>0.28251170715798191</c:v>
                </c:pt>
                <c:pt idx="664">
                  <c:v>0.28637895618298792</c:v>
                </c:pt>
                <c:pt idx="665">
                  <c:v>0.21472633254311702</c:v>
                </c:pt>
                <c:pt idx="666">
                  <c:v>0.19793136721914273</c:v>
                </c:pt>
                <c:pt idx="667">
                  <c:v>0.18658609722349206</c:v>
                </c:pt>
                <c:pt idx="668">
                  <c:v>0.1788909458560104</c:v>
                </c:pt>
                <c:pt idx="669">
                  <c:v>0.19659660434937276</c:v>
                </c:pt>
                <c:pt idx="670">
                  <c:v>0.1852494229908388</c:v>
                </c:pt>
                <c:pt idx="671">
                  <c:v>0.19933265524514665</c:v>
                </c:pt>
                <c:pt idx="672">
                  <c:v>0.20574595083901137</c:v>
                </c:pt>
                <c:pt idx="673">
                  <c:v>0.20782338714416637</c:v>
                </c:pt>
                <c:pt idx="674">
                  <c:v>0.2190364269902334</c:v>
                </c:pt>
                <c:pt idx="675">
                  <c:v>0.21375541268068887</c:v>
                </c:pt>
                <c:pt idx="676">
                  <c:v>0.16317374214490465</c:v>
                </c:pt>
                <c:pt idx="677">
                  <c:v>0.1266931168955916</c:v>
                </c:pt>
                <c:pt idx="678">
                  <c:v>0.124721197323308</c:v>
                </c:pt>
                <c:pt idx="679">
                  <c:v>0.14587434676866984</c:v>
                </c:pt>
                <c:pt idx="680">
                  <c:v>0.17651770901496477</c:v>
                </c:pt>
                <c:pt idx="681">
                  <c:v>0.19246854988392093</c:v>
                </c:pt>
                <c:pt idx="682">
                  <c:v>0.19374405601338029</c:v>
                </c:pt>
                <c:pt idx="683">
                  <c:v>0.18288613912673801</c:v>
                </c:pt>
                <c:pt idx="684">
                  <c:v>0.15158749240550384</c:v>
                </c:pt>
                <c:pt idx="685">
                  <c:v>0.14125026337263891</c:v>
                </c:pt>
                <c:pt idx="686">
                  <c:v>0.14901830014912321</c:v>
                </c:pt>
                <c:pt idx="687">
                  <c:v>0.18103821320206692</c:v>
                </c:pt>
                <c:pt idx="688">
                  <c:v>0.18233468562411947</c:v>
                </c:pt>
                <c:pt idx="689">
                  <c:v>0.1791131134887185</c:v>
                </c:pt>
                <c:pt idx="690">
                  <c:v>0.1520726399138832</c:v>
                </c:pt>
                <c:pt idx="691">
                  <c:v>0.17034014482243087</c:v>
                </c:pt>
                <c:pt idx="692">
                  <c:v>0.17745361053065323</c:v>
                </c:pt>
                <c:pt idx="693">
                  <c:v>0.19524800318487823</c:v>
                </c:pt>
                <c:pt idx="694">
                  <c:v>0.20569830503934217</c:v>
                </c:pt>
                <c:pt idx="695">
                  <c:v>0.21224132808819496</c:v>
                </c:pt>
                <c:pt idx="696">
                  <c:v>0.22137125297785554</c:v>
                </c:pt>
                <c:pt idx="697">
                  <c:v>0.20744659049116798</c:v>
                </c:pt>
                <c:pt idx="698">
                  <c:v>0.12144116068100819</c:v>
                </c:pt>
                <c:pt idx="699">
                  <c:v>7.6410470655094098E-2</c:v>
                </c:pt>
                <c:pt idx="700">
                  <c:v>8.3872195974851182E-2</c:v>
                </c:pt>
                <c:pt idx="701">
                  <c:v>8.9068197082244671E-2</c:v>
                </c:pt>
                <c:pt idx="702">
                  <c:v>9.9159312760551233E-2</c:v>
                </c:pt>
                <c:pt idx="703">
                  <c:v>8.9015117247862374E-2</c:v>
                </c:pt>
                <c:pt idx="704">
                  <c:v>6.5730226336071507E-3</c:v>
                </c:pt>
                <c:pt idx="705">
                  <c:v>6.4220363344642539E-3</c:v>
                </c:pt>
                <c:pt idx="706">
                  <c:v>-3.8985621177286323E-2</c:v>
                </c:pt>
                <c:pt idx="707">
                  <c:v>-4.4677834231310332E-2</c:v>
                </c:pt>
                <c:pt idx="708">
                  <c:v>-1.8686459726728333E-2</c:v>
                </c:pt>
                <c:pt idx="709">
                  <c:v>-7.6962044766331061E-3</c:v>
                </c:pt>
                <c:pt idx="710">
                  <c:v>-3.5741075401710676E-3</c:v>
                </c:pt>
                <c:pt idx="711">
                  <c:v>-4.0000886459808593E-2</c:v>
                </c:pt>
                <c:pt idx="712">
                  <c:v>-2.2333864412046656E-2</c:v>
                </c:pt>
                <c:pt idx="713">
                  <c:v>-3.7384655192377547E-2</c:v>
                </c:pt>
                <c:pt idx="714">
                  <c:v>-3.3061408930371128E-2</c:v>
                </c:pt>
                <c:pt idx="715">
                  <c:v>-6.7177372865233731E-2</c:v>
                </c:pt>
                <c:pt idx="716">
                  <c:v>-8.8541774406986962E-2</c:v>
                </c:pt>
                <c:pt idx="717">
                  <c:v>-0.10069969942255186</c:v>
                </c:pt>
                <c:pt idx="718">
                  <c:v>-0.10414454174282728</c:v>
                </c:pt>
                <c:pt idx="719">
                  <c:v>-9.1574917820243407E-2</c:v>
                </c:pt>
                <c:pt idx="720">
                  <c:v>-0.1046935428786252</c:v>
                </c:pt>
                <c:pt idx="721">
                  <c:v>-0.11180722887760997</c:v>
                </c:pt>
                <c:pt idx="722">
                  <c:v>-0.13040321463761362</c:v>
                </c:pt>
                <c:pt idx="723">
                  <c:v>-0.14629886204826759</c:v>
                </c:pt>
                <c:pt idx="724">
                  <c:v>-0.14867800834797829</c:v>
                </c:pt>
                <c:pt idx="725">
                  <c:v>-0.1147187261233209</c:v>
                </c:pt>
                <c:pt idx="726">
                  <c:v>-9.0904085053931105E-2</c:v>
                </c:pt>
                <c:pt idx="727">
                  <c:v>-0.10061619911161024</c:v>
                </c:pt>
                <c:pt idx="728">
                  <c:v>-6.5063179734973664E-2</c:v>
                </c:pt>
                <c:pt idx="729">
                  <c:v>-5.762100357634925E-2</c:v>
                </c:pt>
                <c:pt idx="730">
                  <c:v>-6.0151764929295748E-2</c:v>
                </c:pt>
                <c:pt idx="731">
                  <c:v>-6.1625636693472985E-2</c:v>
                </c:pt>
                <c:pt idx="732">
                  <c:v>-8.3022646836933278E-2</c:v>
                </c:pt>
                <c:pt idx="733">
                  <c:v>-7.1195167283895966E-2</c:v>
                </c:pt>
                <c:pt idx="734">
                  <c:v>-6.9485375291954421E-2</c:v>
                </c:pt>
                <c:pt idx="735">
                  <c:v>-0.10855711376611743</c:v>
                </c:pt>
                <c:pt idx="736">
                  <c:v>-0.11569603682651119</c:v>
                </c:pt>
                <c:pt idx="737">
                  <c:v>-0.12301317380911247</c:v>
                </c:pt>
                <c:pt idx="738">
                  <c:v>-0.12642864952235688</c:v>
                </c:pt>
                <c:pt idx="739">
                  <c:v>-0.10736450041314394</c:v>
                </c:pt>
                <c:pt idx="740">
                  <c:v>-9.0561801982987356E-2</c:v>
                </c:pt>
                <c:pt idx="741">
                  <c:v>-8.434639731529614E-2</c:v>
                </c:pt>
                <c:pt idx="742">
                  <c:v>-7.4176336817422528E-2</c:v>
                </c:pt>
                <c:pt idx="743">
                  <c:v>-8.2465515475721451E-2</c:v>
                </c:pt>
                <c:pt idx="744">
                  <c:v>-8.6827050489109658E-2</c:v>
                </c:pt>
                <c:pt idx="745">
                  <c:v>-9.1908277667405724E-2</c:v>
                </c:pt>
                <c:pt idx="746">
                  <c:v>-7.9852122401122383E-2</c:v>
                </c:pt>
                <c:pt idx="747">
                  <c:v>-7.784305327810348E-2</c:v>
                </c:pt>
                <c:pt idx="748">
                  <c:v>-6.0764879787072568E-2</c:v>
                </c:pt>
                <c:pt idx="749">
                  <c:v>-6.6625796724675612E-2</c:v>
                </c:pt>
                <c:pt idx="750">
                  <c:v>-8.042464737777455E-2</c:v>
                </c:pt>
                <c:pt idx="751">
                  <c:v>-0.11411690928158646</c:v>
                </c:pt>
                <c:pt idx="752">
                  <c:v>-0.12814365839989661</c:v>
                </c:pt>
                <c:pt idx="753">
                  <c:v>-0.12963301212372202</c:v>
                </c:pt>
                <c:pt idx="754">
                  <c:v>-0.13679916501550893</c:v>
                </c:pt>
                <c:pt idx="755">
                  <c:v>-0.10660552094379394</c:v>
                </c:pt>
                <c:pt idx="756">
                  <c:v>-0.12288141262884666</c:v>
                </c:pt>
                <c:pt idx="757">
                  <c:v>-0.12320452685740169</c:v>
                </c:pt>
                <c:pt idx="758">
                  <c:v>-0.13654163555783017</c:v>
                </c:pt>
                <c:pt idx="759">
                  <c:v>-0.13886932962139487</c:v>
                </c:pt>
                <c:pt idx="760">
                  <c:v>-0.15845316218009042</c:v>
                </c:pt>
                <c:pt idx="761">
                  <c:v>-0.10087307329417172</c:v>
                </c:pt>
                <c:pt idx="762">
                  <c:v>-6.9244857647499769E-2</c:v>
                </c:pt>
                <c:pt idx="763">
                  <c:v>-5.305541702632699E-2</c:v>
                </c:pt>
                <c:pt idx="764">
                  <c:v>-9.1765165179589991E-2</c:v>
                </c:pt>
                <c:pt idx="765">
                  <c:v>-9.9021700543254654E-2</c:v>
                </c:pt>
                <c:pt idx="766">
                  <c:v>-9.251560964740102E-2</c:v>
                </c:pt>
                <c:pt idx="767">
                  <c:v>-8.2016729362794027E-2</c:v>
                </c:pt>
                <c:pt idx="768">
                  <c:v>-4.5372920977677644E-2</c:v>
                </c:pt>
                <c:pt idx="769">
                  <c:v>1.6399182797529832E-2</c:v>
                </c:pt>
                <c:pt idx="770">
                  <c:v>1.2959100232255327E-2</c:v>
                </c:pt>
                <c:pt idx="771">
                  <c:v>2.7733780137417785E-2</c:v>
                </c:pt>
                <c:pt idx="772">
                  <c:v>2.3820703405323052E-2</c:v>
                </c:pt>
                <c:pt idx="773">
                  <c:v>1.180736480142186E-2</c:v>
                </c:pt>
                <c:pt idx="774">
                  <c:v>3.0820273041755497E-2</c:v>
                </c:pt>
                <c:pt idx="775">
                  <c:v>-4.8998814549449099E-3</c:v>
                </c:pt>
                <c:pt idx="776">
                  <c:v>-3.3839699452828942E-3</c:v>
                </c:pt>
                <c:pt idx="777">
                  <c:v>-1.8265651519317583E-2</c:v>
                </c:pt>
                <c:pt idx="778">
                  <c:v>5.3818940264391824E-3</c:v>
                </c:pt>
                <c:pt idx="779">
                  <c:v>4.954171910288796E-3</c:v>
                </c:pt>
                <c:pt idx="780">
                  <c:v>-2.9144600797851306E-3</c:v>
                </c:pt>
                <c:pt idx="781">
                  <c:v>-1.871905951928754E-2</c:v>
                </c:pt>
                <c:pt idx="782">
                  <c:v>-3.2500353009828453E-2</c:v>
                </c:pt>
                <c:pt idx="783">
                  <c:v>-2.5187707870952591E-2</c:v>
                </c:pt>
                <c:pt idx="784">
                  <c:v>-1.0654844197009905E-2</c:v>
                </c:pt>
                <c:pt idx="785">
                  <c:v>6.0306975188644252E-3</c:v>
                </c:pt>
                <c:pt idx="786">
                  <c:v>2.6642634474261628E-2</c:v>
                </c:pt>
                <c:pt idx="787">
                  <c:v>2.8510373283906931E-2</c:v>
                </c:pt>
                <c:pt idx="788">
                  <c:v>1.10422280417799E-2</c:v>
                </c:pt>
                <c:pt idx="789">
                  <c:v>-2.3744839227989534E-2</c:v>
                </c:pt>
                <c:pt idx="790">
                  <c:v>-2.7695817907163245E-2</c:v>
                </c:pt>
                <c:pt idx="791">
                  <c:v>-5.3721773475410628E-2</c:v>
                </c:pt>
                <c:pt idx="792">
                  <c:v>-3.3603512705374317E-2</c:v>
                </c:pt>
                <c:pt idx="793">
                  <c:v>-3.6672666295781808E-2</c:v>
                </c:pt>
                <c:pt idx="794">
                  <c:v>-2.2825012532544986E-2</c:v>
                </c:pt>
                <c:pt idx="795">
                  <c:v>-2.8913703733263518E-2</c:v>
                </c:pt>
                <c:pt idx="796">
                  <c:v>-5.089763484958576E-2</c:v>
                </c:pt>
                <c:pt idx="797">
                  <c:v>-6.5301807929841305E-2</c:v>
                </c:pt>
                <c:pt idx="798">
                  <c:v>-3.6249445444622053E-2</c:v>
                </c:pt>
                <c:pt idx="799">
                  <c:v>-3.5527688977481597E-2</c:v>
                </c:pt>
                <c:pt idx="800">
                  <c:v>-4.5746666184064089E-2</c:v>
                </c:pt>
                <c:pt idx="801">
                  <c:v>-4.1020408872576186E-2</c:v>
                </c:pt>
                <c:pt idx="802">
                  <c:v>-3.0389903005186514E-2</c:v>
                </c:pt>
                <c:pt idx="803">
                  <c:v>-2.0804559454384419E-2</c:v>
                </c:pt>
                <c:pt idx="804">
                  <c:v>4.9995671371916295E-4</c:v>
                </c:pt>
                <c:pt idx="805">
                  <c:v>-2.8977940225431653E-2</c:v>
                </c:pt>
                <c:pt idx="806">
                  <c:v>-1.9787792837900109E-2</c:v>
                </c:pt>
                <c:pt idx="807">
                  <c:v>-2.7436231173892378E-2</c:v>
                </c:pt>
                <c:pt idx="808">
                  <c:v>-2.8537100418516648E-2</c:v>
                </c:pt>
                <c:pt idx="809">
                  <c:v>-2.7211886357937365E-2</c:v>
                </c:pt>
                <c:pt idx="810">
                  <c:v>-3.8468430067337023E-2</c:v>
                </c:pt>
                <c:pt idx="811">
                  <c:v>-4.7829446164631473E-2</c:v>
                </c:pt>
                <c:pt idx="812">
                  <c:v>-3.5914322783513364E-2</c:v>
                </c:pt>
                <c:pt idx="813">
                  <c:v>-4.2301767558890924E-2</c:v>
                </c:pt>
                <c:pt idx="814">
                  <c:v>-2.6190373125548505E-2</c:v>
                </c:pt>
                <c:pt idx="815">
                  <c:v>-2.6312248329842691E-2</c:v>
                </c:pt>
                <c:pt idx="816">
                  <c:v>-6.364534755680662E-4</c:v>
                </c:pt>
                <c:pt idx="817">
                  <c:v>2.165917347906321E-2</c:v>
                </c:pt>
                <c:pt idx="818">
                  <c:v>2.8372011035932676E-2</c:v>
                </c:pt>
                <c:pt idx="819">
                  <c:v>2.679769210063343E-2</c:v>
                </c:pt>
                <c:pt idx="820">
                  <c:v>8.9253300983804795E-3</c:v>
                </c:pt>
                <c:pt idx="821">
                  <c:v>-5.4045516494359847E-3</c:v>
                </c:pt>
                <c:pt idx="822">
                  <c:v>-4.8289614532760927E-2</c:v>
                </c:pt>
                <c:pt idx="823">
                  <c:v>-3.3720301383825979E-2</c:v>
                </c:pt>
                <c:pt idx="824">
                  <c:v>-7.168585328865662E-3</c:v>
                </c:pt>
                <c:pt idx="825">
                  <c:v>-2.0690729087144089E-2</c:v>
                </c:pt>
                <c:pt idx="826">
                  <c:v>-2.099894934217017E-2</c:v>
                </c:pt>
                <c:pt idx="827">
                  <c:v>-3.0142354844222785E-2</c:v>
                </c:pt>
                <c:pt idx="828">
                  <c:v>4.0475781898382523E-2</c:v>
                </c:pt>
                <c:pt idx="829">
                  <c:v>2.1055997139918459E-2</c:v>
                </c:pt>
                <c:pt idx="830">
                  <c:v>4.6741348725164444E-2</c:v>
                </c:pt>
                <c:pt idx="831">
                  <c:v>1.8073158729247529E-2</c:v>
                </c:pt>
                <c:pt idx="832">
                  <c:v>6.1042729242457572E-3</c:v>
                </c:pt>
                <c:pt idx="833">
                  <c:v>3.4956414910927824E-2</c:v>
                </c:pt>
                <c:pt idx="834">
                  <c:v>1.0394819327609106E-2</c:v>
                </c:pt>
                <c:pt idx="835">
                  <c:v>7.1540021800415854E-3</c:v>
                </c:pt>
                <c:pt idx="836">
                  <c:v>2.0342916037828118E-2</c:v>
                </c:pt>
                <c:pt idx="837">
                  <c:v>6.7462272983893623E-3</c:v>
                </c:pt>
                <c:pt idx="838">
                  <c:v>1.6759524644862855E-2</c:v>
                </c:pt>
                <c:pt idx="839">
                  <c:v>1.3322930762303065E-2</c:v>
                </c:pt>
                <c:pt idx="840">
                  <c:v>1.2397999909569357E-2</c:v>
                </c:pt>
                <c:pt idx="841">
                  <c:v>-2.231277105045204E-2</c:v>
                </c:pt>
                <c:pt idx="842">
                  <c:v>-1.7805631987631632E-2</c:v>
                </c:pt>
                <c:pt idx="843">
                  <c:v>-3.5601328749867323E-2</c:v>
                </c:pt>
                <c:pt idx="844">
                  <c:v>-1.9369340471328655E-2</c:v>
                </c:pt>
                <c:pt idx="845">
                  <c:v>-2.9085825476279581E-2</c:v>
                </c:pt>
                <c:pt idx="846">
                  <c:v>-1.5995647401510271E-2</c:v>
                </c:pt>
                <c:pt idx="847">
                  <c:v>-1.980888051951013E-2</c:v>
                </c:pt>
                <c:pt idx="848">
                  <c:v>-2.2025831240380822E-2</c:v>
                </c:pt>
                <c:pt idx="849">
                  <c:v>-4.4845235335526978E-2</c:v>
                </c:pt>
                <c:pt idx="850">
                  <c:v>-6.9461623594660571E-2</c:v>
                </c:pt>
                <c:pt idx="851">
                  <c:v>-5.5370293416383887E-2</c:v>
                </c:pt>
                <c:pt idx="852">
                  <c:v>-4.129638685156789E-2</c:v>
                </c:pt>
                <c:pt idx="853">
                  <c:v>-3.7896582311528926E-2</c:v>
                </c:pt>
                <c:pt idx="854">
                  <c:v>-2.0288092090117726E-2</c:v>
                </c:pt>
                <c:pt idx="855">
                  <c:v>-4.5753164179489825E-2</c:v>
                </c:pt>
                <c:pt idx="856">
                  <c:v>-3.5931075544265112E-2</c:v>
                </c:pt>
                <c:pt idx="857">
                  <c:v>-5.7466068083092292E-2</c:v>
                </c:pt>
                <c:pt idx="858">
                  <c:v>-4.1767765679436186E-2</c:v>
                </c:pt>
                <c:pt idx="859">
                  <c:v>-2.612782931001445E-2</c:v>
                </c:pt>
                <c:pt idx="860">
                  <c:v>-3.7463591059374024E-2</c:v>
                </c:pt>
                <c:pt idx="861">
                  <c:v>-3.5685987788639628E-2</c:v>
                </c:pt>
                <c:pt idx="862">
                  <c:v>-1.8154140523073736E-2</c:v>
                </c:pt>
                <c:pt idx="863">
                  <c:v>-9.0046882384043903E-3</c:v>
                </c:pt>
                <c:pt idx="864">
                  <c:v>9.1614563191155796E-3</c:v>
                </c:pt>
                <c:pt idx="865">
                  <c:v>1.1269511060049808E-2</c:v>
                </c:pt>
                <c:pt idx="866">
                  <c:v>-3.8141159395643776E-3</c:v>
                </c:pt>
                <c:pt idx="867">
                  <c:v>-5.6950599694701731E-3</c:v>
                </c:pt>
                <c:pt idx="868">
                  <c:v>2.0808931372740425E-2</c:v>
                </c:pt>
                <c:pt idx="869">
                  <c:v>8.0522635578921253E-3</c:v>
                </c:pt>
                <c:pt idx="870">
                  <c:v>1.2979487334707107E-2</c:v>
                </c:pt>
                <c:pt idx="871">
                  <c:v>4.996810446031974E-2</c:v>
                </c:pt>
                <c:pt idx="872">
                  <c:v>5.3376800539199909E-2</c:v>
                </c:pt>
                <c:pt idx="873">
                  <c:v>7.7305054349931623E-2</c:v>
                </c:pt>
                <c:pt idx="874">
                  <c:v>8.413712373602622E-2</c:v>
                </c:pt>
                <c:pt idx="875">
                  <c:v>8.6822721185150886E-2</c:v>
                </c:pt>
                <c:pt idx="876">
                  <c:v>7.940109319616262E-2</c:v>
                </c:pt>
                <c:pt idx="877">
                  <c:v>7.9366222974025069E-2</c:v>
                </c:pt>
                <c:pt idx="878">
                  <c:v>7.8459017923014462E-2</c:v>
                </c:pt>
                <c:pt idx="879">
                  <c:v>6.6658417568897121E-2</c:v>
                </c:pt>
                <c:pt idx="880">
                  <c:v>4.599943402963147E-2</c:v>
                </c:pt>
                <c:pt idx="881">
                  <c:v>2.520136422529351E-2</c:v>
                </c:pt>
                <c:pt idx="882">
                  <c:v>1.5410683335332687E-2</c:v>
                </c:pt>
                <c:pt idx="883">
                  <c:v>2.9902690284834499E-2</c:v>
                </c:pt>
                <c:pt idx="884">
                  <c:v>2.4005493736843464E-2</c:v>
                </c:pt>
                <c:pt idx="885">
                  <c:v>4.164160239037118E-2</c:v>
                </c:pt>
                <c:pt idx="886">
                  <c:v>6.4915375297118549E-2</c:v>
                </c:pt>
                <c:pt idx="887">
                  <c:v>4.833817237992144E-2</c:v>
                </c:pt>
                <c:pt idx="888">
                  <c:v>8.4918423033943258E-2</c:v>
                </c:pt>
                <c:pt idx="889">
                  <c:v>0.10433118535807528</c:v>
                </c:pt>
                <c:pt idx="890">
                  <c:v>0.12498646908617905</c:v>
                </c:pt>
                <c:pt idx="891">
                  <c:v>7.7886600253110894E-2</c:v>
                </c:pt>
                <c:pt idx="892">
                  <c:v>5.3699612546771913E-2</c:v>
                </c:pt>
                <c:pt idx="893">
                  <c:v>8.0914913542136091E-3</c:v>
                </c:pt>
                <c:pt idx="894">
                  <c:v>1.88324557208146E-2</c:v>
                </c:pt>
                <c:pt idx="895">
                  <c:v>-2.9805102144720985E-3</c:v>
                </c:pt>
                <c:pt idx="896">
                  <c:v>-6.3967711124209847E-3</c:v>
                </c:pt>
                <c:pt idx="897">
                  <c:v>-1.4498182299128914E-2</c:v>
                </c:pt>
                <c:pt idx="898">
                  <c:v>-2.3736748988885337E-2</c:v>
                </c:pt>
                <c:pt idx="899">
                  <c:v>-1.7283107673325193E-2</c:v>
                </c:pt>
                <c:pt idx="900">
                  <c:v>-1.6809942610421791E-2</c:v>
                </c:pt>
                <c:pt idx="901">
                  <c:v>-4.6426137484069097E-3</c:v>
                </c:pt>
                <c:pt idx="902">
                  <c:v>-6.9894915617821907E-3</c:v>
                </c:pt>
                <c:pt idx="903">
                  <c:v>-1.887355872728369E-4</c:v>
                </c:pt>
                <c:pt idx="904">
                  <c:v>1.8981373918059763E-2</c:v>
                </c:pt>
                <c:pt idx="905">
                  <c:v>-3.2099310170674578E-4</c:v>
                </c:pt>
                <c:pt idx="906">
                  <c:v>1.9951789204049719E-2</c:v>
                </c:pt>
                <c:pt idx="907">
                  <c:v>1.3200062470168028E-2</c:v>
                </c:pt>
                <c:pt idx="908">
                  <c:v>2.5641357184038149E-2</c:v>
                </c:pt>
                <c:pt idx="909">
                  <c:v>2.2015353543492377E-2</c:v>
                </c:pt>
                <c:pt idx="910">
                  <c:v>2.54024112472373E-2</c:v>
                </c:pt>
                <c:pt idx="911">
                  <c:v>3.3356853220636529E-2</c:v>
                </c:pt>
                <c:pt idx="912">
                  <c:v>3.7694967272424496E-2</c:v>
                </c:pt>
                <c:pt idx="913">
                  <c:v>4.0954842815644765E-2</c:v>
                </c:pt>
                <c:pt idx="914">
                  <c:v>2.638475632731474E-2</c:v>
                </c:pt>
                <c:pt idx="915">
                  <c:v>3.9877828855791497E-2</c:v>
                </c:pt>
                <c:pt idx="916">
                  <c:v>2.4322218194441358E-2</c:v>
                </c:pt>
                <c:pt idx="917">
                  <c:v>-1.2671422923726805E-4</c:v>
                </c:pt>
                <c:pt idx="918">
                  <c:v>3.3816896865190849E-2</c:v>
                </c:pt>
                <c:pt idx="919">
                  <c:v>2.1783361817059754E-2</c:v>
                </c:pt>
                <c:pt idx="920">
                  <c:v>2.9336216777178903E-2</c:v>
                </c:pt>
                <c:pt idx="921">
                  <c:v>2.1737302498642475E-2</c:v>
                </c:pt>
                <c:pt idx="922">
                  <c:v>4.6124377991803245E-2</c:v>
                </c:pt>
                <c:pt idx="923">
                  <c:v>5.3278903413814582E-2</c:v>
                </c:pt>
                <c:pt idx="924">
                  <c:v>5.910772716066659E-2</c:v>
                </c:pt>
                <c:pt idx="925">
                  <c:v>4.1406420622869478E-2</c:v>
                </c:pt>
                <c:pt idx="926">
                  <c:v>2.6223943049529685E-2</c:v>
                </c:pt>
                <c:pt idx="927">
                  <c:v>2.2423367968064101E-2</c:v>
                </c:pt>
                <c:pt idx="928">
                  <c:v>6.3010051696532621E-3</c:v>
                </c:pt>
                <c:pt idx="929">
                  <c:v>4.4802958452347941E-3</c:v>
                </c:pt>
                <c:pt idx="930">
                  <c:v>2.082318990136045E-2</c:v>
                </c:pt>
                <c:pt idx="931">
                  <c:v>9.6077267547589607E-4</c:v>
                </c:pt>
                <c:pt idx="932">
                  <c:v>-5.1190000112560918E-3</c:v>
                </c:pt>
                <c:pt idx="933">
                  <c:v>-7.0887603275857636E-3</c:v>
                </c:pt>
                <c:pt idx="934">
                  <c:v>-1.3544084387399735E-2</c:v>
                </c:pt>
                <c:pt idx="935">
                  <c:v>-2.0476627231057698E-2</c:v>
                </c:pt>
                <c:pt idx="936">
                  <c:v>-2.1574636638820865E-2</c:v>
                </c:pt>
                <c:pt idx="937">
                  <c:v>8.2248174953751807E-3</c:v>
                </c:pt>
                <c:pt idx="938">
                  <c:v>2.7418132820364871E-3</c:v>
                </c:pt>
                <c:pt idx="939">
                  <c:v>-1.0715587923247893E-3</c:v>
                </c:pt>
                <c:pt idx="940">
                  <c:v>1.2387644659183072E-2</c:v>
                </c:pt>
                <c:pt idx="941">
                  <c:v>1.4278084644933742E-2</c:v>
                </c:pt>
                <c:pt idx="942">
                  <c:v>1.4897850598269979E-2</c:v>
                </c:pt>
                <c:pt idx="943">
                  <c:v>1.7506925761152203E-2</c:v>
                </c:pt>
                <c:pt idx="944">
                  <c:v>3.7308528346846614E-2</c:v>
                </c:pt>
                <c:pt idx="945">
                  <c:v>1.1475315312476475E-2</c:v>
                </c:pt>
                <c:pt idx="946">
                  <c:v>9.917924240526288E-3</c:v>
                </c:pt>
                <c:pt idx="947">
                  <c:v>1.5224970614138078E-2</c:v>
                </c:pt>
                <c:pt idx="948">
                  <c:v>-1.3466975049021501E-2</c:v>
                </c:pt>
                <c:pt idx="949">
                  <c:v>-4.4204688924045721E-2</c:v>
                </c:pt>
                <c:pt idx="950">
                  <c:v>-5.8866328430651205E-2</c:v>
                </c:pt>
                <c:pt idx="951">
                  <c:v>-6.8156063940626344E-2</c:v>
                </c:pt>
                <c:pt idx="952">
                  <c:v>-6.2092076226486048E-2</c:v>
                </c:pt>
                <c:pt idx="953">
                  <c:v>-6.1031810908347195E-2</c:v>
                </c:pt>
                <c:pt idx="954">
                  <c:v>-4.3611615602322629E-2</c:v>
                </c:pt>
                <c:pt idx="955">
                  <c:v>-3.4711918363749983E-2</c:v>
                </c:pt>
                <c:pt idx="956">
                  <c:v>-3.3901892059286287E-2</c:v>
                </c:pt>
                <c:pt idx="957">
                  <c:v>-3.7003311858964771E-2</c:v>
                </c:pt>
                <c:pt idx="958">
                  <c:v>-2.4812652611471364E-2</c:v>
                </c:pt>
                <c:pt idx="959">
                  <c:v>-2.5327894028934983E-2</c:v>
                </c:pt>
                <c:pt idx="960">
                  <c:v>-1.1895385302925332E-2</c:v>
                </c:pt>
                <c:pt idx="961">
                  <c:v>-1.09396170022662E-2</c:v>
                </c:pt>
                <c:pt idx="962">
                  <c:v>-1.6207033518976677E-2</c:v>
                </c:pt>
                <c:pt idx="963">
                  <c:v>3.4345505003936516E-3</c:v>
                </c:pt>
                <c:pt idx="964">
                  <c:v>-2.8277980620978971E-2</c:v>
                </c:pt>
                <c:pt idx="965">
                  <c:v>-7.515564381199713E-4</c:v>
                </c:pt>
                <c:pt idx="966">
                  <c:v>-1.965513721575185E-2</c:v>
                </c:pt>
                <c:pt idx="967">
                  <c:v>-1.3892672037987164E-2</c:v>
                </c:pt>
                <c:pt idx="968">
                  <c:v>9.0089045150518743E-3</c:v>
                </c:pt>
                <c:pt idx="969">
                  <c:v>1.3362187303118667E-3</c:v>
                </c:pt>
                <c:pt idx="970">
                  <c:v>-4.6201594411612312E-3</c:v>
                </c:pt>
                <c:pt idx="971">
                  <c:v>7.5816304904501308E-3</c:v>
                </c:pt>
                <c:pt idx="972">
                  <c:v>-1.045604415863266E-2</c:v>
                </c:pt>
                <c:pt idx="973">
                  <c:v>-2.4806872859164164E-2</c:v>
                </c:pt>
                <c:pt idx="974">
                  <c:v>-3.1294371167012947E-2</c:v>
                </c:pt>
                <c:pt idx="975">
                  <c:v>-2.7804854783203492E-2</c:v>
                </c:pt>
                <c:pt idx="976">
                  <c:v>3.9148862423443731E-3</c:v>
                </c:pt>
                <c:pt idx="977">
                  <c:v>-1.2054002625992544E-2</c:v>
                </c:pt>
                <c:pt idx="978">
                  <c:v>-9.4862637567008079E-3</c:v>
                </c:pt>
                <c:pt idx="979">
                  <c:v>-1.7306235570519912E-2</c:v>
                </c:pt>
                <c:pt idx="980">
                  <c:v>-4.3544717839816283E-3</c:v>
                </c:pt>
                <c:pt idx="981">
                  <c:v>-2.1092844168863811E-2</c:v>
                </c:pt>
                <c:pt idx="982">
                  <c:v>-2.970946191616175E-2</c:v>
                </c:pt>
                <c:pt idx="983">
                  <c:v>-3.4104915772539934E-2</c:v>
                </c:pt>
                <c:pt idx="984">
                  <c:v>-2.1196870731981621E-2</c:v>
                </c:pt>
                <c:pt idx="985">
                  <c:v>-2.9527155551556605E-2</c:v>
                </c:pt>
                <c:pt idx="986">
                  <c:v>-3.1769444914326317E-2</c:v>
                </c:pt>
                <c:pt idx="987">
                  <c:v>-2.7104344529584878E-2</c:v>
                </c:pt>
                <c:pt idx="988">
                  <c:v>-2.4877505527600485E-2</c:v>
                </c:pt>
                <c:pt idx="989">
                  <c:v>-1.1751190919627397E-2</c:v>
                </c:pt>
                <c:pt idx="990">
                  <c:v>-2.0833797083938732E-2</c:v>
                </c:pt>
                <c:pt idx="991">
                  <c:v>-3.0217105631292318E-2</c:v>
                </c:pt>
                <c:pt idx="992">
                  <c:v>-2.2471436196651928E-2</c:v>
                </c:pt>
                <c:pt idx="993">
                  <c:v>-7.1914744572321498E-2</c:v>
                </c:pt>
                <c:pt idx="994">
                  <c:v>-7.0891493845199771E-2</c:v>
                </c:pt>
                <c:pt idx="995">
                  <c:v>-6.0226430179880386E-2</c:v>
                </c:pt>
                <c:pt idx="996">
                  <c:v>-7.0091500777486937E-2</c:v>
                </c:pt>
                <c:pt idx="997">
                  <c:v>-6.9837271058746819E-2</c:v>
                </c:pt>
                <c:pt idx="998">
                  <c:v>-6.595260312265383E-2</c:v>
                </c:pt>
                <c:pt idx="999">
                  <c:v>-7.8917292191395538E-2</c:v>
                </c:pt>
                <c:pt idx="1000">
                  <c:v>-9.2203968228936284E-2</c:v>
                </c:pt>
                <c:pt idx="1001">
                  <c:v>-0.10611076849884171</c:v>
                </c:pt>
                <c:pt idx="1002">
                  <c:v>-8.7265218455769955E-2</c:v>
                </c:pt>
                <c:pt idx="1003">
                  <c:v>-9.7657478907789197E-2</c:v>
                </c:pt>
                <c:pt idx="1004">
                  <c:v>-8.5522383760904264E-2</c:v>
                </c:pt>
                <c:pt idx="1005">
                  <c:v>-9.4482508650702512E-2</c:v>
                </c:pt>
                <c:pt idx="1006">
                  <c:v>-8.6530565177623475E-2</c:v>
                </c:pt>
                <c:pt idx="1007">
                  <c:v>-0.1063298767109776</c:v>
                </c:pt>
                <c:pt idx="1008">
                  <c:v>-7.7854537253083667E-2</c:v>
                </c:pt>
                <c:pt idx="1009">
                  <c:v>-9.045282589434156E-2</c:v>
                </c:pt>
                <c:pt idx="1010">
                  <c:v>-8.7293336648395559E-2</c:v>
                </c:pt>
                <c:pt idx="1011">
                  <c:v>-6.0095767406796785E-2</c:v>
                </c:pt>
                <c:pt idx="1012">
                  <c:v>-5.8605273380072154E-2</c:v>
                </c:pt>
                <c:pt idx="1013">
                  <c:v>-4.3916455928497133E-2</c:v>
                </c:pt>
                <c:pt idx="1014">
                  <c:v>-5.3874097427494938E-2</c:v>
                </c:pt>
                <c:pt idx="1015">
                  <c:v>-7.3866811206743099E-2</c:v>
                </c:pt>
                <c:pt idx="1016">
                  <c:v>-9.905377598526055E-2</c:v>
                </c:pt>
                <c:pt idx="1017">
                  <c:v>-6.2984616121744219E-2</c:v>
                </c:pt>
                <c:pt idx="1018">
                  <c:v>-5.0937665007175337E-2</c:v>
                </c:pt>
                <c:pt idx="1019">
                  <c:v>-4.1876639248098035E-2</c:v>
                </c:pt>
                <c:pt idx="1020">
                  <c:v>-3.2849414261711063E-2</c:v>
                </c:pt>
                <c:pt idx="1021">
                  <c:v>-1.6744484449341401E-2</c:v>
                </c:pt>
                <c:pt idx="1022">
                  <c:v>-3.2426787020828574E-2</c:v>
                </c:pt>
                <c:pt idx="1023">
                  <c:v>-4.883251862599014E-2</c:v>
                </c:pt>
                <c:pt idx="1024">
                  <c:v>-3.9121192619751666E-2</c:v>
                </c:pt>
                <c:pt idx="1025">
                  <c:v>-3.2048603750469473E-2</c:v>
                </c:pt>
                <c:pt idx="1026">
                  <c:v>-4.1969852377586214E-2</c:v>
                </c:pt>
                <c:pt idx="1027">
                  <c:v>-1.8480735856774122E-2</c:v>
                </c:pt>
                <c:pt idx="1028">
                  <c:v>-4.0210720586208337E-2</c:v>
                </c:pt>
                <c:pt idx="1029">
                  <c:v>-2.9446229505373234E-2</c:v>
                </c:pt>
                <c:pt idx="1030">
                  <c:v>-2.1379920836917199E-2</c:v>
                </c:pt>
                <c:pt idx="1031">
                  <c:v>-1.6356680673387136E-2</c:v>
                </c:pt>
                <c:pt idx="1032">
                  <c:v>8.6999116532326948E-3</c:v>
                </c:pt>
                <c:pt idx="1033">
                  <c:v>1.8935323314815733E-2</c:v>
                </c:pt>
                <c:pt idx="1034">
                  <c:v>1.1677551829158528E-2</c:v>
                </c:pt>
                <c:pt idx="1035">
                  <c:v>9.9733222586702031E-3</c:v>
                </c:pt>
                <c:pt idx="1036">
                  <c:v>1.9226013177392032E-2</c:v>
                </c:pt>
                <c:pt idx="1037">
                  <c:v>9.1475321923231157E-3</c:v>
                </c:pt>
                <c:pt idx="1038">
                  <c:v>1.2450081877491082E-2</c:v>
                </c:pt>
                <c:pt idx="1039">
                  <c:v>-9.1279357892031232E-3</c:v>
                </c:pt>
                <c:pt idx="1040">
                  <c:v>1.7263705063098822E-2</c:v>
                </c:pt>
                <c:pt idx="1041">
                  <c:v>-1.0089893838038932E-4</c:v>
                </c:pt>
                <c:pt idx="1042">
                  <c:v>2.2970686910076532E-2</c:v>
                </c:pt>
                <c:pt idx="1043">
                  <c:v>4.5122578634414268E-2</c:v>
                </c:pt>
                <c:pt idx="1044">
                  <c:v>4.9283117721344638E-2</c:v>
                </c:pt>
                <c:pt idx="1045">
                  <c:v>6.460784921861018E-2</c:v>
                </c:pt>
                <c:pt idx="1046">
                  <c:v>0.10055779049715663</c:v>
                </c:pt>
                <c:pt idx="1047">
                  <c:v>0.10294981873807396</c:v>
                </c:pt>
                <c:pt idx="1048">
                  <c:v>9.8358587249887997E-2</c:v>
                </c:pt>
                <c:pt idx="1049">
                  <c:v>0.10238880925575211</c:v>
                </c:pt>
                <c:pt idx="1050">
                  <c:v>0.10627452922994163</c:v>
                </c:pt>
                <c:pt idx="1051">
                  <c:v>0.11222934738803603</c:v>
                </c:pt>
                <c:pt idx="1052">
                  <c:v>0.11099039944388212</c:v>
                </c:pt>
                <c:pt idx="1053">
                  <c:v>0.11495643850784165</c:v>
                </c:pt>
                <c:pt idx="1054">
                  <c:v>0.14185257145261221</c:v>
                </c:pt>
                <c:pt idx="1055">
                  <c:v>0.13709413239813628</c:v>
                </c:pt>
                <c:pt idx="1056">
                  <c:v>0.17667284105083025</c:v>
                </c:pt>
                <c:pt idx="1057">
                  <c:v>0.18773612165714715</c:v>
                </c:pt>
                <c:pt idx="1058">
                  <c:v>0.15186063930029658</c:v>
                </c:pt>
                <c:pt idx="1059">
                  <c:v>0.12883305342855889</c:v>
                </c:pt>
                <c:pt idx="1060">
                  <c:v>0.13000551768855906</c:v>
                </c:pt>
                <c:pt idx="1061">
                  <c:v>0.13237463155518947</c:v>
                </c:pt>
                <c:pt idx="1062">
                  <c:v>0.13957632714663792</c:v>
                </c:pt>
                <c:pt idx="1063">
                  <c:v>0.13951862582105523</c:v>
                </c:pt>
                <c:pt idx="1064">
                  <c:v>0.16457688963145234</c:v>
                </c:pt>
                <c:pt idx="1065">
                  <c:v>0.1588612014984665</c:v>
                </c:pt>
                <c:pt idx="1066">
                  <c:v>0.14765119611093191</c:v>
                </c:pt>
                <c:pt idx="1067">
                  <c:v>0.14335759074234544</c:v>
                </c:pt>
                <c:pt idx="1068">
                  <c:v>0.11556886942140787</c:v>
                </c:pt>
                <c:pt idx="1069">
                  <c:v>5.6138149434826978E-2</c:v>
                </c:pt>
                <c:pt idx="1070">
                  <c:v>9.611834558984822E-2</c:v>
                </c:pt>
                <c:pt idx="1071">
                  <c:v>9.2479314591681128E-2</c:v>
                </c:pt>
                <c:pt idx="1072">
                  <c:v>0.12083323032962556</c:v>
                </c:pt>
                <c:pt idx="1073">
                  <c:v>0.11953360603487218</c:v>
                </c:pt>
                <c:pt idx="1074">
                  <c:v>8.7731161602958352E-2</c:v>
                </c:pt>
                <c:pt idx="1075">
                  <c:v>0.11311277728093261</c:v>
                </c:pt>
                <c:pt idx="1076">
                  <c:v>0.14824662023173096</c:v>
                </c:pt>
                <c:pt idx="1077">
                  <c:v>0.14771268842839302</c:v>
                </c:pt>
                <c:pt idx="1078">
                  <c:v>0.13103034246972389</c:v>
                </c:pt>
                <c:pt idx="1079">
                  <c:v>0.15819052690223123</c:v>
                </c:pt>
                <c:pt idx="1080">
                  <c:v>0.10090558021636942</c:v>
                </c:pt>
                <c:pt idx="1081">
                  <c:v>0.10730053802060779</c:v>
                </c:pt>
                <c:pt idx="1082">
                  <c:v>9.2031140154195779E-2</c:v>
                </c:pt>
                <c:pt idx="1083">
                  <c:v>6.6852547890568159E-2</c:v>
                </c:pt>
                <c:pt idx="1084">
                  <c:v>6.0505019774686808E-2</c:v>
                </c:pt>
                <c:pt idx="1085">
                  <c:v>6.6565901685212703E-2</c:v>
                </c:pt>
                <c:pt idx="1086">
                  <c:v>7.7503215385952284E-2</c:v>
                </c:pt>
                <c:pt idx="1087">
                  <c:v>4.4995958411641057E-2</c:v>
                </c:pt>
                <c:pt idx="1088">
                  <c:v>3.8085803371052274E-2</c:v>
                </c:pt>
                <c:pt idx="1089">
                  <c:v>3.6077692175066067E-2</c:v>
                </c:pt>
                <c:pt idx="1090">
                  <c:v>2.548836063995763E-2</c:v>
                </c:pt>
                <c:pt idx="1091">
                  <c:v>3.6669127475669194E-2</c:v>
                </c:pt>
                <c:pt idx="1092">
                  <c:v>4.4383192817282646E-2</c:v>
                </c:pt>
                <c:pt idx="1093">
                  <c:v>4.7781841544658255E-2</c:v>
                </c:pt>
                <c:pt idx="1094">
                  <c:v>4.4367181294669988E-2</c:v>
                </c:pt>
                <c:pt idx="1095">
                  <c:v>1.3387150086510369E-2</c:v>
                </c:pt>
                <c:pt idx="1096">
                  <c:v>1.3350873181456668E-2</c:v>
                </c:pt>
                <c:pt idx="1097">
                  <c:v>-3.296055964819411E-3</c:v>
                </c:pt>
                <c:pt idx="1098">
                  <c:v>3.9192379178727421E-3</c:v>
                </c:pt>
                <c:pt idx="1099">
                  <c:v>2.1801866595634989E-2</c:v>
                </c:pt>
                <c:pt idx="1100">
                  <c:v>3.4664440510168815E-2</c:v>
                </c:pt>
                <c:pt idx="1101">
                  <c:v>3.2956798665109588E-2</c:v>
                </c:pt>
                <c:pt idx="1102">
                  <c:v>3.8898378523494204E-2</c:v>
                </c:pt>
                <c:pt idx="1103">
                  <c:v>3.6292010728936841E-2</c:v>
                </c:pt>
                <c:pt idx="1104">
                  <c:v>4.0404164073268412E-2</c:v>
                </c:pt>
                <c:pt idx="1105">
                  <c:v>2.3399507935213171E-2</c:v>
                </c:pt>
                <c:pt idx="1106">
                  <c:v>-5.4952264565102382E-3</c:v>
                </c:pt>
                <c:pt idx="1107">
                  <c:v>-1.3617109672016126E-3</c:v>
                </c:pt>
                <c:pt idx="1108">
                  <c:v>-2.1466261222991223E-2</c:v>
                </c:pt>
                <c:pt idx="1109">
                  <c:v>-4.3605501654589096E-2</c:v>
                </c:pt>
                <c:pt idx="1110">
                  <c:v>-6.3326227644851296E-2</c:v>
                </c:pt>
                <c:pt idx="1111">
                  <c:v>-8.5131725550492421E-2</c:v>
                </c:pt>
                <c:pt idx="1112">
                  <c:v>-7.721710807974802E-2</c:v>
                </c:pt>
                <c:pt idx="1113">
                  <c:v>-9.9043681643400938E-2</c:v>
                </c:pt>
                <c:pt idx="1114">
                  <c:v>-9.2970925584561326E-2</c:v>
                </c:pt>
                <c:pt idx="1115">
                  <c:v>-9.0815084070360652E-2</c:v>
                </c:pt>
                <c:pt idx="1116">
                  <c:v>-0.10315794693752334</c:v>
                </c:pt>
                <c:pt idx="1117">
                  <c:v>-0.10899795104136301</c:v>
                </c:pt>
                <c:pt idx="1118">
                  <c:v>-0.11156507166756302</c:v>
                </c:pt>
                <c:pt idx="1119">
                  <c:v>-0.11290090116803708</c:v>
                </c:pt>
                <c:pt idx="1120">
                  <c:v>-0.11671405277354174</c:v>
                </c:pt>
                <c:pt idx="1121">
                  <c:v>-9.3931604728876072E-2</c:v>
                </c:pt>
                <c:pt idx="1122">
                  <c:v>-7.2411720486732278E-2</c:v>
                </c:pt>
                <c:pt idx="1123">
                  <c:v>-8.0143303974178015E-2</c:v>
                </c:pt>
                <c:pt idx="1124">
                  <c:v>-8.3492815416235211E-2</c:v>
                </c:pt>
                <c:pt idx="1125">
                  <c:v>-8.1629502493146933E-2</c:v>
                </c:pt>
                <c:pt idx="1126">
                  <c:v>-7.3012946343789964E-2</c:v>
                </c:pt>
                <c:pt idx="1127">
                  <c:v>-8.3114570519448816E-2</c:v>
                </c:pt>
                <c:pt idx="1128">
                  <c:v>-9.9008223469285062E-2</c:v>
                </c:pt>
                <c:pt idx="1129">
                  <c:v>-9.763397416866626E-2</c:v>
                </c:pt>
                <c:pt idx="1130">
                  <c:v>-0.10759464724096923</c:v>
                </c:pt>
                <c:pt idx="1131">
                  <c:v>-9.0112098222001613E-2</c:v>
                </c:pt>
                <c:pt idx="1132">
                  <c:v>-3.9122578387220885E-2</c:v>
                </c:pt>
                <c:pt idx="1133">
                  <c:v>-5.5919315678576997E-2</c:v>
                </c:pt>
                <c:pt idx="1134">
                  <c:v>-8.9547243114145192E-2</c:v>
                </c:pt>
                <c:pt idx="1135">
                  <c:v>-8.5425160940571843E-2</c:v>
                </c:pt>
                <c:pt idx="1136">
                  <c:v>5.4246707074265821E-3</c:v>
                </c:pt>
                <c:pt idx="1137">
                  <c:v>2.0750995409600792E-2</c:v>
                </c:pt>
                <c:pt idx="1138">
                  <c:v>3.7983605860913539E-2</c:v>
                </c:pt>
                <c:pt idx="1139">
                  <c:v>1.8995915605305669E-2</c:v>
                </c:pt>
                <c:pt idx="1140">
                  <c:v>-5.7078428447928653E-3</c:v>
                </c:pt>
                <c:pt idx="1141">
                  <c:v>4.6498901241032176E-3</c:v>
                </c:pt>
                <c:pt idx="1142">
                  <c:v>1.9757745118536896E-2</c:v>
                </c:pt>
                <c:pt idx="1143">
                  <c:v>5.3110945859491387E-2</c:v>
                </c:pt>
                <c:pt idx="1144">
                  <c:v>2.8232310486837386E-2</c:v>
                </c:pt>
                <c:pt idx="1145">
                  <c:v>5.3223279659256884E-2</c:v>
                </c:pt>
                <c:pt idx="1146">
                  <c:v>0.11366518761389943</c:v>
                </c:pt>
                <c:pt idx="1147">
                  <c:v>4.7150945390248333E-2</c:v>
                </c:pt>
                <c:pt idx="1148">
                  <c:v>4.771329491274412E-2</c:v>
                </c:pt>
                <c:pt idx="1149">
                  <c:v>1.6487370664755474E-2</c:v>
                </c:pt>
                <c:pt idx="1150">
                  <c:v>8.5843182092817383E-3</c:v>
                </c:pt>
                <c:pt idx="1151">
                  <c:v>3.1457727460445284E-2</c:v>
                </c:pt>
                <c:pt idx="1152">
                  <c:v>2.7457566942620026E-2</c:v>
                </c:pt>
                <c:pt idx="1153">
                  <c:v>2.157173520909339E-2</c:v>
                </c:pt>
                <c:pt idx="1154">
                  <c:v>6.4560582396044897E-3</c:v>
                </c:pt>
                <c:pt idx="1155">
                  <c:v>-1.0365534151983713E-3</c:v>
                </c:pt>
                <c:pt idx="1156">
                  <c:v>9.2560222857240859E-4</c:v>
                </c:pt>
                <c:pt idx="1157">
                  <c:v>4.6036523742057245E-2</c:v>
                </c:pt>
                <c:pt idx="1158">
                  <c:v>4.7186496176730097E-2</c:v>
                </c:pt>
                <c:pt idx="1159">
                  <c:v>4.9881214855679756E-2</c:v>
                </c:pt>
                <c:pt idx="1160">
                  <c:v>3.758798127040941E-2</c:v>
                </c:pt>
                <c:pt idx="1161">
                  <c:v>8.4650406752319718E-2</c:v>
                </c:pt>
                <c:pt idx="1162">
                  <c:v>0.10960328365574545</c:v>
                </c:pt>
                <c:pt idx="1163">
                  <c:v>9.009456605155286E-2</c:v>
                </c:pt>
                <c:pt idx="1164">
                  <c:v>6.3775751174284467E-2</c:v>
                </c:pt>
                <c:pt idx="1165">
                  <c:v>7.1979796815568209E-2</c:v>
                </c:pt>
                <c:pt idx="1166">
                  <c:v>6.3929307351124232E-2</c:v>
                </c:pt>
                <c:pt idx="1167">
                  <c:v>6.014408420543127E-2</c:v>
                </c:pt>
                <c:pt idx="1168">
                  <c:v>4.260108022623732E-2</c:v>
                </c:pt>
                <c:pt idx="1169">
                  <c:v>4.9721600313813452E-2</c:v>
                </c:pt>
                <c:pt idx="1170">
                  <c:v>4.8933360211376176E-3</c:v>
                </c:pt>
                <c:pt idx="1171">
                  <c:v>2.0474989702861102E-2</c:v>
                </c:pt>
                <c:pt idx="1172">
                  <c:v>2.1118736164179808E-2</c:v>
                </c:pt>
                <c:pt idx="1173">
                  <c:v>-1.1400129208146037E-2</c:v>
                </c:pt>
                <c:pt idx="1174">
                  <c:v>1.5208018099614806E-2</c:v>
                </c:pt>
                <c:pt idx="1175">
                  <c:v>2.3778999487863439E-2</c:v>
                </c:pt>
                <c:pt idx="1176">
                  <c:v>5.4521403604264274E-2</c:v>
                </c:pt>
                <c:pt idx="1177">
                  <c:v>2.5454176717417232E-2</c:v>
                </c:pt>
                <c:pt idx="1178">
                  <c:v>-1.3137661031673131E-2</c:v>
                </c:pt>
                <c:pt idx="1179">
                  <c:v>3.6447762132307826E-3</c:v>
                </c:pt>
                <c:pt idx="1180">
                  <c:v>6.72136291596237E-3</c:v>
                </c:pt>
                <c:pt idx="1181">
                  <c:v>3.25157104252769E-2</c:v>
                </c:pt>
                <c:pt idx="1182">
                  <c:v>3.3576190263164607E-2</c:v>
                </c:pt>
                <c:pt idx="1183">
                  <c:v>2.9226643067304936E-2</c:v>
                </c:pt>
                <c:pt idx="1184">
                  <c:v>4.4717679726621773E-2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2-482C-8AA3-3ED3C9845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66314986488758"/>
          <c:h val="0.63561651567747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BETA vs s&amp;p500</a:t>
            </a:r>
            <a:r>
              <a:rPr lang="en-US" sz="4400" baseline="0">
                <a:solidFill>
                  <a:schemeClr val="tx1"/>
                </a:solidFill>
              </a:rPr>
              <a:t> - Rolling 63d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4102863980237763"/>
          <c:y val="1.80230293793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6071646958108719E-2"/>
          <c:w val="0.79893565693994129"/>
          <c:h val="0.68812763995898363"/>
        </c:manualLayout>
      </c:layout>
      <c:lineChart>
        <c:grouping val="standard"/>
        <c:varyColors val="0"/>
        <c:ser>
          <c:idx val="1"/>
          <c:order val="0"/>
          <c:tx>
            <c:strRef>
              <c:f>RISKSTATS_LSE!$F$1</c:f>
              <c:strCache>
                <c:ptCount val="1"/>
                <c:pt idx="0">
                  <c:v>beta_SPTR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RISKSTATS_LSE!$F$2:$F$1186</c:f>
              <c:numCache>
                <c:formatCode>General</c:formatCode>
                <c:ptCount val="1185"/>
                <c:pt idx="62">
                  <c:v>0.44247134271847977</c:v>
                </c:pt>
                <c:pt idx="63">
                  <c:v>0.4428079932837875</c:v>
                </c:pt>
                <c:pt idx="64">
                  <c:v>0.44101963324719023</c:v>
                </c:pt>
                <c:pt idx="65">
                  <c:v>0.44450367723236411</c:v>
                </c:pt>
                <c:pt idx="66">
                  <c:v>0.44343821002812983</c:v>
                </c:pt>
                <c:pt idx="67">
                  <c:v>0.44602194273409423</c:v>
                </c:pt>
                <c:pt idx="68">
                  <c:v>0.44662473434422173</c:v>
                </c:pt>
                <c:pt idx="69">
                  <c:v>0.44748726799016197</c:v>
                </c:pt>
                <c:pt idx="70">
                  <c:v>0.44804899845455354</c:v>
                </c:pt>
                <c:pt idx="71">
                  <c:v>0.45211625969329428</c:v>
                </c:pt>
                <c:pt idx="72">
                  <c:v>0.45049292159980719</c:v>
                </c:pt>
                <c:pt idx="73">
                  <c:v>0.4481434542384034</c:v>
                </c:pt>
                <c:pt idx="74">
                  <c:v>0.44791495097229245</c:v>
                </c:pt>
                <c:pt idx="75">
                  <c:v>0.44776108232069506</c:v>
                </c:pt>
                <c:pt idx="76">
                  <c:v>0.44501593382322518</c:v>
                </c:pt>
                <c:pt idx="77">
                  <c:v>0.4482246163884544</c:v>
                </c:pt>
                <c:pt idx="78">
                  <c:v>0.44724450463125209</c:v>
                </c:pt>
                <c:pt idx="79">
                  <c:v>0.43625765979930559</c:v>
                </c:pt>
                <c:pt idx="80">
                  <c:v>0.42842816036752479</c:v>
                </c:pt>
                <c:pt idx="81">
                  <c:v>0.44119445838136495</c:v>
                </c:pt>
                <c:pt idx="82">
                  <c:v>0.42519921379645603</c:v>
                </c:pt>
                <c:pt idx="83">
                  <c:v>0.42326703651217934</c:v>
                </c:pt>
                <c:pt idx="84">
                  <c:v>0.42145308501846357</c:v>
                </c:pt>
                <c:pt idx="85">
                  <c:v>0.41796118141084665</c:v>
                </c:pt>
                <c:pt idx="86">
                  <c:v>0.41828347913387315</c:v>
                </c:pt>
                <c:pt idx="87">
                  <c:v>0.39587973498916718</c:v>
                </c:pt>
                <c:pt idx="88">
                  <c:v>0.3966109307838212</c:v>
                </c:pt>
                <c:pt idx="89">
                  <c:v>0.3968737996716149</c:v>
                </c:pt>
                <c:pt idx="90">
                  <c:v>0.38876119287936756</c:v>
                </c:pt>
                <c:pt idx="91">
                  <c:v>0.38816253730194478</c:v>
                </c:pt>
                <c:pt idx="92">
                  <c:v>0.39243306947243195</c:v>
                </c:pt>
                <c:pt idx="93">
                  <c:v>0.38581863241257702</c:v>
                </c:pt>
                <c:pt idx="94">
                  <c:v>0.38172984884842626</c:v>
                </c:pt>
                <c:pt idx="95">
                  <c:v>0.38100613909963654</c:v>
                </c:pt>
                <c:pt idx="96">
                  <c:v>0.39598181619401412</c:v>
                </c:pt>
                <c:pt idx="97">
                  <c:v>0.39710917524157369</c:v>
                </c:pt>
                <c:pt idx="98">
                  <c:v>0.39380300419248093</c:v>
                </c:pt>
                <c:pt idx="99">
                  <c:v>0.39691127390987097</c:v>
                </c:pt>
                <c:pt idx="100">
                  <c:v>0.39664163063011193</c:v>
                </c:pt>
                <c:pt idx="101">
                  <c:v>0.3946191657519183</c:v>
                </c:pt>
                <c:pt idx="102">
                  <c:v>0.39474933242300753</c:v>
                </c:pt>
                <c:pt idx="103">
                  <c:v>0.39907340902347327</c:v>
                </c:pt>
                <c:pt idx="104">
                  <c:v>0.39746098029046634</c:v>
                </c:pt>
                <c:pt idx="105">
                  <c:v>0.40289726590140457</c:v>
                </c:pt>
                <c:pt idx="106">
                  <c:v>0.40647455806308574</c:v>
                </c:pt>
                <c:pt idx="107">
                  <c:v>0.4081137365027051</c:v>
                </c:pt>
                <c:pt idx="108">
                  <c:v>0.4133539033341142</c:v>
                </c:pt>
                <c:pt idx="109">
                  <c:v>0.41226616852800807</c:v>
                </c:pt>
                <c:pt idx="110">
                  <c:v>0.40639918101252603</c:v>
                </c:pt>
                <c:pt idx="111">
                  <c:v>0.41005572226205994</c:v>
                </c:pt>
                <c:pt idx="112">
                  <c:v>0.40987553366185137</c:v>
                </c:pt>
                <c:pt idx="113">
                  <c:v>0.41615661229762718</c:v>
                </c:pt>
                <c:pt idx="114">
                  <c:v>0.41591953428419565</c:v>
                </c:pt>
                <c:pt idx="115">
                  <c:v>0.41108969568688408</c:v>
                </c:pt>
                <c:pt idx="116">
                  <c:v>0.41152429686146547</c:v>
                </c:pt>
                <c:pt idx="117">
                  <c:v>0.41708484478166646</c:v>
                </c:pt>
                <c:pt idx="118">
                  <c:v>0.40398567340106323</c:v>
                </c:pt>
                <c:pt idx="119">
                  <c:v>0.39972045219163255</c:v>
                </c:pt>
                <c:pt idx="120">
                  <c:v>0.40054204274038735</c:v>
                </c:pt>
                <c:pt idx="121">
                  <c:v>0.40006101648464537</c:v>
                </c:pt>
                <c:pt idx="122">
                  <c:v>0.39956568906152334</c:v>
                </c:pt>
                <c:pt idx="123">
                  <c:v>0.40594818349953399</c:v>
                </c:pt>
                <c:pt idx="124">
                  <c:v>0.40595659553937657</c:v>
                </c:pt>
                <c:pt idx="125">
                  <c:v>0.40614638435476164</c:v>
                </c:pt>
                <c:pt idx="126">
                  <c:v>0.40977137352639365</c:v>
                </c:pt>
                <c:pt idx="127">
                  <c:v>0.4137252039673231</c:v>
                </c:pt>
                <c:pt idx="128">
                  <c:v>0.41448521192933968</c:v>
                </c:pt>
                <c:pt idx="129">
                  <c:v>0.41612843906786939</c:v>
                </c:pt>
                <c:pt idx="130">
                  <c:v>0.41642827978492614</c:v>
                </c:pt>
                <c:pt idx="131">
                  <c:v>0.41597867486067308</c:v>
                </c:pt>
                <c:pt idx="132">
                  <c:v>0.41356033785734914</c:v>
                </c:pt>
                <c:pt idx="133">
                  <c:v>0.41015492670038312</c:v>
                </c:pt>
                <c:pt idx="134">
                  <c:v>0.40665343198879206</c:v>
                </c:pt>
                <c:pt idx="135">
                  <c:v>0.41163951655176395</c:v>
                </c:pt>
                <c:pt idx="136">
                  <c:v>0.4204331193280581</c:v>
                </c:pt>
                <c:pt idx="137">
                  <c:v>0.42054276520002554</c:v>
                </c:pt>
                <c:pt idx="138">
                  <c:v>0.42310662922146075</c:v>
                </c:pt>
                <c:pt idx="139">
                  <c:v>0.4306368498356804</c:v>
                </c:pt>
                <c:pt idx="140">
                  <c:v>0.4238994479321897</c:v>
                </c:pt>
                <c:pt idx="141">
                  <c:v>0.42619647179489945</c:v>
                </c:pt>
                <c:pt idx="142">
                  <c:v>0.42480487129289185</c:v>
                </c:pt>
                <c:pt idx="143">
                  <c:v>0.4259371713746527</c:v>
                </c:pt>
                <c:pt idx="144">
                  <c:v>0.42208703533263009</c:v>
                </c:pt>
                <c:pt idx="145">
                  <c:v>0.48742040709295176</c:v>
                </c:pt>
                <c:pt idx="146">
                  <c:v>0.4934832419681795</c:v>
                </c:pt>
                <c:pt idx="147">
                  <c:v>0.50148469806549589</c:v>
                </c:pt>
                <c:pt idx="148">
                  <c:v>0.50734975193263687</c:v>
                </c:pt>
                <c:pt idx="149">
                  <c:v>0.50313687259558804</c:v>
                </c:pt>
                <c:pt idx="150">
                  <c:v>0.51496402193280499</c:v>
                </c:pt>
                <c:pt idx="151">
                  <c:v>0.52017011127808732</c:v>
                </c:pt>
                <c:pt idx="152">
                  <c:v>0.52235042986203617</c:v>
                </c:pt>
                <c:pt idx="153">
                  <c:v>0.51962344676909389</c:v>
                </c:pt>
                <c:pt idx="154">
                  <c:v>0.51987086600923249</c:v>
                </c:pt>
                <c:pt idx="155">
                  <c:v>0.50871906611549</c:v>
                </c:pt>
                <c:pt idx="156">
                  <c:v>0.50390822246244849</c:v>
                </c:pt>
                <c:pt idx="157">
                  <c:v>0.48356786578809269</c:v>
                </c:pt>
                <c:pt idx="158">
                  <c:v>0.4846642797314541</c:v>
                </c:pt>
                <c:pt idx="159">
                  <c:v>0.47009591751557034</c:v>
                </c:pt>
                <c:pt idx="160">
                  <c:v>0.46638766277215266</c:v>
                </c:pt>
                <c:pt idx="161">
                  <c:v>0.47468284201560057</c:v>
                </c:pt>
                <c:pt idx="162">
                  <c:v>0.46615362796051735</c:v>
                </c:pt>
                <c:pt idx="163">
                  <c:v>0.47594271201687666</c:v>
                </c:pt>
                <c:pt idx="164">
                  <c:v>0.4770986890482618</c:v>
                </c:pt>
                <c:pt idx="165">
                  <c:v>0.4981011484124741</c:v>
                </c:pt>
                <c:pt idx="166">
                  <c:v>0.49171503184047616</c:v>
                </c:pt>
                <c:pt idx="167">
                  <c:v>0.50420254164148759</c:v>
                </c:pt>
                <c:pt idx="168">
                  <c:v>0.46753687728711013</c:v>
                </c:pt>
                <c:pt idx="169">
                  <c:v>0.46849139997888356</c:v>
                </c:pt>
                <c:pt idx="170">
                  <c:v>0.46653889116512881</c:v>
                </c:pt>
                <c:pt idx="171">
                  <c:v>0.47217953589363248</c:v>
                </c:pt>
                <c:pt idx="172">
                  <c:v>0.48031509514569837</c:v>
                </c:pt>
                <c:pt idx="173">
                  <c:v>0.54692912816765193</c:v>
                </c:pt>
                <c:pt idx="174">
                  <c:v>0.54914755503017842</c:v>
                </c:pt>
                <c:pt idx="175">
                  <c:v>0.55334216376956535</c:v>
                </c:pt>
                <c:pt idx="176">
                  <c:v>0.55879844487940766</c:v>
                </c:pt>
                <c:pt idx="177">
                  <c:v>0.56820934481998808</c:v>
                </c:pt>
                <c:pt idx="178">
                  <c:v>0.56997117761175553</c:v>
                </c:pt>
                <c:pt idx="179">
                  <c:v>0.56940106998423212</c:v>
                </c:pt>
                <c:pt idx="180">
                  <c:v>0.57049586036314082</c:v>
                </c:pt>
                <c:pt idx="181">
                  <c:v>0.61465015039865301</c:v>
                </c:pt>
                <c:pt idx="182">
                  <c:v>0.60205057863186195</c:v>
                </c:pt>
                <c:pt idx="183">
                  <c:v>0.60095994764452554</c:v>
                </c:pt>
                <c:pt idx="184">
                  <c:v>0.59148205970669021</c:v>
                </c:pt>
                <c:pt idx="185">
                  <c:v>0.56693633094956686</c:v>
                </c:pt>
                <c:pt idx="186">
                  <c:v>0.56990748336588604</c:v>
                </c:pt>
                <c:pt idx="187">
                  <c:v>0.5615328111432577</c:v>
                </c:pt>
                <c:pt idx="188">
                  <c:v>0.54756489157970933</c:v>
                </c:pt>
                <c:pt idx="189">
                  <c:v>0.53748755256104597</c:v>
                </c:pt>
                <c:pt idx="190">
                  <c:v>0.50570879304841598</c:v>
                </c:pt>
                <c:pt idx="191">
                  <c:v>0.49978765944418402</c:v>
                </c:pt>
                <c:pt idx="192">
                  <c:v>0.46444856364437825</c:v>
                </c:pt>
                <c:pt idx="193">
                  <c:v>0.46414083531789402</c:v>
                </c:pt>
                <c:pt idx="194">
                  <c:v>0.46745733194695421</c:v>
                </c:pt>
                <c:pt idx="195">
                  <c:v>0.46942217699123046</c:v>
                </c:pt>
                <c:pt idx="196">
                  <c:v>0.47828673674255501</c:v>
                </c:pt>
                <c:pt idx="197">
                  <c:v>0.49182104998321546</c:v>
                </c:pt>
                <c:pt idx="198">
                  <c:v>0.49370044394659274</c:v>
                </c:pt>
                <c:pt idx="199">
                  <c:v>0.49199384266122509</c:v>
                </c:pt>
                <c:pt idx="200">
                  <c:v>0.48550009179986253</c:v>
                </c:pt>
                <c:pt idx="201">
                  <c:v>0.48085771936272703</c:v>
                </c:pt>
                <c:pt idx="202">
                  <c:v>0.49108765213819544</c:v>
                </c:pt>
                <c:pt idx="203">
                  <c:v>0.49485858510209252</c:v>
                </c:pt>
                <c:pt idx="204">
                  <c:v>0.49432941834747535</c:v>
                </c:pt>
                <c:pt idx="205">
                  <c:v>0.49207597003328857</c:v>
                </c:pt>
                <c:pt idx="206">
                  <c:v>0.4822217483737315</c:v>
                </c:pt>
                <c:pt idx="207">
                  <c:v>0.48088201135898523</c:v>
                </c:pt>
                <c:pt idx="208">
                  <c:v>0.4711315744666702</c:v>
                </c:pt>
                <c:pt idx="209">
                  <c:v>0.46084212547916265</c:v>
                </c:pt>
                <c:pt idx="210">
                  <c:v>0.45936109911953282</c:v>
                </c:pt>
                <c:pt idx="211">
                  <c:v>0.45345215647758241</c:v>
                </c:pt>
                <c:pt idx="212">
                  <c:v>0.46187332631833428</c:v>
                </c:pt>
                <c:pt idx="213">
                  <c:v>0.46042267235127937</c:v>
                </c:pt>
                <c:pt idx="214">
                  <c:v>0.46129457167461202</c:v>
                </c:pt>
                <c:pt idx="215">
                  <c:v>0.45745512510820041</c:v>
                </c:pt>
                <c:pt idx="216">
                  <c:v>0.45492312957943165</c:v>
                </c:pt>
                <c:pt idx="217">
                  <c:v>0.45711500848523584</c:v>
                </c:pt>
                <c:pt idx="218">
                  <c:v>0.45705893439985729</c:v>
                </c:pt>
                <c:pt idx="219">
                  <c:v>0.46080562104053657</c:v>
                </c:pt>
                <c:pt idx="220">
                  <c:v>0.45743346052136535</c:v>
                </c:pt>
                <c:pt idx="221">
                  <c:v>0.45480100586113381</c:v>
                </c:pt>
                <c:pt idx="222">
                  <c:v>0.44513475671502661</c:v>
                </c:pt>
                <c:pt idx="223">
                  <c:v>0.44390654500153448</c:v>
                </c:pt>
                <c:pt idx="224">
                  <c:v>0.43809222367544642</c:v>
                </c:pt>
                <c:pt idx="225">
                  <c:v>0.38474704767438173</c:v>
                </c:pt>
                <c:pt idx="226">
                  <c:v>0.374152307028503</c:v>
                </c:pt>
                <c:pt idx="227">
                  <c:v>0.37898816644712502</c:v>
                </c:pt>
                <c:pt idx="228">
                  <c:v>0.38273208584598017</c:v>
                </c:pt>
                <c:pt idx="229">
                  <c:v>0.37151643217512309</c:v>
                </c:pt>
                <c:pt idx="230">
                  <c:v>0.37831300626816877</c:v>
                </c:pt>
                <c:pt idx="231">
                  <c:v>0.36890481860977892</c:v>
                </c:pt>
                <c:pt idx="232">
                  <c:v>0.37270662315039299</c:v>
                </c:pt>
                <c:pt idx="233">
                  <c:v>0.37211725177471555</c:v>
                </c:pt>
                <c:pt idx="234">
                  <c:v>0.36972560547009087</c:v>
                </c:pt>
                <c:pt idx="235">
                  <c:v>0.3703902083799297</c:v>
                </c:pt>
                <c:pt idx="236">
                  <c:v>0.38503380958170058</c:v>
                </c:pt>
                <c:pt idx="237">
                  <c:v>0.38046663082605581</c:v>
                </c:pt>
                <c:pt idx="238">
                  <c:v>0.3855333535527713</c:v>
                </c:pt>
                <c:pt idx="239">
                  <c:v>0.38544064781466947</c:v>
                </c:pt>
                <c:pt idx="240">
                  <c:v>0.38624714398009974</c:v>
                </c:pt>
                <c:pt idx="241">
                  <c:v>0.38571940543449629</c:v>
                </c:pt>
                <c:pt idx="242">
                  <c:v>0.38472152367318713</c:v>
                </c:pt>
                <c:pt idx="243">
                  <c:v>0.38380517452313417</c:v>
                </c:pt>
                <c:pt idx="244">
                  <c:v>0.38657128248961103</c:v>
                </c:pt>
                <c:pt idx="245">
                  <c:v>0.38209800479380163</c:v>
                </c:pt>
                <c:pt idx="246">
                  <c:v>0.38042115314524849</c:v>
                </c:pt>
                <c:pt idx="247">
                  <c:v>0.37764680408000223</c:v>
                </c:pt>
                <c:pt idx="248">
                  <c:v>0.37858250917253139</c:v>
                </c:pt>
                <c:pt idx="249">
                  <c:v>0.37298643112280339</c:v>
                </c:pt>
                <c:pt idx="250">
                  <c:v>0.36976619732749166</c:v>
                </c:pt>
                <c:pt idx="251">
                  <c:v>0.3753379586944573</c:v>
                </c:pt>
                <c:pt idx="252">
                  <c:v>0.37661087604072663</c:v>
                </c:pt>
                <c:pt idx="253">
                  <c:v>0.38299923934836511</c:v>
                </c:pt>
                <c:pt idx="254">
                  <c:v>0.38047578172451896</c:v>
                </c:pt>
                <c:pt idx="255">
                  <c:v>0.40204602517037025</c:v>
                </c:pt>
                <c:pt idx="256">
                  <c:v>0.40239531620888769</c:v>
                </c:pt>
                <c:pt idx="257">
                  <c:v>0.39842630669174234</c:v>
                </c:pt>
                <c:pt idx="258">
                  <c:v>0.40319347162792707</c:v>
                </c:pt>
                <c:pt idx="259">
                  <c:v>0.39662579977405088</c:v>
                </c:pt>
                <c:pt idx="260">
                  <c:v>0.39389366274705723</c:v>
                </c:pt>
                <c:pt idx="261">
                  <c:v>0.39888692413505211</c:v>
                </c:pt>
                <c:pt idx="262">
                  <c:v>0.39760071029775007</c:v>
                </c:pt>
                <c:pt idx="263">
                  <c:v>0.39846792930117925</c:v>
                </c:pt>
                <c:pt idx="264">
                  <c:v>0.40166219813592535</c:v>
                </c:pt>
                <c:pt idx="265">
                  <c:v>0.39384879722879745</c:v>
                </c:pt>
                <c:pt idx="266">
                  <c:v>0.40370483878437013</c:v>
                </c:pt>
                <c:pt idx="267">
                  <c:v>0.40453884382774458</c:v>
                </c:pt>
                <c:pt idx="268">
                  <c:v>0.40591748694976726</c:v>
                </c:pt>
                <c:pt idx="269">
                  <c:v>0.40968121894399934</c:v>
                </c:pt>
                <c:pt idx="270">
                  <c:v>0.40956043058610236</c:v>
                </c:pt>
                <c:pt idx="271">
                  <c:v>0.40994241712545543</c:v>
                </c:pt>
                <c:pt idx="272">
                  <c:v>0.41324268525377378</c:v>
                </c:pt>
                <c:pt idx="273">
                  <c:v>0.41436741729443882</c:v>
                </c:pt>
                <c:pt idx="274">
                  <c:v>0.41528901687216119</c:v>
                </c:pt>
                <c:pt idx="275">
                  <c:v>0.41519681499476302</c:v>
                </c:pt>
                <c:pt idx="276">
                  <c:v>0.41802851584301087</c:v>
                </c:pt>
                <c:pt idx="277">
                  <c:v>0.41706893238175058</c:v>
                </c:pt>
                <c:pt idx="278">
                  <c:v>0.41680624725478566</c:v>
                </c:pt>
                <c:pt idx="279">
                  <c:v>0.41657378233079201</c:v>
                </c:pt>
                <c:pt idx="280">
                  <c:v>0.41143930559678338</c:v>
                </c:pt>
                <c:pt idx="281">
                  <c:v>0.40774472824891556</c:v>
                </c:pt>
                <c:pt idx="282">
                  <c:v>0.4085086210057543</c:v>
                </c:pt>
                <c:pt idx="283">
                  <c:v>0.40570586541586556</c:v>
                </c:pt>
                <c:pt idx="284">
                  <c:v>0.40745332772563164</c:v>
                </c:pt>
                <c:pt idx="285">
                  <c:v>0.4112465871831455</c:v>
                </c:pt>
                <c:pt idx="286">
                  <c:v>0.41382779903736755</c:v>
                </c:pt>
                <c:pt idx="287">
                  <c:v>0.41276737957636261</c:v>
                </c:pt>
                <c:pt idx="288">
                  <c:v>0.46353726130144846</c:v>
                </c:pt>
                <c:pt idx="289">
                  <c:v>0.44330097117773515</c:v>
                </c:pt>
                <c:pt idx="290">
                  <c:v>0.4343748318095087</c:v>
                </c:pt>
                <c:pt idx="291">
                  <c:v>0.43351313207063952</c:v>
                </c:pt>
                <c:pt idx="292">
                  <c:v>0.42960572735919506</c:v>
                </c:pt>
                <c:pt idx="293">
                  <c:v>0.41954026963000401</c:v>
                </c:pt>
                <c:pt idx="294">
                  <c:v>0.40862257115449985</c:v>
                </c:pt>
                <c:pt idx="295">
                  <c:v>0.408468555414435</c:v>
                </c:pt>
                <c:pt idx="296">
                  <c:v>0.40927113128379228</c:v>
                </c:pt>
                <c:pt idx="297">
                  <c:v>0.41092446757997819</c:v>
                </c:pt>
                <c:pt idx="298">
                  <c:v>0.41111900689010683</c:v>
                </c:pt>
                <c:pt idx="299">
                  <c:v>0.3925379706078666</c:v>
                </c:pt>
                <c:pt idx="300">
                  <c:v>0.39305888878805645</c:v>
                </c:pt>
                <c:pt idx="301">
                  <c:v>0.38136848141439877</c:v>
                </c:pt>
                <c:pt idx="302">
                  <c:v>0.37574610688887594</c:v>
                </c:pt>
                <c:pt idx="303">
                  <c:v>0.37360084005290389</c:v>
                </c:pt>
                <c:pt idx="304">
                  <c:v>0.37687213774890771</c:v>
                </c:pt>
                <c:pt idx="305">
                  <c:v>0.37914820584272541</c:v>
                </c:pt>
                <c:pt idx="306">
                  <c:v>0.37946365547081823</c:v>
                </c:pt>
                <c:pt idx="307">
                  <c:v>0.37243059703829068</c:v>
                </c:pt>
                <c:pt idx="308">
                  <c:v>0.37786037878913564</c:v>
                </c:pt>
                <c:pt idx="309">
                  <c:v>0.37468806534189236</c:v>
                </c:pt>
                <c:pt idx="310">
                  <c:v>0.37498714542929346</c:v>
                </c:pt>
                <c:pt idx="311">
                  <c:v>0.37077509617769361</c:v>
                </c:pt>
                <c:pt idx="312">
                  <c:v>0.37768675908410093</c:v>
                </c:pt>
                <c:pt idx="313">
                  <c:v>0.38746250824713918</c:v>
                </c:pt>
                <c:pt idx="314">
                  <c:v>0.37494323508827138</c:v>
                </c:pt>
                <c:pt idx="315">
                  <c:v>0.36811170578955926</c:v>
                </c:pt>
                <c:pt idx="316">
                  <c:v>0.37541389025156674</c:v>
                </c:pt>
                <c:pt idx="317">
                  <c:v>0.37585653352007709</c:v>
                </c:pt>
                <c:pt idx="318">
                  <c:v>0.36452381237442727</c:v>
                </c:pt>
                <c:pt idx="319">
                  <c:v>0.37330838786539267</c:v>
                </c:pt>
                <c:pt idx="320">
                  <c:v>0.39332388878661828</c:v>
                </c:pt>
                <c:pt idx="321">
                  <c:v>0.3873565357868673</c:v>
                </c:pt>
                <c:pt idx="322">
                  <c:v>0.35045965059005713</c:v>
                </c:pt>
                <c:pt idx="323">
                  <c:v>0.34273353984749755</c:v>
                </c:pt>
                <c:pt idx="324">
                  <c:v>0.3170228435127655</c:v>
                </c:pt>
                <c:pt idx="325">
                  <c:v>0.31523569486068209</c:v>
                </c:pt>
                <c:pt idx="326">
                  <c:v>0.32219317490730232</c:v>
                </c:pt>
                <c:pt idx="327">
                  <c:v>0.29530860053086422</c:v>
                </c:pt>
                <c:pt idx="328">
                  <c:v>0.33461002220439073</c:v>
                </c:pt>
                <c:pt idx="329">
                  <c:v>0.30089811488169893</c:v>
                </c:pt>
                <c:pt idx="330">
                  <c:v>0.28915672967110267</c:v>
                </c:pt>
                <c:pt idx="331">
                  <c:v>0.29695568951146023</c:v>
                </c:pt>
                <c:pt idx="332">
                  <c:v>0.2998700117012591</c:v>
                </c:pt>
                <c:pt idx="333">
                  <c:v>0.30362380781107118</c:v>
                </c:pt>
                <c:pt idx="334">
                  <c:v>0.30388040294366908</c:v>
                </c:pt>
                <c:pt idx="335">
                  <c:v>0.30268603549647138</c:v>
                </c:pt>
                <c:pt idx="336">
                  <c:v>0.29263389630122283</c:v>
                </c:pt>
                <c:pt idx="337">
                  <c:v>0.2912927995860895</c:v>
                </c:pt>
                <c:pt idx="338">
                  <c:v>0.28723731678273035</c:v>
                </c:pt>
                <c:pt idx="339">
                  <c:v>0.29568888500628909</c:v>
                </c:pt>
                <c:pt idx="340">
                  <c:v>0.29549148990563184</c:v>
                </c:pt>
                <c:pt idx="341">
                  <c:v>0.30052753808771349</c:v>
                </c:pt>
                <c:pt idx="342">
                  <c:v>0.30060816874877261</c:v>
                </c:pt>
                <c:pt idx="343">
                  <c:v>0.30646711371281277</c:v>
                </c:pt>
                <c:pt idx="344">
                  <c:v>0.3100982717001034</c:v>
                </c:pt>
                <c:pt idx="345">
                  <c:v>0.30850338229981022</c:v>
                </c:pt>
                <c:pt idx="346">
                  <c:v>0.31534350022766072</c:v>
                </c:pt>
                <c:pt idx="347">
                  <c:v>0.31558710878504381</c:v>
                </c:pt>
                <c:pt idx="348">
                  <c:v>0.30827770815606675</c:v>
                </c:pt>
                <c:pt idx="349">
                  <c:v>0.29773010228827212</c:v>
                </c:pt>
                <c:pt idx="350">
                  <c:v>0.29742243896025022</c:v>
                </c:pt>
                <c:pt idx="351">
                  <c:v>0.29829378375666094</c:v>
                </c:pt>
                <c:pt idx="352">
                  <c:v>0.30297139437934911</c:v>
                </c:pt>
                <c:pt idx="353">
                  <c:v>0.30940704813723391</c:v>
                </c:pt>
                <c:pt idx="354">
                  <c:v>0.3134956777723652</c:v>
                </c:pt>
                <c:pt idx="355">
                  <c:v>0.31462673555757442</c:v>
                </c:pt>
                <c:pt idx="356">
                  <c:v>0.32185847245665405</c:v>
                </c:pt>
                <c:pt idx="357">
                  <c:v>0.3326102441432538</c:v>
                </c:pt>
                <c:pt idx="358">
                  <c:v>0.32777929143194523</c:v>
                </c:pt>
                <c:pt idx="359">
                  <c:v>0.34234557502991453</c:v>
                </c:pt>
                <c:pt idx="360">
                  <c:v>0.33676089089754851</c:v>
                </c:pt>
                <c:pt idx="361">
                  <c:v>0.3380826958552961</c:v>
                </c:pt>
                <c:pt idx="362">
                  <c:v>0.33497298248228785</c:v>
                </c:pt>
                <c:pt idx="363">
                  <c:v>0.3337985675796315</c:v>
                </c:pt>
                <c:pt idx="364">
                  <c:v>0.33482330492238055</c:v>
                </c:pt>
                <c:pt idx="365">
                  <c:v>0.33979524297135377</c:v>
                </c:pt>
                <c:pt idx="366">
                  <c:v>0.32488249245015954</c:v>
                </c:pt>
                <c:pt idx="367">
                  <c:v>0.33510867788829429</c:v>
                </c:pt>
                <c:pt idx="368">
                  <c:v>0.31096900924048748</c:v>
                </c:pt>
                <c:pt idx="369">
                  <c:v>0.31218695550186754</c:v>
                </c:pt>
                <c:pt idx="370">
                  <c:v>0.3151257983648757</c:v>
                </c:pt>
                <c:pt idx="371">
                  <c:v>0.31608242975818018</c:v>
                </c:pt>
                <c:pt idx="372">
                  <c:v>0.32618213077970898</c:v>
                </c:pt>
                <c:pt idx="373">
                  <c:v>0.32625147019727335</c:v>
                </c:pt>
                <c:pt idx="374">
                  <c:v>0.32231230814225315</c:v>
                </c:pt>
                <c:pt idx="375">
                  <c:v>0.31386353505263315</c:v>
                </c:pt>
                <c:pt idx="376">
                  <c:v>0.31210708785052277</c:v>
                </c:pt>
                <c:pt idx="377">
                  <c:v>0.31207562806728428</c:v>
                </c:pt>
                <c:pt idx="378">
                  <c:v>0.31401384466400273</c:v>
                </c:pt>
                <c:pt idx="379">
                  <c:v>0.32160910121185704</c:v>
                </c:pt>
                <c:pt idx="380">
                  <c:v>0.32041020869315734</c:v>
                </c:pt>
                <c:pt idx="381">
                  <c:v>0.32368955004903194</c:v>
                </c:pt>
                <c:pt idx="382">
                  <c:v>0.31871633385779524</c:v>
                </c:pt>
                <c:pt idx="383">
                  <c:v>0.30019842133236507</c:v>
                </c:pt>
                <c:pt idx="384">
                  <c:v>0.29939499931776492</c:v>
                </c:pt>
                <c:pt idx="385">
                  <c:v>0.32060144319285022</c:v>
                </c:pt>
                <c:pt idx="386">
                  <c:v>0.31428764797457054</c:v>
                </c:pt>
                <c:pt idx="387">
                  <c:v>0.32048242960087142</c:v>
                </c:pt>
                <c:pt idx="388">
                  <c:v>0.29579928735903394</c:v>
                </c:pt>
                <c:pt idx="389">
                  <c:v>0.29936797839959506</c:v>
                </c:pt>
                <c:pt idx="390">
                  <c:v>0.33230053357078559</c:v>
                </c:pt>
                <c:pt idx="391">
                  <c:v>0.31299454962657125</c:v>
                </c:pt>
                <c:pt idx="392">
                  <c:v>0.31254605107290601</c:v>
                </c:pt>
                <c:pt idx="393">
                  <c:v>0.32016913178743461</c:v>
                </c:pt>
                <c:pt idx="394">
                  <c:v>0.30281520128812128</c:v>
                </c:pt>
                <c:pt idx="395">
                  <c:v>0.29216824025094884</c:v>
                </c:pt>
                <c:pt idx="396">
                  <c:v>0.29204727103305361</c:v>
                </c:pt>
                <c:pt idx="397">
                  <c:v>0.2905782357970364</c:v>
                </c:pt>
                <c:pt idx="398">
                  <c:v>0.28802831276688012</c:v>
                </c:pt>
                <c:pt idx="399">
                  <c:v>0.28923462425768548</c:v>
                </c:pt>
                <c:pt idx="400">
                  <c:v>0.28666645171988575</c:v>
                </c:pt>
                <c:pt idx="401">
                  <c:v>0.31081931766070187</c:v>
                </c:pt>
                <c:pt idx="402">
                  <c:v>0.32828735857703101</c:v>
                </c:pt>
                <c:pt idx="403">
                  <c:v>0.32386834879727988</c:v>
                </c:pt>
                <c:pt idx="404">
                  <c:v>0.34260202276125273</c:v>
                </c:pt>
                <c:pt idx="405">
                  <c:v>0.34210782538870155</c:v>
                </c:pt>
                <c:pt idx="406">
                  <c:v>0.34512804705479128</c:v>
                </c:pt>
                <c:pt idx="407">
                  <c:v>0.33546782550052207</c:v>
                </c:pt>
                <c:pt idx="408">
                  <c:v>0.3387069404096007</c:v>
                </c:pt>
                <c:pt idx="409">
                  <c:v>0.32990692703478153</c:v>
                </c:pt>
                <c:pt idx="410">
                  <c:v>0.33353392446882457</c:v>
                </c:pt>
                <c:pt idx="411">
                  <c:v>0.34083773385212951</c:v>
                </c:pt>
                <c:pt idx="412">
                  <c:v>0.34590908401815135</c:v>
                </c:pt>
                <c:pt idx="413">
                  <c:v>0.34723267347618486</c:v>
                </c:pt>
                <c:pt idx="414">
                  <c:v>0.34708440067875129</c:v>
                </c:pt>
                <c:pt idx="415">
                  <c:v>0.34864798588691931</c:v>
                </c:pt>
                <c:pt idx="416">
                  <c:v>0.34970107591494193</c:v>
                </c:pt>
                <c:pt idx="417">
                  <c:v>0.35000691918601112</c:v>
                </c:pt>
                <c:pt idx="418">
                  <c:v>0.35229212867366005</c:v>
                </c:pt>
                <c:pt idx="419">
                  <c:v>0.3505122135551153</c:v>
                </c:pt>
                <c:pt idx="420">
                  <c:v>0.35019013350433942</c:v>
                </c:pt>
                <c:pt idx="421">
                  <c:v>0.3548251154303248</c:v>
                </c:pt>
                <c:pt idx="422">
                  <c:v>0.35198106390789313</c:v>
                </c:pt>
                <c:pt idx="423">
                  <c:v>0.34466403706798937</c:v>
                </c:pt>
                <c:pt idx="424">
                  <c:v>0.34922024467681628</c:v>
                </c:pt>
                <c:pt idx="425">
                  <c:v>0.35024595381340023</c:v>
                </c:pt>
                <c:pt idx="426">
                  <c:v>0.35077437093010411</c:v>
                </c:pt>
                <c:pt idx="427">
                  <c:v>0.3502718498007541</c:v>
                </c:pt>
                <c:pt idx="428">
                  <c:v>0.36608764632460861</c:v>
                </c:pt>
                <c:pt idx="429">
                  <c:v>0.37982359606378474</c:v>
                </c:pt>
                <c:pt idx="430">
                  <c:v>0.397613416894956</c:v>
                </c:pt>
                <c:pt idx="431">
                  <c:v>0.47019962412681815</c:v>
                </c:pt>
                <c:pt idx="432">
                  <c:v>0.47678234522156165</c:v>
                </c:pt>
                <c:pt idx="433">
                  <c:v>0.4780403629381817</c:v>
                </c:pt>
                <c:pt idx="434">
                  <c:v>0.48227099297534531</c:v>
                </c:pt>
                <c:pt idx="435">
                  <c:v>0.46517744870709055</c:v>
                </c:pt>
                <c:pt idx="436">
                  <c:v>0.46732340268671546</c:v>
                </c:pt>
                <c:pt idx="437">
                  <c:v>0.4809153864954735</c:v>
                </c:pt>
                <c:pt idx="438">
                  <c:v>0.46489675038249212</c:v>
                </c:pt>
                <c:pt idx="439">
                  <c:v>0.4743826058580437</c:v>
                </c:pt>
                <c:pt idx="440">
                  <c:v>0.47932015083776786</c:v>
                </c:pt>
                <c:pt idx="441">
                  <c:v>0.47793690625654917</c:v>
                </c:pt>
                <c:pt idx="442">
                  <c:v>0.46818454350520394</c:v>
                </c:pt>
                <c:pt idx="443">
                  <c:v>0.47070125667097257</c:v>
                </c:pt>
                <c:pt idx="444">
                  <c:v>0.46563961280780974</c:v>
                </c:pt>
                <c:pt idx="445">
                  <c:v>0.46379174712011922</c:v>
                </c:pt>
                <c:pt idx="446">
                  <c:v>0.46292952383392777</c:v>
                </c:pt>
                <c:pt idx="447">
                  <c:v>0.4690000506620014</c:v>
                </c:pt>
                <c:pt idx="448">
                  <c:v>0.47685325660166533</c:v>
                </c:pt>
                <c:pt idx="449">
                  <c:v>0.48584082752117852</c:v>
                </c:pt>
                <c:pt idx="450">
                  <c:v>0.50926113857662869</c:v>
                </c:pt>
                <c:pt idx="451">
                  <c:v>0.54396543240286999</c:v>
                </c:pt>
                <c:pt idx="452">
                  <c:v>0.54446647920205715</c:v>
                </c:pt>
                <c:pt idx="453">
                  <c:v>0.53851374418113451</c:v>
                </c:pt>
                <c:pt idx="454">
                  <c:v>0.53287547278195446</c:v>
                </c:pt>
                <c:pt idx="455">
                  <c:v>0.53421207127197268</c:v>
                </c:pt>
                <c:pt idx="456">
                  <c:v>0.52993330575879904</c:v>
                </c:pt>
                <c:pt idx="457">
                  <c:v>0.53112606560110209</c:v>
                </c:pt>
                <c:pt idx="458">
                  <c:v>0.53169565007769271</c:v>
                </c:pt>
                <c:pt idx="459">
                  <c:v>0.5264868493840299</c:v>
                </c:pt>
                <c:pt idx="460">
                  <c:v>0.5256618319489279</c:v>
                </c:pt>
                <c:pt idx="461">
                  <c:v>0.52173741835511878</c:v>
                </c:pt>
                <c:pt idx="462">
                  <c:v>0.52044728079650882</c:v>
                </c:pt>
                <c:pt idx="463">
                  <c:v>0.52061588772017509</c:v>
                </c:pt>
                <c:pt idx="464">
                  <c:v>0.51574177353543338</c:v>
                </c:pt>
                <c:pt idx="465">
                  <c:v>0.515331391663432</c:v>
                </c:pt>
                <c:pt idx="466">
                  <c:v>0.514685589164941</c:v>
                </c:pt>
                <c:pt idx="467">
                  <c:v>0.52385533648162774</c:v>
                </c:pt>
                <c:pt idx="468">
                  <c:v>0.53306658053134159</c:v>
                </c:pt>
                <c:pt idx="469">
                  <c:v>0.53472125795077297</c:v>
                </c:pt>
                <c:pt idx="470">
                  <c:v>0.54516004969041088</c:v>
                </c:pt>
                <c:pt idx="471">
                  <c:v>0.51055211168734338</c:v>
                </c:pt>
                <c:pt idx="472">
                  <c:v>0.50531245821984216</c:v>
                </c:pt>
                <c:pt idx="473">
                  <c:v>0.48519333179994528</c:v>
                </c:pt>
                <c:pt idx="474">
                  <c:v>0.46775211833537839</c:v>
                </c:pt>
                <c:pt idx="475">
                  <c:v>0.46947286698976592</c:v>
                </c:pt>
                <c:pt idx="476">
                  <c:v>0.4311497548731219</c:v>
                </c:pt>
                <c:pt idx="477">
                  <c:v>0.43103922721643911</c:v>
                </c:pt>
                <c:pt idx="478">
                  <c:v>0.42906827249121615</c:v>
                </c:pt>
                <c:pt idx="479">
                  <c:v>0.4219193419970404</c:v>
                </c:pt>
                <c:pt idx="480">
                  <c:v>0.43163375634408463</c:v>
                </c:pt>
                <c:pt idx="481">
                  <c:v>0.42881496658546969</c:v>
                </c:pt>
                <c:pt idx="482">
                  <c:v>0.42416336567602309</c:v>
                </c:pt>
                <c:pt idx="483">
                  <c:v>0.42714941776569371</c:v>
                </c:pt>
                <c:pt idx="484">
                  <c:v>0.41789101852683896</c:v>
                </c:pt>
                <c:pt idx="485">
                  <c:v>0.4099109369541582</c:v>
                </c:pt>
                <c:pt idx="486">
                  <c:v>0.41824850144675313</c:v>
                </c:pt>
                <c:pt idx="487">
                  <c:v>0.41327276132189245</c:v>
                </c:pt>
                <c:pt idx="488">
                  <c:v>0.41103538039309329</c:v>
                </c:pt>
                <c:pt idx="489">
                  <c:v>0.40591669661739527</c:v>
                </c:pt>
                <c:pt idx="490">
                  <c:v>0.4043328750604947</c:v>
                </c:pt>
                <c:pt idx="491">
                  <c:v>0.39303127591424908</c:v>
                </c:pt>
                <c:pt idx="492">
                  <c:v>0.3979319796100772</c:v>
                </c:pt>
                <c:pt idx="493">
                  <c:v>0.38624196394431742</c:v>
                </c:pt>
                <c:pt idx="494">
                  <c:v>0.38705144752062925</c:v>
                </c:pt>
                <c:pt idx="495">
                  <c:v>0.37888885292505398</c:v>
                </c:pt>
                <c:pt idx="496">
                  <c:v>0.37016809728092809</c:v>
                </c:pt>
                <c:pt idx="497">
                  <c:v>0.3661688954867251</c:v>
                </c:pt>
                <c:pt idx="498">
                  <c:v>0.3677353331848543</c:v>
                </c:pt>
                <c:pt idx="499">
                  <c:v>0.36437556771744722</c:v>
                </c:pt>
                <c:pt idx="500">
                  <c:v>0.36412880123165547</c:v>
                </c:pt>
                <c:pt idx="501">
                  <c:v>0.36016939008572768</c:v>
                </c:pt>
                <c:pt idx="502">
                  <c:v>0.34581355190669544</c:v>
                </c:pt>
                <c:pt idx="503">
                  <c:v>0.33568126344360055</c:v>
                </c:pt>
                <c:pt idx="504">
                  <c:v>0.33500206620306461</c:v>
                </c:pt>
                <c:pt idx="505">
                  <c:v>0.33907082760491247</c:v>
                </c:pt>
                <c:pt idx="506">
                  <c:v>0.33903204683284871</c:v>
                </c:pt>
                <c:pt idx="507">
                  <c:v>0.33986922168738481</c:v>
                </c:pt>
                <c:pt idx="508">
                  <c:v>0.33401081054843401</c:v>
                </c:pt>
                <c:pt idx="509">
                  <c:v>0.33539944934902322</c:v>
                </c:pt>
                <c:pt idx="510">
                  <c:v>0.33169522991135986</c:v>
                </c:pt>
                <c:pt idx="511">
                  <c:v>0.32235646341341051</c:v>
                </c:pt>
                <c:pt idx="512">
                  <c:v>0.32070102277490736</c:v>
                </c:pt>
                <c:pt idx="513">
                  <c:v>0.28447209270528367</c:v>
                </c:pt>
                <c:pt idx="514">
                  <c:v>0.26532247052527552</c:v>
                </c:pt>
                <c:pt idx="515">
                  <c:v>0.26124624319647316</c:v>
                </c:pt>
                <c:pt idx="516">
                  <c:v>0.25993848121464275</c:v>
                </c:pt>
                <c:pt idx="517">
                  <c:v>0.26925634184287345</c:v>
                </c:pt>
                <c:pt idx="518">
                  <c:v>0.26677967370444666</c:v>
                </c:pt>
                <c:pt idx="519">
                  <c:v>0.27053463141090506</c:v>
                </c:pt>
                <c:pt idx="520">
                  <c:v>0.26992064731974358</c:v>
                </c:pt>
                <c:pt idx="521">
                  <c:v>0.26955455621465957</c:v>
                </c:pt>
                <c:pt idx="522">
                  <c:v>0.26748726157242314</c:v>
                </c:pt>
                <c:pt idx="523">
                  <c:v>0.26346293859915104</c:v>
                </c:pt>
                <c:pt idx="524">
                  <c:v>0.27748342239825119</c:v>
                </c:pt>
                <c:pt idx="525">
                  <c:v>0.27430240453155569</c:v>
                </c:pt>
                <c:pt idx="526">
                  <c:v>0.27460571133662515</c:v>
                </c:pt>
                <c:pt idx="527">
                  <c:v>0.27872382803751267</c:v>
                </c:pt>
                <c:pt idx="528">
                  <c:v>0.26234334899668127</c:v>
                </c:pt>
                <c:pt idx="529">
                  <c:v>0.26615442269454653</c:v>
                </c:pt>
                <c:pt idx="530">
                  <c:v>0.2669568050616456</c:v>
                </c:pt>
                <c:pt idx="531">
                  <c:v>0.26151225871386685</c:v>
                </c:pt>
                <c:pt idx="532">
                  <c:v>0.27712076125323248</c:v>
                </c:pt>
                <c:pt idx="533">
                  <c:v>0.27674960134563381</c:v>
                </c:pt>
                <c:pt idx="534">
                  <c:v>0.28692660051043989</c:v>
                </c:pt>
                <c:pt idx="535">
                  <c:v>0.29983709126514091</c:v>
                </c:pt>
                <c:pt idx="536">
                  <c:v>0.30986645035974597</c:v>
                </c:pt>
                <c:pt idx="537">
                  <c:v>0.31157051907651906</c:v>
                </c:pt>
                <c:pt idx="538">
                  <c:v>0.30676089384701066</c:v>
                </c:pt>
                <c:pt idx="539">
                  <c:v>0.3435846059016367</c:v>
                </c:pt>
                <c:pt idx="540">
                  <c:v>0.34571298947689211</c:v>
                </c:pt>
                <c:pt idx="541">
                  <c:v>0.34219427584585127</c:v>
                </c:pt>
                <c:pt idx="542">
                  <c:v>0.3421277206710131</c:v>
                </c:pt>
                <c:pt idx="543">
                  <c:v>0.32979968480705535</c:v>
                </c:pt>
                <c:pt idx="544">
                  <c:v>0.3280477634311933</c:v>
                </c:pt>
                <c:pt idx="545">
                  <c:v>0.32605972272829037</c:v>
                </c:pt>
                <c:pt idx="546">
                  <c:v>0.32896121753972818</c:v>
                </c:pt>
                <c:pt idx="547">
                  <c:v>0.31581465768788591</c:v>
                </c:pt>
                <c:pt idx="548">
                  <c:v>0.29088962859258061</c:v>
                </c:pt>
                <c:pt idx="549">
                  <c:v>0.29448857016615698</c:v>
                </c:pt>
                <c:pt idx="550">
                  <c:v>0.29456917190189441</c:v>
                </c:pt>
                <c:pt idx="551">
                  <c:v>0.29528813621566408</c:v>
                </c:pt>
                <c:pt idx="552">
                  <c:v>0.30318091972733957</c:v>
                </c:pt>
                <c:pt idx="553">
                  <c:v>0.29868321726177965</c:v>
                </c:pt>
                <c:pt idx="554">
                  <c:v>0.30508351045229859</c:v>
                </c:pt>
                <c:pt idx="555">
                  <c:v>0.28632988942170085</c:v>
                </c:pt>
                <c:pt idx="556">
                  <c:v>0.28049255450056831</c:v>
                </c:pt>
                <c:pt idx="557">
                  <c:v>0.27937275491086233</c:v>
                </c:pt>
                <c:pt idx="558">
                  <c:v>0.27700196215740097</c:v>
                </c:pt>
                <c:pt idx="559">
                  <c:v>0.28497459392111901</c:v>
                </c:pt>
                <c:pt idx="560">
                  <c:v>0.30820324963657275</c:v>
                </c:pt>
                <c:pt idx="561">
                  <c:v>0.34128771130856866</c:v>
                </c:pt>
                <c:pt idx="562">
                  <c:v>0.34853779934323054</c:v>
                </c:pt>
                <c:pt idx="563">
                  <c:v>0.31125815676035568</c:v>
                </c:pt>
                <c:pt idx="564">
                  <c:v>0.31564140711409883</c:v>
                </c:pt>
                <c:pt idx="565">
                  <c:v>0.31787038267683759</c:v>
                </c:pt>
                <c:pt idx="566">
                  <c:v>0.30793668897386123</c:v>
                </c:pt>
                <c:pt idx="567">
                  <c:v>0.30104505444564872</c:v>
                </c:pt>
                <c:pt idx="568">
                  <c:v>0.31029089249094555</c:v>
                </c:pt>
                <c:pt idx="569">
                  <c:v>0.30714907819401732</c:v>
                </c:pt>
                <c:pt idx="570">
                  <c:v>0.30782263939526205</c:v>
                </c:pt>
                <c:pt idx="571">
                  <c:v>0.31564193994574019</c:v>
                </c:pt>
                <c:pt idx="572">
                  <c:v>0.31826214708977441</c:v>
                </c:pt>
                <c:pt idx="573">
                  <c:v>0.32098258601392349</c:v>
                </c:pt>
                <c:pt idx="574">
                  <c:v>0.31004600892285394</c:v>
                </c:pt>
                <c:pt idx="575">
                  <c:v>0.31056503910903721</c:v>
                </c:pt>
                <c:pt idx="576">
                  <c:v>0.30200254183951852</c:v>
                </c:pt>
                <c:pt idx="577">
                  <c:v>0.31675508763181726</c:v>
                </c:pt>
                <c:pt idx="578">
                  <c:v>0.31475723530034844</c:v>
                </c:pt>
                <c:pt idx="579">
                  <c:v>0.31635913042026076</c:v>
                </c:pt>
                <c:pt idx="580">
                  <c:v>0.31255937940456902</c:v>
                </c:pt>
                <c:pt idx="581">
                  <c:v>0.31804011450700814</c:v>
                </c:pt>
                <c:pt idx="582">
                  <c:v>0.31101349362872899</c:v>
                </c:pt>
                <c:pt idx="583">
                  <c:v>0.30559902797756178</c:v>
                </c:pt>
                <c:pt idx="584">
                  <c:v>0.31980070990822052</c:v>
                </c:pt>
                <c:pt idx="585">
                  <c:v>0.32106858917566622</c:v>
                </c:pt>
                <c:pt idx="586">
                  <c:v>0.32448426886693338</c:v>
                </c:pt>
                <c:pt idx="587">
                  <c:v>0.31609406507852955</c:v>
                </c:pt>
                <c:pt idx="588">
                  <c:v>0.32069774428916586</c:v>
                </c:pt>
                <c:pt idx="589">
                  <c:v>0.32067313885118376</c:v>
                </c:pt>
                <c:pt idx="590">
                  <c:v>0.32364497254268715</c:v>
                </c:pt>
                <c:pt idx="591">
                  <c:v>0.33268118230771171</c:v>
                </c:pt>
                <c:pt idx="592">
                  <c:v>0.33178403709495136</c:v>
                </c:pt>
                <c:pt idx="593">
                  <c:v>0.34053467440668567</c:v>
                </c:pt>
                <c:pt idx="594">
                  <c:v>0.34129572365609734</c:v>
                </c:pt>
                <c:pt idx="595">
                  <c:v>0.32009818821543884</c:v>
                </c:pt>
                <c:pt idx="596">
                  <c:v>0.31721192434426049</c:v>
                </c:pt>
                <c:pt idx="597">
                  <c:v>0.31667884691534809</c:v>
                </c:pt>
                <c:pt idx="598">
                  <c:v>0.31069528531308543</c:v>
                </c:pt>
                <c:pt idx="599">
                  <c:v>0.31654176509583853</c:v>
                </c:pt>
                <c:pt idx="600">
                  <c:v>0.31703398098447738</c:v>
                </c:pt>
                <c:pt idx="601">
                  <c:v>0.31412075241940757</c:v>
                </c:pt>
                <c:pt idx="602">
                  <c:v>0.29325622099172688</c:v>
                </c:pt>
                <c:pt idx="603">
                  <c:v>0.2791337981283934</c:v>
                </c:pt>
                <c:pt idx="604">
                  <c:v>0.2770087492423603</c:v>
                </c:pt>
                <c:pt idx="605">
                  <c:v>0.28104089233286589</c:v>
                </c:pt>
                <c:pt idx="606">
                  <c:v>0.27883153443468328</c:v>
                </c:pt>
                <c:pt idx="607">
                  <c:v>0.2756705435706775</c:v>
                </c:pt>
                <c:pt idx="608">
                  <c:v>0.2785978057224156</c:v>
                </c:pt>
                <c:pt idx="609">
                  <c:v>0.27241353694251985</c:v>
                </c:pt>
                <c:pt idx="610">
                  <c:v>0.27873993466947522</c:v>
                </c:pt>
                <c:pt idx="611">
                  <c:v>0.26454081649618588</c:v>
                </c:pt>
                <c:pt idx="612">
                  <c:v>0.2623079698583396</c:v>
                </c:pt>
                <c:pt idx="613">
                  <c:v>0.26873052932032365</c:v>
                </c:pt>
                <c:pt idx="614">
                  <c:v>0.27225268660777469</c:v>
                </c:pt>
                <c:pt idx="615">
                  <c:v>0.274611852522821</c:v>
                </c:pt>
                <c:pt idx="616">
                  <c:v>0.26785463105125079</c:v>
                </c:pt>
                <c:pt idx="617">
                  <c:v>0.26825082709806997</c:v>
                </c:pt>
                <c:pt idx="618">
                  <c:v>0.28269209920979849</c:v>
                </c:pt>
                <c:pt idx="619">
                  <c:v>0.28497549822582585</c:v>
                </c:pt>
                <c:pt idx="620">
                  <c:v>0.29792607641913477</c:v>
                </c:pt>
                <c:pt idx="621">
                  <c:v>0.30780129966566366</c:v>
                </c:pt>
                <c:pt idx="622">
                  <c:v>0.3184301528374035</c:v>
                </c:pt>
                <c:pt idx="623">
                  <c:v>0.3098086101378506</c:v>
                </c:pt>
                <c:pt idx="624">
                  <c:v>0.27892725007598212</c:v>
                </c:pt>
                <c:pt idx="625">
                  <c:v>0.27894139397443962</c:v>
                </c:pt>
                <c:pt idx="626">
                  <c:v>0.29917082733966077</c:v>
                </c:pt>
                <c:pt idx="627">
                  <c:v>0.27751003155478948</c:v>
                </c:pt>
                <c:pt idx="628">
                  <c:v>0.27560156175664902</c:v>
                </c:pt>
                <c:pt idx="629">
                  <c:v>0.28892310011491151</c:v>
                </c:pt>
                <c:pt idx="630">
                  <c:v>0.29209733816769923</c:v>
                </c:pt>
                <c:pt idx="631">
                  <c:v>0.27665784283327749</c:v>
                </c:pt>
                <c:pt idx="632">
                  <c:v>0.28239943362404052</c:v>
                </c:pt>
                <c:pt idx="633">
                  <c:v>0.28389262132490384</c:v>
                </c:pt>
                <c:pt idx="634">
                  <c:v>0.27098424525767606</c:v>
                </c:pt>
                <c:pt idx="635">
                  <c:v>0.26906851663867415</c:v>
                </c:pt>
                <c:pt idx="636">
                  <c:v>0.26673496156579246</c:v>
                </c:pt>
                <c:pt idx="637">
                  <c:v>0.27944052835156175</c:v>
                </c:pt>
                <c:pt idx="638">
                  <c:v>0.25762532406240019</c:v>
                </c:pt>
                <c:pt idx="639">
                  <c:v>0.25269607104972452</c:v>
                </c:pt>
                <c:pt idx="640">
                  <c:v>0.24194602897133874</c:v>
                </c:pt>
                <c:pt idx="641">
                  <c:v>0.23516825649494177</c:v>
                </c:pt>
                <c:pt idx="642">
                  <c:v>0.24041347140684965</c:v>
                </c:pt>
                <c:pt idx="643">
                  <c:v>0.23473622424860813</c:v>
                </c:pt>
                <c:pt idx="644">
                  <c:v>0.24501727304577786</c:v>
                </c:pt>
                <c:pt idx="645">
                  <c:v>0.23885715852625822</c:v>
                </c:pt>
                <c:pt idx="646">
                  <c:v>0.23823915136310692</c:v>
                </c:pt>
                <c:pt idx="647">
                  <c:v>0.22644948578325588</c:v>
                </c:pt>
                <c:pt idx="648">
                  <c:v>0.22621162558459251</c:v>
                </c:pt>
                <c:pt idx="649">
                  <c:v>0.23463629900449606</c:v>
                </c:pt>
                <c:pt idx="650">
                  <c:v>0.23433916643877389</c:v>
                </c:pt>
                <c:pt idx="651">
                  <c:v>0.23646102650858977</c:v>
                </c:pt>
                <c:pt idx="652">
                  <c:v>0.22940929121352596</c:v>
                </c:pt>
                <c:pt idx="653">
                  <c:v>0.23584189234045264</c:v>
                </c:pt>
                <c:pt idx="654">
                  <c:v>0.23085244123106338</c:v>
                </c:pt>
                <c:pt idx="655">
                  <c:v>0.23680342557185213</c:v>
                </c:pt>
                <c:pt idx="656">
                  <c:v>0.2300406393675315</c:v>
                </c:pt>
                <c:pt idx="657">
                  <c:v>0.23593608074894351</c:v>
                </c:pt>
                <c:pt idx="658">
                  <c:v>0.23613746742300418</c:v>
                </c:pt>
                <c:pt idx="659">
                  <c:v>0.23821242676046284</c:v>
                </c:pt>
                <c:pt idx="660">
                  <c:v>0.24403240974396831</c:v>
                </c:pt>
                <c:pt idx="661">
                  <c:v>0.27515457170848523</c:v>
                </c:pt>
                <c:pt idx="662">
                  <c:v>0.27078140498775527</c:v>
                </c:pt>
                <c:pt idx="663">
                  <c:v>0.26752739434585449</c:v>
                </c:pt>
                <c:pt idx="664">
                  <c:v>0.26824780166612761</c:v>
                </c:pt>
                <c:pt idx="665">
                  <c:v>0.28234397392976784</c:v>
                </c:pt>
                <c:pt idx="666">
                  <c:v>0.3007351079360312</c:v>
                </c:pt>
                <c:pt idx="667">
                  <c:v>0.29955159678792509</c:v>
                </c:pt>
                <c:pt idx="668">
                  <c:v>0.30877241435069741</c:v>
                </c:pt>
                <c:pt idx="669">
                  <c:v>0.30259718980839412</c:v>
                </c:pt>
                <c:pt idx="670">
                  <c:v>0.3031978358505758</c:v>
                </c:pt>
                <c:pt idx="671">
                  <c:v>0.31232084533130294</c:v>
                </c:pt>
                <c:pt idx="672">
                  <c:v>0.31472699714767538</c:v>
                </c:pt>
                <c:pt idx="673">
                  <c:v>0.31699340576650425</c:v>
                </c:pt>
                <c:pt idx="674">
                  <c:v>0.33505989256045998</c:v>
                </c:pt>
                <c:pt idx="675">
                  <c:v>0.3400903560666006</c:v>
                </c:pt>
                <c:pt idx="676">
                  <c:v>0.32628195911292307</c:v>
                </c:pt>
                <c:pt idx="677">
                  <c:v>0.34217937510646834</c:v>
                </c:pt>
                <c:pt idx="678">
                  <c:v>0.34422783258738604</c:v>
                </c:pt>
                <c:pt idx="679">
                  <c:v>0.35057131532982638</c:v>
                </c:pt>
                <c:pt idx="680">
                  <c:v>0.36658193368916386</c:v>
                </c:pt>
                <c:pt idx="681">
                  <c:v>0.37295644321757832</c:v>
                </c:pt>
                <c:pt idx="682">
                  <c:v>0.37360309749740506</c:v>
                </c:pt>
                <c:pt idx="683">
                  <c:v>0.36802276355144509</c:v>
                </c:pt>
                <c:pt idx="684">
                  <c:v>0.39199915118828077</c:v>
                </c:pt>
                <c:pt idx="685">
                  <c:v>0.40908634620329887</c:v>
                </c:pt>
                <c:pt idx="686">
                  <c:v>0.41216088784513405</c:v>
                </c:pt>
                <c:pt idx="687">
                  <c:v>0.42490424917871078</c:v>
                </c:pt>
                <c:pt idx="688">
                  <c:v>0.42714541622491903</c:v>
                </c:pt>
                <c:pt idx="689">
                  <c:v>0.42916654798510895</c:v>
                </c:pt>
                <c:pt idx="690">
                  <c:v>0.43581829890032969</c:v>
                </c:pt>
                <c:pt idx="691">
                  <c:v>0.44458673213514216</c:v>
                </c:pt>
                <c:pt idx="692">
                  <c:v>0.44723386887157895</c:v>
                </c:pt>
                <c:pt idx="693">
                  <c:v>0.44895944235406504</c:v>
                </c:pt>
                <c:pt idx="694">
                  <c:v>0.45067253188358408</c:v>
                </c:pt>
                <c:pt idx="695">
                  <c:v>0.45244727567049126</c:v>
                </c:pt>
                <c:pt idx="696">
                  <c:v>0.45237254397741472</c:v>
                </c:pt>
                <c:pt idx="697">
                  <c:v>0.45976333858036333</c:v>
                </c:pt>
                <c:pt idx="698">
                  <c:v>0.5067706258889807</c:v>
                </c:pt>
                <c:pt idx="699">
                  <c:v>0.50004776732563028</c:v>
                </c:pt>
                <c:pt idx="700">
                  <c:v>0.50330594551086172</c:v>
                </c:pt>
                <c:pt idx="701">
                  <c:v>0.53234366085099838</c:v>
                </c:pt>
                <c:pt idx="702">
                  <c:v>0.55517347431905029</c:v>
                </c:pt>
                <c:pt idx="703">
                  <c:v>0.56283460822565035</c:v>
                </c:pt>
                <c:pt idx="704">
                  <c:v>0.63269028516491355</c:v>
                </c:pt>
                <c:pt idx="705">
                  <c:v>0.63441580198362046</c:v>
                </c:pt>
                <c:pt idx="706">
                  <c:v>0.61378835613459093</c:v>
                </c:pt>
                <c:pt idx="707">
                  <c:v>0.61975153115806259</c:v>
                </c:pt>
                <c:pt idx="708">
                  <c:v>0.65526543765281442</c:v>
                </c:pt>
                <c:pt idx="709">
                  <c:v>0.66219092138120561</c:v>
                </c:pt>
                <c:pt idx="710">
                  <c:v>0.67439211464004545</c:v>
                </c:pt>
                <c:pt idx="711">
                  <c:v>0.68343574199113999</c:v>
                </c:pt>
                <c:pt idx="712">
                  <c:v>0.65724688086379079</c:v>
                </c:pt>
                <c:pt idx="713">
                  <c:v>0.65161836360782632</c:v>
                </c:pt>
                <c:pt idx="714">
                  <c:v>0.65531691597787578</c:v>
                </c:pt>
                <c:pt idx="715">
                  <c:v>0.67652067005816408</c:v>
                </c:pt>
                <c:pt idx="716">
                  <c:v>0.66215225521348153</c:v>
                </c:pt>
                <c:pt idx="717">
                  <c:v>0.66684664140461336</c:v>
                </c:pt>
                <c:pt idx="718">
                  <c:v>0.66251091243196336</c:v>
                </c:pt>
                <c:pt idx="719">
                  <c:v>0.66469189219895319</c:v>
                </c:pt>
                <c:pt idx="720">
                  <c:v>0.66544142944341522</c:v>
                </c:pt>
                <c:pt idx="721">
                  <c:v>0.66161767113735259</c:v>
                </c:pt>
                <c:pt idx="722">
                  <c:v>0.65819442579796483</c:v>
                </c:pt>
                <c:pt idx="723">
                  <c:v>0.66472825401145275</c:v>
                </c:pt>
                <c:pt idx="724">
                  <c:v>0.64776048579476764</c:v>
                </c:pt>
                <c:pt idx="725">
                  <c:v>0.6502980408596023</c:v>
                </c:pt>
                <c:pt idx="726">
                  <c:v>0.66261118306160671</c:v>
                </c:pt>
                <c:pt idx="727">
                  <c:v>0.66424726705058335</c:v>
                </c:pt>
                <c:pt idx="728">
                  <c:v>0.66320817973332125</c:v>
                </c:pt>
                <c:pt idx="729">
                  <c:v>0.6573853752649218</c:v>
                </c:pt>
                <c:pt idx="730">
                  <c:v>0.65605508137387547</c:v>
                </c:pt>
                <c:pt idx="731">
                  <c:v>0.66001704120340021</c:v>
                </c:pt>
                <c:pt idx="732">
                  <c:v>0.66539081479428885</c:v>
                </c:pt>
                <c:pt idx="733">
                  <c:v>0.67691727551269509</c:v>
                </c:pt>
                <c:pt idx="734">
                  <c:v>0.67008335065792868</c:v>
                </c:pt>
                <c:pt idx="735">
                  <c:v>0.65477788858035924</c:v>
                </c:pt>
                <c:pt idx="736">
                  <c:v>0.65369411591919391</c:v>
                </c:pt>
                <c:pt idx="737">
                  <c:v>0.65627718984737493</c:v>
                </c:pt>
                <c:pt idx="738">
                  <c:v>0.65518693657393778</c:v>
                </c:pt>
                <c:pt idx="739">
                  <c:v>0.65849526890621102</c:v>
                </c:pt>
                <c:pt idx="740">
                  <c:v>0.64296736934224819</c:v>
                </c:pt>
                <c:pt idx="741">
                  <c:v>0.64141320824324677</c:v>
                </c:pt>
                <c:pt idx="742">
                  <c:v>0.6447370068414503</c:v>
                </c:pt>
                <c:pt idx="743">
                  <c:v>0.62447505657369273</c:v>
                </c:pt>
                <c:pt idx="744">
                  <c:v>0.62024489993407117</c:v>
                </c:pt>
                <c:pt idx="745">
                  <c:v>0.62128165518929657</c:v>
                </c:pt>
                <c:pt idx="746">
                  <c:v>0.61475912365126351</c:v>
                </c:pt>
                <c:pt idx="747">
                  <c:v>0.60409261738139619</c:v>
                </c:pt>
                <c:pt idx="748">
                  <c:v>0.58343709602819294</c:v>
                </c:pt>
                <c:pt idx="749">
                  <c:v>0.5799355342538266</c:v>
                </c:pt>
                <c:pt idx="750">
                  <c:v>0.56314767470048066</c:v>
                </c:pt>
                <c:pt idx="751">
                  <c:v>0.61743802479109799</c:v>
                </c:pt>
                <c:pt idx="752">
                  <c:v>0.63332492085052849</c:v>
                </c:pt>
                <c:pt idx="753">
                  <c:v>0.65191049616700758</c:v>
                </c:pt>
                <c:pt idx="754">
                  <c:v>0.64237132974489919</c:v>
                </c:pt>
                <c:pt idx="755">
                  <c:v>0.59084989876471161</c:v>
                </c:pt>
                <c:pt idx="756">
                  <c:v>0.60201653606029282</c:v>
                </c:pt>
                <c:pt idx="757">
                  <c:v>0.5913268197178384</c:v>
                </c:pt>
                <c:pt idx="758">
                  <c:v>0.58096634030668459</c:v>
                </c:pt>
                <c:pt idx="759">
                  <c:v>0.58616254319584049</c:v>
                </c:pt>
                <c:pt idx="760">
                  <c:v>0.58664553594968194</c:v>
                </c:pt>
                <c:pt idx="761">
                  <c:v>0.50920561580826607</c:v>
                </c:pt>
                <c:pt idx="762">
                  <c:v>0.52588592179185589</c:v>
                </c:pt>
                <c:pt idx="763">
                  <c:v>0.51791162226399934</c:v>
                </c:pt>
                <c:pt idx="764">
                  <c:v>0.4995268710410119</c:v>
                </c:pt>
                <c:pt idx="765">
                  <c:v>0.54157910169582346</c:v>
                </c:pt>
                <c:pt idx="766">
                  <c:v>0.53578082509154223</c:v>
                </c:pt>
                <c:pt idx="767">
                  <c:v>0.5329711003020704</c:v>
                </c:pt>
                <c:pt idx="768">
                  <c:v>0.48763734448709867</c:v>
                </c:pt>
                <c:pt idx="769">
                  <c:v>0.5236908985460732</c:v>
                </c:pt>
                <c:pt idx="770">
                  <c:v>0.53138874591933294</c:v>
                </c:pt>
                <c:pt idx="771">
                  <c:v>0.56246038065921078</c:v>
                </c:pt>
                <c:pt idx="772">
                  <c:v>0.55064053441313476</c:v>
                </c:pt>
                <c:pt idx="773">
                  <c:v>0.5554390002618268</c:v>
                </c:pt>
                <c:pt idx="774">
                  <c:v>0.5402373706863427</c:v>
                </c:pt>
                <c:pt idx="775">
                  <c:v>0.55833189413192252</c:v>
                </c:pt>
                <c:pt idx="776">
                  <c:v>0.56224400350763448</c:v>
                </c:pt>
                <c:pt idx="777">
                  <c:v>0.55402061650850631</c:v>
                </c:pt>
                <c:pt idx="778">
                  <c:v>0.54814338784202588</c:v>
                </c:pt>
                <c:pt idx="779">
                  <c:v>0.55214101148406924</c:v>
                </c:pt>
                <c:pt idx="780">
                  <c:v>0.55001226748757182</c:v>
                </c:pt>
                <c:pt idx="781">
                  <c:v>0.54598851402258375</c:v>
                </c:pt>
                <c:pt idx="782">
                  <c:v>0.53522886649952961</c:v>
                </c:pt>
                <c:pt idx="783">
                  <c:v>0.53453851982669642</c:v>
                </c:pt>
                <c:pt idx="784">
                  <c:v>0.5402353790888017</c:v>
                </c:pt>
                <c:pt idx="785">
                  <c:v>0.53984402789420582</c:v>
                </c:pt>
                <c:pt idx="786">
                  <c:v>0.5441066658303263</c:v>
                </c:pt>
                <c:pt idx="787">
                  <c:v>0.54372686776053591</c:v>
                </c:pt>
                <c:pt idx="788">
                  <c:v>0.53956253247417019</c:v>
                </c:pt>
                <c:pt idx="789">
                  <c:v>0.52736904526617689</c:v>
                </c:pt>
                <c:pt idx="790">
                  <c:v>0.52467409170428592</c:v>
                </c:pt>
                <c:pt idx="791">
                  <c:v>0.5252276636251324</c:v>
                </c:pt>
                <c:pt idx="792">
                  <c:v>0.50997347584478359</c:v>
                </c:pt>
                <c:pt idx="793">
                  <c:v>0.50958228664687233</c:v>
                </c:pt>
                <c:pt idx="794">
                  <c:v>0.51270469687298803</c:v>
                </c:pt>
                <c:pt idx="795">
                  <c:v>0.52204189668455825</c:v>
                </c:pt>
                <c:pt idx="796">
                  <c:v>0.52528048118341208</c:v>
                </c:pt>
                <c:pt idx="797">
                  <c:v>0.52044398274077142</c:v>
                </c:pt>
                <c:pt idx="798">
                  <c:v>0.55145780559195889</c:v>
                </c:pt>
                <c:pt idx="799">
                  <c:v>0.54760958534096682</c:v>
                </c:pt>
                <c:pt idx="800">
                  <c:v>0.54960135881474004</c:v>
                </c:pt>
                <c:pt idx="801">
                  <c:v>0.55287722825575225</c:v>
                </c:pt>
                <c:pt idx="802">
                  <c:v>0.54447113003456649</c:v>
                </c:pt>
                <c:pt idx="803">
                  <c:v>0.55506254142851741</c:v>
                </c:pt>
                <c:pt idx="804">
                  <c:v>0.51095171587116905</c:v>
                </c:pt>
                <c:pt idx="805">
                  <c:v>0.48420601211508324</c:v>
                </c:pt>
                <c:pt idx="806">
                  <c:v>0.4792883749161988</c:v>
                </c:pt>
                <c:pt idx="807">
                  <c:v>0.47368474277390993</c:v>
                </c:pt>
                <c:pt idx="808">
                  <c:v>0.49033377111069365</c:v>
                </c:pt>
                <c:pt idx="809">
                  <c:v>0.49226344981196801</c:v>
                </c:pt>
                <c:pt idx="810">
                  <c:v>0.45740211856109075</c:v>
                </c:pt>
                <c:pt idx="811">
                  <c:v>0.45515317518755294</c:v>
                </c:pt>
                <c:pt idx="812">
                  <c:v>0.4500339966714958</c:v>
                </c:pt>
                <c:pt idx="813">
                  <c:v>0.42566488441045275</c:v>
                </c:pt>
                <c:pt idx="814">
                  <c:v>0.40983215912928772</c:v>
                </c:pt>
                <c:pt idx="815">
                  <c:v>0.40925657475656391</c:v>
                </c:pt>
                <c:pt idx="816">
                  <c:v>0.38644791608047085</c:v>
                </c:pt>
                <c:pt idx="817">
                  <c:v>0.39058610692128043</c:v>
                </c:pt>
                <c:pt idx="818">
                  <c:v>0.38903146430492169</c:v>
                </c:pt>
                <c:pt idx="819">
                  <c:v>0.37902177810863719</c:v>
                </c:pt>
                <c:pt idx="820">
                  <c:v>0.36828645507517921</c:v>
                </c:pt>
                <c:pt idx="821">
                  <c:v>0.35967545240377702</c:v>
                </c:pt>
                <c:pt idx="822">
                  <c:v>0.31581702201069678</c:v>
                </c:pt>
                <c:pt idx="823">
                  <c:v>0.31754898358203121</c:v>
                </c:pt>
                <c:pt idx="824">
                  <c:v>0.33050701252344661</c:v>
                </c:pt>
                <c:pt idx="825">
                  <c:v>0.32436939692060607</c:v>
                </c:pt>
                <c:pt idx="826">
                  <c:v>0.32558265328107644</c:v>
                </c:pt>
                <c:pt idx="827">
                  <c:v>0.31827710569248907</c:v>
                </c:pt>
                <c:pt idx="828">
                  <c:v>0.27582395130820236</c:v>
                </c:pt>
                <c:pt idx="829">
                  <c:v>0.27738956025702455</c:v>
                </c:pt>
                <c:pt idx="830">
                  <c:v>0.29588264429603883</c:v>
                </c:pt>
                <c:pt idx="831">
                  <c:v>0.30841764223784163</c:v>
                </c:pt>
                <c:pt idx="832">
                  <c:v>0.30743474424323014</c:v>
                </c:pt>
                <c:pt idx="833">
                  <c:v>0.30401979223900966</c:v>
                </c:pt>
                <c:pt idx="834">
                  <c:v>0.2826205241079392</c:v>
                </c:pt>
                <c:pt idx="835">
                  <c:v>0.28121165545616977</c:v>
                </c:pt>
                <c:pt idx="836">
                  <c:v>0.27719915188590238</c:v>
                </c:pt>
                <c:pt idx="837">
                  <c:v>0.27537393146328287</c:v>
                </c:pt>
                <c:pt idx="838">
                  <c:v>0.27724936693155883</c:v>
                </c:pt>
                <c:pt idx="839">
                  <c:v>0.27706727984574925</c:v>
                </c:pt>
                <c:pt idx="840">
                  <c:v>0.27297003665559522</c:v>
                </c:pt>
                <c:pt idx="841">
                  <c:v>0.26781693926033834</c:v>
                </c:pt>
                <c:pt idx="842">
                  <c:v>0.26911595068222477</c:v>
                </c:pt>
                <c:pt idx="843">
                  <c:v>0.27147119904394085</c:v>
                </c:pt>
                <c:pt idx="844">
                  <c:v>0.27138066366431068</c:v>
                </c:pt>
                <c:pt idx="845">
                  <c:v>0.26800858008632533</c:v>
                </c:pt>
                <c:pt idx="846">
                  <c:v>0.27065193413725952</c:v>
                </c:pt>
                <c:pt idx="847">
                  <c:v>0.27048592389017245</c:v>
                </c:pt>
                <c:pt idx="848">
                  <c:v>0.27166602698574127</c:v>
                </c:pt>
                <c:pt idx="849">
                  <c:v>0.27076141959720457</c:v>
                </c:pt>
                <c:pt idx="850">
                  <c:v>0.28032931834234015</c:v>
                </c:pt>
                <c:pt idx="851">
                  <c:v>0.28750409038813501</c:v>
                </c:pt>
                <c:pt idx="852">
                  <c:v>0.28431715988227724</c:v>
                </c:pt>
                <c:pt idx="853">
                  <c:v>0.28155715206942217</c:v>
                </c:pt>
                <c:pt idx="854">
                  <c:v>0.28062109536987923</c:v>
                </c:pt>
                <c:pt idx="855">
                  <c:v>0.29249271085948153</c:v>
                </c:pt>
                <c:pt idx="856">
                  <c:v>0.29012094640164504</c:v>
                </c:pt>
                <c:pt idx="857">
                  <c:v>0.29349945504735264</c:v>
                </c:pt>
                <c:pt idx="858">
                  <c:v>0.28892864807964108</c:v>
                </c:pt>
                <c:pt idx="859">
                  <c:v>0.29175353021899586</c:v>
                </c:pt>
                <c:pt idx="860">
                  <c:v>0.29208069999085046</c:v>
                </c:pt>
                <c:pt idx="861">
                  <c:v>0.28796244986282299</c:v>
                </c:pt>
                <c:pt idx="862">
                  <c:v>0.30577557564888974</c:v>
                </c:pt>
                <c:pt idx="863">
                  <c:v>0.300153282026903</c:v>
                </c:pt>
                <c:pt idx="864">
                  <c:v>0.29622882394095523</c:v>
                </c:pt>
                <c:pt idx="865">
                  <c:v>0.29860076101270044</c:v>
                </c:pt>
                <c:pt idx="866">
                  <c:v>0.29284792774306551</c:v>
                </c:pt>
                <c:pt idx="867">
                  <c:v>0.29779828831621674</c:v>
                </c:pt>
                <c:pt idx="868">
                  <c:v>0.30658986132491434</c:v>
                </c:pt>
                <c:pt idx="869">
                  <c:v>0.30933123667392243</c:v>
                </c:pt>
                <c:pt idx="870">
                  <c:v>0.30827267333529873</c:v>
                </c:pt>
                <c:pt idx="871">
                  <c:v>0.28727995253642064</c:v>
                </c:pt>
                <c:pt idx="872">
                  <c:v>0.28712635574784795</c:v>
                </c:pt>
                <c:pt idx="873">
                  <c:v>0.29131258052395803</c:v>
                </c:pt>
                <c:pt idx="874">
                  <c:v>0.29534504680893081</c:v>
                </c:pt>
                <c:pt idx="875">
                  <c:v>0.28787881892955208</c:v>
                </c:pt>
                <c:pt idx="876">
                  <c:v>0.28074964769310506</c:v>
                </c:pt>
                <c:pt idx="877">
                  <c:v>0.27903543792225005</c:v>
                </c:pt>
                <c:pt idx="878">
                  <c:v>0.27829706926902631</c:v>
                </c:pt>
                <c:pt idx="879">
                  <c:v>0.2882605218404149</c:v>
                </c:pt>
                <c:pt idx="880">
                  <c:v>0.28883037802331152</c:v>
                </c:pt>
                <c:pt idx="881">
                  <c:v>0.29837058157031476</c:v>
                </c:pt>
                <c:pt idx="882">
                  <c:v>0.30387350976735905</c:v>
                </c:pt>
                <c:pt idx="883">
                  <c:v>0.30935343242029889</c:v>
                </c:pt>
                <c:pt idx="884">
                  <c:v>0.31102181370600335</c:v>
                </c:pt>
                <c:pt idx="885">
                  <c:v>0.3406623010826807</c:v>
                </c:pt>
                <c:pt idx="886">
                  <c:v>0.3325194024005787</c:v>
                </c:pt>
                <c:pt idx="887">
                  <c:v>0.31978036970609203</c:v>
                </c:pt>
                <c:pt idx="888">
                  <c:v>0.31128617990024804</c:v>
                </c:pt>
                <c:pt idx="889">
                  <c:v>0.29538620315028369</c:v>
                </c:pt>
                <c:pt idx="890">
                  <c:v>0.30742161003333102</c:v>
                </c:pt>
                <c:pt idx="891">
                  <c:v>0.31767034427617857</c:v>
                </c:pt>
                <c:pt idx="892">
                  <c:v>0.29895725227319697</c:v>
                </c:pt>
                <c:pt idx="893">
                  <c:v>0.26732013363430901</c:v>
                </c:pt>
                <c:pt idx="894">
                  <c:v>0.26614244600310871</c:v>
                </c:pt>
                <c:pt idx="895">
                  <c:v>0.25899786675345066</c:v>
                </c:pt>
                <c:pt idx="896">
                  <c:v>0.25406901798698567</c:v>
                </c:pt>
                <c:pt idx="897">
                  <c:v>0.25375150902910443</c:v>
                </c:pt>
                <c:pt idx="898">
                  <c:v>0.25214304694465522</c:v>
                </c:pt>
                <c:pt idx="899">
                  <c:v>0.252993355969168</c:v>
                </c:pt>
                <c:pt idx="900">
                  <c:v>0.24917328222589169</c:v>
                </c:pt>
                <c:pt idx="901">
                  <c:v>0.25191149664723744</c:v>
                </c:pt>
                <c:pt idx="902">
                  <c:v>0.25125037285569862</c:v>
                </c:pt>
                <c:pt idx="903">
                  <c:v>0.25076104725174847</c:v>
                </c:pt>
                <c:pt idx="904">
                  <c:v>0.25101232195926809</c:v>
                </c:pt>
                <c:pt idx="905">
                  <c:v>0.24553812298542374</c:v>
                </c:pt>
                <c:pt idx="906">
                  <c:v>0.2436168328509887</c:v>
                </c:pt>
                <c:pt idx="907">
                  <c:v>0.24326202000535904</c:v>
                </c:pt>
                <c:pt idx="908">
                  <c:v>0.24641064439632804</c:v>
                </c:pt>
                <c:pt idx="909">
                  <c:v>0.24289379176717099</c:v>
                </c:pt>
                <c:pt idx="910">
                  <c:v>0.24212672850011374</c:v>
                </c:pt>
                <c:pt idx="911">
                  <c:v>0.24480853957067611</c:v>
                </c:pt>
                <c:pt idx="912">
                  <c:v>0.24478985936192471</c:v>
                </c:pt>
                <c:pt idx="913">
                  <c:v>0.24135856497995553</c:v>
                </c:pt>
                <c:pt idx="914">
                  <c:v>0.23605523352874991</c:v>
                </c:pt>
                <c:pt idx="915">
                  <c:v>0.23052298475479749</c:v>
                </c:pt>
                <c:pt idx="916">
                  <c:v>0.22961433258993189</c:v>
                </c:pt>
                <c:pt idx="917">
                  <c:v>0.23965692408752934</c:v>
                </c:pt>
                <c:pt idx="918">
                  <c:v>0.23265627020736465</c:v>
                </c:pt>
                <c:pt idx="919">
                  <c:v>0.23239229162724384</c:v>
                </c:pt>
                <c:pt idx="920">
                  <c:v>0.22696196665023816</c:v>
                </c:pt>
                <c:pt idx="921">
                  <c:v>0.22333172155877665</c:v>
                </c:pt>
                <c:pt idx="922">
                  <c:v>0.21345086747882466</c:v>
                </c:pt>
                <c:pt idx="923">
                  <c:v>0.20780376489595731</c:v>
                </c:pt>
                <c:pt idx="924">
                  <c:v>0.20691635889073642</c:v>
                </c:pt>
                <c:pt idx="925">
                  <c:v>0.18600321621122043</c:v>
                </c:pt>
                <c:pt idx="926">
                  <c:v>0.17904975729607409</c:v>
                </c:pt>
                <c:pt idx="927">
                  <c:v>0.1761882345171768</c:v>
                </c:pt>
                <c:pt idx="928">
                  <c:v>0.17997408003079196</c:v>
                </c:pt>
                <c:pt idx="929">
                  <c:v>0.17976691079453741</c:v>
                </c:pt>
                <c:pt idx="930">
                  <c:v>0.18274968108214748</c:v>
                </c:pt>
                <c:pt idx="931">
                  <c:v>0.17501643713708728</c:v>
                </c:pt>
                <c:pt idx="932">
                  <c:v>0.17554254730709082</c:v>
                </c:pt>
                <c:pt idx="933">
                  <c:v>0.17590081105076874</c:v>
                </c:pt>
                <c:pt idx="934">
                  <c:v>0.17814241901519159</c:v>
                </c:pt>
                <c:pt idx="935">
                  <c:v>0.17613018444415171</c:v>
                </c:pt>
                <c:pt idx="936">
                  <c:v>0.17498174359730087</c:v>
                </c:pt>
                <c:pt idx="937">
                  <c:v>0.16812148899764867</c:v>
                </c:pt>
                <c:pt idx="938">
                  <c:v>0.16587367407986101</c:v>
                </c:pt>
                <c:pt idx="939">
                  <c:v>0.16715516359264557</c:v>
                </c:pt>
                <c:pt idx="940">
                  <c:v>0.16167627711396895</c:v>
                </c:pt>
                <c:pt idx="941">
                  <c:v>0.15489804960721346</c:v>
                </c:pt>
                <c:pt idx="942">
                  <c:v>0.15621449848248478</c:v>
                </c:pt>
                <c:pt idx="943">
                  <c:v>0.15448959188537922</c:v>
                </c:pt>
                <c:pt idx="944">
                  <c:v>0.14286236748737641</c:v>
                </c:pt>
                <c:pt idx="945">
                  <c:v>0.1226121104548329</c:v>
                </c:pt>
                <c:pt idx="946">
                  <c:v>0.12105638574570325</c:v>
                </c:pt>
                <c:pt idx="947">
                  <c:v>0.12242200017580811</c:v>
                </c:pt>
                <c:pt idx="948">
                  <c:v>0.11424251434296157</c:v>
                </c:pt>
                <c:pt idx="949">
                  <c:v>0.11769506798942901</c:v>
                </c:pt>
                <c:pt idx="950">
                  <c:v>0.12106115952071306</c:v>
                </c:pt>
                <c:pt idx="951">
                  <c:v>0.12981848399487603</c:v>
                </c:pt>
                <c:pt idx="952">
                  <c:v>0.13709377642531931</c:v>
                </c:pt>
                <c:pt idx="953">
                  <c:v>0.11362466152036588</c:v>
                </c:pt>
                <c:pt idx="954">
                  <c:v>9.040136792339018E-2</c:v>
                </c:pt>
                <c:pt idx="955">
                  <c:v>0.10627851633698335</c:v>
                </c:pt>
                <c:pt idx="956">
                  <c:v>0.12360893658820481</c:v>
                </c:pt>
                <c:pt idx="957">
                  <c:v>0.12471006713134546</c:v>
                </c:pt>
                <c:pt idx="958">
                  <c:v>0.13406233560415876</c:v>
                </c:pt>
                <c:pt idx="959">
                  <c:v>0.14402108793300863</c:v>
                </c:pt>
                <c:pt idx="960">
                  <c:v>0.13855429859921203</c:v>
                </c:pt>
                <c:pt idx="961">
                  <c:v>0.1361447291695288</c:v>
                </c:pt>
                <c:pt idx="962">
                  <c:v>0.13630838233349044</c:v>
                </c:pt>
                <c:pt idx="963">
                  <c:v>0.15480353964923368</c:v>
                </c:pt>
                <c:pt idx="964">
                  <c:v>0.14881250968167611</c:v>
                </c:pt>
                <c:pt idx="965">
                  <c:v>0.15424152264153534</c:v>
                </c:pt>
                <c:pt idx="966">
                  <c:v>0.15525929308347139</c:v>
                </c:pt>
                <c:pt idx="967">
                  <c:v>0.15470280983886964</c:v>
                </c:pt>
                <c:pt idx="968">
                  <c:v>0.1634222396800844</c:v>
                </c:pt>
                <c:pt idx="969">
                  <c:v>0.16479217713074057</c:v>
                </c:pt>
                <c:pt idx="970">
                  <c:v>0.16541233447935055</c:v>
                </c:pt>
                <c:pt idx="971">
                  <c:v>0.17442416216124318</c:v>
                </c:pt>
                <c:pt idx="972">
                  <c:v>0.17649114572152061</c:v>
                </c:pt>
                <c:pt idx="973">
                  <c:v>0.18236549545327366</c:v>
                </c:pt>
                <c:pt idx="974">
                  <c:v>0.17714061591160718</c:v>
                </c:pt>
                <c:pt idx="975">
                  <c:v>0.1751110300624574</c:v>
                </c:pt>
                <c:pt idx="976">
                  <c:v>0.17057017298057436</c:v>
                </c:pt>
                <c:pt idx="977">
                  <c:v>0.17811535035687248</c:v>
                </c:pt>
                <c:pt idx="978">
                  <c:v>0.18455328441327304</c:v>
                </c:pt>
                <c:pt idx="979">
                  <c:v>0.19376876983381133</c:v>
                </c:pt>
                <c:pt idx="980">
                  <c:v>0.1684679110469981</c:v>
                </c:pt>
                <c:pt idx="981">
                  <c:v>0.17049355961469304</c:v>
                </c:pt>
                <c:pt idx="982">
                  <c:v>0.16743004017017324</c:v>
                </c:pt>
                <c:pt idx="983">
                  <c:v>0.17051638918177042</c:v>
                </c:pt>
                <c:pt idx="984">
                  <c:v>0.16671837197117512</c:v>
                </c:pt>
                <c:pt idx="985">
                  <c:v>0.1732481687437025</c:v>
                </c:pt>
                <c:pt idx="986">
                  <c:v>0.17412860255469581</c:v>
                </c:pt>
                <c:pt idx="987">
                  <c:v>0.19432665274214192</c:v>
                </c:pt>
                <c:pt idx="988">
                  <c:v>0.19043152356863557</c:v>
                </c:pt>
                <c:pt idx="989">
                  <c:v>0.19179863042319173</c:v>
                </c:pt>
                <c:pt idx="990">
                  <c:v>0.19431975821465289</c:v>
                </c:pt>
                <c:pt idx="991">
                  <c:v>0.19781755997747946</c:v>
                </c:pt>
                <c:pt idx="992">
                  <c:v>0.19495128132292497</c:v>
                </c:pt>
                <c:pt idx="993">
                  <c:v>0.19193779420084406</c:v>
                </c:pt>
                <c:pt idx="994">
                  <c:v>0.21837252077110228</c:v>
                </c:pt>
                <c:pt idx="995">
                  <c:v>0.22248376936557587</c:v>
                </c:pt>
                <c:pt idx="996">
                  <c:v>0.21392999949660282</c:v>
                </c:pt>
                <c:pt idx="997">
                  <c:v>0.21439365622193121</c:v>
                </c:pt>
                <c:pt idx="998">
                  <c:v>0.21931272930138376</c:v>
                </c:pt>
                <c:pt idx="999">
                  <c:v>0.20960222245131194</c:v>
                </c:pt>
                <c:pt idx="1000">
                  <c:v>0.20696254722476568</c:v>
                </c:pt>
                <c:pt idx="1001">
                  <c:v>0.2040896475938942</c:v>
                </c:pt>
                <c:pt idx="1002">
                  <c:v>0.22245541539094585</c:v>
                </c:pt>
                <c:pt idx="1003">
                  <c:v>0.22385423538188129</c:v>
                </c:pt>
                <c:pt idx="1004">
                  <c:v>0.22655675846435833</c:v>
                </c:pt>
                <c:pt idx="1005">
                  <c:v>0.2256630972549323</c:v>
                </c:pt>
                <c:pt idx="1006">
                  <c:v>0.23116228012888787</c:v>
                </c:pt>
                <c:pt idx="1007">
                  <c:v>0.24163056696041973</c:v>
                </c:pt>
                <c:pt idx="1008">
                  <c:v>0.25436568242422958</c:v>
                </c:pt>
                <c:pt idx="1009">
                  <c:v>0.25738377138938262</c:v>
                </c:pt>
                <c:pt idx="1010">
                  <c:v>0.26190929294546328</c:v>
                </c:pt>
                <c:pt idx="1011">
                  <c:v>0.26482753478407101</c:v>
                </c:pt>
                <c:pt idx="1012">
                  <c:v>0.28453081171403588</c:v>
                </c:pt>
                <c:pt idx="1013">
                  <c:v>0.27841088465757075</c:v>
                </c:pt>
                <c:pt idx="1014">
                  <c:v>0.26680503178978593</c:v>
                </c:pt>
                <c:pt idx="1015">
                  <c:v>0.27509910252007963</c:v>
                </c:pt>
                <c:pt idx="1016">
                  <c:v>0.29216125514541652</c:v>
                </c:pt>
                <c:pt idx="1017">
                  <c:v>0.29786836504882519</c:v>
                </c:pt>
                <c:pt idx="1018">
                  <c:v>0.29784374780990097</c:v>
                </c:pt>
                <c:pt idx="1019">
                  <c:v>0.29817851103125015</c:v>
                </c:pt>
                <c:pt idx="1020">
                  <c:v>0.30302156558877491</c:v>
                </c:pt>
                <c:pt idx="1021">
                  <c:v>0.29115264030283838</c:v>
                </c:pt>
                <c:pt idx="1022">
                  <c:v>0.29676003965805214</c:v>
                </c:pt>
                <c:pt idx="1023">
                  <c:v>0.295358922620375</c:v>
                </c:pt>
                <c:pt idx="1024">
                  <c:v>0.28437145880065368</c:v>
                </c:pt>
                <c:pt idx="1025">
                  <c:v>0.28465749099663551</c:v>
                </c:pt>
                <c:pt idx="1026">
                  <c:v>0.27317874018802973</c:v>
                </c:pt>
                <c:pt idx="1027">
                  <c:v>0.27745268109573989</c:v>
                </c:pt>
                <c:pt idx="1028">
                  <c:v>0.26997344281987606</c:v>
                </c:pt>
                <c:pt idx="1029">
                  <c:v>0.26861666719380056</c:v>
                </c:pt>
                <c:pt idx="1030">
                  <c:v>0.25878694494749344</c:v>
                </c:pt>
                <c:pt idx="1031">
                  <c:v>0.22723565321604178</c:v>
                </c:pt>
                <c:pt idx="1032">
                  <c:v>0.1573451879320307</c:v>
                </c:pt>
                <c:pt idx="1033">
                  <c:v>0.11696237223652599</c:v>
                </c:pt>
                <c:pt idx="1034">
                  <c:v>0.1032725683444002</c:v>
                </c:pt>
                <c:pt idx="1035">
                  <c:v>9.7878378386402273E-2</c:v>
                </c:pt>
                <c:pt idx="1036">
                  <c:v>9.4604114043177409E-2</c:v>
                </c:pt>
                <c:pt idx="1037">
                  <c:v>9.3852367542692799E-2</c:v>
                </c:pt>
                <c:pt idx="1038">
                  <c:v>9.3901507912263052E-2</c:v>
                </c:pt>
                <c:pt idx="1039">
                  <c:v>0.10154888748236987</c:v>
                </c:pt>
                <c:pt idx="1040">
                  <c:v>0.10486012610666777</c:v>
                </c:pt>
                <c:pt idx="1041">
                  <c:v>0.10445721211937668</c:v>
                </c:pt>
                <c:pt idx="1042">
                  <c:v>9.9008950417559194E-2</c:v>
                </c:pt>
                <c:pt idx="1043">
                  <c:v>0.10830146501315192</c:v>
                </c:pt>
                <c:pt idx="1044">
                  <c:v>0.10621403946462497</c:v>
                </c:pt>
                <c:pt idx="1045">
                  <c:v>0.10780536983411355</c:v>
                </c:pt>
                <c:pt idx="1046">
                  <c:v>0.10947494375867518</c:v>
                </c:pt>
                <c:pt idx="1047">
                  <c:v>0.10942752739162002</c:v>
                </c:pt>
                <c:pt idx="1048">
                  <c:v>0.10871735385610071</c:v>
                </c:pt>
                <c:pt idx="1049">
                  <c:v>0.10873282046422612</c:v>
                </c:pt>
                <c:pt idx="1050">
                  <c:v>0.10349109867419756</c:v>
                </c:pt>
                <c:pt idx="1051">
                  <c:v>0.101297397771444</c:v>
                </c:pt>
                <c:pt idx="1052">
                  <c:v>0.10096439813039058</c:v>
                </c:pt>
                <c:pt idx="1053">
                  <c:v>0.10213440282224155</c:v>
                </c:pt>
                <c:pt idx="1054">
                  <c:v>9.9139642430526018E-2</c:v>
                </c:pt>
                <c:pt idx="1055">
                  <c:v>9.931342320288368E-2</c:v>
                </c:pt>
                <c:pt idx="1056">
                  <c:v>0.10009584444376438</c:v>
                </c:pt>
                <c:pt idx="1057">
                  <c:v>9.6182335827465618E-2</c:v>
                </c:pt>
                <c:pt idx="1058">
                  <c:v>9.4031313455349277E-2</c:v>
                </c:pt>
                <c:pt idx="1059">
                  <c:v>8.2922295519146969E-2</c:v>
                </c:pt>
                <c:pt idx="1060">
                  <c:v>8.2772056077368178E-2</c:v>
                </c:pt>
                <c:pt idx="1061">
                  <c:v>8.0681350436977411E-2</c:v>
                </c:pt>
                <c:pt idx="1062">
                  <c:v>7.9200465455786934E-2</c:v>
                </c:pt>
                <c:pt idx="1063">
                  <c:v>7.5544914139061309E-2</c:v>
                </c:pt>
                <c:pt idx="1064">
                  <c:v>7.6938883507209399E-2</c:v>
                </c:pt>
                <c:pt idx="1065">
                  <c:v>7.4651843347001506E-2</c:v>
                </c:pt>
                <c:pt idx="1066">
                  <c:v>7.4264873782152407E-2</c:v>
                </c:pt>
                <c:pt idx="1067">
                  <c:v>7.3853885161341629E-2</c:v>
                </c:pt>
                <c:pt idx="1068">
                  <c:v>7.8778558518391092E-2</c:v>
                </c:pt>
                <c:pt idx="1069">
                  <c:v>8.0652221024774859E-2</c:v>
                </c:pt>
                <c:pt idx="1070">
                  <c:v>8.9486982948020155E-2</c:v>
                </c:pt>
                <c:pt idx="1071">
                  <c:v>9.0290024650419506E-2</c:v>
                </c:pt>
                <c:pt idx="1072">
                  <c:v>8.9776498425235093E-2</c:v>
                </c:pt>
                <c:pt idx="1073">
                  <c:v>8.9616084025541054E-2</c:v>
                </c:pt>
                <c:pt idx="1074">
                  <c:v>9.3005181335682752E-2</c:v>
                </c:pt>
                <c:pt idx="1075">
                  <c:v>8.4904578350158022E-2</c:v>
                </c:pt>
                <c:pt idx="1076">
                  <c:v>9.2153544426571921E-2</c:v>
                </c:pt>
                <c:pt idx="1077">
                  <c:v>9.4007268679943023E-2</c:v>
                </c:pt>
                <c:pt idx="1078">
                  <c:v>9.3814659031643433E-2</c:v>
                </c:pt>
                <c:pt idx="1079">
                  <c:v>9.7590276691135125E-2</c:v>
                </c:pt>
                <c:pt idx="1080">
                  <c:v>9.893510396993864E-2</c:v>
                </c:pt>
                <c:pt idx="1081">
                  <c:v>9.8239841022549318E-2</c:v>
                </c:pt>
                <c:pt idx="1082">
                  <c:v>9.7192159089244862E-2</c:v>
                </c:pt>
                <c:pt idx="1083">
                  <c:v>9.5717672867642906E-2</c:v>
                </c:pt>
                <c:pt idx="1084">
                  <c:v>9.7059042260081871E-2</c:v>
                </c:pt>
                <c:pt idx="1085">
                  <c:v>9.604663983948275E-2</c:v>
                </c:pt>
                <c:pt idx="1086">
                  <c:v>9.509562659322511E-2</c:v>
                </c:pt>
                <c:pt idx="1087">
                  <c:v>0.10155322074079537</c:v>
                </c:pt>
                <c:pt idx="1088">
                  <c:v>0.10135206349607838</c:v>
                </c:pt>
                <c:pt idx="1089">
                  <c:v>0.10150357395231312</c:v>
                </c:pt>
                <c:pt idx="1090">
                  <c:v>0.10097881598916686</c:v>
                </c:pt>
                <c:pt idx="1091">
                  <c:v>9.9490010746801125E-2</c:v>
                </c:pt>
                <c:pt idx="1092">
                  <c:v>0.10294556044076676</c:v>
                </c:pt>
                <c:pt idx="1093">
                  <c:v>0.10409637893454235</c:v>
                </c:pt>
                <c:pt idx="1094">
                  <c:v>0.10713557853920967</c:v>
                </c:pt>
                <c:pt idx="1095">
                  <c:v>0.12475857216690073</c:v>
                </c:pt>
                <c:pt idx="1096">
                  <c:v>0.14759388147761882</c:v>
                </c:pt>
                <c:pt idx="1097">
                  <c:v>0.15409232519034144</c:v>
                </c:pt>
                <c:pt idx="1098">
                  <c:v>0.16909988888636596</c:v>
                </c:pt>
                <c:pt idx="1099">
                  <c:v>0.17606019803594539</c:v>
                </c:pt>
                <c:pt idx="1100">
                  <c:v>0.17599462972779015</c:v>
                </c:pt>
                <c:pt idx="1101">
                  <c:v>0.17659229229461421</c:v>
                </c:pt>
                <c:pt idx="1102">
                  <c:v>0.17549839388741167</c:v>
                </c:pt>
                <c:pt idx="1103">
                  <c:v>0.17066321431415854</c:v>
                </c:pt>
                <c:pt idx="1104">
                  <c:v>0.17362279347478635</c:v>
                </c:pt>
                <c:pt idx="1105">
                  <c:v>0.18049690446977371</c:v>
                </c:pt>
                <c:pt idx="1106">
                  <c:v>0.18210276035784623</c:v>
                </c:pt>
                <c:pt idx="1107">
                  <c:v>0.18404871667117395</c:v>
                </c:pt>
                <c:pt idx="1108">
                  <c:v>0.18856271153493451</c:v>
                </c:pt>
                <c:pt idx="1109">
                  <c:v>0.18439534181795411</c:v>
                </c:pt>
                <c:pt idx="1110">
                  <c:v>0.19185089156108073</c:v>
                </c:pt>
                <c:pt idx="1111">
                  <c:v>0.18797338194865121</c:v>
                </c:pt>
                <c:pt idx="1112">
                  <c:v>0.1919063426496205</c:v>
                </c:pt>
                <c:pt idx="1113">
                  <c:v>0.19619483770816815</c:v>
                </c:pt>
                <c:pt idx="1114">
                  <c:v>0.19296151666242498</c:v>
                </c:pt>
                <c:pt idx="1115">
                  <c:v>0.1865294142548119</c:v>
                </c:pt>
                <c:pt idx="1116">
                  <c:v>0.18591173577546286</c:v>
                </c:pt>
                <c:pt idx="1117">
                  <c:v>0.18812465727696509</c:v>
                </c:pt>
                <c:pt idx="1118">
                  <c:v>0.1907691860555267</c:v>
                </c:pt>
                <c:pt idx="1119">
                  <c:v>0.19070857333327559</c:v>
                </c:pt>
                <c:pt idx="1120">
                  <c:v>0.19606319943571773</c:v>
                </c:pt>
                <c:pt idx="1121">
                  <c:v>0.20038076157015683</c:v>
                </c:pt>
                <c:pt idx="1122">
                  <c:v>0.22803326009989378</c:v>
                </c:pt>
                <c:pt idx="1123">
                  <c:v>0.23211112089813776</c:v>
                </c:pt>
                <c:pt idx="1124">
                  <c:v>0.24638264252458586</c:v>
                </c:pt>
                <c:pt idx="1125">
                  <c:v>0.26055217282274123</c:v>
                </c:pt>
                <c:pt idx="1126">
                  <c:v>0.25778792159583425</c:v>
                </c:pt>
                <c:pt idx="1127">
                  <c:v>0.27175017839386739</c:v>
                </c:pt>
                <c:pt idx="1128">
                  <c:v>0.27179314897907075</c:v>
                </c:pt>
                <c:pt idx="1129">
                  <c:v>0.27186321739301594</c:v>
                </c:pt>
                <c:pt idx="1130">
                  <c:v>0.26888989440998762</c:v>
                </c:pt>
                <c:pt idx="1131">
                  <c:v>0.2698148204785194</c:v>
                </c:pt>
                <c:pt idx="1132">
                  <c:v>0.27385743882424629</c:v>
                </c:pt>
                <c:pt idx="1133">
                  <c:v>0.26665851443466071</c:v>
                </c:pt>
                <c:pt idx="1134">
                  <c:v>0.2631611224980131</c:v>
                </c:pt>
                <c:pt idx="1135">
                  <c:v>0.25237546583792647</c:v>
                </c:pt>
                <c:pt idx="1136">
                  <c:v>0.27092156965274744</c:v>
                </c:pt>
                <c:pt idx="1137">
                  <c:v>0.26063510741764673</c:v>
                </c:pt>
                <c:pt idx="1138">
                  <c:v>0.2699418432941183</c:v>
                </c:pt>
                <c:pt idx="1139">
                  <c:v>0.26396368250101865</c:v>
                </c:pt>
                <c:pt idx="1140">
                  <c:v>0.27346522279723856</c:v>
                </c:pt>
                <c:pt idx="1141">
                  <c:v>0.27410033341413381</c:v>
                </c:pt>
                <c:pt idx="1142">
                  <c:v>0.28642470923550595</c:v>
                </c:pt>
                <c:pt idx="1143">
                  <c:v>0.28709411816819791</c:v>
                </c:pt>
                <c:pt idx="1144">
                  <c:v>0.29590172561509903</c:v>
                </c:pt>
                <c:pt idx="1145">
                  <c:v>0.30299808902772951</c:v>
                </c:pt>
                <c:pt idx="1146">
                  <c:v>0.30836298782976113</c:v>
                </c:pt>
                <c:pt idx="1147">
                  <c:v>0.34257260429789477</c:v>
                </c:pt>
                <c:pt idx="1148">
                  <c:v>0.34862318217325405</c:v>
                </c:pt>
                <c:pt idx="1149">
                  <c:v>0.34737705756586867</c:v>
                </c:pt>
                <c:pt idx="1150">
                  <c:v>0.34313966747451641</c:v>
                </c:pt>
                <c:pt idx="1151">
                  <c:v>0.33790213712932921</c:v>
                </c:pt>
                <c:pt idx="1152">
                  <c:v>0.33658458848673556</c:v>
                </c:pt>
                <c:pt idx="1153">
                  <c:v>0.34292926719596223</c:v>
                </c:pt>
                <c:pt idx="1154">
                  <c:v>0.34951168790320331</c:v>
                </c:pt>
                <c:pt idx="1155">
                  <c:v>0.35254121360959528</c:v>
                </c:pt>
                <c:pt idx="1156">
                  <c:v>0.35303284377100425</c:v>
                </c:pt>
                <c:pt idx="1157">
                  <c:v>0.37018220497652787</c:v>
                </c:pt>
                <c:pt idx="1158">
                  <c:v>0.37038790725365711</c:v>
                </c:pt>
                <c:pt idx="1159">
                  <c:v>0.37107064175436377</c:v>
                </c:pt>
                <c:pt idx="1160">
                  <c:v>0.36816951418468757</c:v>
                </c:pt>
                <c:pt idx="1161">
                  <c:v>0.36731579360968969</c:v>
                </c:pt>
                <c:pt idx="1162">
                  <c:v>0.36092850373971264</c:v>
                </c:pt>
                <c:pt idx="1163">
                  <c:v>0.35471623880745334</c:v>
                </c:pt>
                <c:pt idx="1164">
                  <c:v>0.35253569551266567</c:v>
                </c:pt>
                <c:pt idx="1165">
                  <c:v>0.35412092220474412</c:v>
                </c:pt>
                <c:pt idx="1166">
                  <c:v>0.35641440311218636</c:v>
                </c:pt>
                <c:pt idx="1167">
                  <c:v>0.35853787244210777</c:v>
                </c:pt>
                <c:pt idx="1168">
                  <c:v>0.37829986062370352</c:v>
                </c:pt>
                <c:pt idx="1169">
                  <c:v>0.37393337136511151</c:v>
                </c:pt>
                <c:pt idx="1170">
                  <c:v>0.37653580314128776</c:v>
                </c:pt>
                <c:pt idx="1171">
                  <c:v>0.37789138563238245</c:v>
                </c:pt>
                <c:pt idx="1172">
                  <c:v>0.37821937771851344</c:v>
                </c:pt>
                <c:pt idx="1173">
                  <c:v>0.38389614767263469</c:v>
                </c:pt>
                <c:pt idx="1174">
                  <c:v>0.38708974202454133</c:v>
                </c:pt>
                <c:pt idx="1175">
                  <c:v>0.3887956045757181</c:v>
                </c:pt>
                <c:pt idx="1176">
                  <c:v>0.39558514733906014</c:v>
                </c:pt>
                <c:pt idx="1177">
                  <c:v>0.40868740252577385</c:v>
                </c:pt>
                <c:pt idx="1178">
                  <c:v>0.42037344322408821</c:v>
                </c:pt>
                <c:pt idx="1179">
                  <c:v>0.42467609848838539</c:v>
                </c:pt>
                <c:pt idx="1180">
                  <c:v>0.42653199630581989</c:v>
                </c:pt>
                <c:pt idx="1181">
                  <c:v>0.43067771342019695</c:v>
                </c:pt>
                <c:pt idx="1182">
                  <c:v>0.43180081280574956</c:v>
                </c:pt>
                <c:pt idx="1183">
                  <c:v>0.43170292040150238</c:v>
                </c:pt>
                <c:pt idx="1184">
                  <c:v>0.43128228977103755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E-4A5C-8D7B-259D8613D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R-squared</a:t>
            </a:r>
            <a:endParaRPr lang="en-US" sz="4400" b="1" i="0" u="none" strike="noStrike" cap="all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42138174823735264"/>
          <c:y val="5.747126436781609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68136187664041992"/>
        </c:manualLayout>
      </c:layout>
      <c:lineChart>
        <c:grouping val="standard"/>
        <c:varyColors val="0"/>
        <c:ser>
          <c:idx val="2"/>
          <c:order val="0"/>
          <c:tx>
            <c:strRef>
              <c:f>RISKSTATS_LSE!$G$1</c:f>
              <c:strCache>
                <c:ptCount val="1"/>
                <c:pt idx="0">
                  <c:v>r2_SPTR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RISKSTATS_LSE!$G$2:$G$1186</c:f>
              <c:numCache>
                <c:formatCode>0.00</c:formatCode>
                <c:ptCount val="1185"/>
                <c:pt idx="62">
                  <c:v>0.8398597820333773</c:v>
                </c:pt>
                <c:pt idx="63">
                  <c:v>0.83927071373369466</c:v>
                </c:pt>
                <c:pt idx="64">
                  <c:v>0.83857325275778238</c:v>
                </c:pt>
                <c:pt idx="65">
                  <c:v>0.84695737850276331</c:v>
                </c:pt>
                <c:pt idx="66">
                  <c:v>0.84799042647034195</c:v>
                </c:pt>
                <c:pt idx="67">
                  <c:v>0.85353751677458378</c:v>
                </c:pt>
                <c:pt idx="68">
                  <c:v>0.85302959248192145</c:v>
                </c:pt>
                <c:pt idx="69">
                  <c:v>0.85545097500774681</c:v>
                </c:pt>
                <c:pt idx="70">
                  <c:v>0.86167316460150289</c:v>
                </c:pt>
                <c:pt idx="71">
                  <c:v>0.86897783168699183</c:v>
                </c:pt>
                <c:pt idx="72">
                  <c:v>0.86798793942037322</c:v>
                </c:pt>
                <c:pt idx="73">
                  <c:v>0.87332930315668633</c:v>
                </c:pt>
                <c:pt idx="74">
                  <c:v>0.87206041690069702</c:v>
                </c:pt>
                <c:pt idx="75">
                  <c:v>0.87169136639426525</c:v>
                </c:pt>
                <c:pt idx="76">
                  <c:v>0.87192490059710337</c:v>
                </c:pt>
                <c:pt idx="77">
                  <c:v>0.86622696706077862</c:v>
                </c:pt>
                <c:pt idx="78">
                  <c:v>0.8703924034124475</c:v>
                </c:pt>
                <c:pt idx="79">
                  <c:v>0.84843007378782709</c:v>
                </c:pt>
                <c:pt idx="80">
                  <c:v>0.83576468773430546</c:v>
                </c:pt>
                <c:pt idx="81">
                  <c:v>0.83593370773648723</c:v>
                </c:pt>
                <c:pt idx="82">
                  <c:v>0.79376208766290335</c:v>
                </c:pt>
                <c:pt idx="83">
                  <c:v>0.78750269850211541</c:v>
                </c:pt>
                <c:pt idx="84">
                  <c:v>0.78451011473264531</c:v>
                </c:pt>
                <c:pt idx="85">
                  <c:v>0.78720710921197612</c:v>
                </c:pt>
                <c:pt idx="86">
                  <c:v>0.78908050634530336</c:v>
                </c:pt>
                <c:pt idx="87">
                  <c:v>0.76938308427550695</c:v>
                </c:pt>
                <c:pt idx="88">
                  <c:v>0.77044549288816067</c:v>
                </c:pt>
                <c:pt idx="89">
                  <c:v>0.76875779168339109</c:v>
                </c:pt>
                <c:pt idx="90">
                  <c:v>0.76230118091759858</c:v>
                </c:pt>
                <c:pt idx="91">
                  <c:v>0.76061529543598438</c:v>
                </c:pt>
                <c:pt idx="92">
                  <c:v>0.76169008696190088</c:v>
                </c:pt>
                <c:pt idx="93">
                  <c:v>0.76631295373370623</c:v>
                </c:pt>
                <c:pt idx="94">
                  <c:v>0.7762624190578401</c:v>
                </c:pt>
                <c:pt idx="95">
                  <c:v>0.77383842621255772</c:v>
                </c:pt>
                <c:pt idx="96">
                  <c:v>0.80986368944836284</c:v>
                </c:pt>
                <c:pt idx="97">
                  <c:v>0.8055585413747145</c:v>
                </c:pt>
                <c:pt idx="98">
                  <c:v>0.76382904189174916</c:v>
                </c:pt>
                <c:pt idx="99">
                  <c:v>0.76499215528772158</c:v>
                </c:pt>
                <c:pt idx="100">
                  <c:v>0.75741191717542833</c:v>
                </c:pt>
                <c:pt idx="101">
                  <c:v>0.75643887480144889</c:v>
                </c:pt>
                <c:pt idx="102">
                  <c:v>0.75395784720551995</c:v>
                </c:pt>
                <c:pt idx="103">
                  <c:v>0.75568885703260102</c:v>
                </c:pt>
                <c:pt idx="104">
                  <c:v>0.75787448569679872</c:v>
                </c:pt>
                <c:pt idx="105">
                  <c:v>0.72632786328743149</c:v>
                </c:pt>
                <c:pt idx="106">
                  <c:v>0.73042942894974061</c:v>
                </c:pt>
                <c:pt idx="107">
                  <c:v>0.72080351239266727</c:v>
                </c:pt>
                <c:pt idx="108">
                  <c:v>0.69265949814468886</c:v>
                </c:pt>
                <c:pt idx="109">
                  <c:v>0.69823816306024344</c:v>
                </c:pt>
                <c:pt idx="110">
                  <c:v>0.68906427296453987</c:v>
                </c:pt>
                <c:pt idx="111">
                  <c:v>0.67985974087720846</c:v>
                </c:pt>
                <c:pt idx="112">
                  <c:v>0.68043494619022371</c:v>
                </c:pt>
                <c:pt idx="113">
                  <c:v>0.68701857167476399</c:v>
                </c:pt>
                <c:pt idx="114">
                  <c:v>0.68482895312335124</c:v>
                </c:pt>
                <c:pt idx="115">
                  <c:v>0.67994466450770397</c:v>
                </c:pt>
                <c:pt idx="116">
                  <c:v>0.68168429190723323</c:v>
                </c:pt>
                <c:pt idx="117">
                  <c:v>0.68067909925492354</c:v>
                </c:pt>
                <c:pt idx="118">
                  <c:v>0.65589034133533497</c:v>
                </c:pt>
                <c:pt idx="119">
                  <c:v>0.64737539689713663</c:v>
                </c:pt>
                <c:pt idx="120">
                  <c:v>0.64430652775081454</c:v>
                </c:pt>
                <c:pt idx="121">
                  <c:v>0.63950726503548139</c:v>
                </c:pt>
                <c:pt idx="122">
                  <c:v>0.63671336655812216</c:v>
                </c:pt>
                <c:pt idx="123">
                  <c:v>0.62931152010277636</c:v>
                </c:pt>
                <c:pt idx="124">
                  <c:v>0.62945969150081404</c:v>
                </c:pt>
                <c:pt idx="125">
                  <c:v>0.62836870106963783</c:v>
                </c:pt>
                <c:pt idx="126">
                  <c:v>0.62658601364596245</c:v>
                </c:pt>
                <c:pt idx="127">
                  <c:v>0.62513498885189678</c:v>
                </c:pt>
                <c:pt idx="128">
                  <c:v>0.62037299201925833</c:v>
                </c:pt>
                <c:pt idx="129">
                  <c:v>0.61643217644553239</c:v>
                </c:pt>
                <c:pt idx="130">
                  <c:v>0.61247626591573079</c:v>
                </c:pt>
                <c:pt idx="131">
                  <c:v>0.61215983868906598</c:v>
                </c:pt>
                <c:pt idx="132">
                  <c:v>0.59987986410700722</c:v>
                </c:pt>
                <c:pt idx="133">
                  <c:v>0.59612565218664293</c:v>
                </c:pt>
                <c:pt idx="134">
                  <c:v>0.58224248803923317</c:v>
                </c:pt>
                <c:pt idx="135">
                  <c:v>0.59075160644382929</c:v>
                </c:pt>
                <c:pt idx="136">
                  <c:v>0.57545556346879589</c:v>
                </c:pt>
                <c:pt idx="137">
                  <c:v>0.57693098349578475</c:v>
                </c:pt>
                <c:pt idx="138">
                  <c:v>0.56765730870640463</c:v>
                </c:pt>
                <c:pt idx="139">
                  <c:v>0.55433484875690409</c:v>
                </c:pt>
                <c:pt idx="140">
                  <c:v>0.54455639658307853</c:v>
                </c:pt>
                <c:pt idx="141">
                  <c:v>0.53854763573983333</c:v>
                </c:pt>
                <c:pt idx="142">
                  <c:v>0.53417940375093065</c:v>
                </c:pt>
                <c:pt idx="143">
                  <c:v>0.53336837931919023</c:v>
                </c:pt>
                <c:pt idx="144">
                  <c:v>0.52599260338536213</c:v>
                </c:pt>
                <c:pt idx="145">
                  <c:v>0.59127185011292027</c:v>
                </c:pt>
                <c:pt idx="146">
                  <c:v>0.60304507500426774</c:v>
                </c:pt>
                <c:pt idx="147">
                  <c:v>0.60339944312628369</c:v>
                </c:pt>
                <c:pt idx="148">
                  <c:v>0.60532441193081943</c:v>
                </c:pt>
                <c:pt idx="149">
                  <c:v>0.60284040959963092</c:v>
                </c:pt>
                <c:pt idx="150">
                  <c:v>0.60810507667161473</c:v>
                </c:pt>
                <c:pt idx="151">
                  <c:v>0.60207599369047016</c:v>
                </c:pt>
                <c:pt idx="152">
                  <c:v>0.60280846388751785</c:v>
                </c:pt>
                <c:pt idx="153">
                  <c:v>0.58516874726026491</c:v>
                </c:pt>
                <c:pt idx="154">
                  <c:v>0.58315632837690934</c:v>
                </c:pt>
                <c:pt idx="155">
                  <c:v>0.55142183149199542</c:v>
                </c:pt>
                <c:pt idx="156">
                  <c:v>0.54325361883475265</c:v>
                </c:pt>
                <c:pt idx="157">
                  <c:v>0.49719301322810855</c:v>
                </c:pt>
                <c:pt idx="158">
                  <c:v>0.50132353181274425</c:v>
                </c:pt>
                <c:pt idx="159">
                  <c:v>0.38790777317958436</c:v>
                </c:pt>
                <c:pt idx="160">
                  <c:v>0.38840837665365824</c:v>
                </c:pt>
                <c:pt idx="161">
                  <c:v>0.45286163948828839</c:v>
                </c:pt>
                <c:pt idx="162">
                  <c:v>0.44520825475739034</c:v>
                </c:pt>
                <c:pt idx="163">
                  <c:v>0.45499777505890687</c:v>
                </c:pt>
                <c:pt idx="164">
                  <c:v>0.45522941332341182</c:v>
                </c:pt>
                <c:pt idx="165">
                  <c:v>0.44765949561888174</c:v>
                </c:pt>
                <c:pt idx="166">
                  <c:v>0.44732856790616377</c:v>
                </c:pt>
                <c:pt idx="167">
                  <c:v>0.44304225395311797</c:v>
                </c:pt>
                <c:pt idx="168">
                  <c:v>0.43772215679654153</c:v>
                </c:pt>
                <c:pt idx="169">
                  <c:v>0.42520592709832944</c:v>
                </c:pt>
                <c:pt idx="170">
                  <c:v>0.44376224383628726</c:v>
                </c:pt>
                <c:pt idx="171">
                  <c:v>0.53261351954240144</c:v>
                </c:pt>
                <c:pt idx="172">
                  <c:v>0.52579541666898388</c:v>
                </c:pt>
                <c:pt idx="173">
                  <c:v>0.54098763343076983</c:v>
                </c:pt>
                <c:pt idx="174">
                  <c:v>0.54151109689338095</c:v>
                </c:pt>
                <c:pt idx="175">
                  <c:v>0.55749376290070574</c:v>
                </c:pt>
                <c:pt idx="176">
                  <c:v>0.56212995602683935</c:v>
                </c:pt>
                <c:pt idx="177">
                  <c:v>0.57802572359826854</c:v>
                </c:pt>
                <c:pt idx="178">
                  <c:v>0.55386032742255831</c:v>
                </c:pt>
                <c:pt idx="179">
                  <c:v>0.53187268004768185</c:v>
                </c:pt>
                <c:pt idx="180">
                  <c:v>0.53228721185170413</c:v>
                </c:pt>
                <c:pt idx="181">
                  <c:v>0.56987260291345587</c:v>
                </c:pt>
                <c:pt idx="182">
                  <c:v>0.57313012237248206</c:v>
                </c:pt>
                <c:pt idx="183">
                  <c:v>0.57471322582764328</c:v>
                </c:pt>
                <c:pt idx="184">
                  <c:v>0.58167322566634028</c:v>
                </c:pt>
                <c:pt idx="185">
                  <c:v>0.5885664644494466</c:v>
                </c:pt>
                <c:pt idx="186">
                  <c:v>0.58604533308919982</c:v>
                </c:pt>
                <c:pt idx="187">
                  <c:v>0.59170752717931951</c:v>
                </c:pt>
                <c:pt idx="188">
                  <c:v>0.59087168130493051</c:v>
                </c:pt>
                <c:pt idx="189">
                  <c:v>0.58904097506739306</c:v>
                </c:pt>
                <c:pt idx="190">
                  <c:v>0.56127000826422291</c:v>
                </c:pt>
                <c:pt idx="191">
                  <c:v>0.54984254360145202</c:v>
                </c:pt>
                <c:pt idx="192">
                  <c:v>0.42454689624754899</c:v>
                </c:pt>
                <c:pt idx="193">
                  <c:v>0.42412559025236413</c:v>
                </c:pt>
                <c:pt idx="194">
                  <c:v>0.43445022989292431</c:v>
                </c:pt>
                <c:pt idx="195">
                  <c:v>0.44610369670934424</c:v>
                </c:pt>
                <c:pt idx="196">
                  <c:v>0.4624601717335472</c:v>
                </c:pt>
                <c:pt idx="197">
                  <c:v>0.48151186187790079</c:v>
                </c:pt>
                <c:pt idx="198">
                  <c:v>0.46127052844546984</c:v>
                </c:pt>
                <c:pt idx="199">
                  <c:v>0.46476930168189534</c:v>
                </c:pt>
                <c:pt idx="200">
                  <c:v>0.45369975001842533</c:v>
                </c:pt>
                <c:pt idx="201">
                  <c:v>0.43469912473523931</c:v>
                </c:pt>
                <c:pt idx="202">
                  <c:v>0.45242522929669171</c:v>
                </c:pt>
                <c:pt idx="203">
                  <c:v>0.46415057539434607</c:v>
                </c:pt>
                <c:pt idx="204">
                  <c:v>0.46293464323400291</c:v>
                </c:pt>
                <c:pt idx="205">
                  <c:v>0.46585645391602992</c:v>
                </c:pt>
                <c:pt idx="206">
                  <c:v>0.45834124258009695</c:v>
                </c:pt>
                <c:pt idx="207">
                  <c:v>0.46086477196618414</c:v>
                </c:pt>
                <c:pt idx="208">
                  <c:v>0.45176451287132807</c:v>
                </c:pt>
                <c:pt idx="209">
                  <c:v>0.44533716373658766</c:v>
                </c:pt>
                <c:pt idx="210">
                  <c:v>0.44632683860312505</c:v>
                </c:pt>
                <c:pt idx="211">
                  <c:v>0.44246279404505001</c:v>
                </c:pt>
                <c:pt idx="212">
                  <c:v>0.45837403213566391</c:v>
                </c:pt>
                <c:pt idx="213">
                  <c:v>0.46011848443194603</c:v>
                </c:pt>
                <c:pt idx="214">
                  <c:v>0.47984033428010125</c:v>
                </c:pt>
                <c:pt idx="215">
                  <c:v>0.47982572682624169</c:v>
                </c:pt>
                <c:pt idx="216">
                  <c:v>0.47733037166807007</c:v>
                </c:pt>
                <c:pt idx="217">
                  <c:v>0.4801478677367545</c:v>
                </c:pt>
                <c:pt idx="218">
                  <c:v>0.480062400345517</c:v>
                </c:pt>
                <c:pt idx="219">
                  <c:v>0.50204668964943477</c:v>
                </c:pt>
                <c:pt idx="220">
                  <c:v>0.51523872628053902</c:v>
                </c:pt>
                <c:pt idx="221">
                  <c:v>0.50851164696757112</c:v>
                </c:pt>
                <c:pt idx="222">
                  <c:v>0.55189333561931064</c:v>
                </c:pt>
                <c:pt idx="223">
                  <c:v>0.54664305418331471</c:v>
                </c:pt>
                <c:pt idx="224">
                  <c:v>0.53200484309071083</c:v>
                </c:pt>
                <c:pt idx="225">
                  <c:v>0.45857615860661577</c:v>
                </c:pt>
                <c:pt idx="226">
                  <c:v>0.44710674142944185</c:v>
                </c:pt>
                <c:pt idx="227">
                  <c:v>0.4535603125178318</c:v>
                </c:pt>
                <c:pt idx="228">
                  <c:v>0.46476832517064037</c:v>
                </c:pt>
                <c:pt idx="229">
                  <c:v>0.44347763853009764</c:v>
                </c:pt>
                <c:pt idx="230">
                  <c:v>0.44475898526982893</c:v>
                </c:pt>
                <c:pt idx="231">
                  <c:v>0.44093682936329121</c:v>
                </c:pt>
                <c:pt idx="232">
                  <c:v>0.45086656499646122</c:v>
                </c:pt>
                <c:pt idx="233">
                  <c:v>0.44938470518774709</c:v>
                </c:pt>
                <c:pt idx="234">
                  <c:v>0.46391608430239029</c:v>
                </c:pt>
                <c:pt idx="235">
                  <c:v>0.46644924330474502</c:v>
                </c:pt>
                <c:pt idx="236">
                  <c:v>0.50176167675614325</c:v>
                </c:pt>
                <c:pt idx="237">
                  <c:v>0.50346905873983971</c:v>
                </c:pt>
                <c:pt idx="238">
                  <c:v>0.50790153548860617</c:v>
                </c:pt>
                <c:pt idx="239">
                  <c:v>0.50935363552249313</c:v>
                </c:pt>
                <c:pt idx="240">
                  <c:v>0.51770414383932661</c:v>
                </c:pt>
                <c:pt idx="241">
                  <c:v>0.51432623583046178</c:v>
                </c:pt>
                <c:pt idx="242">
                  <c:v>0.54900504715336818</c:v>
                </c:pt>
                <c:pt idx="243">
                  <c:v>0.54534053409782601</c:v>
                </c:pt>
                <c:pt idx="244">
                  <c:v>0.54753326728581764</c:v>
                </c:pt>
                <c:pt idx="245">
                  <c:v>0.53267399389421277</c:v>
                </c:pt>
                <c:pt idx="246">
                  <c:v>0.5338067220458742</c:v>
                </c:pt>
                <c:pt idx="247">
                  <c:v>0.52564215929429092</c:v>
                </c:pt>
                <c:pt idx="248">
                  <c:v>0.51631769795134497</c:v>
                </c:pt>
                <c:pt idx="249">
                  <c:v>0.49089834223532042</c:v>
                </c:pt>
                <c:pt idx="250">
                  <c:v>0.47573489228449078</c:v>
                </c:pt>
                <c:pt idx="251">
                  <c:v>0.48771851713812203</c:v>
                </c:pt>
                <c:pt idx="252">
                  <c:v>0.48634140634512024</c:v>
                </c:pt>
                <c:pt idx="253">
                  <c:v>0.48169427568135165</c:v>
                </c:pt>
                <c:pt idx="254">
                  <c:v>0.47848296335536589</c:v>
                </c:pt>
                <c:pt idx="255">
                  <c:v>0.5421984871899006</c:v>
                </c:pt>
                <c:pt idx="256">
                  <c:v>0.54804953768399856</c:v>
                </c:pt>
                <c:pt idx="257">
                  <c:v>0.54433508529810237</c:v>
                </c:pt>
                <c:pt idx="258">
                  <c:v>0.55118119015013001</c:v>
                </c:pt>
                <c:pt idx="259">
                  <c:v>0.53051352296169807</c:v>
                </c:pt>
                <c:pt idx="260">
                  <c:v>0.53896529216970213</c:v>
                </c:pt>
                <c:pt idx="261">
                  <c:v>0.58568114814017647</c:v>
                </c:pt>
                <c:pt idx="262">
                  <c:v>0.58435792777698903</c:v>
                </c:pt>
                <c:pt idx="263">
                  <c:v>0.58443028302888689</c:v>
                </c:pt>
                <c:pt idx="264">
                  <c:v>0.60079936879558293</c:v>
                </c:pt>
                <c:pt idx="265">
                  <c:v>0.59743549779239236</c:v>
                </c:pt>
                <c:pt idx="266">
                  <c:v>0.61057301382116025</c:v>
                </c:pt>
                <c:pt idx="267">
                  <c:v>0.61160264952746934</c:v>
                </c:pt>
                <c:pt idx="268">
                  <c:v>0.61166559216675864</c:v>
                </c:pt>
                <c:pt idx="269">
                  <c:v>0.61036671850850832</c:v>
                </c:pt>
                <c:pt idx="270">
                  <c:v>0.60682051318122399</c:v>
                </c:pt>
                <c:pt idx="271">
                  <c:v>0.60634655784143876</c:v>
                </c:pt>
                <c:pt idx="272">
                  <c:v>0.60609568647586132</c:v>
                </c:pt>
                <c:pt idx="273">
                  <c:v>0.60604745308669039</c:v>
                </c:pt>
                <c:pt idx="274">
                  <c:v>0.6029071963523247</c:v>
                </c:pt>
                <c:pt idx="275">
                  <c:v>0.59211540499583915</c:v>
                </c:pt>
                <c:pt idx="276">
                  <c:v>0.58251273614063737</c:v>
                </c:pt>
                <c:pt idx="277">
                  <c:v>0.56448944684569502</c:v>
                </c:pt>
                <c:pt idx="278">
                  <c:v>0.56623395181183744</c:v>
                </c:pt>
                <c:pt idx="279">
                  <c:v>0.56657147196546875</c:v>
                </c:pt>
                <c:pt idx="280">
                  <c:v>0.56237959260063886</c:v>
                </c:pt>
                <c:pt idx="281">
                  <c:v>0.55516902779422739</c:v>
                </c:pt>
                <c:pt idx="282">
                  <c:v>0.54772173651810585</c:v>
                </c:pt>
                <c:pt idx="283">
                  <c:v>0.53276959449168149</c:v>
                </c:pt>
                <c:pt idx="284">
                  <c:v>0.5354010931746267</c:v>
                </c:pt>
                <c:pt idx="285">
                  <c:v>0.5116625981091768</c:v>
                </c:pt>
                <c:pt idx="286">
                  <c:v>0.51039190806240231</c:v>
                </c:pt>
                <c:pt idx="287">
                  <c:v>0.50824087124537498</c:v>
                </c:pt>
                <c:pt idx="288">
                  <c:v>0.57924520877174368</c:v>
                </c:pt>
                <c:pt idx="289">
                  <c:v>0.56857135417876792</c:v>
                </c:pt>
                <c:pt idx="290">
                  <c:v>0.54804079221675972</c:v>
                </c:pt>
                <c:pt idx="291">
                  <c:v>0.53971999729045561</c:v>
                </c:pt>
                <c:pt idx="292">
                  <c:v>0.52868589311918257</c:v>
                </c:pt>
                <c:pt idx="293">
                  <c:v>0.51746162871747126</c:v>
                </c:pt>
                <c:pt idx="294">
                  <c:v>0.50604930881039745</c:v>
                </c:pt>
                <c:pt idx="295">
                  <c:v>0.49454647646304106</c:v>
                </c:pt>
                <c:pt idx="296">
                  <c:v>0.4967687804478868</c:v>
                </c:pt>
                <c:pt idx="297">
                  <c:v>0.49108704706566514</c:v>
                </c:pt>
                <c:pt idx="298">
                  <c:v>0.48926355750148548</c:v>
                </c:pt>
                <c:pt idx="299">
                  <c:v>0.41762191014986116</c:v>
                </c:pt>
                <c:pt idx="300">
                  <c:v>0.41545775540085111</c:v>
                </c:pt>
                <c:pt idx="301">
                  <c:v>0.38387283564617403</c:v>
                </c:pt>
                <c:pt idx="302">
                  <c:v>0.38459829662714101</c:v>
                </c:pt>
                <c:pt idx="303">
                  <c:v>0.38193627344626635</c:v>
                </c:pt>
                <c:pt idx="304">
                  <c:v>0.39587003517093083</c:v>
                </c:pt>
                <c:pt idx="305">
                  <c:v>0.36267727756968815</c:v>
                </c:pt>
                <c:pt idx="306">
                  <c:v>0.36328770959153184</c:v>
                </c:pt>
                <c:pt idx="307">
                  <c:v>0.35735273441156234</c:v>
                </c:pt>
                <c:pt idx="308">
                  <c:v>0.36535522405599291</c:v>
                </c:pt>
                <c:pt idx="309">
                  <c:v>0.35037261217475224</c:v>
                </c:pt>
                <c:pt idx="310">
                  <c:v>0.34847303787626815</c:v>
                </c:pt>
                <c:pt idx="311">
                  <c:v>0.33922252294952532</c:v>
                </c:pt>
                <c:pt idx="312">
                  <c:v>0.37162686689621582</c:v>
                </c:pt>
                <c:pt idx="313">
                  <c:v>0.39005329484019524</c:v>
                </c:pt>
                <c:pt idx="314">
                  <c:v>0.35832519225433634</c:v>
                </c:pt>
                <c:pt idx="315">
                  <c:v>0.35022948966168388</c:v>
                </c:pt>
                <c:pt idx="316">
                  <c:v>0.37174398883557819</c:v>
                </c:pt>
                <c:pt idx="317">
                  <c:v>0.37696114935346964</c:v>
                </c:pt>
                <c:pt idx="318">
                  <c:v>0.40961313230776258</c:v>
                </c:pt>
                <c:pt idx="319">
                  <c:v>0.39649762128940946</c:v>
                </c:pt>
                <c:pt idx="320">
                  <c:v>0.43730140880317458</c:v>
                </c:pt>
                <c:pt idx="321">
                  <c:v>0.4227436103753856</c:v>
                </c:pt>
                <c:pt idx="322">
                  <c:v>0.37932716241520814</c:v>
                </c:pt>
                <c:pt idx="323">
                  <c:v>0.35261969833707857</c:v>
                </c:pt>
                <c:pt idx="324">
                  <c:v>0.2925415613431393</c:v>
                </c:pt>
                <c:pt idx="325">
                  <c:v>0.28790309021498972</c:v>
                </c:pt>
                <c:pt idx="326">
                  <c:v>0.2801887647436847</c:v>
                </c:pt>
                <c:pt idx="327">
                  <c:v>0.24401884511547456</c:v>
                </c:pt>
                <c:pt idx="328">
                  <c:v>0.27444286702710707</c:v>
                </c:pt>
                <c:pt idx="329">
                  <c:v>0.21649026759346165</c:v>
                </c:pt>
                <c:pt idx="330">
                  <c:v>0.20794699055161942</c:v>
                </c:pt>
                <c:pt idx="331">
                  <c:v>0.25195317614268548</c:v>
                </c:pt>
                <c:pt idx="332">
                  <c:v>0.2729415385911767</c:v>
                </c:pt>
                <c:pt idx="333">
                  <c:v>0.27183563375103925</c:v>
                </c:pt>
                <c:pt idx="334">
                  <c:v>0.27150752423763785</c:v>
                </c:pt>
                <c:pt idx="335">
                  <c:v>0.27034425752411678</c:v>
                </c:pt>
                <c:pt idx="336">
                  <c:v>0.26588666881000228</c:v>
                </c:pt>
                <c:pt idx="337">
                  <c:v>0.26519821804902899</c:v>
                </c:pt>
                <c:pt idx="338">
                  <c:v>0.25944436699556428</c:v>
                </c:pt>
                <c:pt idx="339">
                  <c:v>0.30620034527214834</c:v>
                </c:pt>
                <c:pt idx="340">
                  <c:v>0.30969706258108604</c:v>
                </c:pt>
                <c:pt idx="341">
                  <c:v>0.30408313554585853</c:v>
                </c:pt>
                <c:pt idx="342">
                  <c:v>0.31467865959742936</c:v>
                </c:pt>
                <c:pt idx="343">
                  <c:v>0.32155915465898494</c:v>
                </c:pt>
                <c:pt idx="344">
                  <c:v>0.32666695247909661</c:v>
                </c:pt>
                <c:pt idx="345">
                  <c:v>0.33019209667402794</c:v>
                </c:pt>
                <c:pt idx="346">
                  <c:v>0.33484222640458755</c:v>
                </c:pt>
                <c:pt idx="347">
                  <c:v>0.33482877764294461</c:v>
                </c:pt>
                <c:pt idx="348">
                  <c:v>0.31586466906715721</c:v>
                </c:pt>
                <c:pt idx="349">
                  <c:v>0.30187324378702685</c:v>
                </c:pt>
                <c:pt idx="350">
                  <c:v>0.30132480088354568</c:v>
                </c:pt>
                <c:pt idx="351">
                  <c:v>0.30519616430855856</c:v>
                </c:pt>
                <c:pt idx="352">
                  <c:v>0.28814291056334629</c:v>
                </c:pt>
                <c:pt idx="353">
                  <c:v>0.29840505869252443</c:v>
                </c:pt>
                <c:pt idx="354">
                  <c:v>0.30240452232727993</c:v>
                </c:pt>
                <c:pt idx="355">
                  <c:v>0.30375849166136432</c:v>
                </c:pt>
                <c:pt idx="356">
                  <c:v>0.31526049200274392</c:v>
                </c:pt>
                <c:pt idx="357">
                  <c:v>0.31363951311544341</c:v>
                </c:pt>
                <c:pt idx="358">
                  <c:v>0.32582481961798032</c:v>
                </c:pt>
                <c:pt idx="359">
                  <c:v>0.34800054014933846</c:v>
                </c:pt>
                <c:pt idx="360">
                  <c:v>0.34569909327985077</c:v>
                </c:pt>
                <c:pt idx="361">
                  <c:v>0.35038042391889801</c:v>
                </c:pt>
                <c:pt idx="362">
                  <c:v>0.37216695415324508</c:v>
                </c:pt>
                <c:pt idx="363">
                  <c:v>0.37157299023815676</c:v>
                </c:pt>
                <c:pt idx="364">
                  <c:v>0.37427386999070911</c:v>
                </c:pt>
                <c:pt idx="365">
                  <c:v>0.37531029418164147</c:v>
                </c:pt>
                <c:pt idx="366">
                  <c:v>0.3543442433254011</c:v>
                </c:pt>
                <c:pt idx="367">
                  <c:v>0.37902997715056208</c:v>
                </c:pt>
                <c:pt idx="368">
                  <c:v>0.3744368948092498</c:v>
                </c:pt>
                <c:pt idx="369">
                  <c:v>0.37421344016762736</c:v>
                </c:pt>
                <c:pt idx="370">
                  <c:v>0.3770443312946844</c:v>
                </c:pt>
                <c:pt idx="371">
                  <c:v>0.38064137323831415</c:v>
                </c:pt>
                <c:pt idx="372">
                  <c:v>0.39612504877698224</c:v>
                </c:pt>
                <c:pt idx="373">
                  <c:v>0.39935797546665414</c:v>
                </c:pt>
                <c:pt idx="374">
                  <c:v>0.39493094844614191</c:v>
                </c:pt>
                <c:pt idx="375">
                  <c:v>0.37901629633025863</c:v>
                </c:pt>
                <c:pt idx="376">
                  <c:v>0.37423922946324034</c:v>
                </c:pt>
                <c:pt idx="377">
                  <c:v>0.37429485185023054</c:v>
                </c:pt>
                <c:pt idx="378">
                  <c:v>0.37841625141486895</c:v>
                </c:pt>
                <c:pt idx="379">
                  <c:v>0.38941472685059508</c:v>
                </c:pt>
                <c:pt idx="380">
                  <c:v>0.37861499209179827</c:v>
                </c:pt>
                <c:pt idx="381">
                  <c:v>0.38959380535194971</c:v>
                </c:pt>
                <c:pt idx="382">
                  <c:v>0.39883672954778693</c:v>
                </c:pt>
                <c:pt idx="383">
                  <c:v>0.35582701484811191</c:v>
                </c:pt>
                <c:pt idx="384">
                  <c:v>0.35670139828418224</c:v>
                </c:pt>
                <c:pt idx="385">
                  <c:v>0.38472830994828999</c:v>
                </c:pt>
                <c:pt idx="386">
                  <c:v>0.36298509039074384</c:v>
                </c:pt>
                <c:pt idx="387">
                  <c:v>0.3651568596532388</c:v>
                </c:pt>
                <c:pt idx="388">
                  <c:v>0.19045832209156402</c:v>
                </c:pt>
                <c:pt idx="389">
                  <c:v>0.20460352360841216</c:v>
                </c:pt>
                <c:pt idx="390">
                  <c:v>0.2470227884229276</c:v>
                </c:pt>
                <c:pt idx="391">
                  <c:v>0.2373018754735553</c:v>
                </c:pt>
                <c:pt idx="392">
                  <c:v>0.23490613355428738</c:v>
                </c:pt>
                <c:pt idx="393">
                  <c:v>0.24441201581753891</c:v>
                </c:pt>
                <c:pt idx="394">
                  <c:v>0.19885515476280474</c:v>
                </c:pt>
                <c:pt idx="395">
                  <c:v>0.17966679567492422</c:v>
                </c:pt>
                <c:pt idx="396">
                  <c:v>0.17932269328147057</c:v>
                </c:pt>
                <c:pt idx="397">
                  <c:v>0.17846294236523111</c:v>
                </c:pt>
                <c:pt idx="398">
                  <c:v>0.16862413856524905</c:v>
                </c:pt>
                <c:pt idx="399">
                  <c:v>0.15793348476786248</c:v>
                </c:pt>
                <c:pt idx="400">
                  <c:v>0.15893135711636106</c:v>
                </c:pt>
                <c:pt idx="401">
                  <c:v>0.18881769220479952</c:v>
                </c:pt>
                <c:pt idx="402">
                  <c:v>0.18528470017969692</c:v>
                </c:pt>
                <c:pt idx="403">
                  <c:v>0.1851995292404888</c:v>
                </c:pt>
                <c:pt idx="404">
                  <c:v>0.22671101770592547</c:v>
                </c:pt>
                <c:pt idx="405">
                  <c:v>0.21742205547659504</c:v>
                </c:pt>
                <c:pt idx="406">
                  <c:v>0.22755760028224209</c:v>
                </c:pt>
                <c:pt idx="407">
                  <c:v>0.20579454633303051</c:v>
                </c:pt>
                <c:pt idx="408">
                  <c:v>0.2042188322379358</c:v>
                </c:pt>
                <c:pt idx="409">
                  <c:v>0.19574297785591116</c:v>
                </c:pt>
                <c:pt idx="410">
                  <c:v>0.20306158187102899</c:v>
                </c:pt>
                <c:pt idx="411">
                  <c:v>0.20893968016156428</c:v>
                </c:pt>
                <c:pt idx="412">
                  <c:v>0.21378752731138254</c:v>
                </c:pt>
                <c:pt idx="413">
                  <c:v>0.2168664205381052</c:v>
                </c:pt>
                <c:pt idx="414">
                  <c:v>0.21650129357743117</c:v>
                </c:pt>
                <c:pt idx="415">
                  <c:v>0.2186237098885408</c:v>
                </c:pt>
                <c:pt idx="416">
                  <c:v>0.21923839686074198</c:v>
                </c:pt>
                <c:pt idx="417">
                  <c:v>0.21887604513116321</c:v>
                </c:pt>
                <c:pt idx="418">
                  <c:v>0.22091849861901622</c:v>
                </c:pt>
                <c:pt idx="419">
                  <c:v>0.21916653829732771</c:v>
                </c:pt>
                <c:pt idx="420">
                  <c:v>0.21789619168746352</c:v>
                </c:pt>
                <c:pt idx="421">
                  <c:v>0.21764335033544013</c:v>
                </c:pt>
                <c:pt idx="422">
                  <c:v>0.21473451956853873</c:v>
                </c:pt>
                <c:pt idx="423">
                  <c:v>0.20178367748352116</c:v>
                </c:pt>
                <c:pt idx="424">
                  <c:v>0.20544224966792071</c:v>
                </c:pt>
                <c:pt idx="425">
                  <c:v>0.20262022093003207</c:v>
                </c:pt>
                <c:pt idx="426">
                  <c:v>0.20237539828023327</c:v>
                </c:pt>
                <c:pt idx="427">
                  <c:v>0.19759231553440093</c:v>
                </c:pt>
                <c:pt idx="428">
                  <c:v>0.2064140609534296</c:v>
                </c:pt>
                <c:pt idx="429">
                  <c:v>0.20942380521577042</c:v>
                </c:pt>
                <c:pt idx="430">
                  <c:v>0.21627591284434861</c:v>
                </c:pt>
                <c:pt idx="431">
                  <c:v>0.23797147560204024</c:v>
                </c:pt>
                <c:pt idx="432">
                  <c:v>0.24344843103241834</c:v>
                </c:pt>
                <c:pt idx="433">
                  <c:v>0.24589526925617944</c:v>
                </c:pt>
                <c:pt idx="434">
                  <c:v>0.24883856093615814</c:v>
                </c:pt>
                <c:pt idx="435">
                  <c:v>0.24502579555460877</c:v>
                </c:pt>
                <c:pt idx="436">
                  <c:v>0.24646659250560685</c:v>
                </c:pt>
                <c:pt idx="437">
                  <c:v>0.25580558700278333</c:v>
                </c:pt>
                <c:pt idx="438">
                  <c:v>0.28902578302732351</c:v>
                </c:pt>
                <c:pt idx="439">
                  <c:v>0.30949176061220673</c:v>
                </c:pt>
                <c:pt idx="440">
                  <c:v>0.33071728573023129</c:v>
                </c:pt>
                <c:pt idx="441">
                  <c:v>0.33330436214304671</c:v>
                </c:pt>
                <c:pt idx="442">
                  <c:v>0.32571169629593272</c:v>
                </c:pt>
                <c:pt idx="443">
                  <c:v>0.33103908701392115</c:v>
                </c:pt>
                <c:pt idx="444">
                  <c:v>0.33084560793535139</c:v>
                </c:pt>
                <c:pt idx="445">
                  <c:v>0.32020759133202542</c:v>
                </c:pt>
                <c:pt idx="446">
                  <c:v>0.32200603329665684</c:v>
                </c:pt>
                <c:pt idx="447">
                  <c:v>0.3236534262436998</c:v>
                </c:pt>
                <c:pt idx="448">
                  <c:v>0.33249168182074113</c:v>
                </c:pt>
                <c:pt idx="449">
                  <c:v>0.34597593647283226</c:v>
                </c:pt>
                <c:pt idx="450">
                  <c:v>0.36202279041122382</c:v>
                </c:pt>
                <c:pt idx="451">
                  <c:v>0.55792059749221368</c:v>
                </c:pt>
                <c:pt idx="452">
                  <c:v>0.5592892663636656</c:v>
                </c:pt>
                <c:pt idx="453">
                  <c:v>0.54208611745456192</c:v>
                </c:pt>
                <c:pt idx="454">
                  <c:v>0.53107015919744716</c:v>
                </c:pt>
                <c:pt idx="455">
                  <c:v>0.53787536682338355</c:v>
                </c:pt>
                <c:pt idx="456">
                  <c:v>0.53118582938991421</c:v>
                </c:pt>
                <c:pt idx="457">
                  <c:v>0.53175843618917129</c:v>
                </c:pt>
                <c:pt idx="458">
                  <c:v>0.53118242210090927</c:v>
                </c:pt>
                <c:pt idx="459">
                  <c:v>0.53778387030788355</c:v>
                </c:pt>
                <c:pt idx="460">
                  <c:v>0.53874393425138478</c:v>
                </c:pt>
                <c:pt idx="461">
                  <c:v>0.55595707730887611</c:v>
                </c:pt>
                <c:pt idx="462">
                  <c:v>0.56690595208086625</c:v>
                </c:pt>
                <c:pt idx="463">
                  <c:v>0.55712877915971826</c:v>
                </c:pt>
                <c:pt idx="464">
                  <c:v>0.53311943748049839</c:v>
                </c:pt>
                <c:pt idx="465">
                  <c:v>0.53799932409683993</c:v>
                </c:pt>
                <c:pt idx="466">
                  <c:v>0.53184870554206376</c:v>
                </c:pt>
                <c:pt idx="467">
                  <c:v>0.50977027161030619</c:v>
                </c:pt>
                <c:pt idx="468">
                  <c:v>0.52477936159799621</c:v>
                </c:pt>
                <c:pt idx="469">
                  <c:v>0.52147663097491637</c:v>
                </c:pt>
                <c:pt idx="470">
                  <c:v>0.56737349730074238</c:v>
                </c:pt>
                <c:pt idx="471">
                  <c:v>0.54466522891672953</c:v>
                </c:pt>
                <c:pt idx="472">
                  <c:v>0.53225399826624076</c:v>
                </c:pt>
                <c:pt idx="473">
                  <c:v>0.48836908025343739</c:v>
                </c:pt>
                <c:pt idx="474">
                  <c:v>0.48560734915931575</c:v>
                </c:pt>
                <c:pt idx="475">
                  <c:v>0.49835562491082597</c:v>
                </c:pt>
                <c:pt idx="476">
                  <c:v>0.4316228124027533</c:v>
                </c:pt>
                <c:pt idx="477">
                  <c:v>0.43020097481640118</c:v>
                </c:pt>
                <c:pt idx="478">
                  <c:v>0.43558568659121966</c:v>
                </c:pt>
                <c:pt idx="479">
                  <c:v>0.43535191393778072</c:v>
                </c:pt>
                <c:pt idx="480">
                  <c:v>0.45658969550716355</c:v>
                </c:pt>
                <c:pt idx="481">
                  <c:v>0.45601643568560735</c:v>
                </c:pt>
                <c:pt idx="482">
                  <c:v>0.45188785126864944</c:v>
                </c:pt>
                <c:pt idx="483">
                  <c:v>0.45859950448089232</c:v>
                </c:pt>
                <c:pt idx="484">
                  <c:v>0.45986939149127593</c:v>
                </c:pt>
                <c:pt idx="485">
                  <c:v>0.48267673710560199</c:v>
                </c:pt>
                <c:pt idx="486">
                  <c:v>0.49882196353836322</c:v>
                </c:pt>
                <c:pt idx="487">
                  <c:v>0.5007731467058103</c:v>
                </c:pt>
                <c:pt idx="488">
                  <c:v>0.49882579298046292</c:v>
                </c:pt>
                <c:pt idx="489">
                  <c:v>0.49625028352177797</c:v>
                </c:pt>
                <c:pt idx="490">
                  <c:v>0.50387725697898145</c:v>
                </c:pt>
                <c:pt idx="491">
                  <c:v>0.50149637179984596</c:v>
                </c:pt>
                <c:pt idx="492">
                  <c:v>0.51434490790215881</c:v>
                </c:pt>
                <c:pt idx="493">
                  <c:v>0.50252445056915729</c:v>
                </c:pt>
                <c:pt idx="494">
                  <c:v>0.50289995771197837</c:v>
                </c:pt>
                <c:pt idx="495">
                  <c:v>0.50133357247413857</c:v>
                </c:pt>
                <c:pt idx="496">
                  <c:v>0.47817358255796927</c:v>
                </c:pt>
                <c:pt idx="497">
                  <c:v>0.47067421987893299</c:v>
                </c:pt>
                <c:pt idx="498">
                  <c:v>0.46614055147840366</c:v>
                </c:pt>
                <c:pt idx="499">
                  <c:v>0.47172689835838133</c:v>
                </c:pt>
                <c:pt idx="500">
                  <c:v>0.4667586556115596</c:v>
                </c:pt>
                <c:pt idx="501">
                  <c:v>0.4283908112908173</c:v>
                </c:pt>
                <c:pt idx="502">
                  <c:v>0.40449182177991766</c:v>
                </c:pt>
                <c:pt idx="503">
                  <c:v>0.37717202202199246</c:v>
                </c:pt>
                <c:pt idx="504">
                  <c:v>0.37307277646807835</c:v>
                </c:pt>
                <c:pt idx="505">
                  <c:v>0.37308966437671964</c:v>
                </c:pt>
                <c:pt idx="506">
                  <c:v>0.37238045218945254</c:v>
                </c:pt>
                <c:pt idx="507">
                  <c:v>0.36824389261407042</c:v>
                </c:pt>
                <c:pt idx="508">
                  <c:v>0.36974085383265454</c:v>
                </c:pt>
                <c:pt idx="509">
                  <c:v>0.36237512668320099</c:v>
                </c:pt>
                <c:pt idx="510">
                  <c:v>0.35722333305363074</c:v>
                </c:pt>
                <c:pt idx="511">
                  <c:v>0.34747699733102949</c:v>
                </c:pt>
                <c:pt idx="512">
                  <c:v>0.34081257765067735</c:v>
                </c:pt>
                <c:pt idx="513">
                  <c:v>0.32925554435194671</c:v>
                </c:pt>
                <c:pt idx="514">
                  <c:v>0.30825427104544928</c:v>
                </c:pt>
                <c:pt idx="515">
                  <c:v>0.29367644681171456</c:v>
                </c:pt>
                <c:pt idx="516">
                  <c:v>0.2925043277340717</c:v>
                </c:pt>
                <c:pt idx="517">
                  <c:v>0.30190635417415013</c:v>
                </c:pt>
                <c:pt idx="518">
                  <c:v>0.298481584956378</c:v>
                </c:pt>
                <c:pt idx="519">
                  <c:v>0.30512728667371997</c:v>
                </c:pt>
                <c:pt idx="520">
                  <c:v>0.30462884005192237</c:v>
                </c:pt>
                <c:pt idx="521">
                  <c:v>0.30594017376765803</c:v>
                </c:pt>
                <c:pt idx="522">
                  <c:v>0.29662680117118828</c:v>
                </c:pt>
                <c:pt idx="523">
                  <c:v>0.28815310905027608</c:v>
                </c:pt>
                <c:pt idx="524">
                  <c:v>0.31740462138436881</c:v>
                </c:pt>
                <c:pt idx="525">
                  <c:v>0.30212128301690777</c:v>
                </c:pt>
                <c:pt idx="526">
                  <c:v>0.31799298925114133</c:v>
                </c:pt>
                <c:pt idx="527">
                  <c:v>0.33304021378888621</c:v>
                </c:pt>
                <c:pt idx="528">
                  <c:v>0.32026071258673061</c:v>
                </c:pt>
                <c:pt idx="529">
                  <c:v>0.33092492168554849</c:v>
                </c:pt>
                <c:pt idx="530">
                  <c:v>0.33306013020589864</c:v>
                </c:pt>
                <c:pt idx="531">
                  <c:v>0.32231829152522173</c:v>
                </c:pt>
                <c:pt idx="532">
                  <c:v>0.3532479056320233</c:v>
                </c:pt>
                <c:pt idx="533">
                  <c:v>0.3518118593173179</c:v>
                </c:pt>
                <c:pt idx="534">
                  <c:v>0.35289079242618376</c:v>
                </c:pt>
                <c:pt idx="535">
                  <c:v>0.38200653404215834</c:v>
                </c:pt>
                <c:pt idx="536">
                  <c:v>0.41284469372893451</c:v>
                </c:pt>
                <c:pt idx="537">
                  <c:v>0.4068951056549357</c:v>
                </c:pt>
                <c:pt idx="538">
                  <c:v>0.39501368775934664</c:v>
                </c:pt>
                <c:pt idx="539">
                  <c:v>0.4934384229647254</c:v>
                </c:pt>
                <c:pt idx="540">
                  <c:v>0.5039416411680202</c:v>
                </c:pt>
                <c:pt idx="541">
                  <c:v>0.49483629842602977</c:v>
                </c:pt>
                <c:pt idx="542">
                  <c:v>0.48451456443895702</c:v>
                </c:pt>
                <c:pt idx="543">
                  <c:v>0.45110175009453485</c:v>
                </c:pt>
                <c:pt idx="544">
                  <c:v>0.4443874365259875</c:v>
                </c:pt>
                <c:pt idx="545">
                  <c:v>0.43647940923347106</c:v>
                </c:pt>
                <c:pt idx="546">
                  <c:v>0.43057950481766588</c:v>
                </c:pt>
                <c:pt idx="547">
                  <c:v>0.4001571020571501</c:v>
                </c:pt>
                <c:pt idx="548">
                  <c:v>0.30492947829524558</c:v>
                </c:pt>
                <c:pt idx="549">
                  <c:v>0.31672136684558133</c:v>
                </c:pt>
                <c:pt idx="550">
                  <c:v>0.30137805488640146</c:v>
                </c:pt>
                <c:pt idx="551">
                  <c:v>0.29589793391371932</c:v>
                </c:pt>
                <c:pt idx="552">
                  <c:v>0.30231721679804735</c:v>
                </c:pt>
                <c:pt idx="553">
                  <c:v>0.29546913980306427</c:v>
                </c:pt>
                <c:pt idx="554">
                  <c:v>0.30789500270564851</c:v>
                </c:pt>
                <c:pt idx="555">
                  <c:v>0.2718160326100828</c:v>
                </c:pt>
                <c:pt idx="556">
                  <c:v>0.2682578234306896</c:v>
                </c:pt>
                <c:pt idx="557">
                  <c:v>0.26568842960020073</c:v>
                </c:pt>
                <c:pt idx="558">
                  <c:v>0.26202234976123207</c:v>
                </c:pt>
                <c:pt idx="559">
                  <c:v>0.29098181764624237</c:v>
                </c:pt>
                <c:pt idx="560">
                  <c:v>0.3318189387024722</c:v>
                </c:pt>
                <c:pt idx="561">
                  <c:v>0.37497785721205545</c:v>
                </c:pt>
                <c:pt idx="562">
                  <c:v>0.36560811118575559</c:v>
                </c:pt>
                <c:pt idx="563">
                  <c:v>0.36235698060539856</c:v>
                </c:pt>
                <c:pt idx="564">
                  <c:v>0.3752354884149588</c:v>
                </c:pt>
                <c:pt idx="565">
                  <c:v>0.37864989015394745</c:v>
                </c:pt>
                <c:pt idx="566">
                  <c:v>0.3651855782804514</c:v>
                </c:pt>
                <c:pt idx="567">
                  <c:v>0.36734666399484178</c:v>
                </c:pt>
                <c:pt idx="568">
                  <c:v>0.37770490748690871</c:v>
                </c:pt>
                <c:pt idx="569">
                  <c:v>0.37457991406187374</c:v>
                </c:pt>
                <c:pt idx="570">
                  <c:v>0.37245085229194119</c:v>
                </c:pt>
                <c:pt idx="571">
                  <c:v>0.40107306605813847</c:v>
                </c:pt>
                <c:pt idx="572">
                  <c:v>0.4162749027393759</c:v>
                </c:pt>
                <c:pt idx="573">
                  <c:v>0.43412955215429588</c:v>
                </c:pt>
                <c:pt idx="574">
                  <c:v>0.35704470208389438</c:v>
                </c:pt>
                <c:pt idx="575">
                  <c:v>0.36651337342248735</c:v>
                </c:pt>
                <c:pt idx="576">
                  <c:v>0.34607000212673417</c:v>
                </c:pt>
                <c:pt idx="577">
                  <c:v>0.36113145345659714</c:v>
                </c:pt>
                <c:pt idx="578">
                  <c:v>0.3617985520635858</c:v>
                </c:pt>
                <c:pt idx="579">
                  <c:v>0.36510381768635664</c:v>
                </c:pt>
                <c:pt idx="580">
                  <c:v>0.35144609229229079</c:v>
                </c:pt>
                <c:pt idx="581">
                  <c:v>0.35503895516149364</c:v>
                </c:pt>
                <c:pt idx="582">
                  <c:v>0.33972959449238888</c:v>
                </c:pt>
                <c:pt idx="583">
                  <c:v>0.34450715862967973</c:v>
                </c:pt>
                <c:pt idx="584">
                  <c:v>0.37237158277852267</c:v>
                </c:pt>
                <c:pt idx="585">
                  <c:v>0.37101422004975593</c:v>
                </c:pt>
                <c:pt idx="586">
                  <c:v>0.3760040293437244</c:v>
                </c:pt>
                <c:pt idx="587">
                  <c:v>0.35186957754593173</c:v>
                </c:pt>
                <c:pt idx="588">
                  <c:v>0.36411712237500737</c:v>
                </c:pt>
                <c:pt idx="589">
                  <c:v>0.35989284245500391</c:v>
                </c:pt>
                <c:pt idx="590">
                  <c:v>0.36431058283088213</c:v>
                </c:pt>
                <c:pt idx="591">
                  <c:v>0.37056410673000967</c:v>
                </c:pt>
                <c:pt idx="592">
                  <c:v>0.36697320655339216</c:v>
                </c:pt>
                <c:pt idx="593">
                  <c:v>0.37581265598565827</c:v>
                </c:pt>
                <c:pt idx="594">
                  <c:v>0.37322230237120263</c:v>
                </c:pt>
                <c:pt idx="595">
                  <c:v>0.32317034578137216</c:v>
                </c:pt>
                <c:pt idx="596">
                  <c:v>0.32033011633604658</c:v>
                </c:pt>
                <c:pt idx="597">
                  <c:v>0.32632077365569545</c:v>
                </c:pt>
                <c:pt idx="598">
                  <c:v>0.31995312664705677</c:v>
                </c:pt>
                <c:pt idx="599">
                  <c:v>0.32237331701043803</c:v>
                </c:pt>
                <c:pt idx="600">
                  <c:v>0.32073201527717349</c:v>
                </c:pt>
                <c:pt idx="601">
                  <c:v>0.31442462713951158</c:v>
                </c:pt>
                <c:pt idx="602">
                  <c:v>0.25804857663338787</c:v>
                </c:pt>
                <c:pt idx="603">
                  <c:v>0.24086459916119587</c:v>
                </c:pt>
                <c:pt idx="604">
                  <c:v>0.2312798643536812</c:v>
                </c:pt>
                <c:pt idx="605">
                  <c:v>0.23836546508663156</c:v>
                </c:pt>
                <c:pt idx="606">
                  <c:v>0.24851397442920484</c:v>
                </c:pt>
                <c:pt idx="607">
                  <c:v>0.24416095197737872</c:v>
                </c:pt>
                <c:pt idx="608">
                  <c:v>0.2465854051841351</c:v>
                </c:pt>
                <c:pt idx="609">
                  <c:v>0.24385830863160357</c:v>
                </c:pt>
                <c:pt idx="610">
                  <c:v>0.24483035233406195</c:v>
                </c:pt>
                <c:pt idx="611">
                  <c:v>0.24149855398738193</c:v>
                </c:pt>
                <c:pt idx="612">
                  <c:v>0.23340629717433117</c:v>
                </c:pt>
                <c:pt idx="613">
                  <c:v>0.22529525855057747</c:v>
                </c:pt>
                <c:pt idx="614">
                  <c:v>0.23070289105191918</c:v>
                </c:pt>
                <c:pt idx="615">
                  <c:v>0.23373433834191298</c:v>
                </c:pt>
                <c:pt idx="616">
                  <c:v>0.21885539564557818</c:v>
                </c:pt>
                <c:pt idx="617">
                  <c:v>0.21759483306267871</c:v>
                </c:pt>
                <c:pt idx="618">
                  <c:v>0.2397039206369444</c:v>
                </c:pt>
                <c:pt idx="619">
                  <c:v>0.24039193725806485</c:v>
                </c:pt>
                <c:pt idx="620">
                  <c:v>0.26284237857214038</c:v>
                </c:pt>
                <c:pt idx="621">
                  <c:v>0.26984212775670563</c:v>
                </c:pt>
                <c:pt idx="622">
                  <c:v>0.27721625614830808</c:v>
                </c:pt>
                <c:pt idx="623">
                  <c:v>0.26111908900765934</c:v>
                </c:pt>
                <c:pt idx="624">
                  <c:v>0.21711021433508929</c:v>
                </c:pt>
                <c:pt idx="625">
                  <c:v>0.21718876171589738</c:v>
                </c:pt>
                <c:pt idx="626">
                  <c:v>0.20902780148194358</c:v>
                </c:pt>
                <c:pt idx="627">
                  <c:v>0.19723474695330992</c:v>
                </c:pt>
                <c:pt idx="628">
                  <c:v>0.2015831089691951</c:v>
                </c:pt>
                <c:pt idx="629">
                  <c:v>0.21525573604101428</c:v>
                </c:pt>
                <c:pt idx="630">
                  <c:v>0.206085875523187</c:v>
                </c:pt>
                <c:pt idx="631">
                  <c:v>0.1950950034191494</c:v>
                </c:pt>
                <c:pt idx="632">
                  <c:v>0.19713328853791418</c:v>
                </c:pt>
                <c:pt idx="633">
                  <c:v>0.20115354961079676</c:v>
                </c:pt>
                <c:pt idx="634">
                  <c:v>0.19058589981319959</c:v>
                </c:pt>
                <c:pt idx="635">
                  <c:v>0.22264228331306277</c:v>
                </c:pt>
                <c:pt idx="636">
                  <c:v>0.22361255191442556</c:v>
                </c:pt>
                <c:pt idx="637">
                  <c:v>0.27709658408948612</c:v>
                </c:pt>
                <c:pt idx="638">
                  <c:v>0.2434189307385724</c:v>
                </c:pt>
                <c:pt idx="639">
                  <c:v>0.24905311108232484</c:v>
                </c:pt>
                <c:pt idx="640">
                  <c:v>0.23424975327845082</c:v>
                </c:pt>
                <c:pt idx="641">
                  <c:v>0.25609756789669696</c:v>
                </c:pt>
                <c:pt idx="642">
                  <c:v>0.26553720229219163</c:v>
                </c:pt>
                <c:pt idx="643">
                  <c:v>0.26700740625726044</c:v>
                </c:pt>
                <c:pt idx="644">
                  <c:v>0.29403525377404344</c:v>
                </c:pt>
                <c:pt idx="645">
                  <c:v>0.29459491762801143</c:v>
                </c:pt>
                <c:pt idx="646">
                  <c:v>0.28267721762971204</c:v>
                </c:pt>
                <c:pt idx="647">
                  <c:v>0.26577839128006869</c:v>
                </c:pt>
                <c:pt idx="648">
                  <c:v>0.26166142231879053</c:v>
                </c:pt>
                <c:pt idx="649">
                  <c:v>0.27026641144442004</c:v>
                </c:pt>
                <c:pt idx="650">
                  <c:v>0.26456024283286084</c:v>
                </c:pt>
                <c:pt idx="651">
                  <c:v>0.26567436975088643</c:v>
                </c:pt>
                <c:pt idx="652">
                  <c:v>0.25367422865778616</c:v>
                </c:pt>
                <c:pt idx="653">
                  <c:v>0.25561977279042442</c:v>
                </c:pt>
                <c:pt idx="654">
                  <c:v>0.25217728917258125</c:v>
                </c:pt>
                <c:pt idx="655">
                  <c:v>0.25437558656119302</c:v>
                </c:pt>
                <c:pt idx="656">
                  <c:v>0.24125582245485075</c:v>
                </c:pt>
                <c:pt idx="657">
                  <c:v>0.2545860535327083</c:v>
                </c:pt>
                <c:pt idx="658">
                  <c:v>0.25601355988766783</c:v>
                </c:pt>
                <c:pt idx="659">
                  <c:v>0.25740743499136681</c:v>
                </c:pt>
                <c:pt idx="660">
                  <c:v>0.26822401588236627</c:v>
                </c:pt>
                <c:pt idx="661">
                  <c:v>0.31084496508879239</c:v>
                </c:pt>
                <c:pt idx="662">
                  <c:v>0.30159621481609833</c:v>
                </c:pt>
                <c:pt idx="663">
                  <c:v>0.29370239801859205</c:v>
                </c:pt>
                <c:pt idx="664">
                  <c:v>0.29351865862696014</c:v>
                </c:pt>
                <c:pt idx="665">
                  <c:v>0.32870237490884946</c:v>
                </c:pt>
                <c:pt idx="666">
                  <c:v>0.34347816405419945</c:v>
                </c:pt>
                <c:pt idx="667">
                  <c:v>0.3454867159106797</c:v>
                </c:pt>
                <c:pt idx="668">
                  <c:v>0.3654480670927005</c:v>
                </c:pt>
                <c:pt idx="669">
                  <c:v>0.34629217954210567</c:v>
                </c:pt>
                <c:pt idx="670">
                  <c:v>0.35220721406224031</c:v>
                </c:pt>
                <c:pt idx="671">
                  <c:v>0.36013082481282271</c:v>
                </c:pt>
                <c:pt idx="672">
                  <c:v>0.36576711290612973</c:v>
                </c:pt>
                <c:pt idx="673">
                  <c:v>0.36952637816262929</c:v>
                </c:pt>
                <c:pt idx="674">
                  <c:v>0.38459542166968363</c:v>
                </c:pt>
                <c:pt idx="675">
                  <c:v>0.39142589036057979</c:v>
                </c:pt>
                <c:pt idx="676">
                  <c:v>0.38430264562578637</c:v>
                </c:pt>
                <c:pt idx="677">
                  <c:v>0.38741114853727965</c:v>
                </c:pt>
                <c:pt idx="678">
                  <c:v>0.38954979407876267</c:v>
                </c:pt>
                <c:pt idx="679">
                  <c:v>0.41121684979362066</c:v>
                </c:pt>
                <c:pt idx="680">
                  <c:v>0.41720164721244801</c:v>
                </c:pt>
                <c:pt idx="681">
                  <c:v>0.42460348980104368</c:v>
                </c:pt>
                <c:pt idx="682">
                  <c:v>0.42531955514035263</c:v>
                </c:pt>
                <c:pt idx="683">
                  <c:v>0.40443921319780995</c:v>
                </c:pt>
                <c:pt idx="684">
                  <c:v>0.43248484313989749</c:v>
                </c:pt>
                <c:pt idx="685">
                  <c:v>0.45378068824917572</c:v>
                </c:pt>
                <c:pt idx="686">
                  <c:v>0.45784113807390048</c:v>
                </c:pt>
                <c:pt idx="687">
                  <c:v>0.4761931104489926</c:v>
                </c:pt>
                <c:pt idx="688">
                  <c:v>0.50683197037872429</c:v>
                </c:pt>
                <c:pt idx="689">
                  <c:v>0.51377082795211526</c:v>
                </c:pt>
                <c:pt idx="690">
                  <c:v>0.51913387723032678</c:v>
                </c:pt>
                <c:pt idx="691">
                  <c:v>0.52618412202534781</c:v>
                </c:pt>
                <c:pt idx="692">
                  <c:v>0.53414627307293072</c:v>
                </c:pt>
                <c:pt idx="693">
                  <c:v>0.52852812889520617</c:v>
                </c:pt>
                <c:pt idx="694">
                  <c:v>0.52855100137146316</c:v>
                </c:pt>
                <c:pt idx="695">
                  <c:v>0.52869997895888443</c:v>
                </c:pt>
                <c:pt idx="696">
                  <c:v>0.52973447404750218</c:v>
                </c:pt>
                <c:pt idx="697">
                  <c:v>0.53602427293077126</c:v>
                </c:pt>
                <c:pt idx="698">
                  <c:v>0.51035308839874582</c:v>
                </c:pt>
                <c:pt idx="699">
                  <c:v>0.47410772660603367</c:v>
                </c:pt>
                <c:pt idx="700">
                  <c:v>0.47881398797082181</c:v>
                </c:pt>
                <c:pt idx="701">
                  <c:v>0.48602563036755603</c:v>
                </c:pt>
                <c:pt idx="702">
                  <c:v>0.50935185222011581</c:v>
                </c:pt>
                <c:pt idx="703">
                  <c:v>0.51575952460813201</c:v>
                </c:pt>
                <c:pt idx="704">
                  <c:v>0.54373531599758718</c:v>
                </c:pt>
                <c:pt idx="705">
                  <c:v>0.55039046500592947</c:v>
                </c:pt>
                <c:pt idx="706">
                  <c:v>0.49703084577290751</c:v>
                </c:pt>
                <c:pt idx="707">
                  <c:v>0.48937972679746272</c:v>
                </c:pt>
                <c:pt idx="708">
                  <c:v>0.51685708864288293</c:v>
                </c:pt>
                <c:pt idx="709">
                  <c:v>0.52860707585497091</c:v>
                </c:pt>
                <c:pt idx="710">
                  <c:v>0.52979718904163053</c:v>
                </c:pt>
                <c:pt idx="711">
                  <c:v>0.54039786298405412</c:v>
                </c:pt>
                <c:pt idx="712">
                  <c:v>0.52013793228833172</c:v>
                </c:pt>
                <c:pt idx="713">
                  <c:v>0.51456587882693194</c:v>
                </c:pt>
                <c:pt idx="714">
                  <c:v>0.51682074786555654</c:v>
                </c:pt>
                <c:pt idx="715">
                  <c:v>0.54072033677219777</c:v>
                </c:pt>
                <c:pt idx="716">
                  <c:v>0.53625315117528849</c:v>
                </c:pt>
                <c:pt idx="717">
                  <c:v>0.54402151775089325</c:v>
                </c:pt>
                <c:pt idx="718">
                  <c:v>0.54103110963471868</c:v>
                </c:pt>
                <c:pt idx="719">
                  <c:v>0.54497276929517846</c:v>
                </c:pt>
                <c:pt idx="720">
                  <c:v>0.54819181177080889</c:v>
                </c:pt>
                <c:pt idx="721">
                  <c:v>0.54406395012542552</c:v>
                </c:pt>
                <c:pt idx="722">
                  <c:v>0.54231915677610754</c:v>
                </c:pt>
                <c:pt idx="723">
                  <c:v>0.54157630245606703</c:v>
                </c:pt>
                <c:pt idx="724">
                  <c:v>0.5097245196827429</c:v>
                </c:pt>
                <c:pt idx="725">
                  <c:v>0.51002609086489326</c:v>
                </c:pt>
                <c:pt idx="726">
                  <c:v>0.51910487351528634</c:v>
                </c:pt>
                <c:pt idx="727">
                  <c:v>0.52490899493381771</c:v>
                </c:pt>
                <c:pt idx="728">
                  <c:v>0.5196166767515481</c:v>
                </c:pt>
                <c:pt idx="729">
                  <c:v>0.51352704347754696</c:v>
                </c:pt>
                <c:pt idx="730">
                  <c:v>0.51469303773771791</c:v>
                </c:pt>
                <c:pt idx="731">
                  <c:v>0.5082996034181122</c:v>
                </c:pt>
                <c:pt idx="732">
                  <c:v>0.51576892639429262</c:v>
                </c:pt>
                <c:pt idx="733">
                  <c:v>0.51859594842981038</c:v>
                </c:pt>
                <c:pt idx="734">
                  <c:v>0.50894387127493479</c:v>
                </c:pt>
                <c:pt idx="735">
                  <c:v>0.4832590741337599</c:v>
                </c:pt>
                <c:pt idx="736">
                  <c:v>0.47880457471989446</c:v>
                </c:pt>
                <c:pt idx="737">
                  <c:v>0.47987723884237854</c:v>
                </c:pt>
                <c:pt idx="738">
                  <c:v>0.47482433170554472</c:v>
                </c:pt>
                <c:pt idx="739">
                  <c:v>0.48596776410414394</c:v>
                </c:pt>
                <c:pt idx="740">
                  <c:v>0.47324572497421052</c:v>
                </c:pt>
                <c:pt idx="741">
                  <c:v>0.47129929175938368</c:v>
                </c:pt>
                <c:pt idx="742">
                  <c:v>0.47267641823558559</c:v>
                </c:pt>
                <c:pt idx="743">
                  <c:v>0.45818353974708442</c:v>
                </c:pt>
                <c:pt idx="744">
                  <c:v>0.45575727817627804</c:v>
                </c:pt>
                <c:pt idx="745">
                  <c:v>0.45495772871027484</c:v>
                </c:pt>
                <c:pt idx="746">
                  <c:v>0.45581348094978841</c:v>
                </c:pt>
                <c:pt idx="747">
                  <c:v>0.42846680006008736</c:v>
                </c:pt>
                <c:pt idx="748">
                  <c:v>0.40569677672928856</c:v>
                </c:pt>
                <c:pt idx="749">
                  <c:v>0.40210071610851233</c:v>
                </c:pt>
                <c:pt idx="750">
                  <c:v>0.38195491159685119</c:v>
                </c:pt>
                <c:pt idx="751">
                  <c:v>0.35886671423034822</c:v>
                </c:pt>
                <c:pt idx="752">
                  <c:v>0.35398630517204516</c:v>
                </c:pt>
                <c:pt idx="753">
                  <c:v>0.36191848568288337</c:v>
                </c:pt>
                <c:pt idx="754">
                  <c:v>0.35114707821462193</c:v>
                </c:pt>
                <c:pt idx="755">
                  <c:v>0.32089711747593858</c:v>
                </c:pt>
                <c:pt idx="756">
                  <c:v>0.35067369124528636</c:v>
                </c:pt>
                <c:pt idx="757">
                  <c:v>0.34392324257118928</c:v>
                </c:pt>
                <c:pt idx="758">
                  <c:v>0.34081117478227346</c:v>
                </c:pt>
                <c:pt idx="759">
                  <c:v>0.34371112365299544</c:v>
                </c:pt>
                <c:pt idx="760">
                  <c:v>0.34097518657559456</c:v>
                </c:pt>
                <c:pt idx="761">
                  <c:v>0.30602993119419536</c:v>
                </c:pt>
                <c:pt idx="762">
                  <c:v>0.34783878411681263</c:v>
                </c:pt>
                <c:pt idx="763">
                  <c:v>0.34125234173419594</c:v>
                </c:pt>
                <c:pt idx="764">
                  <c:v>0.36957174343605453</c:v>
                </c:pt>
                <c:pt idx="765">
                  <c:v>0.47451325833779351</c:v>
                </c:pt>
                <c:pt idx="766">
                  <c:v>0.46461870449446513</c:v>
                </c:pt>
                <c:pt idx="767">
                  <c:v>0.4753892348617359</c:v>
                </c:pt>
                <c:pt idx="768">
                  <c:v>0.41251475507926705</c:v>
                </c:pt>
                <c:pt idx="769">
                  <c:v>0.49639540901559948</c:v>
                </c:pt>
                <c:pt idx="770">
                  <c:v>0.5060988215861435</c:v>
                </c:pt>
                <c:pt idx="771">
                  <c:v>0.53687277465714045</c:v>
                </c:pt>
                <c:pt idx="772">
                  <c:v>0.51870920205824855</c:v>
                </c:pt>
                <c:pt idx="773">
                  <c:v>0.51589682894399413</c:v>
                </c:pt>
                <c:pt idx="774">
                  <c:v>0.51520200637734781</c:v>
                </c:pt>
                <c:pt idx="775">
                  <c:v>0.52549317114775529</c:v>
                </c:pt>
                <c:pt idx="776">
                  <c:v>0.52877664375762212</c:v>
                </c:pt>
                <c:pt idx="777">
                  <c:v>0.53531102674316366</c:v>
                </c:pt>
                <c:pt idx="778">
                  <c:v>0.52621832017107273</c:v>
                </c:pt>
                <c:pt idx="779">
                  <c:v>0.5229139795646377</c:v>
                </c:pt>
                <c:pt idx="780">
                  <c:v>0.5214993407292503</c:v>
                </c:pt>
                <c:pt idx="781">
                  <c:v>0.52123942528157885</c:v>
                </c:pt>
                <c:pt idx="782">
                  <c:v>0.51039764133159715</c:v>
                </c:pt>
                <c:pt idx="783">
                  <c:v>0.50913974648348537</c:v>
                </c:pt>
                <c:pt idx="784">
                  <c:v>0.51254464797600563</c:v>
                </c:pt>
                <c:pt idx="785">
                  <c:v>0.51488671552171783</c:v>
                </c:pt>
                <c:pt idx="786">
                  <c:v>0.51980105229597828</c:v>
                </c:pt>
                <c:pt idx="787">
                  <c:v>0.51906592844155963</c:v>
                </c:pt>
                <c:pt idx="788">
                  <c:v>0.52797055009085425</c:v>
                </c:pt>
                <c:pt idx="789">
                  <c:v>0.51620712826803061</c:v>
                </c:pt>
                <c:pt idx="790">
                  <c:v>0.51497730618147941</c:v>
                </c:pt>
                <c:pt idx="791">
                  <c:v>0.53558895838366649</c:v>
                </c:pt>
                <c:pt idx="792">
                  <c:v>0.52030204526598012</c:v>
                </c:pt>
                <c:pt idx="793">
                  <c:v>0.51920288381183533</c:v>
                </c:pt>
                <c:pt idx="794">
                  <c:v>0.5049290124365039</c:v>
                </c:pt>
                <c:pt idx="795">
                  <c:v>0.51699721602502691</c:v>
                </c:pt>
                <c:pt idx="796">
                  <c:v>0.50692620866566107</c:v>
                </c:pt>
                <c:pt idx="797">
                  <c:v>0.51578709559970903</c:v>
                </c:pt>
                <c:pt idx="798">
                  <c:v>0.56869415921034672</c:v>
                </c:pt>
                <c:pt idx="799">
                  <c:v>0.5681971209060529</c:v>
                </c:pt>
                <c:pt idx="800">
                  <c:v>0.56433721225776234</c:v>
                </c:pt>
                <c:pt idx="801">
                  <c:v>0.57922891217252914</c:v>
                </c:pt>
                <c:pt idx="802">
                  <c:v>0.56624101884780609</c:v>
                </c:pt>
                <c:pt idx="803">
                  <c:v>0.57683009986032896</c:v>
                </c:pt>
                <c:pt idx="804">
                  <c:v>0.55319428219007805</c:v>
                </c:pt>
                <c:pt idx="805">
                  <c:v>0.51300894362948701</c:v>
                </c:pt>
                <c:pt idx="806">
                  <c:v>0.50111061236544063</c:v>
                </c:pt>
                <c:pt idx="807">
                  <c:v>0.49282682815481077</c:v>
                </c:pt>
                <c:pt idx="808">
                  <c:v>0.52834626651434724</c:v>
                </c:pt>
                <c:pt idx="809">
                  <c:v>0.52709134607194774</c:v>
                </c:pt>
                <c:pt idx="810">
                  <c:v>0.48977850012139751</c:v>
                </c:pt>
                <c:pt idx="811">
                  <c:v>0.47585213438692198</c:v>
                </c:pt>
                <c:pt idx="812">
                  <c:v>0.49127109585506662</c:v>
                </c:pt>
                <c:pt idx="813">
                  <c:v>0.48733606622974412</c:v>
                </c:pt>
                <c:pt idx="814">
                  <c:v>0.50083102556796499</c:v>
                </c:pt>
                <c:pt idx="815">
                  <c:v>0.50715392541128401</c:v>
                </c:pt>
                <c:pt idx="816">
                  <c:v>0.48855952177322448</c:v>
                </c:pt>
                <c:pt idx="817">
                  <c:v>0.48490516617878976</c:v>
                </c:pt>
                <c:pt idx="818">
                  <c:v>0.47430797793095075</c:v>
                </c:pt>
                <c:pt idx="819">
                  <c:v>0.45246215916644755</c:v>
                </c:pt>
                <c:pt idx="820">
                  <c:v>0.44799790292565683</c:v>
                </c:pt>
                <c:pt idx="821">
                  <c:v>0.43648772053751617</c:v>
                </c:pt>
                <c:pt idx="822">
                  <c:v>0.37348653888692407</c:v>
                </c:pt>
                <c:pt idx="823">
                  <c:v>0.3850489079947354</c:v>
                </c:pt>
                <c:pt idx="824">
                  <c:v>0.40426484272632229</c:v>
                </c:pt>
                <c:pt idx="825">
                  <c:v>0.39335961335159247</c:v>
                </c:pt>
                <c:pt idx="826">
                  <c:v>0.394233930040645</c:v>
                </c:pt>
                <c:pt idx="827">
                  <c:v>0.38856029942450915</c:v>
                </c:pt>
                <c:pt idx="828">
                  <c:v>0.30104361630333865</c:v>
                </c:pt>
                <c:pt idx="829">
                  <c:v>0.30803227166472569</c:v>
                </c:pt>
                <c:pt idx="830">
                  <c:v>0.32720646398639464</c:v>
                </c:pt>
                <c:pt idx="831">
                  <c:v>0.34605021285029114</c:v>
                </c:pt>
                <c:pt idx="832">
                  <c:v>0.35167437557348397</c:v>
                </c:pt>
                <c:pt idx="833">
                  <c:v>0.34974000103931763</c:v>
                </c:pt>
                <c:pt idx="834">
                  <c:v>0.33446039611710177</c:v>
                </c:pt>
                <c:pt idx="835">
                  <c:v>0.33325937536961658</c:v>
                </c:pt>
                <c:pt idx="836">
                  <c:v>0.33392703005738988</c:v>
                </c:pt>
                <c:pt idx="837">
                  <c:v>0.32767980570682043</c:v>
                </c:pt>
                <c:pt idx="838">
                  <c:v>0.33168730338011787</c:v>
                </c:pt>
                <c:pt idx="839">
                  <c:v>0.33014335749790136</c:v>
                </c:pt>
                <c:pt idx="840">
                  <c:v>0.3205721214689855</c:v>
                </c:pt>
                <c:pt idx="841">
                  <c:v>0.30870189630485662</c:v>
                </c:pt>
                <c:pt idx="842">
                  <c:v>0.31154376689434576</c:v>
                </c:pt>
                <c:pt idx="843">
                  <c:v>0.30831945403442185</c:v>
                </c:pt>
                <c:pt idx="844">
                  <c:v>0.30666515679303014</c:v>
                </c:pt>
                <c:pt idx="845">
                  <c:v>0.29837653115846091</c:v>
                </c:pt>
                <c:pt idx="846">
                  <c:v>0.29610655580279122</c:v>
                </c:pt>
                <c:pt idx="847">
                  <c:v>0.29677825911935768</c:v>
                </c:pt>
                <c:pt idx="848">
                  <c:v>0.29895940353319855</c:v>
                </c:pt>
                <c:pt idx="849">
                  <c:v>0.30070666611644215</c:v>
                </c:pt>
                <c:pt idx="850">
                  <c:v>0.31161012271580152</c:v>
                </c:pt>
                <c:pt idx="851">
                  <c:v>0.3177054008472095</c:v>
                </c:pt>
                <c:pt idx="852">
                  <c:v>0.31919198033066548</c:v>
                </c:pt>
                <c:pt idx="853">
                  <c:v>0.31314564468136974</c:v>
                </c:pt>
                <c:pt idx="854">
                  <c:v>0.30980963898248587</c:v>
                </c:pt>
                <c:pt idx="855">
                  <c:v>0.32488415980944124</c:v>
                </c:pt>
                <c:pt idx="856">
                  <c:v>0.31888633068646294</c:v>
                </c:pt>
                <c:pt idx="857">
                  <c:v>0.34173199177888636</c:v>
                </c:pt>
                <c:pt idx="858">
                  <c:v>0.33717967225813633</c:v>
                </c:pt>
                <c:pt idx="859">
                  <c:v>0.3652759900400091</c:v>
                </c:pt>
                <c:pt idx="860">
                  <c:v>0.36473070902931926</c:v>
                </c:pt>
                <c:pt idx="861">
                  <c:v>0.36128508591083236</c:v>
                </c:pt>
                <c:pt idx="862">
                  <c:v>0.40447242862963279</c:v>
                </c:pt>
                <c:pt idx="863">
                  <c:v>0.42621110458726624</c:v>
                </c:pt>
                <c:pt idx="864">
                  <c:v>0.41989974116881235</c:v>
                </c:pt>
                <c:pt idx="865">
                  <c:v>0.42163201944808604</c:v>
                </c:pt>
                <c:pt idx="866">
                  <c:v>0.41709136438887495</c:v>
                </c:pt>
                <c:pt idx="867">
                  <c:v>0.41156605012097741</c:v>
                </c:pt>
                <c:pt idx="868">
                  <c:v>0.43043725238193131</c:v>
                </c:pt>
                <c:pt idx="869">
                  <c:v>0.44004051710288294</c:v>
                </c:pt>
                <c:pt idx="870">
                  <c:v>0.43946691080077188</c:v>
                </c:pt>
                <c:pt idx="871">
                  <c:v>0.41136966254924712</c:v>
                </c:pt>
                <c:pt idx="872">
                  <c:v>0.41140883742805906</c:v>
                </c:pt>
                <c:pt idx="873">
                  <c:v>0.43886847808970847</c:v>
                </c:pt>
                <c:pt idx="874">
                  <c:v>0.45611782312551497</c:v>
                </c:pt>
                <c:pt idx="875">
                  <c:v>0.43800594112718638</c:v>
                </c:pt>
                <c:pt idx="876">
                  <c:v>0.42182388403863169</c:v>
                </c:pt>
                <c:pt idx="877">
                  <c:v>0.39991880172153194</c:v>
                </c:pt>
                <c:pt idx="878">
                  <c:v>0.39456682060930781</c:v>
                </c:pt>
                <c:pt idx="879">
                  <c:v>0.39814909126912068</c:v>
                </c:pt>
                <c:pt idx="880">
                  <c:v>0.41014458855915953</c:v>
                </c:pt>
                <c:pt idx="881">
                  <c:v>0.42966957038659565</c:v>
                </c:pt>
                <c:pt idx="882">
                  <c:v>0.45180198194682158</c:v>
                </c:pt>
                <c:pt idx="883">
                  <c:v>0.45341860430863579</c:v>
                </c:pt>
                <c:pt idx="884">
                  <c:v>0.4488184870815502</c:v>
                </c:pt>
                <c:pt idx="885">
                  <c:v>0.52016272425068444</c:v>
                </c:pt>
                <c:pt idx="886">
                  <c:v>0.49716641838225312</c:v>
                </c:pt>
                <c:pt idx="887">
                  <c:v>0.48170726691529664</c:v>
                </c:pt>
                <c:pt idx="888">
                  <c:v>0.47687143362541334</c:v>
                </c:pt>
                <c:pt idx="889">
                  <c:v>0.44869510507928101</c:v>
                </c:pt>
                <c:pt idx="890">
                  <c:v>0.46850835768473037</c:v>
                </c:pt>
                <c:pt idx="891">
                  <c:v>0.52843144075856974</c:v>
                </c:pt>
                <c:pt idx="892">
                  <c:v>0.47449391526229573</c:v>
                </c:pt>
                <c:pt idx="893">
                  <c:v>0.43279858609468441</c:v>
                </c:pt>
                <c:pt idx="894">
                  <c:v>0.4319628069386911</c:v>
                </c:pt>
                <c:pt idx="895">
                  <c:v>0.41646419647588112</c:v>
                </c:pt>
                <c:pt idx="896">
                  <c:v>0.4088655664021415</c:v>
                </c:pt>
                <c:pt idx="897">
                  <c:v>0.40917762498817634</c:v>
                </c:pt>
                <c:pt idx="898">
                  <c:v>0.41272929447891138</c:v>
                </c:pt>
                <c:pt idx="899">
                  <c:v>0.41518281835376825</c:v>
                </c:pt>
                <c:pt idx="900">
                  <c:v>0.41222066938437185</c:v>
                </c:pt>
                <c:pt idx="901">
                  <c:v>0.41102046075283849</c:v>
                </c:pt>
                <c:pt idx="902">
                  <c:v>0.408137171702037</c:v>
                </c:pt>
                <c:pt idx="903">
                  <c:v>0.40295112916973397</c:v>
                </c:pt>
                <c:pt idx="904">
                  <c:v>0.41624319608266053</c:v>
                </c:pt>
                <c:pt idx="905">
                  <c:v>0.39770475034087693</c:v>
                </c:pt>
                <c:pt idx="906">
                  <c:v>0.40526467786125014</c:v>
                </c:pt>
                <c:pt idx="907">
                  <c:v>0.40764815144859601</c:v>
                </c:pt>
                <c:pt idx="908">
                  <c:v>0.41882499601585804</c:v>
                </c:pt>
                <c:pt idx="909">
                  <c:v>0.41646805500949541</c:v>
                </c:pt>
                <c:pt idx="910">
                  <c:v>0.41444527759635025</c:v>
                </c:pt>
                <c:pt idx="911">
                  <c:v>0.41729619819223779</c:v>
                </c:pt>
                <c:pt idx="912">
                  <c:v>0.42046365337185626</c:v>
                </c:pt>
                <c:pt idx="913">
                  <c:v>0.41619280836258205</c:v>
                </c:pt>
                <c:pt idx="914">
                  <c:v>0.41567473093569157</c:v>
                </c:pt>
                <c:pt idx="915">
                  <c:v>0.41078758715544311</c:v>
                </c:pt>
                <c:pt idx="916">
                  <c:v>0.4097146250352352</c:v>
                </c:pt>
                <c:pt idx="917">
                  <c:v>0.44069954520062465</c:v>
                </c:pt>
                <c:pt idx="918">
                  <c:v>0.4269602569259206</c:v>
                </c:pt>
                <c:pt idx="919">
                  <c:v>0.43671410092949126</c:v>
                </c:pt>
                <c:pt idx="920">
                  <c:v>0.42074581328575839</c:v>
                </c:pt>
                <c:pt idx="921">
                  <c:v>0.41890260625658282</c:v>
                </c:pt>
                <c:pt idx="922">
                  <c:v>0.38351218295991429</c:v>
                </c:pt>
                <c:pt idx="923">
                  <c:v>0.37738893862819345</c:v>
                </c:pt>
                <c:pt idx="924">
                  <c:v>0.3705310178588172</c:v>
                </c:pt>
                <c:pt idx="925">
                  <c:v>0.32755612640055182</c:v>
                </c:pt>
                <c:pt idx="926">
                  <c:v>0.28515819330472358</c:v>
                </c:pt>
                <c:pt idx="927">
                  <c:v>0.28115809590624691</c:v>
                </c:pt>
                <c:pt idx="928">
                  <c:v>0.29994918356912859</c:v>
                </c:pt>
                <c:pt idx="929">
                  <c:v>0.29968921863977532</c:v>
                </c:pt>
                <c:pt idx="930">
                  <c:v>0.29178711756283804</c:v>
                </c:pt>
                <c:pt idx="931">
                  <c:v>0.28108079569155375</c:v>
                </c:pt>
                <c:pt idx="932">
                  <c:v>0.28599093702563472</c:v>
                </c:pt>
                <c:pt idx="933">
                  <c:v>0.28628490936315937</c:v>
                </c:pt>
                <c:pt idx="934">
                  <c:v>0.28810263301646022</c:v>
                </c:pt>
                <c:pt idx="935">
                  <c:v>0.28393435929014127</c:v>
                </c:pt>
                <c:pt idx="936">
                  <c:v>0.26656971539908264</c:v>
                </c:pt>
                <c:pt idx="937">
                  <c:v>0.25059463094321943</c:v>
                </c:pt>
                <c:pt idx="938">
                  <c:v>0.24059057655266514</c:v>
                </c:pt>
                <c:pt idx="939">
                  <c:v>0.23016567317222553</c:v>
                </c:pt>
                <c:pt idx="940">
                  <c:v>0.21618578908199715</c:v>
                </c:pt>
                <c:pt idx="941">
                  <c:v>0.19953479084962117</c:v>
                </c:pt>
                <c:pt idx="942">
                  <c:v>0.20253874689686518</c:v>
                </c:pt>
                <c:pt idx="943">
                  <c:v>0.19771904942189919</c:v>
                </c:pt>
                <c:pt idx="944">
                  <c:v>0.17831329193597609</c:v>
                </c:pt>
                <c:pt idx="945">
                  <c:v>0.13643522313312345</c:v>
                </c:pt>
                <c:pt idx="946">
                  <c:v>0.13417093356525245</c:v>
                </c:pt>
                <c:pt idx="947">
                  <c:v>0.13910520252742659</c:v>
                </c:pt>
                <c:pt idx="948">
                  <c:v>0.1075270434422984</c:v>
                </c:pt>
                <c:pt idx="949">
                  <c:v>0.11020243232715822</c:v>
                </c:pt>
                <c:pt idx="950">
                  <c:v>0.1143784542026937</c:v>
                </c:pt>
                <c:pt idx="951">
                  <c:v>0.1245411410701428</c:v>
                </c:pt>
                <c:pt idx="952">
                  <c:v>0.12574674656331161</c:v>
                </c:pt>
                <c:pt idx="953">
                  <c:v>9.2225228140964802E-2</c:v>
                </c:pt>
                <c:pt idx="954">
                  <c:v>6.1660879002982928E-2</c:v>
                </c:pt>
                <c:pt idx="955">
                  <c:v>8.3133329106235693E-2</c:v>
                </c:pt>
                <c:pt idx="956">
                  <c:v>0.10889393830496134</c:v>
                </c:pt>
                <c:pt idx="957">
                  <c:v>0.11086456322892961</c:v>
                </c:pt>
                <c:pt idx="958">
                  <c:v>0.12399796466076488</c:v>
                </c:pt>
                <c:pt idx="959">
                  <c:v>0.14673660649063031</c:v>
                </c:pt>
                <c:pt idx="960">
                  <c:v>0.13671092852327119</c:v>
                </c:pt>
                <c:pt idx="961">
                  <c:v>0.12901155012796819</c:v>
                </c:pt>
                <c:pt idx="962">
                  <c:v>0.1289000772434514</c:v>
                </c:pt>
                <c:pt idx="963">
                  <c:v>0.15518469132570822</c:v>
                </c:pt>
                <c:pt idx="964">
                  <c:v>0.14450470141056326</c:v>
                </c:pt>
                <c:pt idx="965">
                  <c:v>0.14984875784917914</c:v>
                </c:pt>
                <c:pt idx="966">
                  <c:v>0.15431258592783689</c:v>
                </c:pt>
                <c:pt idx="967">
                  <c:v>0.15278500837678621</c:v>
                </c:pt>
                <c:pt idx="968">
                  <c:v>0.16818352739692874</c:v>
                </c:pt>
                <c:pt idx="969">
                  <c:v>0.16994182970433078</c:v>
                </c:pt>
                <c:pt idx="970">
                  <c:v>0.17611938582047468</c:v>
                </c:pt>
                <c:pt idx="971">
                  <c:v>0.19266966606776878</c:v>
                </c:pt>
                <c:pt idx="972">
                  <c:v>0.201342962697834</c:v>
                </c:pt>
                <c:pt idx="973">
                  <c:v>0.21244365665017381</c:v>
                </c:pt>
                <c:pt idx="974">
                  <c:v>0.20459501259435514</c:v>
                </c:pt>
                <c:pt idx="975">
                  <c:v>0.20063947294690279</c:v>
                </c:pt>
                <c:pt idx="976">
                  <c:v>0.19708180338850717</c:v>
                </c:pt>
                <c:pt idx="977">
                  <c:v>0.21200881659604193</c:v>
                </c:pt>
                <c:pt idx="978">
                  <c:v>0.211793246691935</c:v>
                </c:pt>
                <c:pt idx="979">
                  <c:v>0.22593240505797277</c:v>
                </c:pt>
                <c:pt idx="980">
                  <c:v>0.17199557997656653</c:v>
                </c:pt>
                <c:pt idx="981">
                  <c:v>0.18856113214206277</c:v>
                </c:pt>
                <c:pt idx="982">
                  <c:v>0.17384928688646573</c:v>
                </c:pt>
                <c:pt idx="983">
                  <c:v>0.17877361553557949</c:v>
                </c:pt>
                <c:pt idx="984">
                  <c:v>0.16100238157201888</c:v>
                </c:pt>
                <c:pt idx="985">
                  <c:v>0.17601814563954188</c:v>
                </c:pt>
                <c:pt idx="986">
                  <c:v>0.16919644016514102</c:v>
                </c:pt>
                <c:pt idx="987">
                  <c:v>0.2028373327220345</c:v>
                </c:pt>
                <c:pt idx="988">
                  <c:v>0.19311091737735345</c:v>
                </c:pt>
                <c:pt idx="989">
                  <c:v>0.19855393890503711</c:v>
                </c:pt>
                <c:pt idx="990">
                  <c:v>0.20000296265047987</c:v>
                </c:pt>
                <c:pt idx="991">
                  <c:v>0.18997525536155602</c:v>
                </c:pt>
                <c:pt idx="992">
                  <c:v>0.18404007241216488</c:v>
                </c:pt>
                <c:pt idx="993">
                  <c:v>0.16965295181419504</c:v>
                </c:pt>
                <c:pt idx="994">
                  <c:v>0.23039584374473132</c:v>
                </c:pt>
                <c:pt idx="995">
                  <c:v>0.22829023984592517</c:v>
                </c:pt>
                <c:pt idx="996">
                  <c:v>0.21357996953055</c:v>
                </c:pt>
                <c:pt idx="997">
                  <c:v>0.21360038771295586</c:v>
                </c:pt>
                <c:pt idx="998">
                  <c:v>0.22037640337310918</c:v>
                </c:pt>
                <c:pt idx="999">
                  <c:v>0.20152411334253875</c:v>
                </c:pt>
                <c:pt idx="1000">
                  <c:v>0.21774601985605224</c:v>
                </c:pt>
                <c:pt idx="1001">
                  <c:v>0.20481835558204833</c:v>
                </c:pt>
                <c:pt idx="1002">
                  <c:v>0.23830766586673632</c:v>
                </c:pt>
                <c:pt idx="1003">
                  <c:v>0.24903507292384505</c:v>
                </c:pt>
                <c:pt idx="1004">
                  <c:v>0.25605784984150165</c:v>
                </c:pt>
                <c:pt idx="1005">
                  <c:v>0.2522005039427801</c:v>
                </c:pt>
                <c:pt idx="1006">
                  <c:v>0.26333632412489538</c:v>
                </c:pt>
                <c:pt idx="1007">
                  <c:v>0.27286753847195833</c:v>
                </c:pt>
                <c:pt idx="1008">
                  <c:v>0.28720778108519124</c:v>
                </c:pt>
                <c:pt idx="1009">
                  <c:v>0.2955313924426875</c:v>
                </c:pt>
                <c:pt idx="1010">
                  <c:v>0.30290264628427971</c:v>
                </c:pt>
                <c:pt idx="1011">
                  <c:v>0.32855251040385341</c:v>
                </c:pt>
                <c:pt idx="1012">
                  <c:v>0.37099546478536166</c:v>
                </c:pt>
                <c:pt idx="1013">
                  <c:v>0.36337222384320444</c:v>
                </c:pt>
                <c:pt idx="1014">
                  <c:v>0.35012398217596558</c:v>
                </c:pt>
                <c:pt idx="1015">
                  <c:v>0.38759379090221002</c:v>
                </c:pt>
                <c:pt idx="1016">
                  <c:v>0.4246583047597805</c:v>
                </c:pt>
                <c:pt idx="1017">
                  <c:v>0.40225230455130784</c:v>
                </c:pt>
                <c:pt idx="1018">
                  <c:v>0.40196230259781285</c:v>
                </c:pt>
                <c:pt idx="1019">
                  <c:v>0.38616390330403016</c:v>
                </c:pt>
                <c:pt idx="1020">
                  <c:v>0.38766724193423857</c:v>
                </c:pt>
                <c:pt idx="1021">
                  <c:v>0.36227357215874928</c:v>
                </c:pt>
                <c:pt idx="1022">
                  <c:v>0.34693430228796163</c:v>
                </c:pt>
                <c:pt idx="1023">
                  <c:v>0.35980250258841551</c:v>
                </c:pt>
                <c:pt idx="1024">
                  <c:v>0.34247801900310448</c:v>
                </c:pt>
                <c:pt idx="1025">
                  <c:v>0.34327683945913307</c:v>
                </c:pt>
                <c:pt idx="1026">
                  <c:v>0.32000219277380809</c:v>
                </c:pt>
                <c:pt idx="1027">
                  <c:v>0.33475398954476693</c:v>
                </c:pt>
                <c:pt idx="1028">
                  <c:v>0.33186565856191319</c:v>
                </c:pt>
                <c:pt idx="1029">
                  <c:v>0.32983888550896678</c:v>
                </c:pt>
                <c:pt idx="1030">
                  <c:v>0.3126502974405948</c:v>
                </c:pt>
                <c:pt idx="1031">
                  <c:v>0.27965362031975022</c:v>
                </c:pt>
                <c:pt idx="1032">
                  <c:v>0.17128642377210182</c:v>
                </c:pt>
                <c:pt idx="1033">
                  <c:v>0.12577909752307739</c:v>
                </c:pt>
                <c:pt idx="1034">
                  <c:v>0.10146111467418012</c:v>
                </c:pt>
                <c:pt idx="1035">
                  <c:v>0.11595514334766396</c:v>
                </c:pt>
                <c:pt idx="1036">
                  <c:v>0.11890758368022564</c:v>
                </c:pt>
                <c:pt idx="1037">
                  <c:v>0.11748394781344355</c:v>
                </c:pt>
                <c:pt idx="1038">
                  <c:v>0.11846281473119061</c:v>
                </c:pt>
                <c:pt idx="1039">
                  <c:v>0.14819467561690836</c:v>
                </c:pt>
                <c:pt idx="1040">
                  <c:v>0.1625783179787855</c:v>
                </c:pt>
                <c:pt idx="1041">
                  <c:v>0.16172271762122944</c:v>
                </c:pt>
                <c:pt idx="1042">
                  <c:v>0.15316768091728764</c:v>
                </c:pt>
                <c:pt idx="1043">
                  <c:v>0.18577025071518158</c:v>
                </c:pt>
                <c:pt idx="1044">
                  <c:v>0.1793927520364722</c:v>
                </c:pt>
                <c:pt idx="1045">
                  <c:v>0.18487893767107882</c:v>
                </c:pt>
                <c:pt idx="1046">
                  <c:v>0.1824677987307558</c:v>
                </c:pt>
                <c:pt idx="1047">
                  <c:v>0.18154371776090972</c:v>
                </c:pt>
                <c:pt idx="1048">
                  <c:v>0.18196978335015812</c:v>
                </c:pt>
                <c:pt idx="1049">
                  <c:v>0.1836225677363357</c:v>
                </c:pt>
                <c:pt idx="1050">
                  <c:v>0.16499576348465894</c:v>
                </c:pt>
                <c:pt idx="1051">
                  <c:v>0.16144801386880706</c:v>
                </c:pt>
                <c:pt idx="1052">
                  <c:v>0.16045481233610079</c:v>
                </c:pt>
                <c:pt idx="1053">
                  <c:v>0.16568001334461968</c:v>
                </c:pt>
                <c:pt idx="1054">
                  <c:v>0.16284619303879225</c:v>
                </c:pt>
                <c:pt idx="1055">
                  <c:v>0.16371496606598832</c:v>
                </c:pt>
                <c:pt idx="1056">
                  <c:v>0.18648140920754358</c:v>
                </c:pt>
                <c:pt idx="1057">
                  <c:v>0.18383811768248778</c:v>
                </c:pt>
                <c:pt idx="1058">
                  <c:v>0.17107817264560515</c:v>
                </c:pt>
                <c:pt idx="1059">
                  <c:v>0.13177847561432346</c:v>
                </c:pt>
                <c:pt idx="1060">
                  <c:v>0.13157342956647661</c:v>
                </c:pt>
                <c:pt idx="1061">
                  <c:v>0.12853771691310503</c:v>
                </c:pt>
                <c:pt idx="1062">
                  <c:v>0.12986474861831626</c:v>
                </c:pt>
                <c:pt idx="1063">
                  <c:v>0.11744551672409123</c:v>
                </c:pt>
                <c:pt idx="1064">
                  <c:v>0.12808024968472675</c:v>
                </c:pt>
                <c:pt idx="1065">
                  <c:v>0.12282491890975257</c:v>
                </c:pt>
                <c:pt idx="1066">
                  <c:v>0.11923674333045421</c:v>
                </c:pt>
                <c:pt idx="1067">
                  <c:v>0.11806539601678891</c:v>
                </c:pt>
                <c:pt idx="1068">
                  <c:v>0.11622359102693122</c:v>
                </c:pt>
                <c:pt idx="1069">
                  <c:v>0.10072120786900338</c:v>
                </c:pt>
                <c:pt idx="1070">
                  <c:v>0.11908427105063081</c:v>
                </c:pt>
                <c:pt idx="1071">
                  <c:v>0.1220734034435047</c:v>
                </c:pt>
                <c:pt idx="1072">
                  <c:v>0.11913358722596065</c:v>
                </c:pt>
                <c:pt idx="1073">
                  <c:v>0.11851628683693211</c:v>
                </c:pt>
                <c:pt idx="1074">
                  <c:v>0.11720499369456054</c:v>
                </c:pt>
                <c:pt idx="1075">
                  <c:v>0.10730812264593706</c:v>
                </c:pt>
                <c:pt idx="1076">
                  <c:v>0.11609788161987881</c:v>
                </c:pt>
                <c:pt idx="1077">
                  <c:v>0.11886149304358615</c:v>
                </c:pt>
                <c:pt idx="1078">
                  <c:v>0.11726035320933521</c:v>
                </c:pt>
                <c:pt idx="1079">
                  <c:v>0.12601906546048289</c:v>
                </c:pt>
                <c:pt idx="1080">
                  <c:v>0.12582973463673178</c:v>
                </c:pt>
                <c:pt idx="1081">
                  <c:v>0.1239562207564705</c:v>
                </c:pt>
                <c:pt idx="1082">
                  <c:v>0.12315220154326217</c:v>
                </c:pt>
                <c:pt idx="1083">
                  <c:v>0.12064287583342795</c:v>
                </c:pt>
                <c:pt idx="1084">
                  <c:v>0.12388240855769678</c:v>
                </c:pt>
                <c:pt idx="1085">
                  <c:v>0.12332321816541361</c:v>
                </c:pt>
                <c:pt idx="1086">
                  <c:v>0.11832892649681419</c:v>
                </c:pt>
                <c:pt idx="1087">
                  <c:v>0.12783492525739179</c:v>
                </c:pt>
                <c:pt idx="1088">
                  <c:v>0.12734720422065626</c:v>
                </c:pt>
                <c:pt idx="1089">
                  <c:v>0.12773446152323042</c:v>
                </c:pt>
                <c:pt idx="1090">
                  <c:v>0.12902130213091109</c:v>
                </c:pt>
                <c:pt idx="1091">
                  <c:v>0.12606771962033111</c:v>
                </c:pt>
                <c:pt idx="1092">
                  <c:v>0.13521276507001773</c:v>
                </c:pt>
                <c:pt idx="1093">
                  <c:v>0.13661490332646073</c:v>
                </c:pt>
                <c:pt idx="1094">
                  <c:v>0.14167805797410726</c:v>
                </c:pt>
                <c:pt idx="1095">
                  <c:v>0.17559908133752736</c:v>
                </c:pt>
                <c:pt idx="1096">
                  <c:v>0.19619907962633323</c:v>
                </c:pt>
                <c:pt idx="1097">
                  <c:v>0.20895249065875432</c:v>
                </c:pt>
                <c:pt idx="1098">
                  <c:v>0.21287106278589105</c:v>
                </c:pt>
                <c:pt idx="1099">
                  <c:v>0.21310085230841855</c:v>
                </c:pt>
                <c:pt idx="1100">
                  <c:v>0.2122265416660791</c:v>
                </c:pt>
                <c:pt idx="1101">
                  <c:v>0.21206728045309467</c:v>
                </c:pt>
                <c:pt idx="1102">
                  <c:v>0.18809033204499592</c:v>
                </c:pt>
                <c:pt idx="1103">
                  <c:v>0.17643138811330267</c:v>
                </c:pt>
                <c:pt idx="1104">
                  <c:v>0.18835089041462147</c:v>
                </c:pt>
                <c:pt idx="1105">
                  <c:v>0.20524433905104031</c:v>
                </c:pt>
                <c:pt idx="1106">
                  <c:v>0.18844717975552386</c:v>
                </c:pt>
                <c:pt idx="1107">
                  <c:v>0.18568054689513258</c:v>
                </c:pt>
                <c:pt idx="1108">
                  <c:v>0.1927124178771214</c:v>
                </c:pt>
                <c:pt idx="1109">
                  <c:v>0.19163706489894117</c:v>
                </c:pt>
                <c:pt idx="1110">
                  <c:v>0.21788624082929808</c:v>
                </c:pt>
                <c:pt idx="1111">
                  <c:v>0.19868269446632114</c:v>
                </c:pt>
                <c:pt idx="1112">
                  <c:v>0.20561869375846151</c:v>
                </c:pt>
                <c:pt idx="1113">
                  <c:v>0.22677454597871996</c:v>
                </c:pt>
                <c:pt idx="1114">
                  <c:v>0.21678825102676511</c:v>
                </c:pt>
                <c:pt idx="1115">
                  <c:v>0.2141725473439903</c:v>
                </c:pt>
                <c:pt idx="1116">
                  <c:v>0.20902217708332382</c:v>
                </c:pt>
                <c:pt idx="1117">
                  <c:v>0.2155653717561633</c:v>
                </c:pt>
                <c:pt idx="1118">
                  <c:v>0.22370167021252982</c:v>
                </c:pt>
                <c:pt idx="1119">
                  <c:v>0.22391111539917757</c:v>
                </c:pt>
                <c:pt idx="1120">
                  <c:v>0.21325358435089289</c:v>
                </c:pt>
                <c:pt idx="1121">
                  <c:v>0.22521607874718236</c:v>
                </c:pt>
                <c:pt idx="1122">
                  <c:v>0.28475234924219028</c:v>
                </c:pt>
                <c:pt idx="1123">
                  <c:v>0.295033080433866</c:v>
                </c:pt>
                <c:pt idx="1124">
                  <c:v>0.32297703401864253</c:v>
                </c:pt>
                <c:pt idx="1125">
                  <c:v>0.33723660998129651</c:v>
                </c:pt>
                <c:pt idx="1126">
                  <c:v>0.33971368538562724</c:v>
                </c:pt>
                <c:pt idx="1127">
                  <c:v>0.38059496472310406</c:v>
                </c:pt>
                <c:pt idx="1128">
                  <c:v>0.38187102632106246</c:v>
                </c:pt>
                <c:pt idx="1129">
                  <c:v>0.38232131495083405</c:v>
                </c:pt>
                <c:pt idx="1130">
                  <c:v>0.37865098804538588</c:v>
                </c:pt>
                <c:pt idx="1131">
                  <c:v>0.41579991948647521</c:v>
                </c:pt>
                <c:pt idx="1132">
                  <c:v>0.46446414302950428</c:v>
                </c:pt>
                <c:pt idx="1133">
                  <c:v>0.4637626875386166</c:v>
                </c:pt>
                <c:pt idx="1134">
                  <c:v>0.44258799063641846</c:v>
                </c:pt>
                <c:pt idx="1135">
                  <c:v>0.41706542123772172</c:v>
                </c:pt>
                <c:pt idx="1136">
                  <c:v>0.33320122886538694</c:v>
                </c:pt>
                <c:pt idx="1137">
                  <c:v>0.33722094937626612</c:v>
                </c:pt>
                <c:pt idx="1138">
                  <c:v>0.35334702858633354</c:v>
                </c:pt>
                <c:pt idx="1139">
                  <c:v>0.35355263239329626</c:v>
                </c:pt>
                <c:pt idx="1140">
                  <c:v>0.3591259669205023</c:v>
                </c:pt>
                <c:pt idx="1141">
                  <c:v>0.36191602706971315</c:v>
                </c:pt>
                <c:pt idx="1142">
                  <c:v>0.39314309679766157</c:v>
                </c:pt>
                <c:pt idx="1143">
                  <c:v>0.40489010255715729</c:v>
                </c:pt>
                <c:pt idx="1144">
                  <c:v>0.4274612171918582</c:v>
                </c:pt>
                <c:pt idx="1145">
                  <c:v>0.43776568994376058</c:v>
                </c:pt>
                <c:pt idx="1146">
                  <c:v>0.42227886810271814</c:v>
                </c:pt>
                <c:pt idx="1147">
                  <c:v>0.42486940742900936</c:v>
                </c:pt>
                <c:pt idx="1148">
                  <c:v>0.43703206051132226</c:v>
                </c:pt>
                <c:pt idx="1149">
                  <c:v>0.43467136895327524</c:v>
                </c:pt>
                <c:pt idx="1150">
                  <c:v>0.4247888930059035</c:v>
                </c:pt>
                <c:pt idx="1151">
                  <c:v>0.41605053558546007</c:v>
                </c:pt>
                <c:pt idx="1152">
                  <c:v>0.42631887899980758</c:v>
                </c:pt>
                <c:pt idx="1153">
                  <c:v>0.44144905456824274</c:v>
                </c:pt>
                <c:pt idx="1154">
                  <c:v>0.45994514546379595</c:v>
                </c:pt>
                <c:pt idx="1155">
                  <c:v>0.45657608522176679</c:v>
                </c:pt>
                <c:pt idx="1156">
                  <c:v>0.45670755777619404</c:v>
                </c:pt>
                <c:pt idx="1157">
                  <c:v>0.47354288769077363</c:v>
                </c:pt>
                <c:pt idx="1158">
                  <c:v>0.47728569760914091</c:v>
                </c:pt>
                <c:pt idx="1159">
                  <c:v>0.47705033382595563</c:v>
                </c:pt>
                <c:pt idx="1160">
                  <c:v>0.47647032716473625</c:v>
                </c:pt>
                <c:pt idx="1161">
                  <c:v>0.4559027686934376</c:v>
                </c:pt>
                <c:pt idx="1162">
                  <c:v>0.43820365906026054</c:v>
                </c:pt>
                <c:pt idx="1163">
                  <c:v>0.44430900491190423</c:v>
                </c:pt>
                <c:pt idx="1164">
                  <c:v>0.43744858844372408</c:v>
                </c:pt>
                <c:pt idx="1165">
                  <c:v>0.43710675641335528</c:v>
                </c:pt>
                <c:pt idx="1166">
                  <c:v>0.43883451482966029</c:v>
                </c:pt>
                <c:pt idx="1167">
                  <c:v>0.43724881817034766</c:v>
                </c:pt>
                <c:pt idx="1168">
                  <c:v>0.44577715490598285</c:v>
                </c:pt>
                <c:pt idx="1169">
                  <c:v>0.44175199613335059</c:v>
                </c:pt>
                <c:pt idx="1170">
                  <c:v>0.44231408976529779</c:v>
                </c:pt>
                <c:pt idx="1171">
                  <c:v>0.45020159434028328</c:v>
                </c:pt>
                <c:pt idx="1172">
                  <c:v>0.45055655981345116</c:v>
                </c:pt>
                <c:pt idx="1173">
                  <c:v>0.44419963795617973</c:v>
                </c:pt>
                <c:pt idx="1174">
                  <c:v>0.4570208344913127</c:v>
                </c:pt>
                <c:pt idx="1175">
                  <c:v>0.45710204114703928</c:v>
                </c:pt>
                <c:pt idx="1176">
                  <c:v>0.4589162511470764</c:v>
                </c:pt>
                <c:pt idx="1177">
                  <c:v>0.47803422343194774</c:v>
                </c:pt>
                <c:pt idx="1178">
                  <c:v>0.48481052236661099</c:v>
                </c:pt>
                <c:pt idx="1179">
                  <c:v>0.4929406312321965</c:v>
                </c:pt>
                <c:pt idx="1180">
                  <c:v>0.49324346669030245</c:v>
                </c:pt>
                <c:pt idx="1181">
                  <c:v>0.49244562081452636</c:v>
                </c:pt>
                <c:pt idx="1182">
                  <c:v>0.49601572756115642</c:v>
                </c:pt>
                <c:pt idx="1183">
                  <c:v>0.49629567264646879</c:v>
                </c:pt>
                <c:pt idx="1184">
                  <c:v>0.49075758783457818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0E-4B79-9EC8-FF20412AA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RESIDUAL volatility</a:t>
            </a:r>
            <a:r>
              <a:rPr lang="en-US" sz="4400" baseline="0">
                <a:solidFill>
                  <a:schemeClr val="tx1"/>
                </a:solidFill>
              </a:rPr>
              <a:t> - Rolling 63 day</a:t>
            </a:r>
            <a:endParaRPr lang="en-US" sz="4400" b="1" i="0" u="none" strike="noStrike" cap="all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42996017960990168"/>
          <c:y val="1.916010498687664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68136187664041992"/>
        </c:manualLayout>
      </c:layout>
      <c:lineChart>
        <c:grouping val="standard"/>
        <c:varyColors val="0"/>
        <c:ser>
          <c:idx val="2"/>
          <c:order val="0"/>
          <c:tx>
            <c:strRef>
              <c:f>RISKSTATS_LSE!$H$1</c:f>
              <c:strCache>
                <c:ptCount val="1"/>
                <c:pt idx="0">
                  <c:v>resid.sd_SPTR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RISKSTATS_LSE!$A$2:$A$1186</c:f>
              <c:numCache>
                <c:formatCode>m/d/yyyy</c:formatCode>
                <c:ptCount val="1185"/>
                <c:pt idx="0">
                  <c:v>40739</c:v>
                </c:pt>
                <c:pt idx="1">
                  <c:v>40742</c:v>
                </c:pt>
                <c:pt idx="2">
                  <c:v>40743</c:v>
                </c:pt>
                <c:pt idx="3">
                  <c:v>40744</c:v>
                </c:pt>
                <c:pt idx="4">
                  <c:v>40745</c:v>
                </c:pt>
                <c:pt idx="5">
                  <c:v>40746</c:v>
                </c:pt>
                <c:pt idx="6">
                  <c:v>40749</c:v>
                </c:pt>
                <c:pt idx="7">
                  <c:v>40750</c:v>
                </c:pt>
                <c:pt idx="8">
                  <c:v>40751</c:v>
                </c:pt>
                <c:pt idx="9">
                  <c:v>40752</c:v>
                </c:pt>
                <c:pt idx="10">
                  <c:v>40753</c:v>
                </c:pt>
                <c:pt idx="11">
                  <c:v>40756</c:v>
                </c:pt>
                <c:pt idx="12">
                  <c:v>40757</c:v>
                </c:pt>
                <c:pt idx="13">
                  <c:v>40758</c:v>
                </c:pt>
                <c:pt idx="14">
                  <c:v>40759</c:v>
                </c:pt>
                <c:pt idx="15">
                  <c:v>40760</c:v>
                </c:pt>
                <c:pt idx="16">
                  <c:v>40763</c:v>
                </c:pt>
                <c:pt idx="17">
                  <c:v>40764</c:v>
                </c:pt>
                <c:pt idx="18">
                  <c:v>40765</c:v>
                </c:pt>
                <c:pt idx="19">
                  <c:v>40766</c:v>
                </c:pt>
                <c:pt idx="20">
                  <c:v>40767</c:v>
                </c:pt>
                <c:pt idx="21">
                  <c:v>40770</c:v>
                </c:pt>
                <c:pt idx="22">
                  <c:v>40771</c:v>
                </c:pt>
                <c:pt idx="23">
                  <c:v>40772</c:v>
                </c:pt>
                <c:pt idx="24">
                  <c:v>40773</c:v>
                </c:pt>
                <c:pt idx="25">
                  <c:v>40774</c:v>
                </c:pt>
                <c:pt idx="26">
                  <c:v>40777</c:v>
                </c:pt>
                <c:pt idx="27">
                  <c:v>40778</c:v>
                </c:pt>
                <c:pt idx="28">
                  <c:v>40779</c:v>
                </c:pt>
                <c:pt idx="29">
                  <c:v>40780</c:v>
                </c:pt>
                <c:pt idx="30">
                  <c:v>40781</c:v>
                </c:pt>
                <c:pt idx="31">
                  <c:v>40784</c:v>
                </c:pt>
                <c:pt idx="32">
                  <c:v>40785</c:v>
                </c:pt>
                <c:pt idx="33">
                  <c:v>40786</c:v>
                </c:pt>
                <c:pt idx="34">
                  <c:v>40787</c:v>
                </c:pt>
                <c:pt idx="35">
                  <c:v>40788</c:v>
                </c:pt>
                <c:pt idx="36">
                  <c:v>40792</c:v>
                </c:pt>
                <c:pt idx="37">
                  <c:v>40793</c:v>
                </c:pt>
                <c:pt idx="38">
                  <c:v>40794</c:v>
                </c:pt>
                <c:pt idx="39">
                  <c:v>40795</c:v>
                </c:pt>
                <c:pt idx="40">
                  <c:v>40798</c:v>
                </c:pt>
                <c:pt idx="41">
                  <c:v>40799</c:v>
                </c:pt>
                <c:pt idx="42">
                  <c:v>40800</c:v>
                </c:pt>
                <c:pt idx="43">
                  <c:v>40801</c:v>
                </c:pt>
                <c:pt idx="44">
                  <c:v>40802</c:v>
                </c:pt>
                <c:pt idx="45">
                  <c:v>40805</c:v>
                </c:pt>
                <c:pt idx="46">
                  <c:v>40806</c:v>
                </c:pt>
                <c:pt idx="47">
                  <c:v>40807</c:v>
                </c:pt>
                <c:pt idx="48">
                  <c:v>40808</c:v>
                </c:pt>
                <c:pt idx="49">
                  <c:v>40809</c:v>
                </c:pt>
                <c:pt idx="50">
                  <c:v>40812</c:v>
                </c:pt>
                <c:pt idx="51">
                  <c:v>40813</c:v>
                </c:pt>
                <c:pt idx="52">
                  <c:v>40814</c:v>
                </c:pt>
                <c:pt idx="53">
                  <c:v>40815</c:v>
                </c:pt>
                <c:pt idx="54">
                  <c:v>40816</c:v>
                </c:pt>
                <c:pt idx="55">
                  <c:v>40819</c:v>
                </c:pt>
                <c:pt idx="56">
                  <c:v>40820</c:v>
                </c:pt>
                <c:pt idx="57">
                  <c:v>40821</c:v>
                </c:pt>
                <c:pt idx="58">
                  <c:v>40822</c:v>
                </c:pt>
                <c:pt idx="59">
                  <c:v>40823</c:v>
                </c:pt>
                <c:pt idx="60">
                  <c:v>40826</c:v>
                </c:pt>
                <c:pt idx="61">
                  <c:v>40827</c:v>
                </c:pt>
                <c:pt idx="62">
                  <c:v>40828</c:v>
                </c:pt>
                <c:pt idx="63">
                  <c:v>40829</c:v>
                </c:pt>
                <c:pt idx="64">
                  <c:v>40830</c:v>
                </c:pt>
                <c:pt idx="65">
                  <c:v>40833</c:v>
                </c:pt>
                <c:pt idx="66">
                  <c:v>40834</c:v>
                </c:pt>
                <c:pt idx="67">
                  <c:v>40835</c:v>
                </c:pt>
                <c:pt idx="68">
                  <c:v>40836</c:v>
                </c:pt>
                <c:pt idx="69">
                  <c:v>40837</c:v>
                </c:pt>
                <c:pt idx="70">
                  <c:v>40840</c:v>
                </c:pt>
                <c:pt idx="71">
                  <c:v>40841</c:v>
                </c:pt>
                <c:pt idx="72">
                  <c:v>40842</c:v>
                </c:pt>
                <c:pt idx="73">
                  <c:v>40843</c:v>
                </c:pt>
                <c:pt idx="74">
                  <c:v>40844</c:v>
                </c:pt>
                <c:pt idx="75">
                  <c:v>40847</c:v>
                </c:pt>
                <c:pt idx="76">
                  <c:v>40848</c:v>
                </c:pt>
                <c:pt idx="77">
                  <c:v>40849</c:v>
                </c:pt>
                <c:pt idx="78">
                  <c:v>40850</c:v>
                </c:pt>
                <c:pt idx="79">
                  <c:v>40851</c:v>
                </c:pt>
                <c:pt idx="80">
                  <c:v>40854</c:v>
                </c:pt>
                <c:pt idx="81">
                  <c:v>40855</c:v>
                </c:pt>
                <c:pt idx="82">
                  <c:v>40856</c:v>
                </c:pt>
                <c:pt idx="83">
                  <c:v>40857</c:v>
                </c:pt>
                <c:pt idx="84">
                  <c:v>40858</c:v>
                </c:pt>
                <c:pt idx="85">
                  <c:v>40861</c:v>
                </c:pt>
                <c:pt idx="86">
                  <c:v>40862</c:v>
                </c:pt>
                <c:pt idx="87">
                  <c:v>40863</c:v>
                </c:pt>
                <c:pt idx="88">
                  <c:v>40864</c:v>
                </c:pt>
                <c:pt idx="89">
                  <c:v>40865</c:v>
                </c:pt>
                <c:pt idx="90">
                  <c:v>40868</c:v>
                </c:pt>
                <c:pt idx="91">
                  <c:v>40869</c:v>
                </c:pt>
                <c:pt idx="92">
                  <c:v>40870</c:v>
                </c:pt>
                <c:pt idx="93">
                  <c:v>40872</c:v>
                </c:pt>
                <c:pt idx="94">
                  <c:v>40875</c:v>
                </c:pt>
                <c:pt idx="95">
                  <c:v>40876</c:v>
                </c:pt>
                <c:pt idx="96">
                  <c:v>40877</c:v>
                </c:pt>
                <c:pt idx="97">
                  <c:v>40878</c:v>
                </c:pt>
                <c:pt idx="98">
                  <c:v>40879</c:v>
                </c:pt>
                <c:pt idx="99">
                  <c:v>40882</c:v>
                </c:pt>
                <c:pt idx="100">
                  <c:v>40883</c:v>
                </c:pt>
                <c:pt idx="101">
                  <c:v>40884</c:v>
                </c:pt>
                <c:pt idx="102">
                  <c:v>40885</c:v>
                </c:pt>
                <c:pt idx="103">
                  <c:v>40886</c:v>
                </c:pt>
                <c:pt idx="104">
                  <c:v>40889</c:v>
                </c:pt>
                <c:pt idx="105">
                  <c:v>40890</c:v>
                </c:pt>
                <c:pt idx="106">
                  <c:v>40891</c:v>
                </c:pt>
                <c:pt idx="107">
                  <c:v>40892</c:v>
                </c:pt>
                <c:pt idx="108">
                  <c:v>40893</c:v>
                </c:pt>
                <c:pt idx="109">
                  <c:v>40896</c:v>
                </c:pt>
                <c:pt idx="110">
                  <c:v>40897</c:v>
                </c:pt>
                <c:pt idx="111">
                  <c:v>40898</c:v>
                </c:pt>
                <c:pt idx="112">
                  <c:v>40899</c:v>
                </c:pt>
                <c:pt idx="113">
                  <c:v>40900</c:v>
                </c:pt>
                <c:pt idx="114">
                  <c:v>40904</c:v>
                </c:pt>
                <c:pt idx="115">
                  <c:v>40905</c:v>
                </c:pt>
                <c:pt idx="116">
                  <c:v>40906</c:v>
                </c:pt>
                <c:pt idx="117">
                  <c:v>40907</c:v>
                </c:pt>
                <c:pt idx="118">
                  <c:v>40911</c:v>
                </c:pt>
                <c:pt idx="119">
                  <c:v>40912</c:v>
                </c:pt>
                <c:pt idx="120">
                  <c:v>40913</c:v>
                </c:pt>
                <c:pt idx="121">
                  <c:v>40914</c:v>
                </c:pt>
                <c:pt idx="122">
                  <c:v>40917</c:v>
                </c:pt>
                <c:pt idx="123">
                  <c:v>40918</c:v>
                </c:pt>
                <c:pt idx="124">
                  <c:v>40919</c:v>
                </c:pt>
                <c:pt idx="125">
                  <c:v>40920</c:v>
                </c:pt>
                <c:pt idx="126">
                  <c:v>40921</c:v>
                </c:pt>
                <c:pt idx="127">
                  <c:v>40925</c:v>
                </c:pt>
                <c:pt idx="128">
                  <c:v>40926</c:v>
                </c:pt>
                <c:pt idx="129">
                  <c:v>40927</c:v>
                </c:pt>
                <c:pt idx="130">
                  <c:v>40928</c:v>
                </c:pt>
                <c:pt idx="131">
                  <c:v>40931</c:v>
                </c:pt>
                <c:pt idx="132">
                  <c:v>40932</c:v>
                </c:pt>
                <c:pt idx="133">
                  <c:v>40933</c:v>
                </c:pt>
                <c:pt idx="134">
                  <c:v>40934</c:v>
                </c:pt>
                <c:pt idx="135">
                  <c:v>40935</c:v>
                </c:pt>
                <c:pt idx="136">
                  <c:v>40938</c:v>
                </c:pt>
                <c:pt idx="137">
                  <c:v>40939</c:v>
                </c:pt>
                <c:pt idx="138">
                  <c:v>40940</c:v>
                </c:pt>
                <c:pt idx="139">
                  <c:v>40941</c:v>
                </c:pt>
                <c:pt idx="140">
                  <c:v>40942</c:v>
                </c:pt>
                <c:pt idx="141">
                  <c:v>40945</c:v>
                </c:pt>
                <c:pt idx="142">
                  <c:v>40946</c:v>
                </c:pt>
                <c:pt idx="143">
                  <c:v>40947</c:v>
                </c:pt>
                <c:pt idx="144">
                  <c:v>40948</c:v>
                </c:pt>
                <c:pt idx="145">
                  <c:v>40949</c:v>
                </c:pt>
                <c:pt idx="146">
                  <c:v>40952</c:v>
                </c:pt>
                <c:pt idx="147">
                  <c:v>40953</c:v>
                </c:pt>
                <c:pt idx="148">
                  <c:v>40954</c:v>
                </c:pt>
                <c:pt idx="149">
                  <c:v>40955</c:v>
                </c:pt>
                <c:pt idx="150">
                  <c:v>40956</c:v>
                </c:pt>
                <c:pt idx="151">
                  <c:v>40960</c:v>
                </c:pt>
                <c:pt idx="152">
                  <c:v>40961</c:v>
                </c:pt>
                <c:pt idx="153">
                  <c:v>40962</c:v>
                </c:pt>
                <c:pt idx="154">
                  <c:v>40963</c:v>
                </c:pt>
                <c:pt idx="155">
                  <c:v>40966</c:v>
                </c:pt>
                <c:pt idx="156">
                  <c:v>40967</c:v>
                </c:pt>
                <c:pt idx="157">
                  <c:v>40968</c:v>
                </c:pt>
                <c:pt idx="158">
                  <c:v>40969</c:v>
                </c:pt>
                <c:pt idx="159">
                  <c:v>40970</c:v>
                </c:pt>
                <c:pt idx="160">
                  <c:v>40973</c:v>
                </c:pt>
                <c:pt idx="161">
                  <c:v>40974</c:v>
                </c:pt>
                <c:pt idx="162">
                  <c:v>40975</c:v>
                </c:pt>
                <c:pt idx="163">
                  <c:v>40976</c:v>
                </c:pt>
                <c:pt idx="164">
                  <c:v>40977</c:v>
                </c:pt>
                <c:pt idx="165">
                  <c:v>40980</c:v>
                </c:pt>
                <c:pt idx="166">
                  <c:v>40981</c:v>
                </c:pt>
                <c:pt idx="167">
                  <c:v>40982</c:v>
                </c:pt>
                <c:pt idx="168">
                  <c:v>40983</c:v>
                </c:pt>
                <c:pt idx="169">
                  <c:v>40984</c:v>
                </c:pt>
                <c:pt idx="170">
                  <c:v>40987</c:v>
                </c:pt>
                <c:pt idx="171">
                  <c:v>40988</c:v>
                </c:pt>
                <c:pt idx="172">
                  <c:v>40989</c:v>
                </c:pt>
                <c:pt idx="173">
                  <c:v>40990</c:v>
                </c:pt>
                <c:pt idx="174">
                  <c:v>40991</c:v>
                </c:pt>
                <c:pt idx="175">
                  <c:v>40994</c:v>
                </c:pt>
                <c:pt idx="176">
                  <c:v>40995</c:v>
                </c:pt>
                <c:pt idx="177">
                  <c:v>40996</c:v>
                </c:pt>
                <c:pt idx="178">
                  <c:v>40997</c:v>
                </c:pt>
                <c:pt idx="179">
                  <c:v>40998</c:v>
                </c:pt>
                <c:pt idx="180">
                  <c:v>41001</c:v>
                </c:pt>
                <c:pt idx="181">
                  <c:v>41002</c:v>
                </c:pt>
                <c:pt idx="182">
                  <c:v>41003</c:v>
                </c:pt>
                <c:pt idx="183">
                  <c:v>41004</c:v>
                </c:pt>
                <c:pt idx="184">
                  <c:v>41008</c:v>
                </c:pt>
                <c:pt idx="185">
                  <c:v>41009</c:v>
                </c:pt>
                <c:pt idx="186">
                  <c:v>41010</c:v>
                </c:pt>
                <c:pt idx="187">
                  <c:v>41011</c:v>
                </c:pt>
                <c:pt idx="188">
                  <c:v>41012</c:v>
                </c:pt>
                <c:pt idx="189">
                  <c:v>41015</c:v>
                </c:pt>
                <c:pt idx="190">
                  <c:v>41016</c:v>
                </c:pt>
                <c:pt idx="191">
                  <c:v>41017</c:v>
                </c:pt>
                <c:pt idx="192">
                  <c:v>41018</c:v>
                </c:pt>
                <c:pt idx="193">
                  <c:v>41019</c:v>
                </c:pt>
                <c:pt idx="194">
                  <c:v>41022</c:v>
                </c:pt>
                <c:pt idx="195">
                  <c:v>41023</c:v>
                </c:pt>
                <c:pt idx="196">
                  <c:v>41024</c:v>
                </c:pt>
                <c:pt idx="197">
                  <c:v>41025</c:v>
                </c:pt>
                <c:pt idx="198">
                  <c:v>41026</c:v>
                </c:pt>
                <c:pt idx="199">
                  <c:v>41029</c:v>
                </c:pt>
                <c:pt idx="200">
                  <c:v>41030</c:v>
                </c:pt>
                <c:pt idx="201">
                  <c:v>41031</c:v>
                </c:pt>
                <c:pt idx="202">
                  <c:v>41032</c:v>
                </c:pt>
                <c:pt idx="203">
                  <c:v>41033</c:v>
                </c:pt>
                <c:pt idx="204">
                  <c:v>41036</c:v>
                </c:pt>
                <c:pt idx="205">
                  <c:v>41037</c:v>
                </c:pt>
                <c:pt idx="206">
                  <c:v>41038</c:v>
                </c:pt>
                <c:pt idx="207">
                  <c:v>41039</c:v>
                </c:pt>
                <c:pt idx="208">
                  <c:v>41040</c:v>
                </c:pt>
                <c:pt idx="209">
                  <c:v>41043</c:v>
                </c:pt>
                <c:pt idx="210">
                  <c:v>41044</c:v>
                </c:pt>
                <c:pt idx="211">
                  <c:v>41045</c:v>
                </c:pt>
                <c:pt idx="212">
                  <c:v>41046</c:v>
                </c:pt>
                <c:pt idx="213">
                  <c:v>41047</c:v>
                </c:pt>
                <c:pt idx="214">
                  <c:v>41050</c:v>
                </c:pt>
                <c:pt idx="215">
                  <c:v>41051</c:v>
                </c:pt>
                <c:pt idx="216">
                  <c:v>41052</c:v>
                </c:pt>
                <c:pt idx="217">
                  <c:v>41053</c:v>
                </c:pt>
                <c:pt idx="218">
                  <c:v>41054</c:v>
                </c:pt>
                <c:pt idx="219">
                  <c:v>41058</c:v>
                </c:pt>
                <c:pt idx="220">
                  <c:v>41059</c:v>
                </c:pt>
                <c:pt idx="221">
                  <c:v>41060</c:v>
                </c:pt>
                <c:pt idx="222">
                  <c:v>41061</c:v>
                </c:pt>
                <c:pt idx="223">
                  <c:v>41064</c:v>
                </c:pt>
                <c:pt idx="224">
                  <c:v>41065</c:v>
                </c:pt>
                <c:pt idx="225">
                  <c:v>41066</c:v>
                </c:pt>
                <c:pt idx="226">
                  <c:v>41067</c:v>
                </c:pt>
                <c:pt idx="227">
                  <c:v>41068</c:v>
                </c:pt>
                <c:pt idx="228">
                  <c:v>41071</c:v>
                </c:pt>
                <c:pt idx="229">
                  <c:v>41072</c:v>
                </c:pt>
                <c:pt idx="230">
                  <c:v>41073</c:v>
                </c:pt>
                <c:pt idx="231">
                  <c:v>41074</c:v>
                </c:pt>
                <c:pt idx="232">
                  <c:v>41075</c:v>
                </c:pt>
                <c:pt idx="233">
                  <c:v>41078</c:v>
                </c:pt>
                <c:pt idx="234">
                  <c:v>41079</c:v>
                </c:pt>
                <c:pt idx="235">
                  <c:v>41080</c:v>
                </c:pt>
                <c:pt idx="236">
                  <c:v>41081</c:v>
                </c:pt>
                <c:pt idx="237">
                  <c:v>41082</c:v>
                </c:pt>
                <c:pt idx="238">
                  <c:v>41085</c:v>
                </c:pt>
                <c:pt idx="239">
                  <c:v>41086</c:v>
                </c:pt>
                <c:pt idx="240">
                  <c:v>41087</c:v>
                </c:pt>
                <c:pt idx="241">
                  <c:v>41088</c:v>
                </c:pt>
                <c:pt idx="242">
                  <c:v>41089</c:v>
                </c:pt>
                <c:pt idx="243">
                  <c:v>41092</c:v>
                </c:pt>
                <c:pt idx="244">
                  <c:v>41093</c:v>
                </c:pt>
                <c:pt idx="245">
                  <c:v>41095</c:v>
                </c:pt>
                <c:pt idx="246">
                  <c:v>41096</c:v>
                </c:pt>
                <c:pt idx="247">
                  <c:v>41099</c:v>
                </c:pt>
                <c:pt idx="248">
                  <c:v>41100</c:v>
                </c:pt>
                <c:pt idx="249">
                  <c:v>41101</c:v>
                </c:pt>
                <c:pt idx="250">
                  <c:v>41102</c:v>
                </c:pt>
                <c:pt idx="251">
                  <c:v>41103</c:v>
                </c:pt>
                <c:pt idx="252">
                  <c:v>41106</c:v>
                </c:pt>
                <c:pt idx="253">
                  <c:v>41107</c:v>
                </c:pt>
                <c:pt idx="254">
                  <c:v>41108</c:v>
                </c:pt>
                <c:pt idx="255">
                  <c:v>41109</c:v>
                </c:pt>
                <c:pt idx="256">
                  <c:v>41110</c:v>
                </c:pt>
                <c:pt idx="257">
                  <c:v>41113</c:v>
                </c:pt>
                <c:pt idx="258">
                  <c:v>41114</c:v>
                </c:pt>
                <c:pt idx="259">
                  <c:v>41115</c:v>
                </c:pt>
                <c:pt idx="260">
                  <c:v>41116</c:v>
                </c:pt>
                <c:pt idx="261">
                  <c:v>41117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41127</c:v>
                </c:pt>
                <c:pt idx="268">
                  <c:v>41128</c:v>
                </c:pt>
                <c:pt idx="269">
                  <c:v>41129</c:v>
                </c:pt>
                <c:pt idx="270">
                  <c:v>41130</c:v>
                </c:pt>
                <c:pt idx="271">
                  <c:v>41131</c:v>
                </c:pt>
                <c:pt idx="272">
                  <c:v>41134</c:v>
                </c:pt>
                <c:pt idx="273">
                  <c:v>41135</c:v>
                </c:pt>
                <c:pt idx="274">
                  <c:v>41136</c:v>
                </c:pt>
                <c:pt idx="275">
                  <c:v>41137</c:v>
                </c:pt>
                <c:pt idx="276">
                  <c:v>41138</c:v>
                </c:pt>
                <c:pt idx="277">
                  <c:v>41141</c:v>
                </c:pt>
                <c:pt idx="278">
                  <c:v>41142</c:v>
                </c:pt>
                <c:pt idx="279">
                  <c:v>41143</c:v>
                </c:pt>
                <c:pt idx="280">
                  <c:v>41144</c:v>
                </c:pt>
                <c:pt idx="281">
                  <c:v>41145</c:v>
                </c:pt>
                <c:pt idx="282">
                  <c:v>41148</c:v>
                </c:pt>
                <c:pt idx="283">
                  <c:v>41149</c:v>
                </c:pt>
                <c:pt idx="284">
                  <c:v>41150</c:v>
                </c:pt>
                <c:pt idx="285">
                  <c:v>41151</c:v>
                </c:pt>
                <c:pt idx="286">
                  <c:v>41152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41162</c:v>
                </c:pt>
                <c:pt idx="292">
                  <c:v>41163</c:v>
                </c:pt>
                <c:pt idx="293">
                  <c:v>41164</c:v>
                </c:pt>
                <c:pt idx="294">
                  <c:v>41165</c:v>
                </c:pt>
                <c:pt idx="295">
                  <c:v>41166</c:v>
                </c:pt>
                <c:pt idx="296">
                  <c:v>41169</c:v>
                </c:pt>
                <c:pt idx="297">
                  <c:v>41170</c:v>
                </c:pt>
                <c:pt idx="298">
                  <c:v>41171</c:v>
                </c:pt>
                <c:pt idx="299">
                  <c:v>41172</c:v>
                </c:pt>
                <c:pt idx="300">
                  <c:v>41173</c:v>
                </c:pt>
                <c:pt idx="301">
                  <c:v>41176</c:v>
                </c:pt>
                <c:pt idx="302">
                  <c:v>41177</c:v>
                </c:pt>
                <c:pt idx="303">
                  <c:v>41178</c:v>
                </c:pt>
                <c:pt idx="304">
                  <c:v>41179</c:v>
                </c:pt>
                <c:pt idx="305">
                  <c:v>41180</c:v>
                </c:pt>
                <c:pt idx="306">
                  <c:v>41183</c:v>
                </c:pt>
                <c:pt idx="307">
                  <c:v>41184</c:v>
                </c:pt>
                <c:pt idx="308">
                  <c:v>41185</c:v>
                </c:pt>
                <c:pt idx="309">
                  <c:v>41186</c:v>
                </c:pt>
                <c:pt idx="310">
                  <c:v>41187</c:v>
                </c:pt>
                <c:pt idx="311">
                  <c:v>41190</c:v>
                </c:pt>
                <c:pt idx="312">
                  <c:v>41191</c:v>
                </c:pt>
                <c:pt idx="313">
                  <c:v>41192</c:v>
                </c:pt>
                <c:pt idx="314">
                  <c:v>41193</c:v>
                </c:pt>
                <c:pt idx="315">
                  <c:v>41194</c:v>
                </c:pt>
                <c:pt idx="316">
                  <c:v>41197</c:v>
                </c:pt>
                <c:pt idx="317">
                  <c:v>41198</c:v>
                </c:pt>
                <c:pt idx="318">
                  <c:v>41199</c:v>
                </c:pt>
                <c:pt idx="319">
                  <c:v>41200</c:v>
                </c:pt>
                <c:pt idx="320">
                  <c:v>41201</c:v>
                </c:pt>
                <c:pt idx="321">
                  <c:v>41204</c:v>
                </c:pt>
                <c:pt idx="322">
                  <c:v>41205</c:v>
                </c:pt>
                <c:pt idx="323">
                  <c:v>41206</c:v>
                </c:pt>
                <c:pt idx="324">
                  <c:v>41207</c:v>
                </c:pt>
                <c:pt idx="325">
                  <c:v>41208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41218</c:v>
                </c:pt>
                <c:pt idx="330">
                  <c:v>41219</c:v>
                </c:pt>
                <c:pt idx="331">
                  <c:v>41220</c:v>
                </c:pt>
                <c:pt idx="332">
                  <c:v>41221</c:v>
                </c:pt>
                <c:pt idx="333">
                  <c:v>41222</c:v>
                </c:pt>
                <c:pt idx="334">
                  <c:v>41225</c:v>
                </c:pt>
                <c:pt idx="335">
                  <c:v>41226</c:v>
                </c:pt>
                <c:pt idx="336">
                  <c:v>41227</c:v>
                </c:pt>
                <c:pt idx="337">
                  <c:v>41228</c:v>
                </c:pt>
                <c:pt idx="338">
                  <c:v>41229</c:v>
                </c:pt>
                <c:pt idx="339">
                  <c:v>41232</c:v>
                </c:pt>
                <c:pt idx="340">
                  <c:v>41233</c:v>
                </c:pt>
                <c:pt idx="341">
                  <c:v>41234</c:v>
                </c:pt>
                <c:pt idx="342">
                  <c:v>41236</c:v>
                </c:pt>
                <c:pt idx="343">
                  <c:v>41239</c:v>
                </c:pt>
                <c:pt idx="344">
                  <c:v>41240</c:v>
                </c:pt>
                <c:pt idx="345">
                  <c:v>41241</c:v>
                </c:pt>
                <c:pt idx="346">
                  <c:v>41242</c:v>
                </c:pt>
                <c:pt idx="347">
                  <c:v>41243</c:v>
                </c:pt>
                <c:pt idx="348">
                  <c:v>41246</c:v>
                </c:pt>
                <c:pt idx="349">
                  <c:v>41247</c:v>
                </c:pt>
                <c:pt idx="350">
                  <c:v>41248</c:v>
                </c:pt>
                <c:pt idx="351">
                  <c:v>41249</c:v>
                </c:pt>
                <c:pt idx="352">
                  <c:v>41250</c:v>
                </c:pt>
                <c:pt idx="353">
                  <c:v>41253</c:v>
                </c:pt>
                <c:pt idx="354">
                  <c:v>41254</c:v>
                </c:pt>
                <c:pt idx="355">
                  <c:v>41255</c:v>
                </c:pt>
                <c:pt idx="356">
                  <c:v>41256</c:v>
                </c:pt>
                <c:pt idx="357">
                  <c:v>41257</c:v>
                </c:pt>
                <c:pt idx="358">
                  <c:v>41260</c:v>
                </c:pt>
                <c:pt idx="359">
                  <c:v>41261</c:v>
                </c:pt>
                <c:pt idx="360">
                  <c:v>41262</c:v>
                </c:pt>
                <c:pt idx="361">
                  <c:v>41263</c:v>
                </c:pt>
                <c:pt idx="362">
                  <c:v>41264</c:v>
                </c:pt>
                <c:pt idx="363">
                  <c:v>41267</c:v>
                </c:pt>
                <c:pt idx="364">
                  <c:v>41269</c:v>
                </c:pt>
                <c:pt idx="365">
                  <c:v>41270</c:v>
                </c:pt>
                <c:pt idx="366">
                  <c:v>41271</c:v>
                </c:pt>
                <c:pt idx="367">
                  <c:v>41274</c:v>
                </c:pt>
                <c:pt idx="368">
                  <c:v>41276</c:v>
                </c:pt>
                <c:pt idx="369">
                  <c:v>41277</c:v>
                </c:pt>
                <c:pt idx="370">
                  <c:v>41278</c:v>
                </c:pt>
                <c:pt idx="371">
                  <c:v>41281</c:v>
                </c:pt>
                <c:pt idx="372">
                  <c:v>41282</c:v>
                </c:pt>
                <c:pt idx="373">
                  <c:v>41283</c:v>
                </c:pt>
                <c:pt idx="374">
                  <c:v>41284</c:v>
                </c:pt>
                <c:pt idx="375">
                  <c:v>41285</c:v>
                </c:pt>
                <c:pt idx="376">
                  <c:v>41288</c:v>
                </c:pt>
                <c:pt idx="377">
                  <c:v>41289</c:v>
                </c:pt>
                <c:pt idx="378">
                  <c:v>41290</c:v>
                </c:pt>
                <c:pt idx="379">
                  <c:v>41291</c:v>
                </c:pt>
                <c:pt idx="380">
                  <c:v>41292</c:v>
                </c:pt>
                <c:pt idx="381">
                  <c:v>41296</c:v>
                </c:pt>
                <c:pt idx="382">
                  <c:v>41297</c:v>
                </c:pt>
                <c:pt idx="383">
                  <c:v>41298</c:v>
                </c:pt>
                <c:pt idx="384">
                  <c:v>41299</c:v>
                </c:pt>
                <c:pt idx="385">
                  <c:v>41302</c:v>
                </c:pt>
                <c:pt idx="386">
                  <c:v>41303</c:v>
                </c:pt>
                <c:pt idx="387">
                  <c:v>41304</c:v>
                </c:pt>
                <c:pt idx="388">
                  <c:v>41305</c:v>
                </c:pt>
                <c:pt idx="389">
                  <c:v>41306</c:v>
                </c:pt>
                <c:pt idx="390">
                  <c:v>41309</c:v>
                </c:pt>
                <c:pt idx="391">
                  <c:v>41310</c:v>
                </c:pt>
                <c:pt idx="392">
                  <c:v>41311</c:v>
                </c:pt>
                <c:pt idx="393">
                  <c:v>41312</c:v>
                </c:pt>
                <c:pt idx="394">
                  <c:v>41313</c:v>
                </c:pt>
                <c:pt idx="395">
                  <c:v>41316</c:v>
                </c:pt>
                <c:pt idx="396">
                  <c:v>41317</c:v>
                </c:pt>
                <c:pt idx="397">
                  <c:v>41318</c:v>
                </c:pt>
                <c:pt idx="398">
                  <c:v>41319</c:v>
                </c:pt>
                <c:pt idx="399">
                  <c:v>41320</c:v>
                </c:pt>
                <c:pt idx="400">
                  <c:v>41324</c:v>
                </c:pt>
                <c:pt idx="401">
                  <c:v>41325</c:v>
                </c:pt>
                <c:pt idx="402">
                  <c:v>41326</c:v>
                </c:pt>
                <c:pt idx="403">
                  <c:v>41327</c:v>
                </c:pt>
                <c:pt idx="404">
                  <c:v>41330</c:v>
                </c:pt>
                <c:pt idx="405">
                  <c:v>41331</c:v>
                </c:pt>
                <c:pt idx="406">
                  <c:v>41332</c:v>
                </c:pt>
                <c:pt idx="407">
                  <c:v>41333</c:v>
                </c:pt>
                <c:pt idx="408">
                  <c:v>41334</c:v>
                </c:pt>
                <c:pt idx="409">
                  <c:v>41337</c:v>
                </c:pt>
                <c:pt idx="410">
                  <c:v>41338</c:v>
                </c:pt>
                <c:pt idx="411">
                  <c:v>41339</c:v>
                </c:pt>
                <c:pt idx="412">
                  <c:v>41340</c:v>
                </c:pt>
                <c:pt idx="413">
                  <c:v>41341</c:v>
                </c:pt>
                <c:pt idx="414">
                  <c:v>41344</c:v>
                </c:pt>
                <c:pt idx="415">
                  <c:v>41345</c:v>
                </c:pt>
                <c:pt idx="416">
                  <c:v>41346</c:v>
                </c:pt>
                <c:pt idx="417">
                  <c:v>41347</c:v>
                </c:pt>
                <c:pt idx="418">
                  <c:v>41348</c:v>
                </c:pt>
                <c:pt idx="419">
                  <c:v>41351</c:v>
                </c:pt>
                <c:pt idx="420">
                  <c:v>41352</c:v>
                </c:pt>
                <c:pt idx="421">
                  <c:v>41353</c:v>
                </c:pt>
                <c:pt idx="422">
                  <c:v>41354</c:v>
                </c:pt>
                <c:pt idx="423">
                  <c:v>41355</c:v>
                </c:pt>
                <c:pt idx="424">
                  <c:v>41358</c:v>
                </c:pt>
                <c:pt idx="425">
                  <c:v>41359</c:v>
                </c:pt>
                <c:pt idx="426">
                  <c:v>41360</c:v>
                </c:pt>
                <c:pt idx="427">
                  <c:v>41361</c:v>
                </c:pt>
                <c:pt idx="428">
                  <c:v>41365</c:v>
                </c:pt>
                <c:pt idx="429">
                  <c:v>41366</c:v>
                </c:pt>
                <c:pt idx="430">
                  <c:v>41367</c:v>
                </c:pt>
                <c:pt idx="431">
                  <c:v>41368</c:v>
                </c:pt>
                <c:pt idx="432">
                  <c:v>41369</c:v>
                </c:pt>
                <c:pt idx="433">
                  <c:v>41372</c:v>
                </c:pt>
                <c:pt idx="434">
                  <c:v>41373</c:v>
                </c:pt>
                <c:pt idx="435">
                  <c:v>41374</c:v>
                </c:pt>
                <c:pt idx="436">
                  <c:v>41375</c:v>
                </c:pt>
                <c:pt idx="437">
                  <c:v>41376</c:v>
                </c:pt>
                <c:pt idx="438">
                  <c:v>41379</c:v>
                </c:pt>
                <c:pt idx="439">
                  <c:v>41380</c:v>
                </c:pt>
                <c:pt idx="440">
                  <c:v>41381</c:v>
                </c:pt>
                <c:pt idx="441">
                  <c:v>41382</c:v>
                </c:pt>
                <c:pt idx="442">
                  <c:v>41383</c:v>
                </c:pt>
                <c:pt idx="443">
                  <c:v>41386</c:v>
                </c:pt>
                <c:pt idx="444">
                  <c:v>41387</c:v>
                </c:pt>
                <c:pt idx="445">
                  <c:v>41388</c:v>
                </c:pt>
                <c:pt idx="446">
                  <c:v>41389</c:v>
                </c:pt>
                <c:pt idx="447">
                  <c:v>41390</c:v>
                </c:pt>
                <c:pt idx="448">
                  <c:v>41393</c:v>
                </c:pt>
                <c:pt idx="449">
                  <c:v>41394</c:v>
                </c:pt>
                <c:pt idx="450">
                  <c:v>41395</c:v>
                </c:pt>
                <c:pt idx="451">
                  <c:v>41396</c:v>
                </c:pt>
                <c:pt idx="452">
                  <c:v>41397</c:v>
                </c:pt>
                <c:pt idx="453">
                  <c:v>41400</c:v>
                </c:pt>
                <c:pt idx="454">
                  <c:v>41401</c:v>
                </c:pt>
                <c:pt idx="455">
                  <c:v>41402</c:v>
                </c:pt>
                <c:pt idx="456">
                  <c:v>41403</c:v>
                </c:pt>
                <c:pt idx="457">
                  <c:v>41404</c:v>
                </c:pt>
                <c:pt idx="458">
                  <c:v>41407</c:v>
                </c:pt>
                <c:pt idx="459">
                  <c:v>41408</c:v>
                </c:pt>
                <c:pt idx="460">
                  <c:v>41409</c:v>
                </c:pt>
                <c:pt idx="461">
                  <c:v>41410</c:v>
                </c:pt>
                <c:pt idx="462">
                  <c:v>41411</c:v>
                </c:pt>
                <c:pt idx="463">
                  <c:v>41414</c:v>
                </c:pt>
                <c:pt idx="464">
                  <c:v>41415</c:v>
                </c:pt>
                <c:pt idx="465">
                  <c:v>41416</c:v>
                </c:pt>
                <c:pt idx="466">
                  <c:v>41417</c:v>
                </c:pt>
                <c:pt idx="467">
                  <c:v>41418</c:v>
                </c:pt>
                <c:pt idx="468">
                  <c:v>41422</c:v>
                </c:pt>
                <c:pt idx="469">
                  <c:v>41423</c:v>
                </c:pt>
                <c:pt idx="470">
                  <c:v>41424</c:v>
                </c:pt>
                <c:pt idx="471">
                  <c:v>41425</c:v>
                </c:pt>
                <c:pt idx="472">
                  <c:v>41428</c:v>
                </c:pt>
                <c:pt idx="473">
                  <c:v>41429</c:v>
                </c:pt>
                <c:pt idx="474">
                  <c:v>41430</c:v>
                </c:pt>
                <c:pt idx="475">
                  <c:v>41431</c:v>
                </c:pt>
                <c:pt idx="476">
                  <c:v>41432</c:v>
                </c:pt>
                <c:pt idx="477">
                  <c:v>41435</c:v>
                </c:pt>
                <c:pt idx="478">
                  <c:v>41436</c:v>
                </c:pt>
                <c:pt idx="479">
                  <c:v>41437</c:v>
                </c:pt>
                <c:pt idx="480">
                  <c:v>41438</c:v>
                </c:pt>
                <c:pt idx="481">
                  <c:v>41439</c:v>
                </c:pt>
                <c:pt idx="482">
                  <c:v>41442</c:v>
                </c:pt>
                <c:pt idx="483">
                  <c:v>41443</c:v>
                </c:pt>
                <c:pt idx="484">
                  <c:v>41444</c:v>
                </c:pt>
                <c:pt idx="485">
                  <c:v>41445</c:v>
                </c:pt>
                <c:pt idx="486">
                  <c:v>41446</c:v>
                </c:pt>
                <c:pt idx="487">
                  <c:v>41449</c:v>
                </c:pt>
                <c:pt idx="488">
                  <c:v>41450</c:v>
                </c:pt>
                <c:pt idx="489">
                  <c:v>41451</c:v>
                </c:pt>
                <c:pt idx="490">
                  <c:v>41452</c:v>
                </c:pt>
                <c:pt idx="491">
                  <c:v>41453</c:v>
                </c:pt>
                <c:pt idx="492">
                  <c:v>41456</c:v>
                </c:pt>
                <c:pt idx="493">
                  <c:v>41457</c:v>
                </c:pt>
                <c:pt idx="494">
                  <c:v>41458</c:v>
                </c:pt>
                <c:pt idx="495">
                  <c:v>41460</c:v>
                </c:pt>
                <c:pt idx="496">
                  <c:v>41463</c:v>
                </c:pt>
                <c:pt idx="497">
                  <c:v>41464</c:v>
                </c:pt>
                <c:pt idx="498">
                  <c:v>41465</c:v>
                </c:pt>
                <c:pt idx="499">
                  <c:v>41466</c:v>
                </c:pt>
                <c:pt idx="500">
                  <c:v>41467</c:v>
                </c:pt>
                <c:pt idx="501">
                  <c:v>41470</c:v>
                </c:pt>
                <c:pt idx="502">
                  <c:v>41471</c:v>
                </c:pt>
                <c:pt idx="503">
                  <c:v>41472</c:v>
                </c:pt>
                <c:pt idx="504">
                  <c:v>41473</c:v>
                </c:pt>
                <c:pt idx="505">
                  <c:v>41474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41484</c:v>
                </c:pt>
                <c:pt idx="512">
                  <c:v>41485</c:v>
                </c:pt>
                <c:pt idx="513">
                  <c:v>41486</c:v>
                </c:pt>
                <c:pt idx="514">
                  <c:v>41487</c:v>
                </c:pt>
                <c:pt idx="515">
                  <c:v>41488</c:v>
                </c:pt>
                <c:pt idx="516">
                  <c:v>41491</c:v>
                </c:pt>
                <c:pt idx="517">
                  <c:v>41492</c:v>
                </c:pt>
                <c:pt idx="518">
                  <c:v>41493</c:v>
                </c:pt>
                <c:pt idx="519">
                  <c:v>41494</c:v>
                </c:pt>
                <c:pt idx="520">
                  <c:v>41495</c:v>
                </c:pt>
                <c:pt idx="521">
                  <c:v>41498</c:v>
                </c:pt>
                <c:pt idx="522">
                  <c:v>41499</c:v>
                </c:pt>
                <c:pt idx="523">
                  <c:v>41500</c:v>
                </c:pt>
                <c:pt idx="524">
                  <c:v>41501</c:v>
                </c:pt>
                <c:pt idx="525">
                  <c:v>41502</c:v>
                </c:pt>
                <c:pt idx="526">
                  <c:v>41505</c:v>
                </c:pt>
                <c:pt idx="527">
                  <c:v>41506</c:v>
                </c:pt>
                <c:pt idx="528">
                  <c:v>41507</c:v>
                </c:pt>
                <c:pt idx="529">
                  <c:v>41508</c:v>
                </c:pt>
                <c:pt idx="530">
                  <c:v>41509</c:v>
                </c:pt>
                <c:pt idx="531">
                  <c:v>41512</c:v>
                </c:pt>
                <c:pt idx="532">
                  <c:v>41513</c:v>
                </c:pt>
                <c:pt idx="533">
                  <c:v>41514</c:v>
                </c:pt>
                <c:pt idx="534">
                  <c:v>41515</c:v>
                </c:pt>
                <c:pt idx="535">
                  <c:v>41516</c:v>
                </c:pt>
                <c:pt idx="536">
                  <c:v>41520</c:v>
                </c:pt>
                <c:pt idx="537">
                  <c:v>41521</c:v>
                </c:pt>
                <c:pt idx="538">
                  <c:v>41522</c:v>
                </c:pt>
                <c:pt idx="539">
                  <c:v>41523</c:v>
                </c:pt>
                <c:pt idx="540">
                  <c:v>41526</c:v>
                </c:pt>
                <c:pt idx="541">
                  <c:v>41527</c:v>
                </c:pt>
                <c:pt idx="542">
                  <c:v>41528</c:v>
                </c:pt>
                <c:pt idx="543">
                  <c:v>41529</c:v>
                </c:pt>
                <c:pt idx="544">
                  <c:v>41530</c:v>
                </c:pt>
                <c:pt idx="545">
                  <c:v>41533</c:v>
                </c:pt>
                <c:pt idx="546">
                  <c:v>41534</c:v>
                </c:pt>
                <c:pt idx="547">
                  <c:v>41535</c:v>
                </c:pt>
                <c:pt idx="548">
                  <c:v>41536</c:v>
                </c:pt>
                <c:pt idx="549">
                  <c:v>41537</c:v>
                </c:pt>
                <c:pt idx="550">
                  <c:v>41540</c:v>
                </c:pt>
                <c:pt idx="551">
                  <c:v>41541</c:v>
                </c:pt>
                <c:pt idx="552">
                  <c:v>41542</c:v>
                </c:pt>
                <c:pt idx="553">
                  <c:v>41543</c:v>
                </c:pt>
                <c:pt idx="554">
                  <c:v>41544</c:v>
                </c:pt>
                <c:pt idx="555">
                  <c:v>41547</c:v>
                </c:pt>
                <c:pt idx="556">
                  <c:v>41548</c:v>
                </c:pt>
                <c:pt idx="557">
                  <c:v>41549</c:v>
                </c:pt>
                <c:pt idx="558">
                  <c:v>41550</c:v>
                </c:pt>
                <c:pt idx="559">
                  <c:v>41551</c:v>
                </c:pt>
                <c:pt idx="560">
                  <c:v>41554</c:v>
                </c:pt>
                <c:pt idx="561">
                  <c:v>41555</c:v>
                </c:pt>
                <c:pt idx="562">
                  <c:v>41556</c:v>
                </c:pt>
                <c:pt idx="563">
                  <c:v>41557</c:v>
                </c:pt>
                <c:pt idx="564">
                  <c:v>41558</c:v>
                </c:pt>
                <c:pt idx="565">
                  <c:v>41561</c:v>
                </c:pt>
                <c:pt idx="566">
                  <c:v>41562</c:v>
                </c:pt>
                <c:pt idx="567">
                  <c:v>41563</c:v>
                </c:pt>
                <c:pt idx="568">
                  <c:v>41564</c:v>
                </c:pt>
                <c:pt idx="569">
                  <c:v>41565</c:v>
                </c:pt>
                <c:pt idx="570">
                  <c:v>41568</c:v>
                </c:pt>
                <c:pt idx="571">
                  <c:v>41569</c:v>
                </c:pt>
                <c:pt idx="572">
                  <c:v>41570</c:v>
                </c:pt>
                <c:pt idx="573">
                  <c:v>41571</c:v>
                </c:pt>
                <c:pt idx="574">
                  <c:v>41572</c:v>
                </c:pt>
                <c:pt idx="575">
                  <c:v>41575</c:v>
                </c:pt>
                <c:pt idx="576">
                  <c:v>41576</c:v>
                </c:pt>
                <c:pt idx="577">
                  <c:v>41577</c:v>
                </c:pt>
                <c:pt idx="578">
                  <c:v>41578</c:v>
                </c:pt>
                <c:pt idx="579">
                  <c:v>41579</c:v>
                </c:pt>
                <c:pt idx="580">
                  <c:v>41582</c:v>
                </c:pt>
                <c:pt idx="581">
                  <c:v>41583</c:v>
                </c:pt>
                <c:pt idx="582">
                  <c:v>41584</c:v>
                </c:pt>
                <c:pt idx="583">
                  <c:v>41585</c:v>
                </c:pt>
                <c:pt idx="584">
                  <c:v>41586</c:v>
                </c:pt>
                <c:pt idx="585">
                  <c:v>41589</c:v>
                </c:pt>
                <c:pt idx="586">
                  <c:v>41590</c:v>
                </c:pt>
                <c:pt idx="587">
                  <c:v>41591</c:v>
                </c:pt>
                <c:pt idx="588">
                  <c:v>41592</c:v>
                </c:pt>
                <c:pt idx="589">
                  <c:v>41593</c:v>
                </c:pt>
                <c:pt idx="590">
                  <c:v>41596</c:v>
                </c:pt>
                <c:pt idx="591">
                  <c:v>41597</c:v>
                </c:pt>
                <c:pt idx="592">
                  <c:v>41598</c:v>
                </c:pt>
                <c:pt idx="593">
                  <c:v>41599</c:v>
                </c:pt>
                <c:pt idx="594">
                  <c:v>41600</c:v>
                </c:pt>
                <c:pt idx="595">
                  <c:v>41603</c:v>
                </c:pt>
                <c:pt idx="596">
                  <c:v>41604</c:v>
                </c:pt>
                <c:pt idx="597">
                  <c:v>41605</c:v>
                </c:pt>
                <c:pt idx="598">
                  <c:v>41607</c:v>
                </c:pt>
                <c:pt idx="599">
                  <c:v>41610</c:v>
                </c:pt>
                <c:pt idx="600">
                  <c:v>41611</c:v>
                </c:pt>
                <c:pt idx="601">
                  <c:v>41612</c:v>
                </c:pt>
                <c:pt idx="602">
                  <c:v>41613</c:v>
                </c:pt>
                <c:pt idx="603">
                  <c:v>41614</c:v>
                </c:pt>
                <c:pt idx="604">
                  <c:v>41617</c:v>
                </c:pt>
                <c:pt idx="605">
                  <c:v>41618</c:v>
                </c:pt>
                <c:pt idx="606">
                  <c:v>41619</c:v>
                </c:pt>
                <c:pt idx="607">
                  <c:v>41620</c:v>
                </c:pt>
                <c:pt idx="608">
                  <c:v>41621</c:v>
                </c:pt>
                <c:pt idx="609">
                  <c:v>41624</c:v>
                </c:pt>
                <c:pt idx="610">
                  <c:v>41625</c:v>
                </c:pt>
                <c:pt idx="611">
                  <c:v>41626</c:v>
                </c:pt>
                <c:pt idx="612">
                  <c:v>41627</c:v>
                </c:pt>
                <c:pt idx="613">
                  <c:v>41628</c:v>
                </c:pt>
                <c:pt idx="614">
                  <c:v>41631</c:v>
                </c:pt>
                <c:pt idx="615">
                  <c:v>41632</c:v>
                </c:pt>
                <c:pt idx="616">
                  <c:v>41634</c:v>
                </c:pt>
                <c:pt idx="617">
                  <c:v>41635</c:v>
                </c:pt>
                <c:pt idx="618">
                  <c:v>41638</c:v>
                </c:pt>
                <c:pt idx="619">
                  <c:v>41639</c:v>
                </c:pt>
                <c:pt idx="620">
                  <c:v>41641</c:v>
                </c:pt>
                <c:pt idx="621">
                  <c:v>41642</c:v>
                </c:pt>
                <c:pt idx="622">
                  <c:v>41645</c:v>
                </c:pt>
                <c:pt idx="623">
                  <c:v>41646</c:v>
                </c:pt>
                <c:pt idx="624">
                  <c:v>41647</c:v>
                </c:pt>
                <c:pt idx="625">
                  <c:v>41648</c:v>
                </c:pt>
                <c:pt idx="626">
                  <c:v>41649</c:v>
                </c:pt>
                <c:pt idx="627">
                  <c:v>41652</c:v>
                </c:pt>
                <c:pt idx="628">
                  <c:v>41653</c:v>
                </c:pt>
                <c:pt idx="629">
                  <c:v>41654</c:v>
                </c:pt>
                <c:pt idx="630">
                  <c:v>41655</c:v>
                </c:pt>
                <c:pt idx="631">
                  <c:v>41656</c:v>
                </c:pt>
                <c:pt idx="632">
                  <c:v>41660</c:v>
                </c:pt>
                <c:pt idx="633">
                  <c:v>41661</c:v>
                </c:pt>
                <c:pt idx="634">
                  <c:v>41662</c:v>
                </c:pt>
                <c:pt idx="635">
                  <c:v>41663</c:v>
                </c:pt>
                <c:pt idx="636">
                  <c:v>41666</c:v>
                </c:pt>
                <c:pt idx="637">
                  <c:v>41667</c:v>
                </c:pt>
                <c:pt idx="638">
                  <c:v>41668</c:v>
                </c:pt>
                <c:pt idx="639">
                  <c:v>41669</c:v>
                </c:pt>
                <c:pt idx="640">
                  <c:v>41670</c:v>
                </c:pt>
                <c:pt idx="641">
                  <c:v>41673</c:v>
                </c:pt>
                <c:pt idx="642">
                  <c:v>41674</c:v>
                </c:pt>
                <c:pt idx="643">
                  <c:v>41675</c:v>
                </c:pt>
                <c:pt idx="644">
                  <c:v>41676</c:v>
                </c:pt>
                <c:pt idx="645">
                  <c:v>41677</c:v>
                </c:pt>
                <c:pt idx="646">
                  <c:v>41680</c:v>
                </c:pt>
                <c:pt idx="647">
                  <c:v>41681</c:v>
                </c:pt>
                <c:pt idx="648">
                  <c:v>41682</c:v>
                </c:pt>
                <c:pt idx="649">
                  <c:v>41683</c:v>
                </c:pt>
                <c:pt idx="650">
                  <c:v>41684</c:v>
                </c:pt>
                <c:pt idx="651">
                  <c:v>41688</c:v>
                </c:pt>
                <c:pt idx="652">
                  <c:v>41689</c:v>
                </c:pt>
                <c:pt idx="653">
                  <c:v>41690</c:v>
                </c:pt>
                <c:pt idx="654">
                  <c:v>41691</c:v>
                </c:pt>
                <c:pt idx="655">
                  <c:v>41694</c:v>
                </c:pt>
                <c:pt idx="656">
                  <c:v>41695</c:v>
                </c:pt>
                <c:pt idx="657">
                  <c:v>41696</c:v>
                </c:pt>
                <c:pt idx="658">
                  <c:v>41697</c:v>
                </c:pt>
                <c:pt idx="659">
                  <c:v>41698</c:v>
                </c:pt>
                <c:pt idx="660">
                  <c:v>41701</c:v>
                </c:pt>
                <c:pt idx="661">
                  <c:v>41702</c:v>
                </c:pt>
                <c:pt idx="662">
                  <c:v>41703</c:v>
                </c:pt>
                <c:pt idx="663">
                  <c:v>41704</c:v>
                </c:pt>
                <c:pt idx="664">
                  <c:v>41705</c:v>
                </c:pt>
                <c:pt idx="665">
                  <c:v>41708</c:v>
                </c:pt>
                <c:pt idx="666">
                  <c:v>41709</c:v>
                </c:pt>
                <c:pt idx="667">
                  <c:v>41710</c:v>
                </c:pt>
                <c:pt idx="668">
                  <c:v>41711</c:v>
                </c:pt>
                <c:pt idx="669">
                  <c:v>41712</c:v>
                </c:pt>
                <c:pt idx="670">
                  <c:v>41715</c:v>
                </c:pt>
                <c:pt idx="671">
                  <c:v>41716</c:v>
                </c:pt>
                <c:pt idx="672">
                  <c:v>41717</c:v>
                </c:pt>
                <c:pt idx="673">
                  <c:v>41718</c:v>
                </c:pt>
                <c:pt idx="674">
                  <c:v>41719</c:v>
                </c:pt>
                <c:pt idx="675">
                  <c:v>41722</c:v>
                </c:pt>
                <c:pt idx="676">
                  <c:v>41723</c:v>
                </c:pt>
                <c:pt idx="677">
                  <c:v>41724</c:v>
                </c:pt>
                <c:pt idx="678">
                  <c:v>41725</c:v>
                </c:pt>
                <c:pt idx="679">
                  <c:v>41726</c:v>
                </c:pt>
                <c:pt idx="680">
                  <c:v>41729</c:v>
                </c:pt>
                <c:pt idx="681">
                  <c:v>41730</c:v>
                </c:pt>
                <c:pt idx="682">
                  <c:v>41731</c:v>
                </c:pt>
                <c:pt idx="683">
                  <c:v>41732</c:v>
                </c:pt>
                <c:pt idx="684">
                  <c:v>41733</c:v>
                </c:pt>
                <c:pt idx="685">
                  <c:v>41736</c:v>
                </c:pt>
                <c:pt idx="686">
                  <c:v>41737</c:v>
                </c:pt>
                <c:pt idx="687">
                  <c:v>41738</c:v>
                </c:pt>
                <c:pt idx="688">
                  <c:v>41739</c:v>
                </c:pt>
                <c:pt idx="689">
                  <c:v>41740</c:v>
                </c:pt>
                <c:pt idx="690">
                  <c:v>41743</c:v>
                </c:pt>
                <c:pt idx="691">
                  <c:v>41744</c:v>
                </c:pt>
                <c:pt idx="692">
                  <c:v>41745</c:v>
                </c:pt>
                <c:pt idx="693">
                  <c:v>41746</c:v>
                </c:pt>
                <c:pt idx="694">
                  <c:v>41750</c:v>
                </c:pt>
                <c:pt idx="695">
                  <c:v>41751</c:v>
                </c:pt>
                <c:pt idx="696">
                  <c:v>41752</c:v>
                </c:pt>
                <c:pt idx="697">
                  <c:v>41753</c:v>
                </c:pt>
                <c:pt idx="698">
                  <c:v>41754</c:v>
                </c:pt>
                <c:pt idx="699">
                  <c:v>41757</c:v>
                </c:pt>
                <c:pt idx="700">
                  <c:v>41758</c:v>
                </c:pt>
                <c:pt idx="701">
                  <c:v>41759</c:v>
                </c:pt>
                <c:pt idx="702">
                  <c:v>41760</c:v>
                </c:pt>
                <c:pt idx="703">
                  <c:v>41761</c:v>
                </c:pt>
                <c:pt idx="704">
                  <c:v>41764</c:v>
                </c:pt>
                <c:pt idx="705">
                  <c:v>41765</c:v>
                </c:pt>
                <c:pt idx="706">
                  <c:v>41766</c:v>
                </c:pt>
                <c:pt idx="707">
                  <c:v>41767</c:v>
                </c:pt>
                <c:pt idx="708">
                  <c:v>41768</c:v>
                </c:pt>
                <c:pt idx="709">
                  <c:v>41771</c:v>
                </c:pt>
                <c:pt idx="710">
                  <c:v>41772</c:v>
                </c:pt>
                <c:pt idx="711">
                  <c:v>41773</c:v>
                </c:pt>
                <c:pt idx="712">
                  <c:v>41774</c:v>
                </c:pt>
                <c:pt idx="713">
                  <c:v>41775</c:v>
                </c:pt>
                <c:pt idx="714">
                  <c:v>41778</c:v>
                </c:pt>
                <c:pt idx="715">
                  <c:v>41779</c:v>
                </c:pt>
                <c:pt idx="716">
                  <c:v>41780</c:v>
                </c:pt>
                <c:pt idx="717">
                  <c:v>41781</c:v>
                </c:pt>
                <c:pt idx="718">
                  <c:v>41782</c:v>
                </c:pt>
                <c:pt idx="719">
                  <c:v>41786</c:v>
                </c:pt>
                <c:pt idx="720">
                  <c:v>41787</c:v>
                </c:pt>
                <c:pt idx="721">
                  <c:v>41788</c:v>
                </c:pt>
                <c:pt idx="722">
                  <c:v>41789</c:v>
                </c:pt>
                <c:pt idx="723">
                  <c:v>41792</c:v>
                </c:pt>
                <c:pt idx="724">
                  <c:v>41793</c:v>
                </c:pt>
                <c:pt idx="725">
                  <c:v>41794</c:v>
                </c:pt>
                <c:pt idx="726">
                  <c:v>41795</c:v>
                </c:pt>
                <c:pt idx="727">
                  <c:v>41796</c:v>
                </c:pt>
                <c:pt idx="728">
                  <c:v>41799</c:v>
                </c:pt>
                <c:pt idx="729">
                  <c:v>41800</c:v>
                </c:pt>
                <c:pt idx="730">
                  <c:v>41801</c:v>
                </c:pt>
                <c:pt idx="731">
                  <c:v>41802</c:v>
                </c:pt>
                <c:pt idx="732">
                  <c:v>41803</c:v>
                </c:pt>
                <c:pt idx="733">
                  <c:v>41806</c:v>
                </c:pt>
                <c:pt idx="734">
                  <c:v>41807</c:v>
                </c:pt>
                <c:pt idx="735">
                  <c:v>41808</c:v>
                </c:pt>
                <c:pt idx="736">
                  <c:v>41809</c:v>
                </c:pt>
                <c:pt idx="737">
                  <c:v>41810</c:v>
                </c:pt>
                <c:pt idx="738">
                  <c:v>41813</c:v>
                </c:pt>
                <c:pt idx="739">
                  <c:v>41814</c:v>
                </c:pt>
                <c:pt idx="740">
                  <c:v>41815</c:v>
                </c:pt>
                <c:pt idx="741">
                  <c:v>41816</c:v>
                </c:pt>
                <c:pt idx="742">
                  <c:v>41817</c:v>
                </c:pt>
                <c:pt idx="743">
                  <c:v>41820</c:v>
                </c:pt>
                <c:pt idx="744">
                  <c:v>41821</c:v>
                </c:pt>
                <c:pt idx="745">
                  <c:v>41822</c:v>
                </c:pt>
                <c:pt idx="746">
                  <c:v>41823</c:v>
                </c:pt>
                <c:pt idx="747">
                  <c:v>41827</c:v>
                </c:pt>
                <c:pt idx="748">
                  <c:v>41828</c:v>
                </c:pt>
                <c:pt idx="749">
                  <c:v>41829</c:v>
                </c:pt>
                <c:pt idx="750">
                  <c:v>41830</c:v>
                </c:pt>
                <c:pt idx="751">
                  <c:v>41831</c:v>
                </c:pt>
                <c:pt idx="752">
                  <c:v>41834</c:v>
                </c:pt>
                <c:pt idx="753">
                  <c:v>41835</c:v>
                </c:pt>
                <c:pt idx="754">
                  <c:v>41836</c:v>
                </c:pt>
                <c:pt idx="755">
                  <c:v>41837</c:v>
                </c:pt>
                <c:pt idx="756">
                  <c:v>41838</c:v>
                </c:pt>
                <c:pt idx="757">
                  <c:v>41841</c:v>
                </c:pt>
                <c:pt idx="758">
                  <c:v>41842</c:v>
                </c:pt>
                <c:pt idx="759">
                  <c:v>41843</c:v>
                </c:pt>
                <c:pt idx="760">
                  <c:v>41844</c:v>
                </c:pt>
                <c:pt idx="761">
                  <c:v>41845</c:v>
                </c:pt>
                <c:pt idx="762">
                  <c:v>41848</c:v>
                </c:pt>
                <c:pt idx="763">
                  <c:v>41849</c:v>
                </c:pt>
                <c:pt idx="764">
                  <c:v>41850</c:v>
                </c:pt>
                <c:pt idx="765">
                  <c:v>41851</c:v>
                </c:pt>
                <c:pt idx="766">
                  <c:v>41852</c:v>
                </c:pt>
                <c:pt idx="767">
                  <c:v>41855</c:v>
                </c:pt>
                <c:pt idx="768">
                  <c:v>41856</c:v>
                </c:pt>
                <c:pt idx="769">
                  <c:v>41857</c:v>
                </c:pt>
                <c:pt idx="770">
                  <c:v>41858</c:v>
                </c:pt>
                <c:pt idx="771">
                  <c:v>41859</c:v>
                </c:pt>
                <c:pt idx="772">
                  <c:v>41862</c:v>
                </c:pt>
                <c:pt idx="773">
                  <c:v>41863</c:v>
                </c:pt>
                <c:pt idx="774">
                  <c:v>41864</c:v>
                </c:pt>
                <c:pt idx="775">
                  <c:v>41865</c:v>
                </c:pt>
                <c:pt idx="776">
                  <c:v>41866</c:v>
                </c:pt>
                <c:pt idx="777">
                  <c:v>41869</c:v>
                </c:pt>
                <c:pt idx="778">
                  <c:v>41870</c:v>
                </c:pt>
                <c:pt idx="779">
                  <c:v>41871</c:v>
                </c:pt>
                <c:pt idx="780">
                  <c:v>41872</c:v>
                </c:pt>
                <c:pt idx="781">
                  <c:v>41873</c:v>
                </c:pt>
                <c:pt idx="782">
                  <c:v>41876</c:v>
                </c:pt>
                <c:pt idx="783">
                  <c:v>41877</c:v>
                </c:pt>
                <c:pt idx="784">
                  <c:v>41878</c:v>
                </c:pt>
                <c:pt idx="785">
                  <c:v>41879</c:v>
                </c:pt>
                <c:pt idx="786">
                  <c:v>41880</c:v>
                </c:pt>
                <c:pt idx="787">
                  <c:v>41884</c:v>
                </c:pt>
                <c:pt idx="788">
                  <c:v>41885</c:v>
                </c:pt>
                <c:pt idx="789">
                  <c:v>41886</c:v>
                </c:pt>
                <c:pt idx="790">
                  <c:v>41887</c:v>
                </c:pt>
                <c:pt idx="791">
                  <c:v>41890</c:v>
                </c:pt>
                <c:pt idx="792">
                  <c:v>41891</c:v>
                </c:pt>
                <c:pt idx="793">
                  <c:v>41892</c:v>
                </c:pt>
                <c:pt idx="794">
                  <c:v>41893</c:v>
                </c:pt>
                <c:pt idx="795">
                  <c:v>41894</c:v>
                </c:pt>
                <c:pt idx="796">
                  <c:v>41897</c:v>
                </c:pt>
                <c:pt idx="797">
                  <c:v>41898</c:v>
                </c:pt>
                <c:pt idx="798">
                  <c:v>41899</c:v>
                </c:pt>
                <c:pt idx="799">
                  <c:v>41900</c:v>
                </c:pt>
                <c:pt idx="800">
                  <c:v>41901</c:v>
                </c:pt>
                <c:pt idx="801">
                  <c:v>41904</c:v>
                </c:pt>
                <c:pt idx="802">
                  <c:v>41905</c:v>
                </c:pt>
                <c:pt idx="803">
                  <c:v>41906</c:v>
                </c:pt>
                <c:pt idx="804">
                  <c:v>41907</c:v>
                </c:pt>
                <c:pt idx="805">
                  <c:v>41908</c:v>
                </c:pt>
                <c:pt idx="806">
                  <c:v>41911</c:v>
                </c:pt>
                <c:pt idx="807">
                  <c:v>41912</c:v>
                </c:pt>
                <c:pt idx="808">
                  <c:v>41913</c:v>
                </c:pt>
                <c:pt idx="809">
                  <c:v>41914</c:v>
                </c:pt>
                <c:pt idx="810">
                  <c:v>41915</c:v>
                </c:pt>
                <c:pt idx="811">
                  <c:v>41918</c:v>
                </c:pt>
                <c:pt idx="812">
                  <c:v>41919</c:v>
                </c:pt>
                <c:pt idx="813">
                  <c:v>41920</c:v>
                </c:pt>
                <c:pt idx="814">
                  <c:v>41921</c:v>
                </c:pt>
                <c:pt idx="815">
                  <c:v>41922</c:v>
                </c:pt>
                <c:pt idx="816">
                  <c:v>41925</c:v>
                </c:pt>
                <c:pt idx="817">
                  <c:v>41926</c:v>
                </c:pt>
                <c:pt idx="818">
                  <c:v>41927</c:v>
                </c:pt>
                <c:pt idx="819">
                  <c:v>41928</c:v>
                </c:pt>
                <c:pt idx="820">
                  <c:v>41929</c:v>
                </c:pt>
                <c:pt idx="821">
                  <c:v>41932</c:v>
                </c:pt>
                <c:pt idx="822">
                  <c:v>41933</c:v>
                </c:pt>
                <c:pt idx="823">
                  <c:v>41934</c:v>
                </c:pt>
                <c:pt idx="824">
                  <c:v>41935</c:v>
                </c:pt>
                <c:pt idx="825">
                  <c:v>41936</c:v>
                </c:pt>
                <c:pt idx="826">
                  <c:v>41939</c:v>
                </c:pt>
                <c:pt idx="827">
                  <c:v>41940</c:v>
                </c:pt>
                <c:pt idx="828">
                  <c:v>41941</c:v>
                </c:pt>
                <c:pt idx="829">
                  <c:v>41942</c:v>
                </c:pt>
                <c:pt idx="830">
                  <c:v>41943</c:v>
                </c:pt>
                <c:pt idx="831">
                  <c:v>41946</c:v>
                </c:pt>
                <c:pt idx="832">
                  <c:v>41947</c:v>
                </c:pt>
                <c:pt idx="833">
                  <c:v>41948</c:v>
                </c:pt>
                <c:pt idx="834">
                  <c:v>41949</c:v>
                </c:pt>
                <c:pt idx="835">
                  <c:v>41950</c:v>
                </c:pt>
                <c:pt idx="836">
                  <c:v>41953</c:v>
                </c:pt>
                <c:pt idx="837">
                  <c:v>41954</c:v>
                </c:pt>
                <c:pt idx="838">
                  <c:v>41955</c:v>
                </c:pt>
                <c:pt idx="839">
                  <c:v>41956</c:v>
                </c:pt>
                <c:pt idx="840">
                  <c:v>41957</c:v>
                </c:pt>
                <c:pt idx="841">
                  <c:v>41960</c:v>
                </c:pt>
                <c:pt idx="842">
                  <c:v>41961</c:v>
                </c:pt>
                <c:pt idx="843">
                  <c:v>41962</c:v>
                </c:pt>
                <c:pt idx="844">
                  <c:v>41963</c:v>
                </c:pt>
                <c:pt idx="845">
                  <c:v>41964</c:v>
                </c:pt>
                <c:pt idx="846">
                  <c:v>41967</c:v>
                </c:pt>
                <c:pt idx="847">
                  <c:v>41968</c:v>
                </c:pt>
                <c:pt idx="848">
                  <c:v>41969</c:v>
                </c:pt>
                <c:pt idx="849">
                  <c:v>41971</c:v>
                </c:pt>
                <c:pt idx="850">
                  <c:v>41974</c:v>
                </c:pt>
                <c:pt idx="851">
                  <c:v>41975</c:v>
                </c:pt>
                <c:pt idx="852">
                  <c:v>41976</c:v>
                </c:pt>
                <c:pt idx="853">
                  <c:v>41977</c:v>
                </c:pt>
                <c:pt idx="854">
                  <c:v>41978</c:v>
                </c:pt>
                <c:pt idx="855">
                  <c:v>41981</c:v>
                </c:pt>
                <c:pt idx="856">
                  <c:v>41982</c:v>
                </c:pt>
                <c:pt idx="857">
                  <c:v>41983</c:v>
                </c:pt>
                <c:pt idx="858">
                  <c:v>41984</c:v>
                </c:pt>
                <c:pt idx="859">
                  <c:v>41985</c:v>
                </c:pt>
                <c:pt idx="860">
                  <c:v>41988</c:v>
                </c:pt>
                <c:pt idx="861">
                  <c:v>41989</c:v>
                </c:pt>
                <c:pt idx="862">
                  <c:v>41990</c:v>
                </c:pt>
                <c:pt idx="863">
                  <c:v>41991</c:v>
                </c:pt>
                <c:pt idx="864">
                  <c:v>41992</c:v>
                </c:pt>
                <c:pt idx="865">
                  <c:v>41995</c:v>
                </c:pt>
                <c:pt idx="866">
                  <c:v>41996</c:v>
                </c:pt>
                <c:pt idx="867">
                  <c:v>41997</c:v>
                </c:pt>
                <c:pt idx="868">
                  <c:v>41999</c:v>
                </c:pt>
                <c:pt idx="869">
                  <c:v>42002</c:v>
                </c:pt>
                <c:pt idx="870">
                  <c:v>42003</c:v>
                </c:pt>
                <c:pt idx="871">
                  <c:v>42004</c:v>
                </c:pt>
                <c:pt idx="872">
                  <c:v>42006</c:v>
                </c:pt>
                <c:pt idx="873">
                  <c:v>42009</c:v>
                </c:pt>
                <c:pt idx="874">
                  <c:v>42010</c:v>
                </c:pt>
                <c:pt idx="875">
                  <c:v>42011</c:v>
                </c:pt>
                <c:pt idx="876">
                  <c:v>42012</c:v>
                </c:pt>
                <c:pt idx="877">
                  <c:v>42013</c:v>
                </c:pt>
                <c:pt idx="878">
                  <c:v>42016</c:v>
                </c:pt>
                <c:pt idx="879">
                  <c:v>42017</c:v>
                </c:pt>
                <c:pt idx="880">
                  <c:v>42018</c:v>
                </c:pt>
                <c:pt idx="881">
                  <c:v>42019</c:v>
                </c:pt>
                <c:pt idx="882">
                  <c:v>42020</c:v>
                </c:pt>
                <c:pt idx="883">
                  <c:v>42024</c:v>
                </c:pt>
                <c:pt idx="884">
                  <c:v>42025</c:v>
                </c:pt>
                <c:pt idx="885">
                  <c:v>42026</c:v>
                </c:pt>
                <c:pt idx="886">
                  <c:v>42027</c:v>
                </c:pt>
                <c:pt idx="887">
                  <c:v>42030</c:v>
                </c:pt>
                <c:pt idx="888">
                  <c:v>42031</c:v>
                </c:pt>
                <c:pt idx="889">
                  <c:v>42032</c:v>
                </c:pt>
                <c:pt idx="890">
                  <c:v>42033</c:v>
                </c:pt>
                <c:pt idx="891">
                  <c:v>42034</c:v>
                </c:pt>
                <c:pt idx="892">
                  <c:v>42037</c:v>
                </c:pt>
                <c:pt idx="893">
                  <c:v>42038</c:v>
                </c:pt>
                <c:pt idx="894">
                  <c:v>42039</c:v>
                </c:pt>
                <c:pt idx="895">
                  <c:v>42040</c:v>
                </c:pt>
                <c:pt idx="896">
                  <c:v>42041</c:v>
                </c:pt>
                <c:pt idx="897">
                  <c:v>42044</c:v>
                </c:pt>
                <c:pt idx="898">
                  <c:v>42045</c:v>
                </c:pt>
                <c:pt idx="899">
                  <c:v>42046</c:v>
                </c:pt>
                <c:pt idx="900">
                  <c:v>42047</c:v>
                </c:pt>
                <c:pt idx="901">
                  <c:v>42048</c:v>
                </c:pt>
                <c:pt idx="902">
                  <c:v>42052</c:v>
                </c:pt>
                <c:pt idx="903">
                  <c:v>42053</c:v>
                </c:pt>
                <c:pt idx="904">
                  <c:v>42054</c:v>
                </c:pt>
                <c:pt idx="905">
                  <c:v>42055</c:v>
                </c:pt>
                <c:pt idx="906">
                  <c:v>42058</c:v>
                </c:pt>
                <c:pt idx="907">
                  <c:v>42059</c:v>
                </c:pt>
                <c:pt idx="908">
                  <c:v>42060</c:v>
                </c:pt>
                <c:pt idx="909">
                  <c:v>42061</c:v>
                </c:pt>
                <c:pt idx="910">
                  <c:v>42062</c:v>
                </c:pt>
                <c:pt idx="911">
                  <c:v>42065</c:v>
                </c:pt>
                <c:pt idx="912">
                  <c:v>42066</c:v>
                </c:pt>
                <c:pt idx="913">
                  <c:v>42067</c:v>
                </c:pt>
                <c:pt idx="914">
                  <c:v>42068</c:v>
                </c:pt>
                <c:pt idx="915">
                  <c:v>42069</c:v>
                </c:pt>
                <c:pt idx="916">
                  <c:v>42072</c:v>
                </c:pt>
                <c:pt idx="917">
                  <c:v>42073</c:v>
                </c:pt>
                <c:pt idx="918">
                  <c:v>42074</c:v>
                </c:pt>
                <c:pt idx="919">
                  <c:v>42075</c:v>
                </c:pt>
                <c:pt idx="920">
                  <c:v>42076</c:v>
                </c:pt>
                <c:pt idx="921">
                  <c:v>42079</c:v>
                </c:pt>
                <c:pt idx="922">
                  <c:v>42080</c:v>
                </c:pt>
                <c:pt idx="923">
                  <c:v>42081</c:v>
                </c:pt>
                <c:pt idx="924">
                  <c:v>42082</c:v>
                </c:pt>
                <c:pt idx="925">
                  <c:v>42083</c:v>
                </c:pt>
                <c:pt idx="926">
                  <c:v>42086</c:v>
                </c:pt>
                <c:pt idx="927">
                  <c:v>42087</c:v>
                </c:pt>
                <c:pt idx="928">
                  <c:v>42088</c:v>
                </c:pt>
                <c:pt idx="929">
                  <c:v>42089</c:v>
                </c:pt>
                <c:pt idx="930">
                  <c:v>42090</c:v>
                </c:pt>
                <c:pt idx="931">
                  <c:v>42093</c:v>
                </c:pt>
                <c:pt idx="932">
                  <c:v>42094</c:v>
                </c:pt>
                <c:pt idx="933">
                  <c:v>42095</c:v>
                </c:pt>
                <c:pt idx="934">
                  <c:v>42096</c:v>
                </c:pt>
                <c:pt idx="935">
                  <c:v>42100</c:v>
                </c:pt>
                <c:pt idx="936">
                  <c:v>42101</c:v>
                </c:pt>
                <c:pt idx="937">
                  <c:v>42102</c:v>
                </c:pt>
                <c:pt idx="938">
                  <c:v>42103</c:v>
                </c:pt>
                <c:pt idx="939">
                  <c:v>42104</c:v>
                </c:pt>
                <c:pt idx="940">
                  <c:v>42107</c:v>
                </c:pt>
                <c:pt idx="941">
                  <c:v>42108</c:v>
                </c:pt>
                <c:pt idx="942">
                  <c:v>42109</c:v>
                </c:pt>
                <c:pt idx="943">
                  <c:v>42110</c:v>
                </c:pt>
                <c:pt idx="944">
                  <c:v>42111</c:v>
                </c:pt>
                <c:pt idx="945">
                  <c:v>42114</c:v>
                </c:pt>
                <c:pt idx="946">
                  <c:v>42115</c:v>
                </c:pt>
                <c:pt idx="947">
                  <c:v>42116</c:v>
                </c:pt>
                <c:pt idx="948">
                  <c:v>42117</c:v>
                </c:pt>
                <c:pt idx="949">
                  <c:v>42118</c:v>
                </c:pt>
                <c:pt idx="950">
                  <c:v>42121</c:v>
                </c:pt>
                <c:pt idx="951">
                  <c:v>42122</c:v>
                </c:pt>
                <c:pt idx="952">
                  <c:v>42123</c:v>
                </c:pt>
                <c:pt idx="953">
                  <c:v>42124</c:v>
                </c:pt>
                <c:pt idx="954">
                  <c:v>42125</c:v>
                </c:pt>
                <c:pt idx="955">
                  <c:v>42128</c:v>
                </c:pt>
                <c:pt idx="956">
                  <c:v>42129</c:v>
                </c:pt>
                <c:pt idx="957">
                  <c:v>42130</c:v>
                </c:pt>
                <c:pt idx="958">
                  <c:v>42131</c:v>
                </c:pt>
                <c:pt idx="959">
                  <c:v>42132</c:v>
                </c:pt>
                <c:pt idx="960">
                  <c:v>42135</c:v>
                </c:pt>
                <c:pt idx="961">
                  <c:v>42136</c:v>
                </c:pt>
                <c:pt idx="962">
                  <c:v>42137</c:v>
                </c:pt>
                <c:pt idx="963">
                  <c:v>42138</c:v>
                </c:pt>
                <c:pt idx="964">
                  <c:v>42139</c:v>
                </c:pt>
                <c:pt idx="965">
                  <c:v>42142</c:v>
                </c:pt>
                <c:pt idx="966">
                  <c:v>42143</c:v>
                </c:pt>
                <c:pt idx="967">
                  <c:v>42144</c:v>
                </c:pt>
                <c:pt idx="968">
                  <c:v>42145</c:v>
                </c:pt>
                <c:pt idx="969">
                  <c:v>42146</c:v>
                </c:pt>
                <c:pt idx="970">
                  <c:v>42150</c:v>
                </c:pt>
                <c:pt idx="971">
                  <c:v>42151</c:v>
                </c:pt>
                <c:pt idx="972">
                  <c:v>42152</c:v>
                </c:pt>
                <c:pt idx="973">
                  <c:v>42153</c:v>
                </c:pt>
                <c:pt idx="974">
                  <c:v>42156</c:v>
                </c:pt>
                <c:pt idx="975">
                  <c:v>42157</c:v>
                </c:pt>
                <c:pt idx="976">
                  <c:v>42158</c:v>
                </c:pt>
                <c:pt idx="977">
                  <c:v>42159</c:v>
                </c:pt>
                <c:pt idx="978">
                  <c:v>42160</c:v>
                </c:pt>
                <c:pt idx="979">
                  <c:v>42163</c:v>
                </c:pt>
                <c:pt idx="980">
                  <c:v>42164</c:v>
                </c:pt>
                <c:pt idx="981">
                  <c:v>42165</c:v>
                </c:pt>
                <c:pt idx="982">
                  <c:v>42166</c:v>
                </c:pt>
                <c:pt idx="983">
                  <c:v>42167</c:v>
                </c:pt>
                <c:pt idx="984">
                  <c:v>42170</c:v>
                </c:pt>
                <c:pt idx="985">
                  <c:v>42171</c:v>
                </c:pt>
                <c:pt idx="986">
                  <c:v>42172</c:v>
                </c:pt>
                <c:pt idx="987">
                  <c:v>42173</c:v>
                </c:pt>
                <c:pt idx="988">
                  <c:v>42174</c:v>
                </c:pt>
                <c:pt idx="989">
                  <c:v>42177</c:v>
                </c:pt>
                <c:pt idx="990">
                  <c:v>42178</c:v>
                </c:pt>
                <c:pt idx="991">
                  <c:v>42179</c:v>
                </c:pt>
                <c:pt idx="992">
                  <c:v>42180</c:v>
                </c:pt>
                <c:pt idx="993">
                  <c:v>42181</c:v>
                </c:pt>
                <c:pt idx="994">
                  <c:v>42184</c:v>
                </c:pt>
                <c:pt idx="995">
                  <c:v>42185</c:v>
                </c:pt>
                <c:pt idx="996">
                  <c:v>42186</c:v>
                </c:pt>
                <c:pt idx="997">
                  <c:v>42187</c:v>
                </c:pt>
                <c:pt idx="998">
                  <c:v>42191</c:v>
                </c:pt>
                <c:pt idx="999">
                  <c:v>42192</c:v>
                </c:pt>
                <c:pt idx="1000">
                  <c:v>42193</c:v>
                </c:pt>
                <c:pt idx="1001">
                  <c:v>42194</c:v>
                </c:pt>
                <c:pt idx="1002">
                  <c:v>42195</c:v>
                </c:pt>
                <c:pt idx="1003">
                  <c:v>42198</c:v>
                </c:pt>
                <c:pt idx="1004">
                  <c:v>42199</c:v>
                </c:pt>
                <c:pt idx="1005">
                  <c:v>42200</c:v>
                </c:pt>
                <c:pt idx="1006">
                  <c:v>42201</c:v>
                </c:pt>
                <c:pt idx="1007">
                  <c:v>42202</c:v>
                </c:pt>
                <c:pt idx="1008">
                  <c:v>42205</c:v>
                </c:pt>
                <c:pt idx="1009">
                  <c:v>42206</c:v>
                </c:pt>
                <c:pt idx="1010">
                  <c:v>42207</c:v>
                </c:pt>
                <c:pt idx="1011">
                  <c:v>42208</c:v>
                </c:pt>
                <c:pt idx="1012">
                  <c:v>42209</c:v>
                </c:pt>
                <c:pt idx="1013">
                  <c:v>42212</c:v>
                </c:pt>
                <c:pt idx="1014">
                  <c:v>42213</c:v>
                </c:pt>
                <c:pt idx="1015">
                  <c:v>42214</c:v>
                </c:pt>
                <c:pt idx="1016">
                  <c:v>42215</c:v>
                </c:pt>
                <c:pt idx="1017">
                  <c:v>42216</c:v>
                </c:pt>
                <c:pt idx="1018">
                  <c:v>42219</c:v>
                </c:pt>
                <c:pt idx="1019">
                  <c:v>42220</c:v>
                </c:pt>
                <c:pt idx="1020">
                  <c:v>42221</c:v>
                </c:pt>
                <c:pt idx="1021">
                  <c:v>42222</c:v>
                </c:pt>
                <c:pt idx="1022">
                  <c:v>42223</c:v>
                </c:pt>
                <c:pt idx="1023">
                  <c:v>42226</c:v>
                </c:pt>
                <c:pt idx="1024">
                  <c:v>42227</c:v>
                </c:pt>
                <c:pt idx="1025">
                  <c:v>42228</c:v>
                </c:pt>
                <c:pt idx="1026">
                  <c:v>42229</c:v>
                </c:pt>
                <c:pt idx="1027">
                  <c:v>42230</c:v>
                </c:pt>
                <c:pt idx="1028">
                  <c:v>42233</c:v>
                </c:pt>
                <c:pt idx="1029">
                  <c:v>42234</c:v>
                </c:pt>
                <c:pt idx="1030">
                  <c:v>42235</c:v>
                </c:pt>
                <c:pt idx="1031">
                  <c:v>42236</c:v>
                </c:pt>
                <c:pt idx="1032">
                  <c:v>42237</c:v>
                </c:pt>
                <c:pt idx="1033">
                  <c:v>42240</c:v>
                </c:pt>
                <c:pt idx="1034">
                  <c:v>42241</c:v>
                </c:pt>
                <c:pt idx="1035">
                  <c:v>42242</c:v>
                </c:pt>
                <c:pt idx="1036">
                  <c:v>42243</c:v>
                </c:pt>
                <c:pt idx="1037">
                  <c:v>42244</c:v>
                </c:pt>
                <c:pt idx="1038">
                  <c:v>42247</c:v>
                </c:pt>
                <c:pt idx="1039">
                  <c:v>42248</c:v>
                </c:pt>
                <c:pt idx="1040">
                  <c:v>42249</c:v>
                </c:pt>
                <c:pt idx="1041">
                  <c:v>42250</c:v>
                </c:pt>
                <c:pt idx="1042">
                  <c:v>42251</c:v>
                </c:pt>
                <c:pt idx="1043">
                  <c:v>42255</c:v>
                </c:pt>
                <c:pt idx="1044">
                  <c:v>42256</c:v>
                </c:pt>
                <c:pt idx="1045">
                  <c:v>42257</c:v>
                </c:pt>
                <c:pt idx="1046">
                  <c:v>42258</c:v>
                </c:pt>
                <c:pt idx="1047">
                  <c:v>42261</c:v>
                </c:pt>
                <c:pt idx="1048">
                  <c:v>42262</c:v>
                </c:pt>
                <c:pt idx="1049">
                  <c:v>42263</c:v>
                </c:pt>
                <c:pt idx="1050">
                  <c:v>42264</c:v>
                </c:pt>
                <c:pt idx="1051">
                  <c:v>42265</c:v>
                </c:pt>
                <c:pt idx="1052">
                  <c:v>42268</c:v>
                </c:pt>
                <c:pt idx="1053">
                  <c:v>42269</c:v>
                </c:pt>
                <c:pt idx="1054">
                  <c:v>42270</c:v>
                </c:pt>
                <c:pt idx="1055">
                  <c:v>42271</c:v>
                </c:pt>
                <c:pt idx="1056">
                  <c:v>42272</c:v>
                </c:pt>
                <c:pt idx="1057">
                  <c:v>42275</c:v>
                </c:pt>
                <c:pt idx="1058">
                  <c:v>42276</c:v>
                </c:pt>
                <c:pt idx="1059">
                  <c:v>42277</c:v>
                </c:pt>
                <c:pt idx="1060">
                  <c:v>42278</c:v>
                </c:pt>
                <c:pt idx="1061">
                  <c:v>42279</c:v>
                </c:pt>
                <c:pt idx="1062">
                  <c:v>42282</c:v>
                </c:pt>
                <c:pt idx="1063">
                  <c:v>42283</c:v>
                </c:pt>
                <c:pt idx="1064">
                  <c:v>42284</c:v>
                </c:pt>
                <c:pt idx="1065">
                  <c:v>42285</c:v>
                </c:pt>
                <c:pt idx="1066">
                  <c:v>42286</c:v>
                </c:pt>
                <c:pt idx="1067">
                  <c:v>42289</c:v>
                </c:pt>
                <c:pt idx="1068">
                  <c:v>42290</c:v>
                </c:pt>
                <c:pt idx="1069">
                  <c:v>42291</c:v>
                </c:pt>
                <c:pt idx="1070">
                  <c:v>42292</c:v>
                </c:pt>
                <c:pt idx="1071">
                  <c:v>42293</c:v>
                </c:pt>
                <c:pt idx="1072">
                  <c:v>42296</c:v>
                </c:pt>
                <c:pt idx="1073">
                  <c:v>42297</c:v>
                </c:pt>
                <c:pt idx="1074">
                  <c:v>42298</c:v>
                </c:pt>
                <c:pt idx="1075">
                  <c:v>42299</c:v>
                </c:pt>
                <c:pt idx="1076">
                  <c:v>42300</c:v>
                </c:pt>
                <c:pt idx="1077">
                  <c:v>42303</c:v>
                </c:pt>
                <c:pt idx="1078">
                  <c:v>42304</c:v>
                </c:pt>
                <c:pt idx="1079">
                  <c:v>42305</c:v>
                </c:pt>
                <c:pt idx="1080">
                  <c:v>42306</c:v>
                </c:pt>
                <c:pt idx="1081">
                  <c:v>42307</c:v>
                </c:pt>
                <c:pt idx="1082">
                  <c:v>42310</c:v>
                </c:pt>
                <c:pt idx="1083">
                  <c:v>42311</c:v>
                </c:pt>
                <c:pt idx="1084">
                  <c:v>42312</c:v>
                </c:pt>
                <c:pt idx="1085">
                  <c:v>42313</c:v>
                </c:pt>
                <c:pt idx="1086">
                  <c:v>42314</c:v>
                </c:pt>
                <c:pt idx="1087">
                  <c:v>42317</c:v>
                </c:pt>
                <c:pt idx="1088">
                  <c:v>42318</c:v>
                </c:pt>
                <c:pt idx="1089">
                  <c:v>42319</c:v>
                </c:pt>
                <c:pt idx="1090">
                  <c:v>42320</c:v>
                </c:pt>
                <c:pt idx="1091">
                  <c:v>42321</c:v>
                </c:pt>
                <c:pt idx="1092">
                  <c:v>42324</c:v>
                </c:pt>
                <c:pt idx="1093">
                  <c:v>42325</c:v>
                </c:pt>
                <c:pt idx="1094">
                  <c:v>42326</c:v>
                </c:pt>
                <c:pt idx="1095">
                  <c:v>42327</c:v>
                </c:pt>
                <c:pt idx="1096">
                  <c:v>42328</c:v>
                </c:pt>
                <c:pt idx="1097">
                  <c:v>42331</c:v>
                </c:pt>
                <c:pt idx="1098">
                  <c:v>42332</c:v>
                </c:pt>
                <c:pt idx="1099">
                  <c:v>42333</c:v>
                </c:pt>
                <c:pt idx="1100">
                  <c:v>42335</c:v>
                </c:pt>
                <c:pt idx="1101">
                  <c:v>42338</c:v>
                </c:pt>
                <c:pt idx="1102">
                  <c:v>42339</c:v>
                </c:pt>
                <c:pt idx="1103">
                  <c:v>42340</c:v>
                </c:pt>
                <c:pt idx="1104">
                  <c:v>42341</c:v>
                </c:pt>
                <c:pt idx="1105">
                  <c:v>42342</c:v>
                </c:pt>
                <c:pt idx="1106">
                  <c:v>42345</c:v>
                </c:pt>
                <c:pt idx="1107">
                  <c:v>42346</c:v>
                </c:pt>
                <c:pt idx="1108">
                  <c:v>42347</c:v>
                </c:pt>
                <c:pt idx="1109">
                  <c:v>42348</c:v>
                </c:pt>
                <c:pt idx="1110">
                  <c:v>42349</c:v>
                </c:pt>
                <c:pt idx="1111">
                  <c:v>42352</c:v>
                </c:pt>
                <c:pt idx="1112">
                  <c:v>42353</c:v>
                </c:pt>
                <c:pt idx="1113">
                  <c:v>42354</c:v>
                </c:pt>
                <c:pt idx="1114">
                  <c:v>42355</c:v>
                </c:pt>
                <c:pt idx="1115">
                  <c:v>42356</c:v>
                </c:pt>
                <c:pt idx="1116">
                  <c:v>42359</c:v>
                </c:pt>
                <c:pt idx="1117">
                  <c:v>42360</c:v>
                </c:pt>
                <c:pt idx="1118">
                  <c:v>42361</c:v>
                </c:pt>
                <c:pt idx="1119">
                  <c:v>42362</c:v>
                </c:pt>
                <c:pt idx="1120">
                  <c:v>42366</c:v>
                </c:pt>
                <c:pt idx="1121">
                  <c:v>42367</c:v>
                </c:pt>
                <c:pt idx="1122">
                  <c:v>42368</c:v>
                </c:pt>
                <c:pt idx="1123">
                  <c:v>42369</c:v>
                </c:pt>
                <c:pt idx="1124">
                  <c:v>42373</c:v>
                </c:pt>
                <c:pt idx="1125">
                  <c:v>42374</c:v>
                </c:pt>
                <c:pt idx="1126">
                  <c:v>42375</c:v>
                </c:pt>
                <c:pt idx="1127">
                  <c:v>42376</c:v>
                </c:pt>
                <c:pt idx="1128">
                  <c:v>42377</c:v>
                </c:pt>
                <c:pt idx="1129">
                  <c:v>42380</c:v>
                </c:pt>
                <c:pt idx="1130">
                  <c:v>42381</c:v>
                </c:pt>
                <c:pt idx="1131">
                  <c:v>42382</c:v>
                </c:pt>
                <c:pt idx="1132">
                  <c:v>42383</c:v>
                </c:pt>
                <c:pt idx="1133">
                  <c:v>42384</c:v>
                </c:pt>
                <c:pt idx="1134">
                  <c:v>42388</c:v>
                </c:pt>
                <c:pt idx="1135">
                  <c:v>42389</c:v>
                </c:pt>
                <c:pt idx="1136">
                  <c:v>42390</c:v>
                </c:pt>
                <c:pt idx="1137">
                  <c:v>42391</c:v>
                </c:pt>
                <c:pt idx="1138">
                  <c:v>42394</c:v>
                </c:pt>
                <c:pt idx="1139">
                  <c:v>42395</c:v>
                </c:pt>
                <c:pt idx="1140">
                  <c:v>42396</c:v>
                </c:pt>
                <c:pt idx="1141">
                  <c:v>42397</c:v>
                </c:pt>
                <c:pt idx="1142">
                  <c:v>42398</c:v>
                </c:pt>
                <c:pt idx="1143">
                  <c:v>42401</c:v>
                </c:pt>
                <c:pt idx="1144">
                  <c:v>42402</c:v>
                </c:pt>
                <c:pt idx="1145">
                  <c:v>42403</c:v>
                </c:pt>
                <c:pt idx="1146">
                  <c:v>42404</c:v>
                </c:pt>
                <c:pt idx="1147">
                  <c:v>42405</c:v>
                </c:pt>
                <c:pt idx="1148">
                  <c:v>42408</c:v>
                </c:pt>
                <c:pt idx="1149">
                  <c:v>42409</c:v>
                </c:pt>
                <c:pt idx="1150">
                  <c:v>42410</c:v>
                </c:pt>
                <c:pt idx="1151">
                  <c:v>42411</c:v>
                </c:pt>
                <c:pt idx="1152">
                  <c:v>42412</c:v>
                </c:pt>
                <c:pt idx="1153">
                  <c:v>42416</c:v>
                </c:pt>
                <c:pt idx="1154">
                  <c:v>42417</c:v>
                </c:pt>
                <c:pt idx="1155">
                  <c:v>42418</c:v>
                </c:pt>
                <c:pt idx="1156">
                  <c:v>42419</c:v>
                </c:pt>
                <c:pt idx="1157">
                  <c:v>42422</c:v>
                </c:pt>
                <c:pt idx="1158">
                  <c:v>42423</c:v>
                </c:pt>
                <c:pt idx="1159">
                  <c:v>42424</c:v>
                </c:pt>
                <c:pt idx="1160">
                  <c:v>42425</c:v>
                </c:pt>
                <c:pt idx="1161">
                  <c:v>42426</c:v>
                </c:pt>
                <c:pt idx="1162">
                  <c:v>42429</c:v>
                </c:pt>
                <c:pt idx="1163">
                  <c:v>42430</c:v>
                </c:pt>
                <c:pt idx="1164">
                  <c:v>42431</c:v>
                </c:pt>
                <c:pt idx="1165">
                  <c:v>42432</c:v>
                </c:pt>
                <c:pt idx="1166">
                  <c:v>42433</c:v>
                </c:pt>
                <c:pt idx="1167">
                  <c:v>42436</c:v>
                </c:pt>
                <c:pt idx="1168">
                  <c:v>42437</c:v>
                </c:pt>
                <c:pt idx="1169">
                  <c:v>42438</c:v>
                </c:pt>
                <c:pt idx="1170">
                  <c:v>42439</c:v>
                </c:pt>
                <c:pt idx="1171">
                  <c:v>42440</c:v>
                </c:pt>
                <c:pt idx="1172">
                  <c:v>42443</c:v>
                </c:pt>
                <c:pt idx="1173">
                  <c:v>42444</c:v>
                </c:pt>
                <c:pt idx="1174">
                  <c:v>42445</c:v>
                </c:pt>
                <c:pt idx="1175">
                  <c:v>42446</c:v>
                </c:pt>
                <c:pt idx="1176">
                  <c:v>42447</c:v>
                </c:pt>
                <c:pt idx="1177">
                  <c:v>42450</c:v>
                </c:pt>
                <c:pt idx="1178">
                  <c:v>42451</c:v>
                </c:pt>
                <c:pt idx="1179">
                  <c:v>42452</c:v>
                </c:pt>
                <c:pt idx="1180">
                  <c:v>42453</c:v>
                </c:pt>
                <c:pt idx="1181">
                  <c:v>42457</c:v>
                </c:pt>
                <c:pt idx="1182">
                  <c:v>42458</c:v>
                </c:pt>
                <c:pt idx="1183">
                  <c:v>42459</c:v>
                </c:pt>
                <c:pt idx="1184">
                  <c:v>42460</c:v>
                </c:pt>
              </c:numCache>
            </c:numRef>
          </c:cat>
          <c:val>
            <c:numRef>
              <c:f>RISKSTATS_LSE!$H$2:$H$1186</c:f>
              <c:numCache>
                <c:formatCode>0.00%</c:formatCode>
                <c:ptCount val="1185"/>
                <c:pt idx="62">
                  <c:v>4.2822169205055131E-3</c:v>
                </c:pt>
                <c:pt idx="63">
                  <c:v>4.2920537563623925E-3</c:v>
                </c:pt>
                <c:pt idx="64">
                  <c:v>4.305537792572956E-3</c:v>
                </c:pt>
                <c:pt idx="65">
                  <c:v>4.2070864707989828E-3</c:v>
                </c:pt>
                <c:pt idx="66">
                  <c:v>4.2115535944388461E-3</c:v>
                </c:pt>
                <c:pt idx="67">
                  <c:v>4.138676595725246E-3</c:v>
                </c:pt>
                <c:pt idx="68">
                  <c:v>4.1546623294721413E-3</c:v>
                </c:pt>
                <c:pt idx="69">
                  <c:v>4.147189684839887E-3</c:v>
                </c:pt>
                <c:pt idx="70">
                  <c:v>4.0585473812079116E-3</c:v>
                </c:pt>
                <c:pt idx="71">
                  <c:v>3.9684677905522658E-3</c:v>
                </c:pt>
                <c:pt idx="72">
                  <c:v>3.9785949671312677E-3</c:v>
                </c:pt>
                <c:pt idx="73">
                  <c:v>3.9339764165130546E-3</c:v>
                </c:pt>
                <c:pt idx="74">
                  <c:v>3.9533128430645865E-3</c:v>
                </c:pt>
                <c:pt idx="75">
                  <c:v>3.955957182231711E-3</c:v>
                </c:pt>
                <c:pt idx="76">
                  <c:v>3.9725479661187604E-3</c:v>
                </c:pt>
                <c:pt idx="77">
                  <c:v>3.9749685717524585E-3</c:v>
                </c:pt>
                <c:pt idx="78">
                  <c:v>3.9144736234012637E-3</c:v>
                </c:pt>
                <c:pt idx="79">
                  <c:v>3.8706585330717152E-3</c:v>
                </c:pt>
                <c:pt idx="80">
                  <c:v>3.8331312622094742E-3</c:v>
                </c:pt>
                <c:pt idx="81">
                  <c:v>3.7876370656145927E-3</c:v>
                </c:pt>
                <c:pt idx="82">
                  <c:v>4.1507834045822149E-3</c:v>
                </c:pt>
                <c:pt idx="83">
                  <c:v>4.2146426452941985E-3</c:v>
                </c:pt>
                <c:pt idx="84">
                  <c:v>4.2254333913823126E-3</c:v>
                </c:pt>
                <c:pt idx="85">
                  <c:v>4.1567295668788421E-3</c:v>
                </c:pt>
                <c:pt idx="86">
                  <c:v>4.1380725239562417E-3</c:v>
                </c:pt>
                <c:pt idx="87">
                  <c:v>3.9804582253218602E-3</c:v>
                </c:pt>
                <c:pt idx="88">
                  <c:v>3.9817356010452346E-3</c:v>
                </c:pt>
                <c:pt idx="89">
                  <c:v>4.0035548341528747E-3</c:v>
                </c:pt>
                <c:pt idx="90">
                  <c:v>3.924184511433248E-3</c:v>
                </c:pt>
                <c:pt idx="91">
                  <c:v>3.9226414466035139E-3</c:v>
                </c:pt>
                <c:pt idx="92">
                  <c:v>3.9785064961899265E-3</c:v>
                </c:pt>
                <c:pt idx="93">
                  <c:v>3.8405504241004664E-3</c:v>
                </c:pt>
                <c:pt idx="94">
                  <c:v>3.6992869909547011E-3</c:v>
                </c:pt>
                <c:pt idx="95">
                  <c:v>3.7180275563364973E-3</c:v>
                </c:pt>
                <c:pt idx="96">
                  <c:v>3.6175663850831056E-3</c:v>
                </c:pt>
                <c:pt idx="97">
                  <c:v>3.6660045550323435E-3</c:v>
                </c:pt>
                <c:pt idx="98">
                  <c:v>4.0496177447322847E-3</c:v>
                </c:pt>
                <c:pt idx="99">
                  <c:v>4.0688841524871506E-3</c:v>
                </c:pt>
                <c:pt idx="100">
                  <c:v>4.0762746063889837E-3</c:v>
                </c:pt>
                <c:pt idx="101">
                  <c:v>4.0526967630139773E-3</c:v>
                </c:pt>
                <c:pt idx="102">
                  <c:v>4.0530448292209666E-3</c:v>
                </c:pt>
                <c:pt idx="103">
                  <c:v>4.0994698297963884E-3</c:v>
                </c:pt>
                <c:pt idx="104">
                  <c:v>4.0781080775659862E-3</c:v>
                </c:pt>
                <c:pt idx="105">
                  <c:v>4.4817351828312559E-3</c:v>
                </c:pt>
                <c:pt idx="106">
                  <c:v>4.4588339154769006E-3</c:v>
                </c:pt>
                <c:pt idx="107">
                  <c:v>4.5840489218341397E-3</c:v>
                </c:pt>
                <c:pt idx="108">
                  <c:v>4.9576190479340681E-3</c:v>
                </c:pt>
                <c:pt idx="109">
                  <c:v>4.8971021641167744E-3</c:v>
                </c:pt>
                <c:pt idx="110">
                  <c:v>4.9262450819238749E-3</c:v>
                </c:pt>
                <c:pt idx="111">
                  <c:v>4.9355465269143514E-3</c:v>
                </c:pt>
                <c:pt idx="112">
                  <c:v>4.9301811977661685E-3</c:v>
                </c:pt>
                <c:pt idx="113">
                  <c:v>4.8763502965870256E-3</c:v>
                </c:pt>
                <c:pt idx="114">
                  <c:v>4.8875612055985541E-3</c:v>
                </c:pt>
                <c:pt idx="115">
                  <c:v>4.8470737582587357E-3</c:v>
                </c:pt>
                <c:pt idx="116">
                  <c:v>4.8381698556450971E-3</c:v>
                </c:pt>
                <c:pt idx="117">
                  <c:v>4.8232673260710963E-3</c:v>
                </c:pt>
                <c:pt idx="118">
                  <c:v>4.8323933197097274E-3</c:v>
                </c:pt>
                <c:pt idx="119">
                  <c:v>4.8134259058427694E-3</c:v>
                </c:pt>
                <c:pt idx="120">
                  <c:v>4.8168606058399434E-3</c:v>
                </c:pt>
                <c:pt idx="121">
                  <c:v>4.8228434787145865E-3</c:v>
                </c:pt>
                <c:pt idx="122">
                  <c:v>4.8312392857159684E-3</c:v>
                </c:pt>
                <c:pt idx="123">
                  <c:v>4.8274198810664519E-3</c:v>
                </c:pt>
                <c:pt idx="124">
                  <c:v>4.8260350020914783E-3</c:v>
                </c:pt>
                <c:pt idx="125">
                  <c:v>4.8278138923950678E-3</c:v>
                </c:pt>
                <c:pt idx="126">
                  <c:v>4.8930632178118046E-3</c:v>
                </c:pt>
                <c:pt idx="127">
                  <c:v>4.912572640755803E-3</c:v>
                </c:pt>
                <c:pt idx="128">
                  <c:v>4.9155411575700749E-3</c:v>
                </c:pt>
                <c:pt idx="129">
                  <c:v>4.9153109609407818E-3</c:v>
                </c:pt>
                <c:pt idx="130">
                  <c:v>4.9255324889060197E-3</c:v>
                </c:pt>
                <c:pt idx="131">
                  <c:v>4.9219664798756434E-3</c:v>
                </c:pt>
                <c:pt idx="132">
                  <c:v>4.96519754533123E-3</c:v>
                </c:pt>
                <c:pt idx="133">
                  <c:v>4.9478174964525208E-3</c:v>
                </c:pt>
                <c:pt idx="134">
                  <c:v>4.9712261835443399E-3</c:v>
                </c:pt>
                <c:pt idx="135">
                  <c:v>4.9294111952166084E-3</c:v>
                </c:pt>
                <c:pt idx="136">
                  <c:v>4.965255904992194E-3</c:v>
                </c:pt>
                <c:pt idx="137">
                  <c:v>4.9517702644913354E-3</c:v>
                </c:pt>
                <c:pt idx="138">
                  <c:v>4.9495862674764661E-3</c:v>
                </c:pt>
                <c:pt idx="139">
                  <c:v>4.9734342131863936E-3</c:v>
                </c:pt>
                <c:pt idx="140">
                  <c:v>4.9833028611447989E-3</c:v>
                </c:pt>
                <c:pt idx="141">
                  <c:v>4.9944022182031632E-3</c:v>
                </c:pt>
                <c:pt idx="142">
                  <c:v>5.0078269646112025E-3</c:v>
                </c:pt>
                <c:pt idx="143">
                  <c:v>5.0231567469240018E-3</c:v>
                </c:pt>
                <c:pt idx="144">
                  <c:v>5.0199274435090988E-3</c:v>
                </c:pt>
                <c:pt idx="145">
                  <c:v>4.7058727270805414E-3</c:v>
                </c:pt>
                <c:pt idx="146">
                  <c:v>4.6430781076047126E-3</c:v>
                </c:pt>
                <c:pt idx="147">
                  <c:v>4.6224208152485504E-3</c:v>
                </c:pt>
                <c:pt idx="148">
                  <c:v>4.6360348508987011E-3</c:v>
                </c:pt>
                <c:pt idx="149">
                  <c:v>4.6457164491188387E-3</c:v>
                </c:pt>
                <c:pt idx="150">
                  <c:v>4.6086451299352325E-3</c:v>
                </c:pt>
                <c:pt idx="151">
                  <c:v>4.6077209249352031E-3</c:v>
                </c:pt>
                <c:pt idx="152">
                  <c:v>4.6269383371997565E-3</c:v>
                </c:pt>
                <c:pt idx="153">
                  <c:v>4.6357520120520208E-3</c:v>
                </c:pt>
                <c:pt idx="154">
                  <c:v>4.6436686464314198E-3</c:v>
                </c:pt>
                <c:pt idx="155">
                  <c:v>4.6311771429050942E-3</c:v>
                </c:pt>
                <c:pt idx="156">
                  <c:v>4.6533838991090438E-3</c:v>
                </c:pt>
                <c:pt idx="157">
                  <c:v>4.629998700881266E-3</c:v>
                </c:pt>
                <c:pt idx="158">
                  <c:v>4.6085163084928779E-3</c:v>
                </c:pt>
                <c:pt idx="159">
                  <c:v>4.7081904965301088E-3</c:v>
                </c:pt>
                <c:pt idx="160">
                  <c:v>4.6762967025901795E-3</c:v>
                </c:pt>
                <c:pt idx="161">
                  <c:v>4.313705711425286E-3</c:v>
                </c:pt>
                <c:pt idx="162">
                  <c:v>4.2784714500702483E-3</c:v>
                </c:pt>
                <c:pt idx="163">
                  <c:v>4.3199919157470611E-3</c:v>
                </c:pt>
                <c:pt idx="164">
                  <c:v>4.3305202331715975E-3</c:v>
                </c:pt>
                <c:pt idx="165">
                  <c:v>4.3049157078720174E-3</c:v>
                </c:pt>
                <c:pt idx="166">
                  <c:v>4.2811473950055351E-3</c:v>
                </c:pt>
                <c:pt idx="167">
                  <c:v>4.2666431619776575E-3</c:v>
                </c:pt>
                <c:pt idx="168">
                  <c:v>3.9432068414500115E-3</c:v>
                </c:pt>
                <c:pt idx="169">
                  <c:v>3.943523389661324E-3</c:v>
                </c:pt>
                <c:pt idx="170">
                  <c:v>3.782442687726061E-3</c:v>
                </c:pt>
                <c:pt idx="171">
                  <c:v>3.2171317387002991E-3</c:v>
                </c:pt>
                <c:pt idx="172">
                  <c:v>3.2241528246307947E-3</c:v>
                </c:pt>
                <c:pt idx="173">
                  <c:v>3.1443984102254036E-3</c:v>
                </c:pt>
                <c:pt idx="174">
                  <c:v>3.1546982723613197E-3</c:v>
                </c:pt>
                <c:pt idx="175">
                  <c:v>3.1401762871417424E-3</c:v>
                </c:pt>
                <c:pt idx="176">
                  <c:v>3.12350126678338E-3</c:v>
                </c:pt>
                <c:pt idx="177">
                  <c:v>3.0990848991956283E-3</c:v>
                </c:pt>
                <c:pt idx="178">
                  <c:v>3.1419858535655597E-3</c:v>
                </c:pt>
                <c:pt idx="179">
                  <c:v>3.228037611236299E-3</c:v>
                </c:pt>
                <c:pt idx="180">
                  <c:v>3.2272066636077853E-3</c:v>
                </c:pt>
                <c:pt idx="181">
                  <c:v>3.1105540226287164E-3</c:v>
                </c:pt>
                <c:pt idx="182">
                  <c:v>3.1243017259749185E-3</c:v>
                </c:pt>
                <c:pt idx="183">
                  <c:v>3.1093937180075109E-3</c:v>
                </c:pt>
                <c:pt idx="184">
                  <c:v>3.1162329520422706E-3</c:v>
                </c:pt>
                <c:pt idx="185">
                  <c:v>3.1428704655300571E-3</c:v>
                </c:pt>
                <c:pt idx="186">
                  <c:v>3.1648275064567952E-3</c:v>
                </c:pt>
                <c:pt idx="187">
                  <c:v>3.1717155104728596E-3</c:v>
                </c:pt>
                <c:pt idx="188">
                  <c:v>3.1953523144297976E-3</c:v>
                </c:pt>
                <c:pt idx="189">
                  <c:v>3.1311347078451083E-3</c:v>
                </c:pt>
                <c:pt idx="190">
                  <c:v>3.2197851552679636E-3</c:v>
                </c:pt>
                <c:pt idx="191">
                  <c:v>3.2179838517827327E-3</c:v>
                </c:pt>
                <c:pt idx="192">
                  <c:v>3.8663097170292572E-3</c:v>
                </c:pt>
                <c:pt idx="193">
                  <c:v>3.8671396461455367E-3</c:v>
                </c:pt>
                <c:pt idx="194">
                  <c:v>3.8637456066040244E-3</c:v>
                </c:pt>
                <c:pt idx="195">
                  <c:v>3.7925476800202687E-3</c:v>
                </c:pt>
                <c:pt idx="196">
                  <c:v>3.7991990674407987E-3</c:v>
                </c:pt>
                <c:pt idx="197">
                  <c:v>3.7539357193703041E-3</c:v>
                </c:pt>
                <c:pt idx="198">
                  <c:v>3.9214858833966117E-3</c:v>
                </c:pt>
                <c:pt idx="199">
                  <c:v>3.887343688610385E-3</c:v>
                </c:pt>
                <c:pt idx="200">
                  <c:v>3.9328298706816922E-3</c:v>
                </c:pt>
                <c:pt idx="201">
                  <c:v>4.0169656386033793E-3</c:v>
                </c:pt>
                <c:pt idx="202">
                  <c:v>3.9997122951102174E-3</c:v>
                </c:pt>
                <c:pt idx="203">
                  <c:v>3.9837774674121281E-3</c:v>
                </c:pt>
                <c:pt idx="204">
                  <c:v>3.9888870256828395E-3</c:v>
                </c:pt>
                <c:pt idx="205">
                  <c:v>3.9573157876235708E-3</c:v>
                </c:pt>
                <c:pt idx="206">
                  <c:v>3.9590976097017552E-3</c:v>
                </c:pt>
                <c:pt idx="207">
                  <c:v>3.9310386302507582E-3</c:v>
                </c:pt>
                <c:pt idx="208">
                  <c:v>3.9015786402443278E-3</c:v>
                </c:pt>
                <c:pt idx="209">
                  <c:v>3.9077747217763532E-3</c:v>
                </c:pt>
                <c:pt idx="210">
                  <c:v>3.9034706897400359E-3</c:v>
                </c:pt>
                <c:pt idx="211">
                  <c:v>3.8788312740114287E-3</c:v>
                </c:pt>
                <c:pt idx="212">
                  <c:v>3.8694153113680357E-3</c:v>
                </c:pt>
                <c:pt idx="213">
                  <c:v>3.863143907945022E-3</c:v>
                </c:pt>
                <c:pt idx="214">
                  <c:v>3.8547668765681145E-3</c:v>
                </c:pt>
                <c:pt idx="215">
                  <c:v>3.819160595858222E-3</c:v>
                </c:pt>
                <c:pt idx="216">
                  <c:v>3.8079230236894978E-3</c:v>
                </c:pt>
                <c:pt idx="217">
                  <c:v>3.8042027696216581E-3</c:v>
                </c:pt>
                <c:pt idx="218">
                  <c:v>3.8040913716953662E-3</c:v>
                </c:pt>
                <c:pt idx="219">
                  <c:v>3.7254915998841693E-3</c:v>
                </c:pt>
                <c:pt idx="220">
                  <c:v>3.6751843929402417E-3</c:v>
                </c:pt>
                <c:pt idx="221">
                  <c:v>3.6845611538949019E-3</c:v>
                </c:pt>
                <c:pt idx="222">
                  <c:v>3.5183813581318377E-3</c:v>
                </c:pt>
                <c:pt idx="223">
                  <c:v>3.5434418395433342E-3</c:v>
                </c:pt>
                <c:pt idx="224">
                  <c:v>3.5364312885676247E-3</c:v>
                </c:pt>
                <c:pt idx="225">
                  <c:v>3.7914953780626942E-3</c:v>
                </c:pt>
                <c:pt idx="226">
                  <c:v>3.7338985460182604E-3</c:v>
                </c:pt>
                <c:pt idx="227">
                  <c:v>3.7544128870593413E-3</c:v>
                </c:pt>
                <c:pt idx="228">
                  <c:v>3.759691166032011E-3</c:v>
                </c:pt>
                <c:pt idx="229">
                  <c:v>3.7301627756389779E-3</c:v>
                </c:pt>
                <c:pt idx="230">
                  <c:v>3.8016678757363752E-3</c:v>
                </c:pt>
                <c:pt idx="231">
                  <c:v>3.7689510555647052E-3</c:v>
                </c:pt>
                <c:pt idx="232">
                  <c:v>3.77482952954697E-3</c:v>
                </c:pt>
                <c:pt idx="233">
                  <c:v>3.774099549823896E-3</c:v>
                </c:pt>
                <c:pt idx="234">
                  <c:v>3.6768468210707419E-3</c:v>
                </c:pt>
                <c:pt idx="235">
                  <c:v>3.6645799667484546E-3</c:v>
                </c:pt>
                <c:pt idx="236">
                  <c:v>3.6876687961305242E-3</c:v>
                </c:pt>
                <c:pt idx="237">
                  <c:v>3.646337740304614E-3</c:v>
                </c:pt>
                <c:pt idx="238">
                  <c:v>3.6650606029967618E-3</c:v>
                </c:pt>
                <c:pt idx="239">
                  <c:v>3.6631483387637642E-3</c:v>
                </c:pt>
                <c:pt idx="240">
                  <c:v>3.6366074771375049E-3</c:v>
                </c:pt>
                <c:pt idx="241">
                  <c:v>3.6566036400516614E-3</c:v>
                </c:pt>
                <c:pt idx="242">
                  <c:v>3.5795882785331053E-3</c:v>
                </c:pt>
                <c:pt idx="243">
                  <c:v>3.5822930722487155E-3</c:v>
                </c:pt>
                <c:pt idx="244">
                  <c:v>3.6020484647353969E-3</c:v>
                </c:pt>
                <c:pt idx="245">
                  <c:v>3.6462019169200377E-3</c:v>
                </c:pt>
                <c:pt idx="246">
                  <c:v>3.6436502492440022E-3</c:v>
                </c:pt>
                <c:pt idx="247">
                  <c:v>3.6427105554569942E-3</c:v>
                </c:pt>
                <c:pt idx="248">
                  <c:v>3.6550463333894418E-3</c:v>
                </c:pt>
                <c:pt idx="249">
                  <c:v>3.7705464595734158E-3</c:v>
                </c:pt>
                <c:pt idx="250">
                  <c:v>3.796752278477184E-3</c:v>
                </c:pt>
                <c:pt idx="251">
                  <c:v>3.8043955137247996E-3</c:v>
                </c:pt>
                <c:pt idx="252">
                  <c:v>3.8294055399209726E-3</c:v>
                </c:pt>
                <c:pt idx="253">
                  <c:v>3.869787189288384E-3</c:v>
                </c:pt>
                <c:pt idx="254">
                  <c:v>3.8797140586994214E-3</c:v>
                </c:pt>
                <c:pt idx="255">
                  <c:v>3.5998431740221293E-3</c:v>
                </c:pt>
                <c:pt idx="256">
                  <c:v>3.5909312157220456E-3</c:v>
                </c:pt>
                <c:pt idx="257">
                  <c:v>3.5848305658750736E-3</c:v>
                </c:pt>
                <c:pt idx="258">
                  <c:v>3.5970277449510761E-3</c:v>
                </c:pt>
                <c:pt idx="259">
                  <c:v>3.6273379739667293E-3</c:v>
                </c:pt>
                <c:pt idx="260">
                  <c:v>3.6126520223211233E-3</c:v>
                </c:pt>
                <c:pt idx="261">
                  <c:v>3.4255494548340528E-3</c:v>
                </c:pt>
                <c:pt idx="262">
                  <c:v>3.419983132646185E-3</c:v>
                </c:pt>
                <c:pt idx="263">
                  <c:v>3.4228961316196218E-3</c:v>
                </c:pt>
                <c:pt idx="264">
                  <c:v>3.335930701752093E-3</c:v>
                </c:pt>
                <c:pt idx="265">
                  <c:v>3.2933311207590217E-3</c:v>
                </c:pt>
                <c:pt idx="266">
                  <c:v>3.3095368962484132E-3</c:v>
                </c:pt>
                <c:pt idx="267">
                  <c:v>3.3101552496250398E-3</c:v>
                </c:pt>
                <c:pt idx="268">
                  <c:v>3.320960912346454E-3</c:v>
                </c:pt>
                <c:pt idx="269">
                  <c:v>3.3481392934037557E-3</c:v>
                </c:pt>
                <c:pt idx="270">
                  <c:v>3.3709621316634097E-3</c:v>
                </c:pt>
                <c:pt idx="271">
                  <c:v>3.3739321624707583E-3</c:v>
                </c:pt>
                <c:pt idx="272">
                  <c:v>3.3667852256409631E-3</c:v>
                </c:pt>
                <c:pt idx="273">
                  <c:v>3.3651778584411064E-3</c:v>
                </c:pt>
                <c:pt idx="274">
                  <c:v>3.3879279036276005E-3</c:v>
                </c:pt>
                <c:pt idx="275">
                  <c:v>3.4005636917369868E-3</c:v>
                </c:pt>
                <c:pt idx="276">
                  <c:v>3.4693749961496332E-3</c:v>
                </c:pt>
                <c:pt idx="277">
                  <c:v>3.527153105958609E-3</c:v>
                </c:pt>
                <c:pt idx="278">
                  <c:v>3.5191893669459869E-3</c:v>
                </c:pt>
                <c:pt idx="279">
                  <c:v>3.5150178562770372E-3</c:v>
                </c:pt>
                <c:pt idx="280">
                  <c:v>3.5270593970053842E-3</c:v>
                </c:pt>
                <c:pt idx="281">
                  <c:v>3.5525190119426353E-3</c:v>
                </c:pt>
                <c:pt idx="282">
                  <c:v>3.582387678736385E-3</c:v>
                </c:pt>
                <c:pt idx="283">
                  <c:v>3.5938328947238145E-3</c:v>
                </c:pt>
                <c:pt idx="284">
                  <c:v>3.5864469804363277E-3</c:v>
                </c:pt>
                <c:pt idx="285">
                  <c:v>3.5865721732668211E-3</c:v>
                </c:pt>
                <c:pt idx="286">
                  <c:v>3.6219006242463373E-3</c:v>
                </c:pt>
                <c:pt idx="287">
                  <c:v>3.6245837760508774E-3</c:v>
                </c:pt>
                <c:pt idx="288">
                  <c:v>3.3515892216260468E-3</c:v>
                </c:pt>
                <c:pt idx="289">
                  <c:v>3.4086633478269128E-3</c:v>
                </c:pt>
                <c:pt idx="290">
                  <c:v>3.4684347224172131E-3</c:v>
                </c:pt>
                <c:pt idx="291">
                  <c:v>3.4683342795184188E-3</c:v>
                </c:pt>
                <c:pt idx="292">
                  <c:v>3.4756560645443531E-3</c:v>
                </c:pt>
                <c:pt idx="293">
                  <c:v>3.446593712427835E-3</c:v>
                </c:pt>
                <c:pt idx="294">
                  <c:v>3.485885418728752E-3</c:v>
                </c:pt>
                <c:pt idx="295">
                  <c:v>3.5381063813134423E-3</c:v>
                </c:pt>
                <c:pt idx="296">
                  <c:v>3.5373857427655028E-3</c:v>
                </c:pt>
                <c:pt idx="297">
                  <c:v>3.5666161080082689E-3</c:v>
                </c:pt>
                <c:pt idx="298">
                  <c:v>3.5779279289562893E-3</c:v>
                </c:pt>
                <c:pt idx="299">
                  <c:v>3.6977536994075169E-3</c:v>
                </c:pt>
                <c:pt idx="300">
                  <c:v>3.7058503799412908E-3</c:v>
                </c:pt>
                <c:pt idx="301">
                  <c:v>3.6951154757109994E-3</c:v>
                </c:pt>
                <c:pt idx="302">
                  <c:v>3.7020188050609784E-3</c:v>
                </c:pt>
                <c:pt idx="303">
                  <c:v>3.6952036947560086E-3</c:v>
                </c:pt>
                <c:pt idx="304">
                  <c:v>3.6476629764927554E-3</c:v>
                </c:pt>
                <c:pt idx="305">
                  <c:v>3.6532460467016076E-3</c:v>
                </c:pt>
                <c:pt idx="306">
                  <c:v>3.651776465918613E-3</c:v>
                </c:pt>
                <c:pt idx="307">
                  <c:v>3.6137506720524326E-3</c:v>
                </c:pt>
                <c:pt idx="308">
                  <c:v>3.5901431978544039E-3</c:v>
                </c:pt>
                <c:pt idx="309">
                  <c:v>3.6381091380653366E-3</c:v>
                </c:pt>
                <c:pt idx="310">
                  <c:v>3.6521994686022027E-3</c:v>
                </c:pt>
                <c:pt idx="311">
                  <c:v>3.6466700301527977E-3</c:v>
                </c:pt>
                <c:pt idx="312">
                  <c:v>3.5297959418604157E-3</c:v>
                </c:pt>
                <c:pt idx="313">
                  <c:v>3.4906941046748854E-3</c:v>
                </c:pt>
                <c:pt idx="314">
                  <c:v>3.4790293342863128E-3</c:v>
                </c:pt>
                <c:pt idx="315">
                  <c:v>3.479275566167768E-3</c:v>
                </c:pt>
                <c:pt idx="316">
                  <c:v>3.3917231197235012E-3</c:v>
                </c:pt>
                <c:pt idx="317">
                  <c:v>3.3870980469376012E-3</c:v>
                </c:pt>
                <c:pt idx="318">
                  <c:v>3.0711740736381237E-3</c:v>
                </c:pt>
                <c:pt idx="319">
                  <c:v>3.172149361534266E-3</c:v>
                </c:pt>
                <c:pt idx="320">
                  <c:v>3.1819590650235159E-3</c:v>
                </c:pt>
                <c:pt idx="321">
                  <c:v>3.1750174543274338E-3</c:v>
                </c:pt>
                <c:pt idx="322">
                  <c:v>3.265621473257865E-3</c:v>
                </c:pt>
                <c:pt idx="323">
                  <c:v>3.2610793075978535E-3</c:v>
                </c:pt>
                <c:pt idx="324">
                  <c:v>3.2640341564428204E-3</c:v>
                </c:pt>
                <c:pt idx="325">
                  <c:v>3.2827225658884824E-3</c:v>
                </c:pt>
                <c:pt idx="326">
                  <c:v>3.4051820530724966E-3</c:v>
                </c:pt>
                <c:pt idx="327">
                  <c:v>3.4880984797249041E-3</c:v>
                </c:pt>
                <c:pt idx="328">
                  <c:v>3.6754728974745512E-3</c:v>
                </c:pt>
                <c:pt idx="329">
                  <c:v>3.6245359122355678E-3</c:v>
                </c:pt>
                <c:pt idx="330">
                  <c:v>3.6101674881639412E-3</c:v>
                </c:pt>
                <c:pt idx="331">
                  <c:v>3.5870925609879571E-3</c:v>
                </c:pt>
                <c:pt idx="332">
                  <c:v>3.5125589909623671E-3</c:v>
                </c:pt>
                <c:pt idx="333">
                  <c:v>3.5679128751011906E-3</c:v>
                </c:pt>
                <c:pt idx="334">
                  <c:v>3.5707702861543121E-3</c:v>
                </c:pt>
                <c:pt idx="335">
                  <c:v>3.5735359762834786E-3</c:v>
                </c:pt>
                <c:pt idx="336">
                  <c:v>3.5874781328608064E-3</c:v>
                </c:pt>
                <c:pt idx="337">
                  <c:v>3.5759150417105198E-3</c:v>
                </c:pt>
                <c:pt idx="338">
                  <c:v>3.5633298463656551E-3</c:v>
                </c:pt>
                <c:pt idx="339">
                  <c:v>3.4615356066978022E-3</c:v>
                </c:pt>
                <c:pt idx="340">
                  <c:v>3.431375303012651E-3</c:v>
                </c:pt>
                <c:pt idx="341">
                  <c:v>3.5340548908018598E-3</c:v>
                </c:pt>
                <c:pt idx="342">
                  <c:v>3.5276598939188004E-3</c:v>
                </c:pt>
                <c:pt idx="343">
                  <c:v>3.5115351140376379E-3</c:v>
                </c:pt>
                <c:pt idx="344">
                  <c:v>3.504959307599166E-3</c:v>
                </c:pt>
                <c:pt idx="345">
                  <c:v>3.4884810593963983E-3</c:v>
                </c:pt>
                <c:pt idx="346">
                  <c:v>3.5365111195526733E-3</c:v>
                </c:pt>
                <c:pt idx="347">
                  <c:v>3.5389965797049381E-3</c:v>
                </c:pt>
                <c:pt idx="348">
                  <c:v>3.5922975523320828E-3</c:v>
                </c:pt>
                <c:pt idx="349">
                  <c:v>3.5755033608957107E-3</c:v>
                </c:pt>
                <c:pt idx="350">
                  <c:v>3.577098219198827E-3</c:v>
                </c:pt>
                <c:pt idx="351">
                  <c:v>3.5595425106010399E-3</c:v>
                </c:pt>
                <c:pt idx="352">
                  <c:v>3.5613757657396161E-3</c:v>
                </c:pt>
                <c:pt idx="353">
                  <c:v>3.539287720216638E-3</c:v>
                </c:pt>
                <c:pt idx="354">
                  <c:v>3.554986882850204E-3</c:v>
                </c:pt>
                <c:pt idx="355">
                  <c:v>3.5517587089308736E-3</c:v>
                </c:pt>
                <c:pt idx="356">
                  <c:v>3.5529410844209555E-3</c:v>
                </c:pt>
                <c:pt idx="357">
                  <c:v>3.5434342368854586E-3</c:v>
                </c:pt>
                <c:pt idx="358">
                  <c:v>3.4638179386094242E-3</c:v>
                </c:pt>
                <c:pt idx="359">
                  <c:v>3.5073662095775754E-3</c:v>
                </c:pt>
                <c:pt idx="360">
                  <c:v>3.4947994749318437E-3</c:v>
                </c:pt>
                <c:pt idx="361">
                  <c:v>3.4881982592921291E-3</c:v>
                </c:pt>
                <c:pt idx="362">
                  <c:v>3.3354657412131622E-3</c:v>
                </c:pt>
                <c:pt idx="363">
                  <c:v>3.3299937230893864E-3</c:v>
                </c:pt>
                <c:pt idx="364">
                  <c:v>3.3285022504526383E-3</c:v>
                </c:pt>
                <c:pt idx="365">
                  <c:v>3.3227434589068986E-3</c:v>
                </c:pt>
                <c:pt idx="366">
                  <c:v>3.3644990151635167E-3</c:v>
                </c:pt>
                <c:pt idx="367">
                  <c:v>3.3774580562505067E-3</c:v>
                </c:pt>
                <c:pt idx="368">
                  <c:v>3.4133163668648016E-3</c:v>
                </c:pt>
                <c:pt idx="369">
                  <c:v>3.428443467459645E-3</c:v>
                </c:pt>
                <c:pt idx="370">
                  <c:v>3.4476477697188463E-3</c:v>
                </c:pt>
                <c:pt idx="371">
                  <c:v>3.4314778190984658E-3</c:v>
                </c:pt>
                <c:pt idx="372">
                  <c:v>3.4123936804415066E-3</c:v>
                </c:pt>
                <c:pt idx="373">
                  <c:v>3.3926601746173562E-3</c:v>
                </c:pt>
                <c:pt idx="374">
                  <c:v>3.3982882433090515E-3</c:v>
                </c:pt>
                <c:pt idx="375">
                  <c:v>3.3819467968936629E-3</c:v>
                </c:pt>
                <c:pt idx="376">
                  <c:v>3.3812196264430324E-3</c:v>
                </c:pt>
                <c:pt idx="377">
                  <c:v>3.3805927045786593E-3</c:v>
                </c:pt>
                <c:pt idx="378">
                  <c:v>3.3670337609570363E-3</c:v>
                </c:pt>
                <c:pt idx="379">
                  <c:v>3.3573677073912198E-3</c:v>
                </c:pt>
                <c:pt idx="380">
                  <c:v>3.3874921249954226E-3</c:v>
                </c:pt>
                <c:pt idx="381">
                  <c:v>3.3443850911476503E-3</c:v>
                </c:pt>
                <c:pt idx="382">
                  <c:v>3.2270913763159889E-3</c:v>
                </c:pt>
                <c:pt idx="383">
                  <c:v>3.2120937210583975E-3</c:v>
                </c:pt>
                <c:pt idx="384">
                  <c:v>3.2059978824490998E-3</c:v>
                </c:pt>
                <c:pt idx="385">
                  <c:v>3.1371679073987288E-3</c:v>
                </c:pt>
                <c:pt idx="386">
                  <c:v>3.22089269450326E-3</c:v>
                </c:pt>
                <c:pt idx="387">
                  <c:v>3.2776117437254716E-3</c:v>
                </c:pt>
                <c:pt idx="388">
                  <c:v>4.7362430006254357E-3</c:v>
                </c:pt>
                <c:pt idx="389">
                  <c:v>4.6322600774518679E-3</c:v>
                </c:pt>
                <c:pt idx="390">
                  <c:v>4.58800096572502E-3</c:v>
                </c:pt>
                <c:pt idx="391">
                  <c:v>4.4273183610248614E-3</c:v>
                </c:pt>
                <c:pt idx="392">
                  <c:v>4.4498692341974171E-3</c:v>
                </c:pt>
                <c:pt idx="393">
                  <c:v>4.4179519777003077E-3</c:v>
                </c:pt>
                <c:pt idx="394">
                  <c:v>4.4067410397940791E-3</c:v>
                </c:pt>
                <c:pt idx="395">
                  <c:v>4.3961439496892274E-3</c:v>
                </c:pt>
                <c:pt idx="396">
                  <c:v>4.3994540195191768E-3</c:v>
                </c:pt>
                <c:pt idx="397">
                  <c:v>4.3887512532881853E-3</c:v>
                </c:pt>
                <c:pt idx="398">
                  <c:v>4.4814844783655564E-3</c:v>
                </c:pt>
                <c:pt idx="399">
                  <c:v>4.5020767767502369E-3</c:v>
                </c:pt>
                <c:pt idx="400">
                  <c:v>4.4593368935490702E-3</c:v>
                </c:pt>
                <c:pt idx="401">
                  <c:v>4.5040389271096557E-3</c:v>
                </c:pt>
                <c:pt idx="402">
                  <c:v>4.5873610795889508E-3</c:v>
                </c:pt>
                <c:pt idx="403">
                  <c:v>4.5720885628143682E-3</c:v>
                </c:pt>
                <c:pt idx="404">
                  <c:v>4.5416867227793785E-3</c:v>
                </c:pt>
                <c:pt idx="405">
                  <c:v>4.571451463030971E-3</c:v>
                </c:pt>
                <c:pt idx="406">
                  <c:v>4.5711317628054525E-3</c:v>
                </c:pt>
                <c:pt idx="407">
                  <c:v>4.709898163567176E-3</c:v>
                </c:pt>
                <c:pt idx="408">
                  <c:v>4.7439992418140536E-3</c:v>
                </c:pt>
                <c:pt idx="409">
                  <c:v>4.74570786650454E-3</c:v>
                </c:pt>
                <c:pt idx="410">
                  <c:v>4.7386049957431802E-3</c:v>
                </c:pt>
                <c:pt idx="411">
                  <c:v>4.727103889722176E-3</c:v>
                </c:pt>
                <c:pt idx="412">
                  <c:v>4.7202746677588127E-3</c:v>
                </c:pt>
                <c:pt idx="413">
                  <c:v>4.701718695925723E-3</c:v>
                </c:pt>
                <c:pt idx="414">
                  <c:v>4.7041601925367693E-3</c:v>
                </c:pt>
                <c:pt idx="415">
                  <c:v>4.7061556429395775E-3</c:v>
                </c:pt>
                <c:pt idx="416">
                  <c:v>4.7108481806419997E-3</c:v>
                </c:pt>
                <c:pt idx="417">
                  <c:v>4.7137025515189878E-3</c:v>
                </c:pt>
                <c:pt idx="418">
                  <c:v>4.7232493255766035E-3</c:v>
                </c:pt>
                <c:pt idx="419">
                  <c:v>4.7172207554245877E-3</c:v>
                </c:pt>
                <c:pt idx="420">
                  <c:v>4.7182686055690926E-3</c:v>
                </c:pt>
                <c:pt idx="421">
                  <c:v>4.7224398001903672E-3</c:v>
                </c:pt>
                <c:pt idx="422">
                  <c:v>4.715788265498194E-3</c:v>
                </c:pt>
                <c:pt idx="423">
                  <c:v>4.7684004234491211E-3</c:v>
                </c:pt>
                <c:pt idx="424">
                  <c:v>4.7793030762303731E-3</c:v>
                </c:pt>
                <c:pt idx="425">
                  <c:v>4.779077541446952E-3</c:v>
                </c:pt>
                <c:pt idx="426">
                  <c:v>4.7812702482549893E-3</c:v>
                </c:pt>
                <c:pt idx="427">
                  <c:v>4.81707888331755E-3</c:v>
                </c:pt>
                <c:pt idx="428">
                  <c:v>4.9238087371871698E-3</c:v>
                </c:pt>
                <c:pt idx="429">
                  <c:v>4.9299882130197908E-3</c:v>
                </c:pt>
                <c:pt idx="430">
                  <c:v>4.9756880670805944E-3</c:v>
                </c:pt>
                <c:pt idx="431">
                  <c:v>4.8930579458638197E-3</c:v>
                </c:pt>
                <c:pt idx="432">
                  <c:v>4.9097639445593068E-3</c:v>
                </c:pt>
                <c:pt idx="433">
                  <c:v>4.9091562343040697E-3</c:v>
                </c:pt>
                <c:pt idx="434">
                  <c:v>4.8988483565812844E-3</c:v>
                </c:pt>
                <c:pt idx="435">
                  <c:v>4.8863493818272607E-3</c:v>
                </c:pt>
                <c:pt idx="436">
                  <c:v>4.8934228755252076E-3</c:v>
                </c:pt>
                <c:pt idx="437">
                  <c:v>4.8893887406234269E-3</c:v>
                </c:pt>
                <c:pt idx="438">
                  <c:v>4.884773741809967E-3</c:v>
                </c:pt>
                <c:pt idx="439">
                  <c:v>4.8906954284867231E-3</c:v>
                </c:pt>
                <c:pt idx="440">
                  <c:v>4.8915488253134121E-3</c:v>
                </c:pt>
                <c:pt idx="441">
                  <c:v>4.8920909499034085E-3</c:v>
                </c:pt>
                <c:pt idx="442">
                  <c:v>4.9064259241747513E-3</c:v>
                </c:pt>
                <c:pt idx="443">
                  <c:v>4.8794606822539508E-3</c:v>
                </c:pt>
                <c:pt idx="444">
                  <c:v>4.8852723984277426E-3</c:v>
                </c:pt>
                <c:pt idx="445">
                  <c:v>4.9855464755032119E-3</c:v>
                </c:pt>
                <c:pt idx="446">
                  <c:v>4.9619454355670231E-3</c:v>
                </c:pt>
                <c:pt idx="447">
                  <c:v>4.9991307590709676E-3</c:v>
                </c:pt>
                <c:pt idx="448">
                  <c:v>5.0044630744024944E-3</c:v>
                </c:pt>
                <c:pt idx="449">
                  <c:v>4.9369388787115628E-3</c:v>
                </c:pt>
                <c:pt idx="450">
                  <c:v>5.0577155143380695E-3</c:v>
                </c:pt>
                <c:pt idx="451">
                  <c:v>3.653154545551626E-3</c:v>
                </c:pt>
                <c:pt idx="452">
                  <c:v>3.6518107473972605E-3</c:v>
                </c:pt>
                <c:pt idx="453">
                  <c:v>3.6527811896236687E-3</c:v>
                </c:pt>
                <c:pt idx="454">
                  <c:v>3.6574024494456766E-3</c:v>
                </c:pt>
                <c:pt idx="455">
                  <c:v>3.6224095457261982E-3</c:v>
                </c:pt>
                <c:pt idx="456">
                  <c:v>3.6493069437044793E-3</c:v>
                </c:pt>
                <c:pt idx="457">
                  <c:v>3.6479630437382042E-3</c:v>
                </c:pt>
                <c:pt idx="458">
                  <c:v>3.6549604983935322E-3</c:v>
                </c:pt>
                <c:pt idx="459">
                  <c:v>3.6146879131941966E-3</c:v>
                </c:pt>
                <c:pt idx="460">
                  <c:v>3.6102771488641973E-3</c:v>
                </c:pt>
                <c:pt idx="461">
                  <c:v>3.4815821016037133E-3</c:v>
                </c:pt>
                <c:pt idx="462">
                  <c:v>3.4316887769051045E-3</c:v>
                </c:pt>
                <c:pt idx="463">
                  <c:v>3.4863819521356149E-3</c:v>
                </c:pt>
                <c:pt idx="464">
                  <c:v>3.5231349674426943E-3</c:v>
                </c:pt>
                <c:pt idx="465">
                  <c:v>3.5051717450113279E-3</c:v>
                </c:pt>
                <c:pt idx="466">
                  <c:v>3.5254920368382237E-3</c:v>
                </c:pt>
                <c:pt idx="467">
                  <c:v>3.5210623403340033E-3</c:v>
                </c:pt>
                <c:pt idx="468">
                  <c:v>3.4773660580331585E-3</c:v>
                </c:pt>
                <c:pt idx="469">
                  <c:v>3.4764611906859325E-3</c:v>
                </c:pt>
                <c:pt idx="470">
                  <c:v>3.231096945527567E-3</c:v>
                </c:pt>
                <c:pt idx="471">
                  <c:v>3.3014585838258654E-3</c:v>
                </c:pt>
                <c:pt idx="472">
                  <c:v>3.3564484597257359E-3</c:v>
                </c:pt>
                <c:pt idx="473">
                  <c:v>3.5030639962805939E-3</c:v>
                </c:pt>
                <c:pt idx="474">
                  <c:v>3.5086724384977685E-3</c:v>
                </c:pt>
                <c:pt idx="475">
                  <c:v>3.4637649996627604E-3</c:v>
                </c:pt>
                <c:pt idx="476">
                  <c:v>3.707360407153323E-3</c:v>
                </c:pt>
                <c:pt idx="477">
                  <c:v>3.715120976041029E-3</c:v>
                </c:pt>
                <c:pt idx="478">
                  <c:v>3.7160386970149758E-3</c:v>
                </c:pt>
                <c:pt idx="479">
                  <c:v>3.6956135963719292E-3</c:v>
                </c:pt>
                <c:pt idx="480">
                  <c:v>3.7080387934975119E-3</c:v>
                </c:pt>
                <c:pt idx="481">
                  <c:v>3.7066715545731412E-3</c:v>
                </c:pt>
                <c:pt idx="482">
                  <c:v>3.6992141110387981E-3</c:v>
                </c:pt>
                <c:pt idx="483">
                  <c:v>3.6909778533970833E-3</c:v>
                </c:pt>
                <c:pt idx="484">
                  <c:v>3.6865616549066377E-3</c:v>
                </c:pt>
                <c:pt idx="485">
                  <c:v>3.6870579574565664E-3</c:v>
                </c:pt>
                <c:pt idx="486">
                  <c:v>3.6270056869536597E-3</c:v>
                </c:pt>
                <c:pt idx="487">
                  <c:v>3.62470725594329E-3</c:v>
                </c:pt>
                <c:pt idx="488">
                  <c:v>3.6286249018740806E-3</c:v>
                </c:pt>
                <c:pt idx="489">
                  <c:v>3.6341840826890097E-3</c:v>
                </c:pt>
                <c:pt idx="490">
                  <c:v>3.5726918075185479E-3</c:v>
                </c:pt>
                <c:pt idx="491">
                  <c:v>3.4889574086872707E-3</c:v>
                </c:pt>
                <c:pt idx="492">
                  <c:v>3.4439793210724228E-3</c:v>
                </c:pt>
                <c:pt idx="493">
                  <c:v>3.3806615862135635E-3</c:v>
                </c:pt>
                <c:pt idx="494">
                  <c:v>3.3810998714516728E-3</c:v>
                </c:pt>
                <c:pt idx="495">
                  <c:v>3.3418962484878995E-3</c:v>
                </c:pt>
                <c:pt idx="496">
                  <c:v>3.4159006208256894E-3</c:v>
                </c:pt>
                <c:pt idx="497">
                  <c:v>3.4419195419194792E-3</c:v>
                </c:pt>
                <c:pt idx="498">
                  <c:v>3.4415002176238687E-3</c:v>
                </c:pt>
                <c:pt idx="499">
                  <c:v>3.4272382094960633E-3</c:v>
                </c:pt>
                <c:pt idx="500">
                  <c:v>3.4557985766001625E-3</c:v>
                </c:pt>
                <c:pt idx="501">
                  <c:v>3.4663760994295563E-3</c:v>
                </c:pt>
                <c:pt idx="502">
                  <c:v>3.4363327228229749E-3</c:v>
                </c:pt>
                <c:pt idx="503">
                  <c:v>3.4293050150575087E-3</c:v>
                </c:pt>
                <c:pt idx="504">
                  <c:v>3.4290142773047523E-3</c:v>
                </c:pt>
                <c:pt idx="505">
                  <c:v>3.4460210411074686E-3</c:v>
                </c:pt>
                <c:pt idx="506">
                  <c:v>3.4462615778742909E-3</c:v>
                </c:pt>
                <c:pt idx="507">
                  <c:v>3.4520327313739144E-3</c:v>
                </c:pt>
                <c:pt idx="508">
                  <c:v>3.3923978747450478E-3</c:v>
                </c:pt>
                <c:pt idx="509">
                  <c:v>3.45799742457028E-3</c:v>
                </c:pt>
                <c:pt idx="510">
                  <c:v>3.4542813670880145E-3</c:v>
                </c:pt>
                <c:pt idx="511">
                  <c:v>3.4227554434298258E-3</c:v>
                </c:pt>
                <c:pt idx="512">
                  <c:v>3.4549199745168581E-3</c:v>
                </c:pt>
                <c:pt idx="513">
                  <c:v>3.1004284536686583E-3</c:v>
                </c:pt>
                <c:pt idx="514">
                  <c:v>3.0611852625040113E-3</c:v>
                </c:pt>
                <c:pt idx="515">
                  <c:v>3.0816398616896824E-3</c:v>
                </c:pt>
                <c:pt idx="516">
                  <c:v>3.07696921030777E-3</c:v>
                </c:pt>
                <c:pt idx="517">
                  <c:v>3.1266679795763897E-3</c:v>
                </c:pt>
                <c:pt idx="518">
                  <c:v>3.1245989069325704E-3</c:v>
                </c:pt>
                <c:pt idx="519">
                  <c:v>3.1172103049139505E-3</c:v>
                </c:pt>
                <c:pt idx="520">
                  <c:v>3.1154571419513915E-3</c:v>
                </c:pt>
                <c:pt idx="521">
                  <c:v>3.1028630054666479E-3</c:v>
                </c:pt>
                <c:pt idx="522">
                  <c:v>3.1087080043844723E-3</c:v>
                </c:pt>
                <c:pt idx="523">
                  <c:v>3.1273130656035608E-3</c:v>
                </c:pt>
                <c:pt idx="524">
                  <c:v>3.1503485696748848E-3</c:v>
                </c:pt>
                <c:pt idx="525">
                  <c:v>3.186941374339287E-3</c:v>
                </c:pt>
                <c:pt idx="526">
                  <c:v>3.0882841198057722E-3</c:v>
                </c:pt>
                <c:pt idx="527">
                  <c:v>3.0339994330670569E-3</c:v>
                </c:pt>
                <c:pt idx="528">
                  <c:v>2.926386561409E-3</c:v>
                </c:pt>
                <c:pt idx="529">
                  <c:v>2.9233869278506132E-3</c:v>
                </c:pt>
                <c:pt idx="530">
                  <c:v>2.9238715903826761E-3</c:v>
                </c:pt>
                <c:pt idx="531">
                  <c:v>2.9267140285103299E-3</c:v>
                </c:pt>
                <c:pt idx="532">
                  <c:v>2.9732545217455784E-3</c:v>
                </c:pt>
                <c:pt idx="533">
                  <c:v>2.9762555348176439E-3</c:v>
                </c:pt>
                <c:pt idx="534">
                  <c:v>2.9974763038068289E-3</c:v>
                </c:pt>
                <c:pt idx="535">
                  <c:v>2.9321616408107369E-3</c:v>
                </c:pt>
                <c:pt idx="536">
                  <c:v>2.8356414355457616E-3</c:v>
                </c:pt>
                <c:pt idx="537">
                  <c:v>2.8348274089700105E-3</c:v>
                </c:pt>
                <c:pt idx="538">
                  <c:v>2.8341086255462208E-3</c:v>
                </c:pt>
                <c:pt idx="539">
                  <c:v>2.5391856598930649E-3</c:v>
                </c:pt>
                <c:pt idx="540">
                  <c:v>2.537441542482673E-3</c:v>
                </c:pt>
                <c:pt idx="541">
                  <c:v>2.5322676582450309E-3</c:v>
                </c:pt>
                <c:pt idx="542">
                  <c:v>2.5560585170267204E-3</c:v>
                </c:pt>
                <c:pt idx="543">
                  <c:v>2.5577172071748417E-3</c:v>
                </c:pt>
                <c:pt idx="544">
                  <c:v>2.5628630815589144E-3</c:v>
                </c:pt>
                <c:pt idx="545">
                  <c:v>2.5789014663961099E-3</c:v>
                </c:pt>
                <c:pt idx="546">
                  <c:v>2.616384044117741E-3</c:v>
                </c:pt>
                <c:pt idx="547">
                  <c:v>2.6354412803493619E-3</c:v>
                </c:pt>
                <c:pt idx="548">
                  <c:v>2.6217649470583427E-3</c:v>
                </c:pt>
                <c:pt idx="549">
                  <c:v>2.6231365133195963E-3</c:v>
                </c:pt>
                <c:pt idx="550">
                  <c:v>2.6322806188766703E-3</c:v>
                </c:pt>
                <c:pt idx="551">
                  <c:v>2.6384681630150101E-3</c:v>
                </c:pt>
                <c:pt idx="552">
                  <c:v>2.6277032507999662E-3</c:v>
                </c:pt>
                <c:pt idx="553">
                  <c:v>2.6175893265398009E-3</c:v>
                </c:pt>
                <c:pt idx="554">
                  <c:v>2.594216485493414E-3</c:v>
                </c:pt>
                <c:pt idx="555">
                  <c:v>2.674208260369963E-3</c:v>
                </c:pt>
                <c:pt idx="556">
                  <c:v>2.676894004587608E-3</c:v>
                </c:pt>
                <c:pt idx="557">
                  <c:v>2.6849234005684548E-3</c:v>
                </c:pt>
                <c:pt idx="558">
                  <c:v>2.6895306470777541E-3</c:v>
                </c:pt>
                <c:pt idx="559">
                  <c:v>2.5845857808651498E-3</c:v>
                </c:pt>
                <c:pt idx="560">
                  <c:v>2.5616209852411197E-3</c:v>
                </c:pt>
                <c:pt idx="561">
                  <c:v>2.6702915429535931E-3</c:v>
                </c:pt>
                <c:pt idx="562">
                  <c:v>2.6666424134111117E-3</c:v>
                </c:pt>
                <c:pt idx="563">
                  <c:v>2.6546580765830128E-3</c:v>
                </c:pt>
                <c:pt idx="564">
                  <c:v>2.636439216667986E-3</c:v>
                </c:pt>
                <c:pt idx="565">
                  <c:v>2.6344250761172559E-3</c:v>
                </c:pt>
                <c:pt idx="566">
                  <c:v>2.6511186290580028E-3</c:v>
                </c:pt>
                <c:pt idx="567">
                  <c:v>2.6575977474535086E-3</c:v>
                </c:pt>
                <c:pt idx="568">
                  <c:v>2.6976706284869193E-3</c:v>
                </c:pt>
                <c:pt idx="569">
                  <c:v>2.7043448145394463E-3</c:v>
                </c:pt>
                <c:pt idx="570">
                  <c:v>2.7199516037005487E-3</c:v>
                </c:pt>
                <c:pt idx="571">
                  <c:v>2.6283399525978391E-3</c:v>
                </c:pt>
                <c:pt idx="572">
                  <c:v>2.5794783307285804E-3</c:v>
                </c:pt>
                <c:pt idx="573">
                  <c:v>2.5111711060093753E-3</c:v>
                </c:pt>
                <c:pt idx="574">
                  <c:v>2.8480864773110844E-3</c:v>
                </c:pt>
                <c:pt idx="575">
                  <c:v>2.7950171913843935E-3</c:v>
                </c:pt>
                <c:pt idx="576">
                  <c:v>2.852703329785166E-3</c:v>
                </c:pt>
                <c:pt idx="577">
                  <c:v>2.8399802538199587E-3</c:v>
                </c:pt>
                <c:pt idx="578">
                  <c:v>2.8267916939936038E-3</c:v>
                </c:pt>
                <c:pt idx="579">
                  <c:v>2.8217832386348337E-3</c:v>
                </c:pt>
                <c:pt idx="580">
                  <c:v>2.8556432657203109E-3</c:v>
                </c:pt>
                <c:pt idx="581">
                  <c:v>2.8798094855343095E-3</c:v>
                </c:pt>
                <c:pt idx="582">
                  <c:v>2.9156062252208323E-3</c:v>
                </c:pt>
                <c:pt idx="583">
                  <c:v>2.9191744774705697E-3</c:v>
                </c:pt>
                <c:pt idx="584">
                  <c:v>2.9505653443665969E-3</c:v>
                </c:pt>
                <c:pt idx="585">
                  <c:v>2.968667374667837E-3</c:v>
                </c:pt>
                <c:pt idx="586">
                  <c:v>2.9570414143540256E-3</c:v>
                </c:pt>
                <c:pt idx="587">
                  <c:v>2.9477097120618537E-3</c:v>
                </c:pt>
                <c:pt idx="588">
                  <c:v>2.9087362934685588E-3</c:v>
                </c:pt>
                <c:pt idx="589">
                  <c:v>2.9126160343608651E-3</c:v>
                </c:pt>
                <c:pt idx="590">
                  <c:v>2.9218145709136592E-3</c:v>
                </c:pt>
                <c:pt idx="591">
                  <c:v>2.9425308563562486E-3</c:v>
                </c:pt>
                <c:pt idx="592">
                  <c:v>2.9425174318043999E-3</c:v>
                </c:pt>
                <c:pt idx="593">
                  <c:v>2.9842553869651157E-3</c:v>
                </c:pt>
                <c:pt idx="594">
                  <c:v>2.9992815449087591E-3</c:v>
                </c:pt>
                <c:pt idx="595">
                  <c:v>2.9733665557763224E-3</c:v>
                </c:pt>
                <c:pt idx="596">
                  <c:v>2.9660321645771353E-3</c:v>
                </c:pt>
                <c:pt idx="597">
                  <c:v>2.9213142036544843E-3</c:v>
                </c:pt>
                <c:pt idx="598">
                  <c:v>2.8985590615250622E-3</c:v>
                </c:pt>
                <c:pt idx="599">
                  <c:v>2.9437420116462999E-3</c:v>
                </c:pt>
                <c:pt idx="600">
                  <c:v>2.9446543312233531E-3</c:v>
                </c:pt>
                <c:pt idx="601">
                  <c:v>2.9638277076700801E-3</c:v>
                </c:pt>
                <c:pt idx="602">
                  <c:v>3.1964888836114179E-3</c:v>
                </c:pt>
                <c:pt idx="603">
                  <c:v>3.2003486266167338E-3</c:v>
                </c:pt>
                <c:pt idx="604">
                  <c:v>3.2383776170410816E-3</c:v>
                </c:pt>
                <c:pt idx="605">
                  <c:v>3.2307865607037471E-3</c:v>
                </c:pt>
                <c:pt idx="606">
                  <c:v>3.1983582875101425E-3</c:v>
                </c:pt>
                <c:pt idx="607">
                  <c:v>3.2093208799347508E-3</c:v>
                </c:pt>
                <c:pt idx="608">
                  <c:v>3.2088468629258124E-3</c:v>
                </c:pt>
                <c:pt idx="609">
                  <c:v>3.1717744679617709E-3</c:v>
                </c:pt>
                <c:pt idx="610">
                  <c:v>3.1663456366374781E-3</c:v>
                </c:pt>
                <c:pt idx="611">
                  <c:v>3.173965164348883E-3</c:v>
                </c:pt>
                <c:pt idx="612">
                  <c:v>3.1814927870788099E-3</c:v>
                </c:pt>
                <c:pt idx="613">
                  <c:v>3.3232578698378142E-3</c:v>
                </c:pt>
                <c:pt idx="614">
                  <c:v>3.3180588220579981E-3</c:v>
                </c:pt>
                <c:pt idx="615">
                  <c:v>3.3104029952678946E-3</c:v>
                </c:pt>
                <c:pt idx="616">
                  <c:v>3.3728470187337893E-3</c:v>
                </c:pt>
                <c:pt idx="617">
                  <c:v>3.3736180047204316E-3</c:v>
                </c:pt>
                <c:pt idx="618">
                  <c:v>3.3062576752999518E-3</c:v>
                </c:pt>
                <c:pt idx="619">
                  <c:v>3.3038155587479406E-3</c:v>
                </c:pt>
                <c:pt idx="620">
                  <c:v>3.3145483818953591E-3</c:v>
                </c:pt>
                <c:pt idx="621">
                  <c:v>3.2983808255545389E-3</c:v>
                </c:pt>
                <c:pt idx="622">
                  <c:v>3.3387249710882245E-3</c:v>
                </c:pt>
                <c:pt idx="623">
                  <c:v>3.3334215582689645E-3</c:v>
                </c:pt>
                <c:pt idx="624">
                  <c:v>3.2620305286529825E-3</c:v>
                </c:pt>
                <c:pt idx="625">
                  <c:v>3.2620151333419647E-3</c:v>
                </c:pt>
                <c:pt idx="626">
                  <c:v>3.2530117611393873E-3</c:v>
                </c:pt>
                <c:pt idx="627">
                  <c:v>3.2595462709959682E-3</c:v>
                </c:pt>
                <c:pt idx="628">
                  <c:v>3.2567831609846363E-3</c:v>
                </c:pt>
                <c:pt idx="629">
                  <c:v>3.2333617566789406E-3</c:v>
                </c:pt>
                <c:pt idx="630">
                  <c:v>3.2380542601839106E-3</c:v>
                </c:pt>
                <c:pt idx="631">
                  <c:v>3.1680665058182516E-3</c:v>
                </c:pt>
                <c:pt idx="632">
                  <c:v>3.1902239958848853E-3</c:v>
                </c:pt>
                <c:pt idx="633">
                  <c:v>3.1663628355972665E-3</c:v>
                </c:pt>
                <c:pt idx="634">
                  <c:v>3.182308413552287E-3</c:v>
                </c:pt>
                <c:pt idx="635">
                  <c:v>3.1583450216020287E-3</c:v>
                </c:pt>
                <c:pt idx="636">
                  <c:v>3.1347794156657651E-3</c:v>
                </c:pt>
                <c:pt idx="637">
                  <c:v>2.856586156239127E-3</c:v>
                </c:pt>
                <c:pt idx="638">
                  <c:v>2.9359571043352916E-3</c:v>
                </c:pt>
                <c:pt idx="639">
                  <c:v>2.8871489297320804E-3</c:v>
                </c:pt>
                <c:pt idx="640">
                  <c:v>2.8888684866528441E-3</c:v>
                </c:pt>
                <c:pt idx="641">
                  <c:v>2.8865999784787187E-3</c:v>
                </c:pt>
                <c:pt idx="642">
                  <c:v>2.9022018599112829E-3</c:v>
                </c:pt>
                <c:pt idx="643">
                  <c:v>2.8188187878049088E-3</c:v>
                </c:pt>
                <c:pt idx="644">
                  <c:v>2.817461237362514E-3</c:v>
                </c:pt>
                <c:pt idx="645">
                  <c:v>2.8021355674402769E-3</c:v>
                </c:pt>
                <c:pt idx="646">
                  <c:v>2.8040634869215793E-3</c:v>
                </c:pt>
                <c:pt idx="647">
                  <c:v>2.7584250027508556E-3</c:v>
                </c:pt>
                <c:pt idx="648">
                  <c:v>2.7849226799466849E-3</c:v>
                </c:pt>
                <c:pt idx="649">
                  <c:v>2.8340573257687046E-3</c:v>
                </c:pt>
                <c:pt idx="650">
                  <c:v>2.8538955533018687E-3</c:v>
                </c:pt>
                <c:pt idx="651">
                  <c:v>2.8631716294705515E-3</c:v>
                </c:pt>
                <c:pt idx="652">
                  <c:v>2.8806414673339309E-3</c:v>
                </c:pt>
                <c:pt idx="653">
                  <c:v>2.9534619684721004E-3</c:v>
                </c:pt>
                <c:pt idx="654">
                  <c:v>2.9172273750060914E-3</c:v>
                </c:pt>
                <c:pt idx="655">
                  <c:v>2.9810881116709835E-3</c:v>
                </c:pt>
                <c:pt idx="656">
                  <c:v>2.975622803077285E-3</c:v>
                </c:pt>
                <c:pt idx="657">
                  <c:v>2.9353036687364935E-3</c:v>
                </c:pt>
                <c:pt idx="658">
                  <c:v>2.9347497938217184E-3</c:v>
                </c:pt>
                <c:pt idx="659">
                  <c:v>2.9518790752500789E-3</c:v>
                </c:pt>
                <c:pt idx="660">
                  <c:v>2.9659763441702426E-3</c:v>
                </c:pt>
                <c:pt idx="661">
                  <c:v>3.1095924490820706E-3</c:v>
                </c:pt>
                <c:pt idx="662">
                  <c:v>3.1225965811762526E-3</c:v>
                </c:pt>
                <c:pt idx="663">
                  <c:v>3.1376238099259865E-3</c:v>
                </c:pt>
                <c:pt idx="664">
                  <c:v>3.1459138342740472E-3</c:v>
                </c:pt>
                <c:pt idx="665">
                  <c:v>3.0391879131028811E-3</c:v>
                </c:pt>
                <c:pt idx="666">
                  <c:v>3.0971264762479737E-3</c:v>
                </c:pt>
                <c:pt idx="667">
                  <c:v>3.0705961978242254E-3</c:v>
                </c:pt>
                <c:pt idx="668">
                  <c:v>3.0884025876178876E-3</c:v>
                </c:pt>
                <c:pt idx="669">
                  <c:v>3.099040410306347E-3</c:v>
                </c:pt>
                <c:pt idx="670">
                  <c:v>3.091978749567262E-3</c:v>
                </c:pt>
                <c:pt idx="671">
                  <c:v>3.1479559300359745E-3</c:v>
                </c:pt>
                <c:pt idx="672">
                  <c:v>3.1421324840571023E-3</c:v>
                </c:pt>
                <c:pt idx="673">
                  <c:v>3.144517089341747E-3</c:v>
                </c:pt>
                <c:pt idx="674">
                  <c:v>3.1087370512553835E-3</c:v>
                </c:pt>
                <c:pt idx="675">
                  <c:v>3.1235654587558541E-3</c:v>
                </c:pt>
                <c:pt idx="676">
                  <c:v>3.0408521488417117E-3</c:v>
                </c:pt>
                <c:pt idx="677">
                  <c:v>3.1818649910214372E-3</c:v>
                </c:pt>
                <c:pt idx="678">
                  <c:v>3.1848961000107215E-3</c:v>
                </c:pt>
                <c:pt idx="679">
                  <c:v>3.1001810480873028E-3</c:v>
                </c:pt>
                <c:pt idx="680">
                  <c:v>3.2295380922245051E-3</c:v>
                </c:pt>
                <c:pt idx="681">
                  <c:v>3.2569337511356455E-3</c:v>
                </c:pt>
                <c:pt idx="682">
                  <c:v>3.2549665278163334E-3</c:v>
                </c:pt>
                <c:pt idx="683">
                  <c:v>3.3072329846130588E-3</c:v>
                </c:pt>
                <c:pt idx="684">
                  <c:v>3.4067281181226644E-3</c:v>
                </c:pt>
                <c:pt idx="685">
                  <c:v>3.4593671571265978E-3</c:v>
                </c:pt>
                <c:pt idx="686">
                  <c:v>3.4478048346245952E-3</c:v>
                </c:pt>
                <c:pt idx="687">
                  <c:v>3.4786655787120433E-3</c:v>
                </c:pt>
                <c:pt idx="688">
                  <c:v>3.4778411042957996E-3</c:v>
                </c:pt>
                <c:pt idx="689">
                  <c:v>3.4795275011779421E-3</c:v>
                </c:pt>
                <c:pt idx="690">
                  <c:v>3.4590273735373082E-3</c:v>
                </c:pt>
                <c:pt idx="691">
                  <c:v>3.4501208318468788E-3</c:v>
                </c:pt>
                <c:pt idx="692">
                  <c:v>3.4490645764470649E-3</c:v>
                </c:pt>
                <c:pt idx="693">
                  <c:v>3.5011644715655958E-3</c:v>
                </c:pt>
                <c:pt idx="694">
                  <c:v>3.5119095084441363E-3</c:v>
                </c:pt>
                <c:pt idx="695">
                  <c:v>3.5279727376948482E-3</c:v>
                </c:pt>
                <c:pt idx="696">
                  <c:v>3.5226113659813868E-3</c:v>
                </c:pt>
                <c:pt idx="697">
                  <c:v>3.4993165499074921E-3</c:v>
                </c:pt>
                <c:pt idx="698">
                  <c:v>3.8670581671619722E-3</c:v>
                </c:pt>
                <c:pt idx="699">
                  <c:v>4.0887313913163942E-3</c:v>
                </c:pt>
                <c:pt idx="700">
                  <c:v>4.0699012767362319E-3</c:v>
                </c:pt>
                <c:pt idx="701">
                  <c:v>4.1752021420073228E-3</c:v>
                </c:pt>
                <c:pt idx="702">
                  <c:v>4.094192257992851E-3</c:v>
                </c:pt>
                <c:pt idx="703">
                  <c:v>4.0687634045001066E-3</c:v>
                </c:pt>
                <c:pt idx="704">
                  <c:v>3.9473103717790068E-3</c:v>
                </c:pt>
                <c:pt idx="705">
                  <c:v>3.9471882719340073E-3</c:v>
                </c:pt>
                <c:pt idx="706">
                  <c:v>4.2616490564051507E-3</c:v>
                </c:pt>
                <c:pt idx="707">
                  <c:v>4.2680747197047005E-3</c:v>
                </c:pt>
                <c:pt idx="708">
                  <c:v>4.1535984084805433E-3</c:v>
                </c:pt>
                <c:pt idx="709">
                  <c:v>4.1590470368440408E-3</c:v>
                </c:pt>
                <c:pt idx="710">
                  <c:v>4.1437486086345152E-3</c:v>
                </c:pt>
                <c:pt idx="711">
                  <c:v>4.1319543042716003E-3</c:v>
                </c:pt>
                <c:pt idx="712">
                  <c:v>4.1899961174915101E-3</c:v>
                </c:pt>
                <c:pt idx="713">
                  <c:v>4.1939231921361122E-3</c:v>
                </c:pt>
                <c:pt idx="714">
                  <c:v>4.2073881932874089E-3</c:v>
                </c:pt>
                <c:pt idx="715">
                  <c:v>4.1400041633071214E-3</c:v>
                </c:pt>
                <c:pt idx="716">
                  <c:v>4.1092310572095518E-3</c:v>
                </c:pt>
                <c:pt idx="717">
                  <c:v>4.072950002686611E-3</c:v>
                </c:pt>
                <c:pt idx="718">
                  <c:v>4.0575819172602272E-3</c:v>
                </c:pt>
                <c:pt idx="719">
                  <c:v>4.057301737766663E-3</c:v>
                </c:pt>
                <c:pt idx="720">
                  <c:v>4.0373431727556627E-3</c:v>
                </c:pt>
                <c:pt idx="721">
                  <c:v>4.050453803408508E-3</c:v>
                </c:pt>
                <c:pt idx="722">
                  <c:v>4.0413815663004138E-3</c:v>
                </c:pt>
                <c:pt idx="723">
                  <c:v>4.0397237952290435E-3</c:v>
                </c:pt>
                <c:pt idx="724">
                  <c:v>4.0274552652721611E-3</c:v>
                </c:pt>
                <c:pt idx="725">
                  <c:v>4.0425698044393296E-3</c:v>
                </c:pt>
                <c:pt idx="726">
                  <c:v>4.0726701742327311E-3</c:v>
                </c:pt>
                <c:pt idx="727">
                  <c:v>4.0490030418001578E-3</c:v>
                </c:pt>
                <c:pt idx="728">
                  <c:v>4.0848610628797305E-3</c:v>
                </c:pt>
                <c:pt idx="729">
                  <c:v>4.0723206357209845E-3</c:v>
                </c:pt>
                <c:pt idx="730">
                  <c:v>4.0686941384502169E-3</c:v>
                </c:pt>
                <c:pt idx="731">
                  <c:v>4.067385923798985E-3</c:v>
                </c:pt>
                <c:pt idx="732">
                  <c:v>4.0330134024975338E-3</c:v>
                </c:pt>
                <c:pt idx="733">
                  <c:v>4.014282280763835E-3</c:v>
                </c:pt>
                <c:pt idx="734">
                  <c:v>4.0162548802516393E-3</c:v>
                </c:pt>
                <c:pt idx="735">
                  <c:v>4.1317084003780679E-3</c:v>
                </c:pt>
                <c:pt idx="736">
                  <c:v>4.1377187367376798E-3</c:v>
                </c:pt>
                <c:pt idx="737">
                  <c:v>4.1327756575767717E-3</c:v>
                </c:pt>
                <c:pt idx="738">
                  <c:v>4.1379336182122712E-3</c:v>
                </c:pt>
                <c:pt idx="739">
                  <c:v>4.1025957839659049E-3</c:v>
                </c:pt>
                <c:pt idx="740">
                  <c:v>4.0678017349735727E-3</c:v>
                </c:pt>
                <c:pt idx="741">
                  <c:v>4.0707356616800465E-3</c:v>
                </c:pt>
                <c:pt idx="742">
                  <c:v>4.0688682505635844E-3</c:v>
                </c:pt>
                <c:pt idx="743">
                  <c:v>4.0127346949889358E-3</c:v>
                </c:pt>
                <c:pt idx="744">
                  <c:v>4.0022411632492502E-3</c:v>
                </c:pt>
                <c:pt idx="745">
                  <c:v>4.0108183057418435E-3</c:v>
                </c:pt>
                <c:pt idx="746">
                  <c:v>3.978128241187354E-3</c:v>
                </c:pt>
                <c:pt idx="747">
                  <c:v>3.9792304962496363E-3</c:v>
                </c:pt>
                <c:pt idx="748">
                  <c:v>3.9485391899402355E-3</c:v>
                </c:pt>
                <c:pt idx="749">
                  <c:v>3.9584667928003522E-3</c:v>
                </c:pt>
                <c:pt idx="750">
                  <c:v>3.9323804436634784E-3</c:v>
                </c:pt>
                <c:pt idx="751">
                  <c:v>3.9049045100206367E-3</c:v>
                </c:pt>
                <c:pt idx="752">
                  <c:v>3.8959075726282383E-3</c:v>
                </c:pt>
                <c:pt idx="753">
                  <c:v>3.8856679090882654E-3</c:v>
                </c:pt>
                <c:pt idx="754">
                  <c:v>3.8868999998843737E-3</c:v>
                </c:pt>
                <c:pt idx="755">
                  <c:v>3.9405626652606329E-3</c:v>
                </c:pt>
                <c:pt idx="756">
                  <c:v>3.8782675138084076E-3</c:v>
                </c:pt>
                <c:pt idx="757">
                  <c:v>3.8705004765336531E-3</c:v>
                </c:pt>
                <c:pt idx="758">
                  <c:v>3.8382125439547069E-3</c:v>
                </c:pt>
                <c:pt idx="759">
                  <c:v>3.835571148391022E-3</c:v>
                </c:pt>
                <c:pt idx="760">
                  <c:v>3.8617151690490967E-3</c:v>
                </c:pt>
                <c:pt idx="761">
                  <c:v>3.5664484074808601E-3</c:v>
                </c:pt>
                <c:pt idx="762">
                  <c:v>3.3433153081557244E-3</c:v>
                </c:pt>
                <c:pt idx="763">
                  <c:v>3.3588061076773334E-3</c:v>
                </c:pt>
                <c:pt idx="764">
                  <c:v>3.0402178144372819E-3</c:v>
                </c:pt>
                <c:pt idx="765">
                  <c:v>3.0446277108657216E-3</c:v>
                </c:pt>
                <c:pt idx="766">
                  <c:v>3.0792035213521112E-3</c:v>
                </c:pt>
                <c:pt idx="767">
                  <c:v>3.033300506809064E-3</c:v>
                </c:pt>
                <c:pt idx="768">
                  <c:v>3.1633972390451067E-3</c:v>
                </c:pt>
                <c:pt idx="769">
                  <c:v>2.8431661999527677E-3</c:v>
                </c:pt>
                <c:pt idx="770">
                  <c:v>2.8533338749625395E-3</c:v>
                </c:pt>
                <c:pt idx="771">
                  <c:v>2.9322862574392003E-3</c:v>
                </c:pt>
                <c:pt idx="772">
                  <c:v>2.9163000966663539E-3</c:v>
                </c:pt>
                <c:pt idx="773">
                  <c:v>2.9614122042130519E-3</c:v>
                </c:pt>
                <c:pt idx="774">
                  <c:v>2.8974530818114503E-3</c:v>
                </c:pt>
                <c:pt idx="775">
                  <c:v>2.8681485803955663E-3</c:v>
                </c:pt>
                <c:pt idx="776">
                  <c:v>2.8625900185734882E-3</c:v>
                </c:pt>
                <c:pt idx="777">
                  <c:v>2.8232739733667421E-3</c:v>
                </c:pt>
                <c:pt idx="778">
                  <c:v>2.817241795491753E-3</c:v>
                </c:pt>
                <c:pt idx="779">
                  <c:v>2.8163728601013839E-3</c:v>
                </c:pt>
                <c:pt idx="780">
                  <c:v>2.814860271609692E-3</c:v>
                </c:pt>
                <c:pt idx="781">
                  <c:v>2.7924104342992432E-3</c:v>
                </c:pt>
                <c:pt idx="782">
                  <c:v>2.7887480833456396E-3</c:v>
                </c:pt>
                <c:pt idx="783">
                  <c:v>2.7897397362430768E-3</c:v>
                </c:pt>
                <c:pt idx="784">
                  <c:v>2.7827518267696614E-3</c:v>
                </c:pt>
                <c:pt idx="785">
                  <c:v>2.7708186361881885E-3</c:v>
                </c:pt>
                <c:pt idx="786">
                  <c:v>2.7711227598188623E-3</c:v>
                </c:pt>
                <c:pt idx="787">
                  <c:v>2.7735765273204037E-3</c:v>
                </c:pt>
                <c:pt idx="788">
                  <c:v>2.703504588460959E-3</c:v>
                </c:pt>
                <c:pt idx="789">
                  <c:v>2.6811156722671018E-3</c:v>
                </c:pt>
                <c:pt idx="790">
                  <c:v>2.6759393682263045E-3</c:v>
                </c:pt>
                <c:pt idx="791">
                  <c:v>2.5789505804120426E-3</c:v>
                </c:pt>
                <c:pt idx="792">
                  <c:v>2.6178698072086052E-3</c:v>
                </c:pt>
                <c:pt idx="793">
                  <c:v>2.6185129168970088E-3</c:v>
                </c:pt>
                <c:pt idx="794">
                  <c:v>2.6690921446352045E-3</c:v>
                </c:pt>
                <c:pt idx="795">
                  <c:v>2.6803120365203994E-3</c:v>
                </c:pt>
                <c:pt idx="796">
                  <c:v>2.7528443418428014E-3</c:v>
                </c:pt>
                <c:pt idx="797">
                  <c:v>2.7145373433632557E-3</c:v>
                </c:pt>
                <c:pt idx="798">
                  <c:v>2.5478795157173801E-3</c:v>
                </c:pt>
                <c:pt idx="799">
                  <c:v>2.5470177531864424E-3</c:v>
                </c:pt>
                <c:pt idx="800">
                  <c:v>2.5759836686110038E-3</c:v>
                </c:pt>
                <c:pt idx="801">
                  <c:v>2.5635736234228823E-3</c:v>
                </c:pt>
                <c:pt idx="802">
                  <c:v>2.5864191126176426E-3</c:v>
                </c:pt>
                <c:pt idx="803">
                  <c:v>2.6050469234635046E-3</c:v>
                </c:pt>
                <c:pt idx="804">
                  <c:v>2.6918846029050135E-3</c:v>
                </c:pt>
                <c:pt idx="805">
                  <c:v>2.8106044989781513E-3</c:v>
                </c:pt>
                <c:pt idx="806">
                  <c:v>2.8536307779993956E-3</c:v>
                </c:pt>
                <c:pt idx="807">
                  <c:v>2.8435948651731047E-3</c:v>
                </c:pt>
                <c:pt idx="808">
                  <c:v>2.8480426912610561E-3</c:v>
                </c:pt>
                <c:pt idx="809">
                  <c:v>2.846853503575956E-3</c:v>
                </c:pt>
                <c:pt idx="810">
                  <c:v>2.9191593251040818E-3</c:v>
                </c:pt>
                <c:pt idx="811">
                  <c:v>2.9597718578473604E-3</c:v>
                </c:pt>
                <c:pt idx="812">
                  <c:v>2.9568405250218863E-3</c:v>
                </c:pt>
                <c:pt idx="813">
                  <c:v>2.978818170528242E-3</c:v>
                </c:pt>
                <c:pt idx="814">
                  <c:v>2.9881010997126691E-3</c:v>
                </c:pt>
                <c:pt idx="815">
                  <c:v>2.9880886341503588E-3</c:v>
                </c:pt>
                <c:pt idx="816">
                  <c:v>3.0343812791215796E-3</c:v>
                </c:pt>
                <c:pt idx="817">
                  <c:v>3.0808786585194573E-3</c:v>
                </c:pt>
                <c:pt idx="818">
                  <c:v>3.1048446966521295E-3</c:v>
                </c:pt>
                <c:pt idx="819">
                  <c:v>3.1067073042873993E-3</c:v>
                </c:pt>
                <c:pt idx="820">
                  <c:v>3.1259074813287969E-3</c:v>
                </c:pt>
                <c:pt idx="821">
                  <c:v>3.152124993320478E-3</c:v>
                </c:pt>
                <c:pt idx="822">
                  <c:v>3.31960098905021E-3</c:v>
                </c:pt>
                <c:pt idx="823">
                  <c:v>3.2753177141393009E-3</c:v>
                </c:pt>
                <c:pt idx="824">
                  <c:v>3.3282155894870193E-3</c:v>
                </c:pt>
                <c:pt idx="825">
                  <c:v>3.3612799028918941E-3</c:v>
                </c:pt>
                <c:pt idx="826">
                  <c:v>3.3606622818513608E-3</c:v>
                </c:pt>
                <c:pt idx="827">
                  <c:v>3.3779920392553158E-3</c:v>
                </c:pt>
                <c:pt idx="828">
                  <c:v>3.3876558019617967E-3</c:v>
                </c:pt>
                <c:pt idx="829">
                  <c:v>3.3596535314437295E-3</c:v>
                </c:pt>
                <c:pt idx="830">
                  <c:v>3.4620549376405776E-3</c:v>
                </c:pt>
                <c:pt idx="831">
                  <c:v>3.4142261914298314E-3</c:v>
                </c:pt>
                <c:pt idx="832">
                  <c:v>3.367057546236011E-3</c:v>
                </c:pt>
                <c:pt idx="833">
                  <c:v>3.3384560411051792E-3</c:v>
                </c:pt>
                <c:pt idx="834">
                  <c:v>3.1694800157736833E-3</c:v>
                </c:pt>
                <c:pt idx="835">
                  <c:v>3.1605546335844292E-3</c:v>
                </c:pt>
                <c:pt idx="836">
                  <c:v>3.110365193748404E-3</c:v>
                </c:pt>
                <c:pt idx="837">
                  <c:v>3.1190304724774041E-3</c:v>
                </c:pt>
                <c:pt idx="838">
                  <c:v>3.1073548903949081E-3</c:v>
                </c:pt>
                <c:pt idx="839">
                  <c:v>3.1159626154333444E-3</c:v>
                </c:pt>
                <c:pt idx="840">
                  <c:v>3.1122905825487373E-3</c:v>
                </c:pt>
                <c:pt idx="841">
                  <c:v>3.1300737446200671E-3</c:v>
                </c:pt>
                <c:pt idx="842">
                  <c:v>3.1321176598784321E-3</c:v>
                </c:pt>
                <c:pt idx="843">
                  <c:v>3.1827676454212308E-3</c:v>
                </c:pt>
                <c:pt idx="844">
                  <c:v>3.1924375645050076E-3</c:v>
                </c:pt>
                <c:pt idx="845">
                  <c:v>3.217479292070809E-3</c:v>
                </c:pt>
                <c:pt idx="846">
                  <c:v>3.2689959799566998E-3</c:v>
                </c:pt>
                <c:pt idx="847">
                  <c:v>3.2628852792902061E-3</c:v>
                </c:pt>
                <c:pt idx="848">
                  <c:v>3.2603672834155255E-3</c:v>
                </c:pt>
                <c:pt idx="849">
                  <c:v>3.237044891917788E-3</c:v>
                </c:pt>
                <c:pt idx="850">
                  <c:v>3.289093885525765E-3</c:v>
                </c:pt>
                <c:pt idx="851">
                  <c:v>3.3401578701418746E-3</c:v>
                </c:pt>
                <c:pt idx="852">
                  <c:v>3.2946152707486929E-3</c:v>
                </c:pt>
                <c:pt idx="853">
                  <c:v>3.3017448959428417E-3</c:v>
                </c:pt>
                <c:pt idx="854">
                  <c:v>3.3115302932367804E-3</c:v>
                </c:pt>
                <c:pt idx="855">
                  <c:v>3.337339827309882E-3</c:v>
                </c:pt>
                <c:pt idx="856">
                  <c:v>3.3556758787038213E-3</c:v>
                </c:pt>
                <c:pt idx="857">
                  <c:v>3.311566827033297E-3</c:v>
                </c:pt>
                <c:pt idx="858">
                  <c:v>3.2847164822036989E-3</c:v>
                </c:pt>
                <c:pt idx="859">
                  <c:v>3.2211506285767869E-3</c:v>
                </c:pt>
                <c:pt idx="860">
                  <c:v>3.2240244599908373E-3</c:v>
                </c:pt>
                <c:pt idx="861">
                  <c:v>3.227943395003539E-3</c:v>
                </c:pt>
                <c:pt idx="862">
                  <c:v>3.2637888622180735E-3</c:v>
                </c:pt>
                <c:pt idx="863">
                  <c:v>3.2398265138423588E-3</c:v>
                </c:pt>
                <c:pt idx="864">
                  <c:v>3.221247503406249E-3</c:v>
                </c:pt>
                <c:pt idx="865">
                  <c:v>3.2257808541932957E-3</c:v>
                </c:pt>
                <c:pt idx="866">
                  <c:v>3.1785802770247043E-3</c:v>
                </c:pt>
                <c:pt idx="867">
                  <c:v>3.1771740264968655E-3</c:v>
                </c:pt>
                <c:pt idx="868">
                  <c:v>3.1291552402227477E-3</c:v>
                </c:pt>
                <c:pt idx="869">
                  <c:v>3.0923167870356518E-3</c:v>
                </c:pt>
                <c:pt idx="870">
                  <c:v>3.0914385984125749E-3</c:v>
                </c:pt>
                <c:pt idx="871">
                  <c:v>3.0286497870448737E-3</c:v>
                </c:pt>
                <c:pt idx="872">
                  <c:v>3.0269813091259885E-3</c:v>
                </c:pt>
                <c:pt idx="873">
                  <c:v>2.9783894603606603E-3</c:v>
                </c:pt>
                <c:pt idx="874">
                  <c:v>2.9400815966577143E-3</c:v>
                </c:pt>
                <c:pt idx="875">
                  <c:v>2.9376829169890698E-3</c:v>
                </c:pt>
                <c:pt idx="876">
                  <c:v>2.9621075466277243E-3</c:v>
                </c:pt>
                <c:pt idx="877">
                  <c:v>2.9626046550702135E-3</c:v>
                </c:pt>
                <c:pt idx="878">
                  <c:v>2.9653099836383389E-3</c:v>
                </c:pt>
                <c:pt idx="879">
                  <c:v>2.9475224620482939E-3</c:v>
                </c:pt>
                <c:pt idx="880">
                  <c:v>2.8972979037937027E-3</c:v>
                </c:pt>
                <c:pt idx="881">
                  <c:v>2.8832946215734787E-3</c:v>
                </c:pt>
                <c:pt idx="882">
                  <c:v>2.8541959786603124E-3</c:v>
                </c:pt>
                <c:pt idx="883">
                  <c:v>2.8528592345138364E-3</c:v>
                </c:pt>
                <c:pt idx="884">
                  <c:v>2.8783741647296942E-3</c:v>
                </c:pt>
                <c:pt idx="885">
                  <c:v>2.6875275661364909E-3</c:v>
                </c:pt>
                <c:pt idx="886">
                  <c:v>2.738521098558194E-3</c:v>
                </c:pt>
                <c:pt idx="887">
                  <c:v>2.6753129312199276E-3</c:v>
                </c:pt>
                <c:pt idx="888">
                  <c:v>2.6818047877852714E-3</c:v>
                </c:pt>
                <c:pt idx="889">
                  <c:v>2.7537065171792871E-3</c:v>
                </c:pt>
                <c:pt idx="890">
                  <c:v>2.7386134231765884E-3</c:v>
                </c:pt>
                <c:pt idx="891">
                  <c:v>2.5597903950347447E-3</c:v>
                </c:pt>
                <c:pt idx="892">
                  <c:v>2.7207315590805732E-3</c:v>
                </c:pt>
                <c:pt idx="893">
                  <c:v>2.6662080285534129E-3</c:v>
                </c:pt>
                <c:pt idx="894">
                  <c:v>2.6638999520315729E-3</c:v>
                </c:pt>
                <c:pt idx="895">
                  <c:v>2.7016344012474589E-3</c:v>
                </c:pt>
                <c:pt idx="896">
                  <c:v>2.6869222430303766E-3</c:v>
                </c:pt>
                <c:pt idx="897">
                  <c:v>2.6835324870980331E-3</c:v>
                </c:pt>
                <c:pt idx="898">
                  <c:v>2.6766670225463313E-3</c:v>
                </c:pt>
                <c:pt idx="899">
                  <c:v>2.6700163192208237E-3</c:v>
                </c:pt>
                <c:pt idx="900">
                  <c:v>2.6698082088159941E-3</c:v>
                </c:pt>
                <c:pt idx="901">
                  <c:v>2.7091426089345888E-3</c:v>
                </c:pt>
                <c:pt idx="902">
                  <c:v>2.718559392841179E-3</c:v>
                </c:pt>
                <c:pt idx="903">
                  <c:v>2.7427942165868442E-3</c:v>
                </c:pt>
                <c:pt idx="904">
                  <c:v>2.6716752459724799E-3</c:v>
                </c:pt>
                <c:pt idx="905">
                  <c:v>2.7183446277694416E-3</c:v>
                </c:pt>
                <c:pt idx="906">
                  <c:v>2.6541022745510622E-3</c:v>
                </c:pt>
                <c:pt idx="907">
                  <c:v>2.6379173453847044E-3</c:v>
                </c:pt>
                <c:pt idx="908">
                  <c:v>2.6054697973907082E-3</c:v>
                </c:pt>
                <c:pt idx="909">
                  <c:v>2.58009235395851E-3</c:v>
                </c:pt>
                <c:pt idx="910">
                  <c:v>2.5850633703956602E-3</c:v>
                </c:pt>
                <c:pt idx="911">
                  <c:v>2.6052074999507514E-3</c:v>
                </c:pt>
                <c:pt idx="912">
                  <c:v>2.592245376564899E-3</c:v>
                </c:pt>
                <c:pt idx="913">
                  <c:v>2.5705249262755426E-3</c:v>
                </c:pt>
                <c:pt idx="914">
                  <c:v>2.5078147596202982E-3</c:v>
                </c:pt>
                <c:pt idx="915">
                  <c:v>2.5206197453317898E-3</c:v>
                </c:pt>
                <c:pt idx="916">
                  <c:v>2.5195511514226423E-3</c:v>
                </c:pt>
                <c:pt idx="917">
                  <c:v>2.5349221980733383E-3</c:v>
                </c:pt>
                <c:pt idx="918">
                  <c:v>2.5198428594841961E-3</c:v>
                </c:pt>
                <c:pt idx="919">
                  <c:v>2.5029257855066949E-3</c:v>
                </c:pt>
                <c:pt idx="920">
                  <c:v>2.4867754334109392E-3</c:v>
                </c:pt>
                <c:pt idx="921">
                  <c:v>2.4908655264853728E-3</c:v>
                </c:pt>
                <c:pt idx="922">
                  <c:v>2.5007675669371163E-3</c:v>
                </c:pt>
                <c:pt idx="923">
                  <c:v>2.4844787241162076E-3</c:v>
                </c:pt>
                <c:pt idx="924">
                  <c:v>2.497295441088255E-3</c:v>
                </c:pt>
                <c:pt idx="925">
                  <c:v>2.3939103800622347E-3</c:v>
                </c:pt>
                <c:pt idx="926">
                  <c:v>2.4030862920015627E-3</c:v>
                </c:pt>
                <c:pt idx="927">
                  <c:v>2.3943711152533292E-3</c:v>
                </c:pt>
                <c:pt idx="928">
                  <c:v>2.3885489271075369E-3</c:v>
                </c:pt>
                <c:pt idx="929">
                  <c:v>2.3877599268738174E-3</c:v>
                </c:pt>
                <c:pt idx="930">
                  <c:v>2.4756852328404457E-3</c:v>
                </c:pt>
                <c:pt idx="931">
                  <c:v>2.4700452415624681E-3</c:v>
                </c:pt>
                <c:pt idx="932">
                  <c:v>2.4666594223986373E-3</c:v>
                </c:pt>
                <c:pt idx="933">
                  <c:v>2.4679142034554043E-3</c:v>
                </c:pt>
                <c:pt idx="934">
                  <c:v>2.463878097519879E-3</c:v>
                </c:pt>
                <c:pt idx="935">
                  <c:v>2.4713966153443821E-3</c:v>
                </c:pt>
                <c:pt idx="936">
                  <c:v>2.4724803556452021E-3</c:v>
                </c:pt>
                <c:pt idx="937">
                  <c:v>2.4531250199231504E-3</c:v>
                </c:pt>
                <c:pt idx="938">
                  <c:v>2.4546414714194565E-3</c:v>
                </c:pt>
                <c:pt idx="939">
                  <c:v>2.4618737622779147E-3</c:v>
                </c:pt>
                <c:pt idx="940">
                  <c:v>2.4625004374838146E-3</c:v>
                </c:pt>
                <c:pt idx="941">
                  <c:v>2.4585314658943239E-3</c:v>
                </c:pt>
                <c:pt idx="942">
                  <c:v>2.4594349456540329E-3</c:v>
                </c:pt>
                <c:pt idx="943">
                  <c:v>2.4562153413238276E-3</c:v>
                </c:pt>
                <c:pt idx="944">
                  <c:v>2.4349754460253896E-3</c:v>
                </c:pt>
                <c:pt idx="945">
                  <c:v>2.4214139574337554E-3</c:v>
                </c:pt>
                <c:pt idx="946">
                  <c:v>2.4151960777438523E-3</c:v>
                </c:pt>
                <c:pt idx="947">
                  <c:v>2.3926109501824617E-3</c:v>
                </c:pt>
                <c:pt idx="948">
                  <c:v>2.5129449819816436E-3</c:v>
                </c:pt>
                <c:pt idx="949">
                  <c:v>2.5415579724175279E-3</c:v>
                </c:pt>
                <c:pt idx="950">
                  <c:v>2.5664666678932697E-3</c:v>
                </c:pt>
                <c:pt idx="951">
                  <c:v>2.5515077584154834E-3</c:v>
                </c:pt>
                <c:pt idx="952">
                  <c:v>2.6068202743582077E-3</c:v>
                </c:pt>
                <c:pt idx="953">
                  <c:v>2.5863519999683791E-3</c:v>
                </c:pt>
                <c:pt idx="954">
                  <c:v>2.524257169559205E-3</c:v>
                </c:pt>
                <c:pt idx="955">
                  <c:v>2.4692828801658128E-3</c:v>
                </c:pt>
                <c:pt idx="956">
                  <c:v>2.457919242366323E-3</c:v>
                </c:pt>
                <c:pt idx="957">
                  <c:v>2.4557537179223281E-3</c:v>
                </c:pt>
                <c:pt idx="958">
                  <c:v>2.440504496709117E-3</c:v>
                </c:pt>
                <c:pt idx="959">
                  <c:v>2.4421109508599359E-3</c:v>
                </c:pt>
                <c:pt idx="960">
                  <c:v>2.4511048315825953E-3</c:v>
                </c:pt>
                <c:pt idx="961">
                  <c:v>2.4517682293084321E-3</c:v>
                </c:pt>
                <c:pt idx="962">
                  <c:v>2.4560065668029173E-3</c:v>
                </c:pt>
                <c:pt idx="963">
                  <c:v>2.5119201061535828E-3</c:v>
                </c:pt>
                <c:pt idx="964">
                  <c:v>2.5120647727363108E-3</c:v>
                </c:pt>
                <c:pt idx="965">
                  <c:v>2.5513111929903491E-3</c:v>
                </c:pt>
                <c:pt idx="966">
                  <c:v>2.524174647032743E-3</c:v>
                </c:pt>
                <c:pt idx="967">
                  <c:v>2.5298742510426507E-3</c:v>
                </c:pt>
                <c:pt idx="968">
                  <c:v>2.5109163632052274E-3</c:v>
                </c:pt>
                <c:pt idx="969">
                  <c:v>2.5186256785088776E-3</c:v>
                </c:pt>
                <c:pt idx="970">
                  <c:v>2.5158029419953044E-3</c:v>
                </c:pt>
                <c:pt idx="971">
                  <c:v>2.5452203901688924E-3</c:v>
                </c:pt>
                <c:pt idx="972">
                  <c:v>2.5054914039412848E-3</c:v>
                </c:pt>
                <c:pt idx="973">
                  <c:v>2.5154159453406625E-3</c:v>
                </c:pt>
                <c:pt idx="974">
                  <c:v>2.4892269170907954E-3</c:v>
                </c:pt>
                <c:pt idx="975">
                  <c:v>2.4830048169645872E-3</c:v>
                </c:pt>
                <c:pt idx="976">
                  <c:v>2.4401386268301357E-3</c:v>
                </c:pt>
                <c:pt idx="977">
                  <c:v>2.4630586675812353E-3</c:v>
                </c:pt>
                <c:pt idx="978">
                  <c:v>2.472517927251435E-3</c:v>
                </c:pt>
                <c:pt idx="979">
                  <c:v>2.5021283425717814E-3</c:v>
                </c:pt>
                <c:pt idx="980">
                  <c:v>2.4500026135644043E-3</c:v>
                </c:pt>
                <c:pt idx="981">
                  <c:v>2.3995223860767113E-3</c:v>
                </c:pt>
                <c:pt idx="982">
                  <c:v>2.4102341635962102E-3</c:v>
                </c:pt>
                <c:pt idx="983">
                  <c:v>2.4188449632635478E-3</c:v>
                </c:pt>
                <c:pt idx="984">
                  <c:v>2.4470312873441863E-3</c:v>
                </c:pt>
                <c:pt idx="985">
                  <c:v>2.4185716799174531E-3</c:v>
                </c:pt>
                <c:pt idx="986">
                  <c:v>2.4208518529376228E-3</c:v>
                </c:pt>
                <c:pt idx="987">
                  <c:v>2.4515595386558325E-3</c:v>
                </c:pt>
                <c:pt idx="988">
                  <c:v>2.4540525168397507E-3</c:v>
                </c:pt>
                <c:pt idx="989">
                  <c:v>2.4447047177255056E-3</c:v>
                </c:pt>
                <c:pt idx="990">
                  <c:v>2.4457127369033695E-3</c:v>
                </c:pt>
                <c:pt idx="991">
                  <c:v>2.4835060533930351E-3</c:v>
                </c:pt>
                <c:pt idx="992">
                  <c:v>2.4977207144978217E-3</c:v>
                </c:pt>
                <c:pt idx="993">
                  <c:v>2.5814168634925405E-3</c:v>
                </c:pt>
                <c:pt idx="994">
                  <c:v>2.5747359221727148E-3</c:v>
                </c:pt>
                <c:pt idx="995">
                  <c:v>2.6040786636939654E-3</c:v>
                </c:pt>
                <c:pt idx="996">
                  <c:v>2.6306828792481522E-3</c:v>
                </c:pt>
                <c:pt idx="997">
                  <c:v>2.6305563610750609E-3</c:v>
                </c:pt>
                <c:pt idx="998">
                  <c:v>2.6236242518066118E-3</c:v>
                </c:pt>
                <c:pt idx="999">
                  <c:v>2.6703409717785927E-3</c:v>
                </c:pt>
                <c:pt idx="1000">
                  <c:v>2.634986228747751E-3</c:v>
                </c:pt>
                <c:pt idx="1001">
                  <c:v>2.6936899801709114E-3</c:v>
                </c:pt>
                <c:pt idx="1002">
                  <c:v>2.7243070429162652E-3</c:v>
                </c:pt>
                <c:pt idx="1003">
                  <c:v>2.7095927704457175E-3</c:v>
                </c:pt>
                <c:pt idx="1004">
                  <c:v>2.6989978168101962E-3</c:v>
                </c:pt>
                <c:pt idx="1005">
                  <c:v>2.7049895214890742E-3</c:v>
                </c:pt>
                <c:pt idx="1006">
                  <c:v>2.7185383747670724E-3</c:v>
                </c:pt>
                <c:pt idx="1007">
                  <c:v>2.7115311111247692E-3</c:v>
                </c:pt>
                <c:pt idx="1008">
                  <c:v>2.7174570876234588E-3</c:v>
                </c:pt>
                <c:pt idx="1009">
                  <c:v>2.7030027182843681E-3</c:v>
                </c:pt>
                <c:pt idx="1010">
                  <c:v>2.6941584776381394E-3</c:v>
                </c:pt>
                <c:pt idx="1011">
                  <c:v>2.5791806125025261E-3</c:v>
                </c:pt>
                <c:pt idx="1012">
                  <c:v>2.5706352985123181E-3</c:v>
                </c:pt>
                <c:pt idx="1013">
                  <c:v>2.5635974160404785E-3</c:v>
                </c:pt>
                <c:pt idx="1014">
                  <c:v>2.590268213580132E-3</c:v>
                </c:pt>
                <c:pt idx="1015">
                  <c:v>2.4802075608280293E-3</c:v>
                </c:pt>
                <c:pt idx="1016">
                  <c:v>2.3983644277871491E-3</c:v>
                </c:pt>
                <c:pt idx="1017">
                  <c:v>2.514953282922807E-3</c:v>
                </c:pt>
                <c:pt idx="1018">
                  <c:v>2.5159535500506353E-3</c:v>
                </c:pt>
                <c:pt idx="1019">
                  <c:v>2.5441158674501174E-3</c:v>
                </c:pt>
                <c:pt idx="1020">
                  <c:v>2.5739095639062144E-3</c:v>
                </c:pt>
                <c:pt idx="1021">
                  <c:v>2.6307322724970186E-3</c:v>
                </c:pt>
                <c:pt idx="1022">
                  <c:v>2.6868398562655865E-3</c:v>
                </c:pt>
                <c:pt idx="1023">
                  <c:v>2.6675731621687315E-3</c:v>
                </c:pt>
                <c:pt idx="1024">
                  <c:v>2.7051745055892184E-3</c:v>
                </c:pt>
                <c:pt idx="1025">
                  <c:v>2.7037394602773394E-3</c:v>
                </c:pt>
                <c:pt idx="1026">
                  <c:v>2.6781899899046471E-3</c:v>
                </c:pt>
                <c:pt idx="1027">
                  <c:v>2.6377342394446075E-3</c:v>
                </c:pt>
                <c:pt idx="1028">
                  <c:v>2.5925246309430731E-3</c:v>
                </c:pt>
                <c:pt idx="1029">
                  <c:v>2.5937458963144161E-3</c:v>
                </c:pt>
                <c:pt idx="1030">
                  <c:v>2.6282376500426589E-3</c:v>
                </c:pt>
                <c:pt idx="1031">
                  <c:v>2.671726997268292E-3</c:v>
                </c:pt>
                <c:pt idx="1032">
                  <c:v>2.874459963051931E-3</c:v>
                </c:pt>
                <c:pt idx="1033">
                  <c:v>2.9425532382142037E-3</c:v>
                </c:pt>
                <c:pt idx="1034">
                  <c:v>2.9370447913886193E-3</c:v>
                </c:pt>
                <c:pt idx="1035">
                  <c:v>2.9364009570872433E-3</c:v>
                </c:pt>
                <c:pt idx="1036">
                  <c:v>2.9139628454919772E-3</c:v>
                </c:pt>
                <c:pt idx="1037">
                  <c:v>2.9094428144776584E-3</c:v>
                </c:pt>
                <c:pt idx="1038">
                  <c:v>2.907316590419907E-3</c:v>
                </c:pt>
                <c:pt idx="1039">
                  <c:v>2.896975737514627E-3</c:v>
                </c:pt>
                <c:pt idx="1040">
                  <c:v>2.8849864857346595E-3</c:v>
                </c:pt>
                <c:pt idx="1041">
                  <c:v>2.8837017054622167E-3</c:v>
                </c:pt>
                <c:pt idx="1042">
                  <c:v>2.849762553208623E-3</c:v>
                </c:pt>
                <c:pt idx="1043">
                  <c:v>2.8752294093424605E-3</c:v>
                </c:pt>
                <c:pt idx="1044">
                  <c:v>2.8802552150420922E-3</c:v>
                </c:pt>
                <c:pt idx="1045">
                  <c:v>2.8746557097568881E-3</c:v>
                </c:pt>
                <c:pt idx="1046">
                  <c:v>2.9424111663985827E-3</c:v>
                </c:pt>
                <c:pt idx="1047">
                  <c:v>2.9496948065924574E-3</c:v>
                </c:pt>
                <c:pt idx="1048">
                  <c:v>2.9473729892287737E-3</c:v>
                </c:pt>
                <c:pt idx="1049">
                  <c:v>2.9433545229538994E-3</c:v>
                </c:pt>
                <c:pt idx="1050">
                  <c:v>2.9722538231596539E-3</c:v>
                </c:pt>
                <c:pt idx="1051">
                  <c:v>2.9781244556383625E-3</c:v>
                </c:pt>
                <c:pt idx="1052">
                  <c:v>2.976477220989167E-3</c:v>
                </c:pt>
                <c:pt idx="1053">
                  <c:v>2.971142903052944E-3</c:v>
                </c:pt>
                <c:pt idx="1054">
                  <c:v>2.9087981508388689E-3</c:v>
                </c:pt>
                <c:pt idx="1055">
                  <c:v>2.9048856824924942E-3</c:v>
                </c:pt>
                <c:pt idx="1056">
                  <c:v>2.7055866039709269E-3</c:v>
                </c:pt>
                <c:pt idx="1057">
                  <c:v>2.6480088938612041E-3</c:v>
                </c:pt>
                <c:pt idx="1058">
                  <c:v>2.7033002083166366E-3</c:v>
                </c:pt>
                <c:pt idx="1059">
                  <c:v>2.8245747011761257E-3</c:v>
                </c:pt>
                <c:pt idx="1060">
                  <c:v>2.8231617955794697E-3</c:v>
                </c:pt>
                <c:pt idx="1061">
                  <c:v>2.8177117217449105E-3</c:v>
                </c:pt>
                <c:pt idx="1062">
                  <c:v>2.7883512744472125E-3</c:v>
                </c:pt>
                <c:pt idx="1063">
                  <c:v>2.7866388945862524E-3</c:v>
                </c:pt>
                <c:pt idx="1064">
                  <c:v>2.7096273506418897E-3</c:v>
                </c:pt>
                <c:pt idx="1065">
                  <c:v>2.6836916044311841E-3</c:v>
                </c:pt>
                <c:pt idx="1066">
                  <c:v>2.6991512720432316E-3</c:v>
                </c:pt>
                <c:pt idx="1067">
                  <c:v>2.6966679810605113E-3</c:v>
                </c:pt>
                <c:pt idx="1068">
                  <c:v>2.9071614670047648E-3</c:v>
                </c:pt>
                <c:pt idx="1069">
                  <c:v>3.2161499661833583E-3</c:v>
                </c:pt>
                <c:pt idx="1070">
                  <c:v>3.283355520435668E-3</c:v>
                </c:pt>
                <c:pt idx="1071">
                  <c:v>3.2700153477229592E-3</c:v>
                </c:pt>
                <c:pt idx="1072">
                  <c:v>3.2948791577866996E-3</c:v>
                </c:pt>
                <c:pt idx="1073">
                  <c:v>3.2983474477115177E-3</c:v>
                </c:pt>
                <c:pt idx="1074">
                  <c:v>3.4448746339175097E-3</c:v>
                </c:pt>
                <c:pt idx="1075">
                  <c:v>3.3307453501553856E-3</c:v>
                </c:pt>
                <c:pt idx="1076">
                  <c:v>3.4712188796025092E-3</c:v>
                </c:pt>
                <c:pt idx="1077">
                  <c:v>3.4719427340007343E-3</c:v>
                </c:pt>
                <c:pt idx="1078">
                  <c:v>3.4838684738810566E-3</c:v>
                </c:pt>
                <c:pt idx="1079">
                  <c:v>3.5004231316637766E-3</c:v>
                </c:pt>
                <c:pt idx="1080">
                  <c:v>3.5509079527548228E-3</c:v>
                </c:pt>
                <c:pt idx="1081">
                  <c:v>3.5587419055831955E-3</c:v>
                </c:pt>
                <c:pt idx="1082">
                  <c:v>3.554074526294269E-3</c:v>
                </c:pt>
                <c:pt idx="1083">
                  <c:v>3.5407712891650594E-3</c:v>
                </c:pt>
                <c:pt idx="1084">
                  <c:v>3.5292912851217755E-3</c:v>
                </c:pt>
                <c:pt idx="1085">
                  <c:v>3.5002257663512451E-3</c:v>
                </c:pt>
                <c:pt idx="1086">
                  <c:v>3.5236874022814952E-3</c:v>
                </c:pt>
                <c:pt idx="1087">
                  <c:v>3.6015237061278946E-3</c:v>
                </c:pt>
                <c:pt idx="1088">
                  <c:v>3.6025217859061934E-3</c:v>
                </c:pt>
                <c:pt idx="1089">
                  <c:v>3.6031600475261139E-3</c:v>
                </c:pt>
                <c:pt idx="1090">
                  <c:v>3.5910326878012357E-3</c:v>
                </c:pt>
                <c:pt idx="1091">
                  <c:v>3.5986238367207188E-3</c:v>
                </c:pt>
                <c:pt idx="1092">
                  <c:v>3.6118745002902803E-3</c:v>
                </c:pt>
                <c:pt idx="1093">
                  <c:v>3.6207038638411872E-3</c:v>
                </c:pt>
                <c:pt idx="1094">
                  <c:v>3.6176149057482315E-3</c:v>
                </c:pt>
                <c:pt idx="1095">
                  <c:v>3.5373694520134278E-3</c:v>
                </c:pt>
                <c:pt idx="1096">
                  <c:v>3.591675250302807E-3</c:v>
                </c:pt>
                <c:pt idx="1097">
                  <c:v>3.5589020825491187E-3</c:v>
                </c:pt>
                <c:pt idx="1098">
                  <c:v>3.5355971478937464E-3</c:v>
                </c:pt>
                <c:pt idx="1099">
                  <c:v>3.5403363825253528E-3</c:v>
                </c:pt>
                <c:pt idx="1100">
                  <c:v>3.5482631487100914E-3</c:v>
                </c:pt>
                <c:pt idx="1101">
                  <c:v>3.5476798127885216E-3</c:v>
                </c:pt>
                <c:pt idx="1102">
                  <c:v>3.5488134325768333E-3</c:v>
                </c:pt>
                <c:pt idx="1103">
                  <c:v>3.5446416289658966E-3</c:v>
                </c:pt>
                <c:pt idx="1104">
                  <c:v>3.5355127027424387E-3</c:v>
                </c:pt>
                <c:pt idx="1105">
                  <c:v>3.5140829340759277E-3</c:v>
                </c:pt>
                <c:pt idx="1106">
                  <c:v>3.5788634261809203E-3</c:v>
                </c:pt>
                <c:pt idx="1107">
                  <c:v>3.5955455713702969E-3</c:v>
                </c:pt>
                <c:pt idx="1108">
                  <c:v>3.6188830954682399E-3</c:v>
                </c:pt>
                <c:pt idx="1109">
                  <c:v>3.5468717991038413E-3</c:v>
                </c:pt>
                <c:pt idx="1110">
                  <c:v>3.5202470508435809E-3</c:v>
                </c:pt>
                <c:pt idx="1111">
                  <c:v>3.6139600249385771E-3</c:v>
                </c:pt>
                <c:pt idx="1112">
                  <c:v>3.6220612155826639E-3</c:v>
                </c:pt>
                <c:pt idx="1113">
                  <c:v>3.5348414722477604E-3</c:v>
                </c:pt>
                <c:pt idx="1114">
                  <c:v>3.5660982737773014E-3</c:v>
                </c:pt>
                <c:pt idx="1115">
                  <c:v>3.5685952614295034E-3</c:v>
                </c:pt>
                <c:pt idx="1116">
                  <c:v>3.5789157120894441E-3</c:v>
                </c:pt>
                <c:pt idx="1117">
                  <c:v>3.5679923285239826E-3</c:v>
                </c:pt>
                <c:pt idx="1118">
                  <c:v>3.56515991205061E-3</c:v>
                </c:pt>
                <c:pt idx="1119">
                  <c:v>3.563309326967272E-3</c:v>
                </c:pt>
                <c:pt idx="1120">
                  <c:v>3.5606393212805759E-3</c:v>
                </c:pt>
                <c:pt idx="1121">
                  <c:v>3.5408156693967625E-3</c:v>
                </c:pt>
                <c:pt idx="1122">
                  <c:v>3.3695739132140762E-3</c:v>
                </c:pt>
                <c:pt idx="1123">
                  <c:v>3.3796498826147233E-3</c:v>
                </c:pt>
                <c:pt idx="1124">
                  <c:v>3.3814312130530369E-3</c:v>
                </c:pt>
                <c:pt idx="1125">
                  <c:v>3.3627072586215651E-3</c:v>
                </c:pt>
                <c:pt idx="1126">
                  <c:v>3.3572123230032631E-3</c:v>
                </c:pt>
                <c:pt idx="1127">
                  <c:v>3.3810798769795757E-3</c:v>
                </c:pt>
                <c:pt idx="1128">
                  <c:v>3.3787566387320157E-3</c:v>
                </c:pt>
                <c:pt idx="1129">
                  <c:v>3.3764809172844332E-3</c:v>
                </c:pt>
                <c:pt idx="1130">
                  <c:v>3.3844991078724792E-3</c:v>
                </c:pt>
                <c:pt idx="1131">
                  <c:v>3.2834868555095867E-3</c:v>
                </c:pt>
                <c:pt idx="1132">
                  <c:v>3.0839526263334643E-3</c:v>
                </c:pt>
                <c:pt idx="1133">
                  <c:v>3.048488300722612E-3</c:v>
                </c:pt>
                <c:pt idx="1134">
                  <c:v>3.1333193998126928E-3</c:v>
                </c:pt>
                <c:pt idx="1135">
                  <c:v>3.1893382343265997E-3</c:v>
                </c:pt>
                <c:pt idx="1136">
                  <c:v>4.1086992718135304E-3</c:v>
                </c:pt>
                <c:pt idx="1137">
                  <c:v>4.0334627354998084E-3</c:v>
                </c:pt>
                <c:pt idx="1138">
                  <c:v>4.0047339166700367E-3</c:v>
                </c:pt>
                <c:pt idx="1139">
                  <c:v>3.9368229734376139E-3</c:v>
                </c:pt>
                <c:pt idx="1140">
                  <c:v>4.0532530181792035E-3</c:v>
                </c:pt>
                <c:pt idx="1141">
                  <c:v>4.0503766089061526E-3</c:v>
                </c:pt>
                <c:pt idx="1142">
                  <c:v>4.0874127398848673E-3</c:v>
                </c:pt>
                <c:pt idx="1143">
                  <c:v>3.997806253498222E-3</c:v>
                </c:pt>
                <c:pt idx="1144">
                  <c:v>4.0037927337276862E-3</c:v>
                </c:pt>
                <c:pt idx="1145">
                  <c:v>3.9838421393286498E-3</c:v>
                </c:pt>
                <c:pt idx="1146">
                  <c:v>4.1826861518622412E-3</c:v>
                </c:pt>
                <c:pt idx="1147">
                  <c:v>4.7001555176062184E-3</c:v>
                </c:pt>
                <c:pt idx="1148">
                  <c:v>4.7068946255451527E-3</c:v>
                </c:pt>
                <c:pt idx="1149">
                  <c:v>4.712461781878766E-3</c:v>
                </c:pt>
                <c:pt idx="1150">
                  <c:v>4.7339856499306948E-3</c:v>
                </c:pt>
                <c:pt idx="1151">
                  <c:v>4.7716521026027947E-3</c:v>
                </c:pt>
                <c:pt idx="1152">
                  <c:v>4.7721039089602913E-3</c:v>
                </c:pt>
                <c:pt idx="1153">
                  <c:v>4.7581596522533135E-3</c:v>
                </c:pt>
                <c:pt idx="1154">
                  <c:v>4.7197671665746678E-3</c:v>
                </c:pt>
                <c:pt idx="1155">
                  <c:v>4.7340200535981106E-3</c:v>
                </c:pt>
                <c:pt idx="1156">
                  <c:v>4.7396167680219597E-3</c:v>
                </c:pt>
                <c:pt idx="1157">
                  <c:v>4.7895786764004314E-3</c:v>
                </c:pt>
                <c:pt idx="1158">
                  <c:v>4.7893114013842783E-3</c:v>
                </c:pt>
                <c:pt idx="1159">
                  <c:v>4.8018264708641224E-3</c:v>
                </c:pt>
                <c:pt idx="1160">
                  <c:v>4.8095154770091365E-3</c:v>
                </c:pt>
                <c:pt idx="1161">
                  <c:v>4.9998014131476748E-3</c:v>
                </c:pt>
                <c:pt idx="1162">
                  <c:v>5.1047448902105975E-3</c:v>
                </c:pt>
                <c:pt idx="1163">
                  <c:v>5.1091364081515527E-3</c:v>
                </c:pt>
                <c:pt idx="1164">
                  <c:v>5.1509806159766094E-3</c:v>
                </c:pt>
                <c:pt idx="1165">
                  <c:v>5.1495747906796291E-3</c:v>
                </c:pt>
                <c:pt idx="1166">
                  <c:v>5.142126230374116E-3</c:v>
                </c:pt>
                <c:pt idx="1167">
                  <c:v>5.1391953032684061E-3</c:v>
                </c:pt>
                <c:pt idx="1168">
                  <c:v>5.2404126545413697E-3</c:v>
                </c:pt>
                <c:pt idx="1169">
                  <c:v>5.2207836242894158E-3</c:v>
                </c:pt>
                <c:pt idx="1170">
                  <c:v>5.2415580805582765E-3</c:v>
                </c:pt>
                <c:pt idx="1171">
                  <c:v>5.2391491102191014E-3</c:v>
                </c:pt>
                <c:pt idx="1172">
                  <c:v>5.2387286278780826E-3</c:v>
                </c:pt>
                <c:pt idx="1173">
                  <c:v>5.2830409064125762E-3</c:v>
                </c:pt>
                <c:pt idx="1174">
                  <c:v>5.1931625107302813E-3</c:v>
                </c:pt>
                <c:pt idx="1175">
                  <c:v>5.1963264950554665E-3</c:v>
                </c:pt>
                <c:pt idx="1176">
                  <c:v>5.2131003839968933E-3</c:v>
                </c:pt>
                <c:pt idx="1177">
                  <c:v>5.1188845323582354E-3</c:v>
                </c:pt>
                <c:pt idx="1178">
                  <c:v>5.097473588090381E-3</c:v>
                </c:pt>
                <c:pt idx="1179">
                  <c:v>5.0635136690090057E-3</c:v>
                </c:pt>
                <c:pt idx="1180">
                  <c:v>5.0600979244510976E-3</c:v>
                </c:pt>
                <c:pt idx="1181">
                  <c:v>5.0705669769243742E-3</c:v>
                </c:pt>
                <c:pt idx="1182">
                  <c:v>5.0712225264124408E-3</c:v>
                </c:pt>
                <c:pt idx="1183">
                  <c:v>5.0711194536741718E-3</c:v>
                </c:pt>
                <c:pt idx="1184">
                  <c:v>5.0890744127005186E-3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BC-4ABF-A65E-7BFE5FB6D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Correlation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24538296349320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RISKSTATS_LSE!$BG$1</c:f>
              <c:strCache>
                <c:ptCount val="1"/>
                <c:pt idx="0">
                  <c:v>N.A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RISKSTATS_LSE!$BG$2:$BG$1194</c:f>
              <c:numCache>
                <c:formatCode>0.00%</c:formatCode>
                <c:ptCount val="1193"/>
                <c:pt idx="620">
                  <c:v>3.5043116739102115E-3</c:v>
                </c:pt>
                <c:pt idx="621">
                  <c:v>3.7368056567449524E-3</c:v>
                </c:pt>
                <c:pt idx="622">
                  <c:v>3.6233336109410506E-3</c:v>
                </c:pt>
                <c:pt idx="623">
                  <c:v>3.5157307740943198E-3</c:v>
                </c:pt>
                <c:pt idx="624">
                  <c:v>3.4393165618710809E-3</c:v>
                </c:pt>
                <c:pt idx="625">
                  <c:v>3.5514089627872438E-3</c:v>
                </c:pt>
                <c:pt idx="626">
                  <c:v>3.4495460410420408E-3</c:v>
                </c:pt>
                <c:pt idx="627">
                  <c:v>3.3567787792899871E-3</c:v>
                </c:pt>
                <c:pt idx="628">
                  <c:v>3.8493042939163717E-3</c:v>
                </c:pt>
                <c:pt idx="629">
                  <c:v>3.8808454682965612E-3</c:v>
                </c:pt>
                <c:pt idx="630">
                  <c:v>3.7778724171322838E-3</c:v>
                </c:pt>
                <c:pt idx="631">
                  <c:v>3.6991644568469743E-3</c:v>
                </c:pt>
                <c:pt idx="632">
                  <c:v>3.630581617504589E-3</c:v>
                </c:pt>
                <c:pt idx="633">
                  <c:v>3.6602665545168831E-3</c:v>
                </c:pt>
                <c:pt idx="634">
                  <c:v>3.7128963017942721E-3</c:v>
                </c:pt>
                <c:pt idx="635">
                  <c:v>3.8280829515077489E-3</c:v>
                </c:pt>
                <c:pt idx="636">
                  <c:v>4.0564586821650603E-3</c:v>
                </c:pt>
                <c:pt idx="637">
                  <c:v>4.070944166666199E-3</c:v>
                </c:pt>
                <c:pt idx="638">
                  <c:v>4.2595627556128975E-3</c:v>
                </c:pt>
                <c:pt idx="639">
                  <c:v>4.1506831306423533E-3</c:v>
                </c:pt>
                <c:pt idx="640">
                  <c:v>4.4502521539403553E-3</c:v>
                </c:pt>
                <c:pt idx="641">
                  <c:v>4.4477125757918087E-3</c:v>
                </c:pt>
                <c:pt idx="642">
                  <c:v>4.988923975258905E-3</c:v>
                </c:pt>
                <c:pt idx="643">
                  <c:v>5.1023747626226194E-3</c:v>
                </c:pt>
                <c:pt idx="644">
                  <c:v>4.9468764560731378E-3</c:v>
                </c:pt>
                <c:pt idx="645">
                  <c:v>5.4688182161385804E-3</c:v>
                </c:pt>
                <c:pt idx="646">
                  <c:v>5.7330249887747528E-3</c:v>
                </c:pt>
                <c:pt idx="647">
                  <c:v>5.5941840108884129E-3</c:v>
                </c:pt>
                <c:pt idx="648">
                  <c:v>6.4040976280028946E-3</c:v>
                </c:pt>
                <c:pt idx="649">
                  <c:v>6.2222796980483924E-3</c:v>
                </c:pt>
                <c:pt idx="650">
                  <c:v>6.0397615026322789E-3</c:v>
                </c:pt>
                <c:pt idx="651">
                  <c:v>5.8700342922306326E-3</c:v>
                </c:pt>
                <c:pt idx="652">
                  <c:v>5.7120655038355875E-3</c:v>
                </c:pt>
                <c:pt idx="653">
                  <c:v>5.5402947323172627E-3</c:v>
                </c:pt>
                <c:pt idx="654">
                  <c:v>5.4094866302941622E-3</c:v>
                </c:pt>
                <c:pt idx="655">
                  <c:v>5.359200658283967E-3</c:v>
                </c:pt>
                <c:pt idx="656">
                  <c:v>5.3904183922964055E-3</c:v>
                </c:pt>
                <c:pt idx="657">
                  <c:v>5.2331746050657954E-3</c:v>
                </c:pt>
                <c:pt idx="658">
                  <c:v>5.1060198009097186E-3</c:v>
                </c:pt>
                <c:pt idx="659">
                  <c:v>4.9503176415080802E-3</c:v>
                </c:pt>
                <c:pt idx="660">
                  <c:v>4.917878807722857E-3</c:v>
                </c:pt>
                <c:pt idx="661">
                  <c:v>4.901005578273103E-3</c:v>
                </c:pt>
                <c:pt idx="662">
                  <c:v>5.5033355375897902E-3</c:v>
                </c:pt>
                <c:pt idx="663">
                  <c:v>5.4453847711876989E-3</c:v>
                </c:pt>
                <c:pt idx="664">
                  <c:v>5.2811809404393843E-3</c:v>
                </c:pt>
                <c:pt idx="665">
                  <c:v>5.2948619812145121E-3</c:v>
                </c:pt>
                <c:pt idx="666">
                  <c:v>5.1336575773762022E-3</c:v>
                </c:pt>
                <c:pt idx="667">
                  <c:v>5.1774378617849273E-3</c:v>
                </c:pt>
                <c:pt idx="668">
                  <c:v>5.0301657864075342E-3</c:v>
                </c:pt>
                <c:pt idx="669">
                  <c:v>5.2283070332708763E-3</c:v>
                </c:pt>
                <c:pt idx="670">
                  <c:v>5.1593173569205921E-3</c:v>
                </c:pt>
                <c:pt idx="671">
                  <c:v>5.0154301501968849E-3</c:v>
                </c:pt>
                <c:pt idx="672">
                  <c:v>4.954479365394923E-3</c:v>
                </c:pt>
                <c:pt idx="673">
                  <c:v>4.8099742946271454E-3</c:v>
                </c:pt>
                <c:pt idx="674">
                  <c:v>5.1299274611312871E-3</c:v>
                </c:pt>
                <c:pt idx="675">
                  <c:v>5.0226646539454954E-3</c:v>
                </c:pt>
                <c:pt idx="676">
                  <c:v>5.0563519940094335E-3</c:v>
                </c:pt>
                <c:pt idx="677">
                  <c:v>4.9041598647132723E-3</c:v>
                </c:pt>
                <c:pt idx="678">
                  <c:v>4.9550925386318808E-3</c:v>
                </c:pt>
                <c:pt idx="679">
                  <c:v>4.9426993759411758E-3</c:v>
                </c:pt>
                <c:pt idx="680">
                  <c:v>4.82779732649665E-3</c:v>
                </c:pt>
                <c:pt idx="681">
                  <c:v>5.1864634602984761E-3</c:v>
                </c:pt>
                <c:pt idx="682">
                  <c:v>5.1663330386448238E-3</c:v>
                </c:pt>
                <c:pt idx="683">
                  <c:v>5.1054446088964617E-3</c:v>
                </c:pt>
                <c:pt idx="684">
                  <c:v>4.9506577979937481E-3</c:v>
                </c:pt>
                <c:pt idx="685">
                  <c:v>5.1784862351109892E-3</c:v>
                </c:pt>
                <c:pt idx="686">
                  <c:v>6.1321392204633533E-3</c:v>
                </c:pt>
                <c:pt idx="687">
                  <c:v>6.115201638400505E-3</c:v>
                </c:pt>
                <c:pt idx="688">
                  <c:v>6.3402515827385431E-3</c:v>
                </c:pt>
                <c:pt idx="689">
                  <c:v>7.1712574009955036E-3</c:v>
                </c:pt>
                <c:pt idx="690">
                  <c:v>7.1831478060238761E-3</c:v>
                </c:pt>
                <c:pt idx="691">
                  <c:v>7.0788923951267835E-3</c:v>
                </c:pt>
                <c:pt idx="692">
                  <c:v>6.9391724409450187E-3</c:v>
                </c:pt>
                <c:pt idx="693">
                  <c:v>6.8576313386292838E-3</c:v>
                </c:pt>
                <c:pt idx="694">
                  <c:v>6.6816013691045973E-3</c:v>
                </c:pt>
                <c:pt idx="695">
                  <c:v>6.4801052997497726E-3</c:v>
                </c:pt>
                <c:pt idx="696">
                  <c:v>6.4447098752559379E-3</c:v>
                </c:pt>
                <c:pt idx="697">
                  <c:v>6.2526546547711703E-3</c:v>
                </c:pt>
                <c:pt idx="698">
                  <c:v>6.1617711941562361E-3</c:v>
                </c:pt>
                <c:pt idx="699">
                  <c:v>6.3652006211970457E-3</c:v>
                </c:pt>
                <c:pt idx="700">
                  <c:v>6.2850405501156167E-3</c:v>
                </c:pt>
                <c:pt idx="701">
                  <c:v>6.0991456219096993E-3</c:v>
                </c:pt>
                <c:pt idx="702">
                  <c:v>5.9304864796316439E-3</c:v>
                </c:pt>
                <c:pt idx="703">
                  <c:v>5.7806732441340949E-3</c:v>
                </c:pt>
                <c:pt idx="704">
                  <c:v>5.9791738353328315E-3</c:v>
                </c:pt>
                <c:pt idx="705">
                  <c:v>6.0494471336589731E-3</c:v>
                </c:pt>
                <c:pt idx="706">
                  <c:v>6.0898108413692557E-3</c:v>
                </c:pt>
                <c:pt idx="707">
                  <c:v>6.1092866568325964E-3</c:v>
                </c:pt>
                <c:pt idx="708">
                  <c:v>6.3529763650399234E-3</c:v>
                </c:pt>
                <c:pt idx="709">
                  <c:v>6.6787800055885345E-3</c:v>
                </c:pt>
                <c:pt idx="710">
                  <c:v>6.8564432659646854E-3</c:v>
                </c:pt>
                <c:pt idx="711">
                  <c:v>6.7207581796283134E-3</c:v>
                </c:pt>
                <c:pt idx="712">
                  <c:v>6.7301668098388905E-3</c:v>
                </c:pt>
                <c:pt idx="713">
                  <c:v>6.5851119043901932E-3</c:v>
                </c:pt>
                <c:pt idx="714">
                  <c:v>6.7330591821051595E-3</c:v>
                </c:pt>
                <c:pt idx="715">
                  <c:v>7.0209947832270934E-3</c:v>
                </c:pt>
                <c:pt idx="716">
                  <c:v>7.209244053326693E-3</c:v>
                </c:pt>
                <c:pt idx="717">
                  <c:v>7.1374197183363963E-3</c:v>
                </c:pt>
                <c:pt idx="718">
                  <c:v>7.1090348880731638E-3</c:v>
                </c:pt>
                <c:pt idx="719">
                  <c:v>6.9347518824149756E-3</c:v>
                </c:pt>
                <c:pt idx="720">
                  <c:v>6.7862119609136753E-3</c:v>
                </c:pt>
                <c:pt idx="721">
                  <c:v>6.5791787022387565E-3</c:v>
                </c:pt>
                <c:pt idx="722">
                  <c:v>6.4021140952367642E-3</c:v>
                </c:pt>
                <c:pt idx="723">
                  <c:v>6.2714846769300944E-3</c:v>
                </c:pt>
                <c:pt idx="724">
                  <c:v>6.2012211851202896E-3</c:v>
                </c:pt>
                <c:pt idx="725">
                  <c:v>6.0241288800265465E-3</c:v>
                </c:pt>
                <c:pt idx="726">
                  <c:v>5.9347043116318764E-3</c:v>
                </c:pt>
                <c:pt idx="727">
                  <c:v>5.8945714714057325E-3</c:v>
                </c:pt>
                <c:pt idx="728">
                  <c:v>5.8093142567252776E-3</c:v>
                </c:pt>
                <c:pt idx="729">
                  <c:v>5.6435444408575591E-3</c:v>
                </c:pt>
                <c:pt idx="730">
                  <c:v>5.4782101855295751E-3</c:v>
                </c:pt>
                <c:pt idx="731">
                  <c:v>5.322107009417135E-3</c:v>
                </c:pt>
                <c:pt idx="732">
                  <c:v>5.1627097335311244E-3</c:v>
                </c:pt>
                <c:pt idx="733">
                  <c:v>5.0050109235680422E-3</c:v>
                </c:pt>
                <c:pt idx="734">
                  <c:v>4.8524392604864693E-3</c:v>
                </c:pt>
                <c:pt idx="735">
                  <c:v>4.7111388581081159E-3</c:v>
                </c:pt>
                <c:pt idx="736">
                  <c:v>4.5781107709546793E-3</c:v>
                </c:pt>
                <c:pt idx="737">
                  <c:v>4.466717657388747E-3</c:v>
                </c:pt>
                <c:pt idx="738">
                  <c:v>4.3557527281997931E-3</c:v>
                </c:pt>
                <c:pt idx="739">
                  <c:v>4.3285779383096532E-3</c:v>
                </c:pt>
                <c:pt idx="740">
                  <c:v>4.8748561788502214E-3</c:v>
                </c:pt>
                <c:pt idx="741">
                  <c:v>5.0998729398470449E-3</c:v>
                </c:pt>
                <c:pt idx="742">
                  <c:v>4.9467739717797997E-3</c:v>
                </c:pt>
                <c:pt idx="743">
                  <c:v>4.9582470389520697E-3</c:v>
                </c:pt>
                <c:pt idx="744">
                  <c:v>4.8240735336655769E-3</c:v>
                </c:pt>
                <c:pt idx="745">
                  <c:v>4.7074762910865788E-3</c:v>
                </c:pt>
                <c:pt idx="746">
                  <c:v>4.7760579215273156E-3</c:v>
                </c:pt>
                <c:pt idx="747">
                  <c:v>4.6761418956767975E-3</c:v>
                </c:pt>
                <c:pt idx="748">
                  <c:v>4.9571483454715756E-3</c:v>
                </c:pt>
                <c:pt idx="749">
                  <c:v>4.8061977257281953E-3</c:v>
                </c:pt>
                <c:pt idx="750">
                  <c:v>4.6628265907622804E-3</c:v>
                </c:pt>
                <c:pt idx="751">
                  <c:v>4.8707686217544068E-3</c:v>
                </c:pt>
                <c:pt idx="752">
                  <c:v>4.8398008202152785E-3</c:v>
                </c:pt>
                <c:pt idx="753">
                  <c:v>4.6918731140521653E-3</c:v>
                </c:pt>
                <c:pt idx="754">
                  <c:v>5.0684017974244547E-3</c:v>
                </c:pt>
                <c:pt idx="755">
                  <c:v>4.9379915889698608E-3</c:v>
                </c:pt>
                <c:pt idx="756">
                  <c:v>4.7986764267590213E-3</c:v>
                </c:pt>
                <c:pt idx="757">
                  <c:v>5.0923113686257423E-3</c:v>
                </c:pt>
                <c:pt idx="758">
                  <c:v>5.3147367239882344E-3</c:v>
                </c:pt>
                <c:pt idx="759">
                  <c:v>6.0251907319156623E-3</c:v>
                </c:pt>
                <c:pt idx="760">
                  <c:v>5.8522275240409736E-3</c:v>
                </c:pt>
                <c:pt idx="761">
                  <c:v>6.0083268724245697E-3</c:v>
                </c:pt>
                <c:pt idx="762">
                  <c:v>5.8335715239531917E-3</c:v>
                </c:pt>
                <c:pt idx="763">
                  <c:v>5.7845478022132274E-3</c:v>
                </c:pt>
                <c:pt idx="764">
                  <c:v>5.6083032820181599E-3</c:v>
                </c:pt>
                <c:pt idx="765">
                  <c:v>5.613348721753994E-3</c:v>
                </c:pt>
                <c:pt idx="766">
                  <c:v>5.4422609226037581E-3</c:v>
                </c:pt>
                <c:pt idx="767">
                  <c:v>5.2806258913345068E-3</c:v>
                </c:pt>
                <c:pt idx="768">
                  <c:v>5.2253706675639087E-3</c:v>
                </c:pt>
                <c:pt idx="769">
                  <c:v>5.6367180321305072E-3</c:v>
                </c:pt>
                <c:pt idx="770">
                  <c:v>5.5734491433933999E-3</c:v>
                </c:pt>
                <c:pt idx="771">
                  <c:v>5.4762195256936042E-3</c:v>
                </c:pt>
                <c:pt idx="772">
                  <c:v>5.6026173746107025E-3</c:v>
                </c:pt>
                <c:pt idx="773">
                  <c:v>5.8140510046012749E-3</c:v>
                </c:pt>
                <c:pt idx="774">
                  <c:v>5.6365451359156205E-3</c:v>
                </c:pt>
                <c:pt idx="775">
                  <c:v>5.6306743791820248E-3</c:v>
                </c:pt>
                <c:pt idx="776">
                  <c:v>5.6145774730119733E-3</c:v>
                </c:pt>
                <c:pt idx="777">
                  <c:v>6.180222758910248E-3</c:v>
                </c:pt>
                <c:pt idx="778">
                  <c:v>6.0582893180174974E-3</c:v>
                </c:pt>
                <c:pt idx="779">
                  <c:v>5.8741011290138982E-3</c:v>
                </c:pt>
                <c:pt idx="780">
                  <c:v>5.7222264703207576E-3</c:v>
                </c:pt>
                <c:pt idx="781">
                  <c:v>5.5804211817739027E-3</c:v>
                </c:pt>
                <c:pt idx="782">
                  <c:v>5.4246386853175439E-3</c:v>
                </c:pt>
                <c:pt idx="783">
                  <c:v>5.2932187782584574E-3</c:v>
                </c:pt>
                <c:pt idx="784">
                  <c:v>5.1435772646203134E-3</c:v>
                </c:pt>
                <c:pt idx="785">
                  <c:v>5.0075422928751723E-3</c:v>
                </c:pt>
                <c:pt idx="786">
                  <c:v>4.8759643200066271E-3</c:v>
                </c:pt>
                <c:pt idx="787">
                  <c:v>4.7278591158198208E-3</c:v>
                </c:pt>
                <c:pt idx="788">
                  <c:v>4.5970831026070028E-3</c:v>
                </c:pt>
                <c:pt idx="789">
                  <c:v>4.4850665315190903E-3</c:v>
                </c:pt>
                <c:pt idx="790">
                  <c:v>4.7399348501783543E-3</c:v>
                </c:pt>
                <c:pt idx="791">
                  <c:v>4.73658291689724E-3</c:v>
                </c:pt>
                <c:pt idx="792">
                  <c:v>4.6950527852787525E-3</c:v>
                </c:pt>
                <c:pt idx="793">
                  <c:v>4.5539372036932429E-3</c:v>
                </c:pt>
                <c:pt idx="794">
                  <c:v>4.4886353444255726E-3</c:v>
                </c:pt>
                <c:pt idx="795">
                  <c:v>4.4210578978736174E-3</c:v>
                </c:pt>
                <c:pt idx="796">
                  <c:v>4.2985564846042242E-3</c:v>
                </c:pt>
                <c:pt idx="797">
                  <c:v>4.1799277158593075E-3</c:v>
                </c:pt>
                <c:pt idx="798">
                  <c:v>4.0893211665519362E-3</c:v>
                </c:pt>
                <c:pt idx="799">
                  <c:v>4.0492727506272457E-3</c:v>
                </c:pt>
                <c:pt idx="800">
                  <c:v>5.047258760303752E-3</c:v>
                </c:pt>
                <c:pt idx="801">
                  <c:v>5.1098848174906085E-3</c:v>
                </c:pt>
                <c:pt idx="802">
                  <c:v>5.0014925982095719E-3</c:v>
                </c:pt>
                <c:pt idx="803">
                  <c:v>4.8547397765977777E-3</c:v>
                </c:pt>
                <c:pt idx="804">
                  <c:v>4.9297180065080168E-3</c:v>
                </c:pt>
                <c:pt idx="805">
                  <c:v>5.5042291082476012E-3</c:v>
                </c:pt>
                <c:pt idx="806">
                  <c:v>5.6414771894068988E-3</c:v>
                </c:pt>
                <c:pt idx="807">
                  <c:v>5.549867158687171E-3</c:v>
                </c:pt>
                <c:pt idx="808">
                  <c:v>5.838121219438666E-3</c:v>
                </c:pt>
                <c:pt idx="809">
                  <c:v>6.9879618074027393E-3</c:v>
                </c:pt>
                <c:pt idx="810">
                  <c:v>7.0656865002182686E-3</c:v>
                </c:pt>
                <c:pt idx="811">
                  <c:v>7.1643596619650769E-3</c:v>
                </c:pt>
                <c:pt idx="812">
                  <c:v>7.1699667869200108E-3</c:v>
                </c:pt>
                <c:pt idx="813">
                  <c:v>7.8586979567979182E-3</c:v>
                </c:pt>
                <c:pt idx="814">
                  <c:v>7.6508403067689149E-3</c:v>
                </c:pt>
                <c:pt idx="815">
                  <c:v>8.9849805472184477E-3</c:v>
                </c:pt>
                <c:pt idx="816">
                  <c:v>9.1408684687763926E-3</c:v>
                </c:pt>
                <c:pt idx="817">
                  <c:v>8.879515678829001E-3</c:v>
                </c:pt>
                <c:pt idx="818">
                  <c:v>8.6865016299310562E-3</c:v>
                </c:pt>
                <c:pt idx="819">
                  <c:v>8.6250375003325743E-3</c:v>
                </c:pt>
                <c:pt idx="820">
                  <c:v>1.0130798774603043E-2</c:v>
                </c:pt>
                <c:pt idx="821">
                  <c:v>9.8237885634049268E-3</c:v>
                </c:pt>
                <c:pt idx="822">
                  <c:v>9.653003528876403E-3</c:v>
                </c:pt>
                <c:pt idx="823">
                  <c:v>9.3895250986051754E-3</c:v>
                </c:pt>
                <c:pt idx="824">
                  <c:v>9.6410211247133469E-3</c:v>
                </c:pt>
                <c:pt idx="825">
                  <c:v>9.5914268002555165E-3</c:v>
                </c:pt>
                <c:pt idx="826">
                  <c:v>9.3058458312860835E-3</c:v>
                </c:pt>
                <c:pt idx="827">
                  <c:v>9.4304813902797748E-3</c:v>
                </c:pt>
                <c:pt idx="828">
                  <c:v>9.144868167373553E-3</c:v>
                </c:pt>
                <c:pt idx="829">
                  <c:v>8.8712410302489927E-3</c:v>
                </c:pt>
                <c:pt idx="830">
                  <c:v>8.6033448786881211E-3</c:v>
                </c:pt>
                <c:pt idx="831">
                  <c:v>8.6544923908985025E-3</c:v>
                </c:pt>
                <c:pt idx="832">
                  <c:v>8.4137453714070512E-3</c:v>
                </c:pt>
                <c:pt idx="833">
                  <c:v>8.5402361453544798E-3</c:v>
                </c:pt>
                <c:pt idx="834">
                  <c:v>8.5215444481173235E-3</c:v>
                </c:pt>
                <c:pt idx="835">
                  <c:v>8.3114165595761201E-3</c:v>
                </c:pt>
                <c:pt idx="836">
                  <c:v>8.2061599241464583E-3</c:v>
                </c:pt>
                <c:pt idx="837">
                  <c:v>7.9594562120547212E-3</c:v>
                </c:pt>
                <c:pt idx="838">
                  <c:v>8.1374925151518895E-3</c:v>
                </c:pt>
                <c:pt idx="839">
                  <c:v>7.970580011723901E-3</c:v>
                </c:pt>
                <c:pt idx="840">
                  <c:v>7.7966519446892261E-3</c:v>
                </c:pt>
                <c:pt idx="841">
                  <c:v>7.6910188353991812E-3</c:v>
                </c:pt>
                <c:pt idx="842">
                  <c:v>7.4564401047964328E-3</c:v>
                </c:pt>
                <c:pt idx="843">
                  <c:v>7.2388055888827664E-3</c:v>
                </c:pt>
                <c:pt idx="844">
                  <c:v>7.199990098310587E-3</c:v>
                </c:pt>
                <c:pt idx="845">
                  <c:v>6.9804889573079299E-3</c:v>
                </c:pt>
                <c:pt idx="846">
                  <c:v>6.8191240390865241E-3</c:v>
                </c:pt>
                <c:pt idx="847">
                  <c:v>6.6752148858840029E-3</c:v>
                </c:pt>
                <c:pt idx="848">
                  <c:v>6.4847410099892868E-3</c:v>
                </c:pt>
                <c:pt idx="849">
                  <c:v>6.332415454613197E-3</c:v>
                </c:pt>
                <c:pt idx="850">
                  <c:v>6.6578450296197441E-3</c:v>
                </c:pt>
                <c:pt idx="851">
                  <c:v>7.6337968151049523E-3</c:v>
                </c:pt>
                <c:pt idx="852">
                  <c:v>7.6345940471862304E-3</c:v>
                </c:pt>
                <c:pt idx="853">
                  <c:v>7.5062103683718236E-3</c:v>
                </c:pt>
                <c:pt idx="854">
                  <c:v>7.414360890757277E-3</c:v>
                </c:pt>
                <c:pt idx="855">
                  <c:v>8.0444095244589751E-3</c:v>
                </c:pt>
                <c:pt idx="856">
                  <c:v>9.4307967149442565E-3</c:v>
                </c:pt>
                <c:pt idx="857">
                  <c:v>9.1432830841226224E-3</c:v>
                </c:pt>
                <c:pt idx="858">
                  <c:v>9.4182496573154417E-3</c:v>
                </c:pt>
                <c:pt idx="859">
                  <c:v>9.1353708227575048E-3</c:v>
                </c:pt>
                <c:pt idx="860">
                  <c:v>8.9209246837504939E-3</c:v>
                </c:pt>
                <c:pt idx="861">
                  <c:v>8.6891245342262825E-3</c:v>
                </c:pt>
                <c:pt idx="862">
                  <c:v>8.5025996898032419E-3</c:v>
                </c:pt>
                <c:pt idx="863">
                  <c:v>9.5952537594671244E-3</c:v>
                </c:pt>
                <c:pt idx="864">
                  <c:v>9.4185132597146681E-3</c:v>
                </c:pt>
                <c:pt idx="865">
                  <c:v>9.3902083283508193E-3</c:v>
                </c:pt>
                <c:pt idx="866">
                  <c:v>9.1145456289480238E-3</c:v>
                </c:pt>
                <c:pt idx="867">
                  <c:v>9.1083049044562471E-3</c:v>
                </c:pt>
                <c:pt idx="868">
                  <c:v>8.8307407061844027E-3</c:v>
                </c:pt>
                <c:pt idx="869">
                  <c:v>8.6442030794130487E-3</c:v>
                </c:pt>
                <c:pt idx="870">
                  <c:v>8.3894618588660694E-3</c:v>
                </c:pt>
                <c:pt idx="871">
                  <c:v>8.136839198327488E-3</c:v>
                </c:pt>
                <c:pt idx="872">
                  <c:v>7.9475830821152896E-3</c:v>
                </c:pt>
                <c:pt idx="873">
                  <c:v>7.7340588836368931E-3</c:v>
                </c:pt>
                <c:pt idx="874">
                  <c:v>8.8174091265917007E-3</c:v>
                </c:pt>
                <c:pt idx="875">
                  <c:v>9.4352176427430264E-3</c:v>
                </c:pt>
                <c:pt idx="876">
                  <c:v>9.3776535927970837E-3</c:v>
                </c:pt>
                <c:pt idx="877">
                  <c:v>9.2248102830394668E-3</c:v>
                </c:pt>
                <c:pt idx="878">
                  <c:v>9.0837429870929218E-3</c:v>
                </c:pt>
                <c:pt idx="879">
                  <c:v>8.8212242960708891E-3</c:v>
                </c:pt>
                <c:pt idx="880">
                  <c:v>8.6892458987137544E-3</c:v>
                </c:pt>
                <c:pt idx="881">
                  <c:v>8.4242862497424294E-3</c:v>
                </c:pt>
                <c:pt idx="882">
                  <c:v>8.3382440158849564E-3</c:v>
                </c:pt>
                <c:pt idx="883">
                  <c:v>8.2100612449728712E-3</c:v>
                </c:pt>
                <c:pt idx="884">
                  <c:v>8.1503176208816558E-3</c:v>
                </c:pt>
                <c:pt idx="885">
                  <c:v>7.9299368011093354E-3</c:v>
                </c:pt>
                <c:pt idx="886">
                  <c:v>7.8497022631367954E-3</c:v>
                </c:pt>
                <c:pt idx="887">
                  <c:v>7.6252602911210231E-3</c:v>
                </c:pt>
                <c:pt idx="888">
                  <c:v>7.5086784014155401E-3</c:v>
                </c:pt>
                <c:pt idx="889">
                  <c:v>7.2828651202944423E-3</c:v>
                </c:pt>
                <c:pt idx="890">
                  <c:v>7.2667304865852191E-3</c:v>
                </c:pt>
                <c:pt idx="891">
                  <c:v>7.0450581854020825E-3</c:v>
                </c:pt>
                <c:pt idx="892">
                  <c:v>6.8438589505296415E-3</c:v>
                </c:pt>
                <c:pt idx="893">
                  <c:v>6.6382854000641882E-3</c:v>
                </c:pt>
                <c:pt idx="894">
                  <c:v>7.3043671724121358E-3</c:v>
                </c:pt>
                <c:pt idx="895">
                  <c:v>7.1786590933639533E-3</c:v>
                </c:pt>
                <c:pt idx="896">
                  <c:v>7.9839220304725629E-3</c:v>
                </c:pt>
                <c:pt idx="897">
                  <c:v>7.8986058982491517E-3</c:v>
                </c:pt>
                <c:pt idx="898">
                  <c:v>7.693286619284599E-3</c:v>
                </c:pt>
                <c:pt idx="899">
                  <c:v>7.4881857722723577E-3</c:v>
                </c:pt>
                <c:pt idx="900">
                  <c:v>7.2752661490034917E-3</c:v>
                </c:pt>
                <c:pt idx="901">
                  <c:v>7.1029809381938092E-3</c:v>
                </c:pt>
                <c:pt idx="902">
                  <c:v>7.0354790995548417E-3</c:v>
                </c:pt>
                <c:pt idx="903">
                  <c:v>6.8448689119062064E-3</c:v>
                </c:pt>
                <c:pt idx="904">
                  <c:v>6.636031578812436E-3</c:v>
                </c:pt>
                <c:pt idx="905">
                  <c:v>6.6610207085040264E-3</c:v>
                </c:pt>
                <c:pt idx="906">
                  <c:v>6.5894732342324635E-3</c:v>
                </c:pt>
                <c:pt idx="907">
                  <c:v>6.4690133932338309E-3</c:v>
                </c:pt>
                <c:pt idx="908">
                  <c:v>6.2742582307840043E-3</c:v>
                </c:pt>
                <c:pt idx="909">
                  <c:v>6.1223200673559946E-3</c:v>
                </c:pt>
                <c:pt idx="910">
                  <c:v>5.9413356822649232E-3</c:v>
                </c:pt>
                <c:pt idx="911">
                  <c:v>5.7746360560492387E-3</c:v>
                </c:pt>
                <c:pt idx="912">
                  <c:v>5.7337819600854351E-3</c:v>
                </c:pt>
                <c:pt idx="913">
                  <c:v>5.5618097419324651E-3</c:v>
                </c:pt>
                <c:pt idx="914">
                  <c:v>5.9340271572219461E-3</c:v>
                </c:pt>
                <c:pt idx="915">
                  <c:v>6.1697356712219599E-3</c:v>
                </c:pt>
                <c:pt idx="916">
                  <c:v>5.9854357444480144E-3</c:v>
                </c:pt>
                <c:pt idx="917">
                  <c:v>5.8102664611680184E-3</c:v>
                </c:pt>
                <c:pt idx="918">
                  <c:v>6.1236935970704828E-3</c:v>
                </c:pt>
                <c:pt idx="919">
                  <c:v>5.9381911169189621E-3</c:v>
                </c:pt>
                <c:pt idx="920">
                  <c:v>6.0250112609361106E-3</c:v>
                </c:pt>
                <c:pt idx="921">
                  <c:v>5.8545415529300312E-3</c:v>
                </c:pt>
                <c:pt idx="922">
                  <c:v>6.2116869052213424E-3</c:v>
                </c:pt>
                <c:pt idx="923">
                  <c:v>6.0801595873578775E-3</c:v>
                </c:pt>
                <c:pt idx="924">
                  <c:v>5.8963508385730581E-3</c:v>
                </c:pt>
                <c:pt idx="925">
                  <c:v>5.7381116475872847E-3</c:v>
                </c:pt>
                <c:pt idx="926">
                  <c:v>5.7335797701690812E-3</c:v>
                </c:pt>
                <c:pt idx="927">
                  <c:v>5.5608374295852804E-3</c:v>
                </c:pt>
                <c:pt idx="928">
                  <c:v>5.4911831785117602E-3</c:v>
                </c:pt>
                <c:pt idx="929">
                  <c:v>5.3453142052172697E-3</c:v>
                </c:pt>
                <c:pt idx="930">
                  <c:v>5.3212292369986891E-3</c:v>
                </c:pt>
                <c:pt idx="931">
                  <c:v>5.3169028800744743E-3</c:v>
                </c:pt>
                <c:pt idx="932">
                  <c:v>5.1815978290090797E-3</c:v>
                </c:pt>
                <c:pt idx="933">
                  <c:v>5.082378669207261E-3</c:v>
                </c:pt>
                <c:pt idx="934">
                  <c:v>4.9764912171477594E-3</c:v>
                </c:pt>
                <c:pt idx="935">
                  <c:v>4.8666730857327301E-3</c:v>
                </c:pt>
                <c:pt idx="936">
                  <c:v>5.3287549827542241E-3</c:v>
                </c:pt>
                <c:pt idx="937">
                  <c:v>5.1865261445793827E-3</c:v>
                </c:pt>
                <c:pt idx="938">
                  <c:v>5.1171484145360133E-3</c:v>
                </c:pt>
                <c:pt idx="939">
                  <c:v>4.9740894081956744E-3</c:v>
                </c:pt>
                <c:pt idx="940">
                  <c:v>4.8422026026550633E-3</c:v>
                </c:pt>
                <c:pt idx="941">
                  <c:v>4.6432173114812538E-3</c:v>
                </c:pt>
                <c:pt idx="942">
                  <c:v>4.4081361255309415E-3</c:v>
                </c:pt>
                <c:pt idx="943">
                  <c:v>3.6545927193538182E-3</c:v>
                </c:pt>
                <c:pt idx="944">
                  <c:v>3.4930269772956691E-3</c:v>
                </c:pt>
                <c:pt idx="945">
                  <c:v>3.2908594217054823E-3</c:v>
                </c:pt>
                <c:pt idx="946">
                  <c:v>3.0492721491565114E-3</c:v>
                </c:pt>
                <c:pt idx="947">
                  <c:v>2.8500275443103808E-3</c:v>
                </c:pt>
                <c:pt idx="948">
                  <c:v>2.752531104775835E-3</c:v>
                </c:pt>
                <c:pt idx="949">
                  <c:v>2.2969627301899619E-3</c:v>
                </c:pt>
                <c:pt idx="950">
                  <c:v>2.2053534503252629E-3</c:v>
                </c:pt>
                <c:pt idx="951">
                  <c:v>2.1443018779310039E-3</c:v>
                </c:pt>
                <c:pt idx="952">
                  <c:v>2.1021032515556024E-3</c:v>
                </c:pt>
                <c:pt idx="953">
                  <c:v>2.015321999141366E-3</c:v>
                </c:pt>
                <c:pt idx="954">
                  <c:v>1.8860541586438689E-3</c:v>
                </c:pt>
                <c:pt idx="955">
                  <c:v>1.863623000449644E-3</c:v>
                </c:pt>
                <c:pt idx="956">
                  <c:v>1.8421992578822191E-3</c:v>
                </c:pt>
                <c:pt idx="957">
                  <c:v>1.7747824380545847E-3</c:v>
                </c:pt>
                <c:pt idx="958">
                  <c:v>1.7275964446473568E-3</c:v>
                </c:pt>
                <c:pt idx="959">
                  <c:v>1.6864518633753498E-3</c:v>
                </c:pt>
                <c:pt idx="960">
                  <c:v>1.6369974412645579E-3</c:v>
                </c:pt>
                <c:pt idx="961">
                  <c:v>1.5847308070673141E-3</c:v>
                </c:pt>
                <c:pt idx="962">
                  <c:v>1.536939140533325E-3</c:v>
                </c:pt>
                <c:pt idx="963">
                  <c:v>1.5164020084181113E-3</c:v>
                </c:pt>
                <c:pt idx="964">
                  <c:v>1.4204766360550807E-3</c:v>
                </c:pt>
                <c:pt idx="965">
                  <c:v>1.3579148644303927E-3</c:v>
                </c:pt>
                <c:pt idx="966">
                  <c:v>1.3947347402080087E-3</c:v>
                </c:pt>
                <c:pt idx="967">
                  <c:v>1.0627668247773607E-3</c:v>
                </c:pt>
                <c:pt idx="968">
                  <c:v>1.0342658315955272E-3</c:v>
                </c:pt>
                <c:pt idx="969">
                  <c:v>8.5642473123816003E-4</c:v>
                </c:pt>
                <c:pt idx="970">
                  <c:v>8.4307850557031178E-4</c:v>
                </c:pt>
                <c:pt idx="971">
                  <c:v>5.8885255423839439E-4</c:v>
                </c:pt>
                <c:pt idx="972">
                  <c:v>5.27571384248603E-4</c:v>
                </c:pt>
                <c:pt idx="973">
                  <c:v>5.187068378391021E-4</c:v>
                </c:pt>
                <c:pt idx="974">
                  <c:v>5.0297018159322585E-4</c:v>
                </c:pt>
                <c:pt idx="975">
                  <c:v>5.0671826480801598E-4</c:v>
                </c:pt>
                <c:pt idx="976">
                  <c:v>4.4079907924717145E-4</c:v>
                </c:pt>
                <c:pt idx="977">
                  <c:v>4.24553952070628E-4</c:v>
                </c:pt>
                <c:pt idx="978">
                  <c:v>3.6196660894084954E-4</c:v>
                </c:pt>
                <c:pt idx="979">
                  <c:v>1.6945756933630922E-3</c:v>
                </c:pt>
                <c:pt idx="980">
                  <c:v>1.6200711469070565E-3</c:v>
                </c:pt>
                <c:pt idx="981">
                  <c:v>1.5676097746532862E-3</c:v>
                </c:pt>
                <c:pt idx="982">
                  <c:v>1.4842427862331831E-3</c:v>
                </c:pt>
                <c:pt idx="983">
                  <c:v>1.4391180310017898E-3</c:v>
                </c:pt>
                <c:pt idx="984">
                  <c:v>1.3952204871452306E-3</c:v>
                </c:pt>
                <c:pt idx="985">
                  <c:v>1.3535753412825936E-3</c:v>
                </c:pt>
                <c:pt idx="986">
                  <c:v>1.2950515124541041E-3</c:v>
                </c:pt>
                <c:pt idx="987">
                  <c:v>1.2771454888742457E-3</c:v>
                </c:pt>
                <c:pt idx="988">
                  <c:v>1.2177989561754259E-3</c:v>
                </c:pt>
                <c:pt idx="989">
                  <c:v>1.1873627088778743E-3</c:v>
                </c:pt>
                <c:pt idx="990">
                  <c:v>1.1509774360516981E-3</c:v>
                </c:pt>
                <c:pt idx="991">
                  <c:v>1.0952191624690045E-3</c:v>
                </c:pt>
                <c:pt idx="992">
                  <c:v>1.0159114802741627E-3</c:v>
                </c:pt>
                <c:pt idx="993">
                  <c:v>9.8572886406544219E-4</c:v>
                </c:pt>
                <c:pt idx="994">
                  <c:v>9.5159553461580059E-4</c:v>
                </c:pt>
                <c:pt idx="995">
                  <c:v>8.3614548738232639E-4</c:v>
                </c:pt>
                <c:pt idx="996">
                  <c:v>8.399190091941287E-4</c:v>
                </c:pt>
                <c:pt idx="997">
                  <c:v>7.915498656938815E-4</c:v>
                </c:pt>
                <c:pt idx="998">
                  <c:v>8.0193517976569076E-4</c:v>
                </c:pt>
                <c:pt idx="999">
                  <c:v>6.0743196247703022E-4</c:v>
                </c:pt>
                <c:pt idx="1000">
                  <c:v>5.7099996645218574E-4</c:v>
                </c:pt>
                <c:pt idx="1001">
                  <c:v>5.6278937741055437E-4</c:v>
                </c:pt>
                <c:pt idx="1002">
                  <c:v>5.4431826214315616E-4</c:v>
                </c:pt>
                <c:pt idx="1003">
                  <c:v>5.0610523643333685E-4</c:v>
                </c:pt>
                <c:pt idx="1004">
                  <c:v>4.9934028040266552E-4</c:v>
                </c:pt>
                <c:pt idx="1005">
                  <c:v>4.8304863780939842E-4</c:v>
                </c:pt>
                <c:pt idx="1006">
                  <c:v>3.8669065902632995E-4</c:v>
                </c:pt>
                <c:pt idx="1007">
                  <c:v>3.6222899935928286E-4</c:v>
                </c:pt>
                <c:pt idx="1008">
                  <c:v>3.3737149041013491E-4</c:v>
                </c:pt>
                <c:pt idx="1009">
                  <c:v>3.3034071308253083E-4</c:v>
                </c:pt>
                <c:pt idx="1010">
                  <c:v>2.8140688427376917E-4</c:v>
                </c:pt>
                <c:pt idx="1011">
                  <c:v>2.4705427392666149E-4</c:v>
                </c:pt>
                <c:pt idx="1012">
                  <c:v>2.5801534576289423E-4</c:v>
                </c:pt>
                <c:pt idx="1013">
                  <c:v>2.8101984412661634E-4</c:v>
                </c:pt>
                <c:pt idx="1014">
                  <c:v>3.1038519136266182E-4</c:v>
                </c:pt>
                <c:pt idx="1015">
                  <c:v>3.1008578991554626E-4</c:v>
                </c:pt>
                <c:pt idx="1016">
                  <c:v>3.1936413282961513E-4</c:v>
                </c:pt>
                <c:pt idx="1017">
                  <c:v>2.8480971310416341E-4</c:v>
                </c:pt>
                <c:pt idx="1018">
                  <c:v>2.7869416166590382E-4</c:v>
                </c:pt>
                <c:pt idx="1019">
                  <c:v>2.6458872000844095E-4</c:v>
                </c:pt>
                <c:pt idx="1020">
                  <c:v>2.5872069670212372E-4</c:v>
                </c:pt>
                <c:pt idx="1021">
                  <c:v>2.57490016018694E-4</c:v>
                </c:pt>
                <c:pt idx="1022">
                  <c:v>2.6880921713947752E-4</c:v>
                </c:pt>
                <c:pt idx="1023">
                  <c:v>2.7475243922293874E-4</c:v>
                </c:pt>
                <c:pt idx="1024">
                  <c:v>2.3692822454578799E-4</c:v>
                </c:pt>
                <c:pt idx="1025">
                  <c:v>2.0340389625299926E-4</c:v>
                </c:pt>
                <c:pt idx="1026">
                  <c:v>3.409682407595491E-4</c:v>
                </c:pt>
                <c:pt idx="1027">
                  <c:v>2.8875643037530271E-4</c:v>
                </c:pt>
                <c:pt idx="1028">
                  <c:v>2.6882424896092178E-4</c:v>
                </c:pt>
                <c:pt idx="1029">
                  <c:v>2.7027618706167687E-4</c:v>
                </c:pt>
                <c:pt idx="1030">
                  <c:v>2.8298620233579682E-4</c:v>
                </c:pt>
                <c:pt idx="1031">
                  <c:v>2.7705149371695176E-4</c:v>
                </c:pt>
                <c:pt idx="1032">
                  <c:v>2.9753779326993217E-4</c:v>
                </c:pt>
                <c:pt idx="1033">
                  <c:v>3.0642630311233899E-4</c:v>
                </c:pt>
                <c:pt idx="1034">
                  <c:v>4.0293325783059689E-4</c:v>
                </c:pt>
                <c:pt idx="1035">
                  <c:v>3.8549736642761514E-4</c:v>
                </c:pt>
                <c:pt idx="1036">
                  <c:v>3.6225313612413067E-4</c:v>
                </c:pt>
                <c:pt idx="1037">
                  <c:v>3.2968561847051278E-4</c:v>
                </c:pt>
                <c:pt idx="1038">
                  <c:v>3.1532792406703368E-4</c:v>
                </c:pt>
                <c:pt idx="1039">
                  <c:v>3.2603968325694953E-4</c:v>
                </c:pt>
                <c:pt idx="1040">
                  <c:v>3.3010979089207181E-4</c:v>
                </c:pt>
                <c:pt idx="1041">
                  <c:v>3.0331475621685292E-4</c:v>
                </c:pt>
                <c:pt idx="1042">
                  <c:v>2.9162380222419351E-4</c:v>
                </c:pt>
                <c:pt idx="1043">
                  <c:v>2.82001622697491E-4</c:v>
                </c:pt>
                <c:pt idx="1044">
                  <c:v>2.7434612903969551E-4</c:v>
                </c:pt>
                <c:pt idx="1045">
                  <c:v>2.5338717535016049E-4</c:v>
                </c:pt>
                <c:pt idx="1046">
                  <c:v>2.3393593137053804E-4</c:v>
                </c:pt>
                <c:pt idx="1047">
                  <c:v>2.0705299106914135E-4</c:v>
                </c:pt>
                <c:pt idx="1048">
                  <c:v>2.0020156124330235E-4</c:v>
                </c:pt>
                <c:pt idx="1049">
                  <c:v>1.7369251158563803E-4</c:v>
                </c:pt>
                <c:pt idx="1050">
                  <c:v>1.4821984537215623E-4</c:v>
                </c:pt>
                <c:pt idx="1051">
                  <c:v>1.5214027324791962E-4</c:v>
                </c:pt>
                <c:pt idx="1052">
                  <c:v>9.7789297779011256E-5</c:v>
                </c:pt>
                <c:pt idx="1053">
                  <c:v>1.1302252228228265E-4</c:v>
                </c:pt>
                <c:pt idx="1054">
                  <c:v>1.0938739980862075E-4</c:v>
                </c:pt>
                <c:pt idx="1055">
                  <c:v>1.1751362653351673E-4</c:v>
                </c:pt>
                <c:pt idx="1056">
                  <c:v>1.7612206864310148E-4</c:v>
                </c:pt>
                <c:pt idx="1057">
                  <c:v>1.6771619355686378E-4</c:v>
                </c:pt>
                <c:pt idx="1058">
                  <c:v>2.2036133917291678E-4</c:v>
                </c:pt>
                <c:pt idx="1059">
                  <c:v>5.1500440267122872E-4</c:v>
                </c:pt>
                <c:pt idx="1060">
                  <c:v>4.6228403787174945E-4</c:v>
                </c:pt>
                <c:pt idx="1061">
                  <c:v>4.0321054032415405E-4</c:v>
                </c:pt>
                <c:pt idx="1062">
                  <c:v>3.8977731624216365E-4</c:v>
                </c:pt>
                <c:pt idx="1063">
                  <c:v>3.3901081903480633E-4</c:v>
                </c:pt>
                <c:pt idx="1064">
                  <c:v>3.8630965813910343E-4</c:v>
                </c:pt>
                <c:pt idx="1065">
                  <c:v>3.9467145994413327E-4</c:v>
                </c:pt>
                <c:pt idx="1066">
                  <c:v>2.8800489093728306E-4</c:v>
                </c:pt>
                <c:pt idx="1067">
                  <c:v>3.2082305318262538E-4</c:v>
                </c:pt>
                <c:pt idx="1068">
                  <c:v>3.3136648078521902E-4</c:v>
                </c:pt>
                <c:pt idx="1069">
                  <c:v>3.2650768709607022E-4</c:v>
                </c:pt>
                <c:pt idx="1070">
                  <c:v>2.9075870743372717E-4</c:v>
                </c:pt>
                <c:pt idx="1071">
                  <c:v>2.860485518960908E-4</c:v>
                </c:pt>
                <c:pt idx="1072">
                  <c:v>2.6980265700858949E-4</c:v>
                </c:pt>
                <c:pt idx="1073">
                  <c:v>2.9252597574937585E-4</c:v>
                </c:pt>
                <c:pt idx="1074">
                  <c:v>2.9085636961792539E-4</c:v>
                </c:pt>
                <c:pt idx="1075">
                  <c:v>2.509393671512212E-4</c:v>
                </c:pt>
                <c:pt idx="1076">
                  <c:v>2.4318594799730575E-4</c:v>
                </c:pt>
                <c:pt idx="1077">
                  <c:v>3.3075376796980763E-4</c:v>
                </c:pt>
                <c:pt idx="1078">
                  <c:v>3.1369461432053644E-4</c:v>
                </c:pt>
                <c:pt idx="1079">
                  <c:v>3.0169195452895765E-4</c:v>
                </c:pt>
                <c:pt idx="1080">
                  <c:v>2.9941605796205778E-4</c:v>
                </c:pt>
                <c:pt idx="1081">
                  <c:v>2.821315620323784E-4</c:v>
                </c:pt>
                <c:pt idx="1082">
                  <c:v>2.7278187209280307E-4</c:v>
                </c:pt>
                <c:pt idx="1083">
                  <c:v>2.2125351882664739E-4</c:v>
                </c:pt>
                <c:pt idx="1084">
                  <c:v>2.0834457399117266E-4</c:v>
                </c:pt>
                <c:pt idx="1085">
                  <c:v>1.1641967205554275E-4</c:v>
                </c:pt>
                <c:pt idx="1086">
                  <c:v>1.0654334899657105E-4</c:v>
                </c:pt>
                <c:pt idx="1087">
                  <c:v>5.9576238272218586E-5</c:v>
                </c:pt>
                <c:pt idx="1088">
                  <c:v>7.2282473345067878E-5</c:v>
                </c:pt>
                <c:pt idx="1089">
                  <c:v>6.8112223834745065E-5</c:v>
                </c:pt>
                <c:pt idx="1090">
                  <c:v>6.6054520690649819E-5</c:v>
                </c:pt>
                <c:pt idx="1091">
                  <c:v>6.393519197053344E-5</c:v>
                </c:pt>
                <c:pt idx="1092">
                  <c:v>6.8807499819611542E-5</c:v>
                </c:pt>
                <c:pt idx="1093">
                  <c:v>7.0559571483410995E-5</c:v>
                </c:pt>
                <c:pt idx="1094">
                  <c:v>6.8724843294230481E-5</c:v>
                </c:pt>
                <c:pt idx="1095">
                  <c:v>5.8130059834170517E-5</c:v>
                </c:pt>
                <c:pt idx="1096">
                  <c:v>5.3319342948712671E-5</c:v>
                </c:pt>
                <c:pt idx="1097">
                  <c:v>5.4911409532024866E-5</c:v>
                </c:pt>
                <c:pt idx="1098">
                  <c:v>5.9451048321957557E-5</c:v>
                </c:pt>
                <c:pt idx="1099">
                  <c:v>5.2083665425966095E-5</c:v>
                </c:pt>
                <c:pt idx="1100">
                  <c:v>4.7876579445648995E-5</c:v>
                </c:pt>
                <c:pt idx="1101">
                  <c:v>7.2950979028760186E-5</c:v>
                </c:pt>
                <c:pt idx="1102">
                  <c:v>6.4321671381981012E-5</c:v>
                </c:pt>
                <c:pt idx="1103">
                  <c:v>3.5578493816735038E-6</c:v>
                </c:pt>
                <c:pt idx="1104">
                  <c:v>-9.9602516786796207E-7</c:v>
                </c:pt>
                <c:pt idx="1105">
                  <c:v>4.9003193513339045E-5</c:v>
                </c:pt>
                <c:pt idx="1106">
                  <c:v>6.3657831421818793E-5</c:v>
                </c:pt>
                <c:pt idx="1107">
                  <c:v>1.4743002407213808E-5</c:v>
                </c:pt>
                <c:pt idx="1108">
                  <c:v>1.5954039157104703E-5</c:v>
                </c:pt>
                <c:pt idx="1109">
                  <c:v>-9.5282854117225907E-6</c:v>
                </c:pt>
                <c:pt idx="1110">
                  <c:v>-9.4125026291602156E-6</c:v>
                </c:pt>
                <c:pt idx="1111">
                  <c:v>-1.8924989653975774E-5</c:v>
                </c:pt>
                <c:pt idx="1112">
                  <c:v>2.3056455085286567E-5</c:v>
                </c:pt>
                <c:pt idx="1113">
                  <c:v>2.5538165410755312E-5</c:v>
                </c:pt>
                <c:pt idx="1114">
                  <c:v>4.6386808650840882E-5</c:v>
                </c:pt>
                <c:pt idx="1115">
                  <c:v>7.3236012762003519E-5</c:v>
                </c:pt>
                <c:pt idx="1116">
                  <c:v>9.8849652329859904E-5</c:v>
                </c:pt>
                <c:pt idx="1117">
                  <c:v>1.0607692717949042E-4</c:v>
                </c:pt>
                <c:pt idx="1118">
                  <c:v>1.0968216927319402E-4</c:v>
                </c:pt>
                <c:pt idx="1119">
                  <c:v>1.0577489989242912E-4</c:v>
                </c:pt>
                <c:pt idx="1120">
                  <c:v>8.7955841948101618E-5</c:v>
                </c:pt>
                <c:pt idx="1121">
                  <c:v>7.9988933871210567E-5</c:v>
                </c:pt>
                <c:pt idx="1122">
                  <c:v>1.0200027455629625E-4</c:v>
                </c:pt>
                <c:pt idx="1123">
                  <c:v>6.083576200824607E-5</c:v>
                </c:pt>
                <c:pt idx="1124">
                  <c:v>6.0473285608688767E-5</c:v>
                </c:pt>
                <c:pt idx="1125">
                  <c:v>1.6811503722908447E-4</c:v>
                </c:pt>
                <c:pt idx="1126">
                  <c:v>1.6439746283298306E-4</c:v>
                </c:pt>
                <c:pt idx="1127">
                  <c:v>1.523225106173969E-4</c:v>
                </c:pt>
                <c:pt idx="1128">
                  <c:v>1.9620339614735203E-4</c:v>
                </c:pt>
                <c:pt idx="1129">
                  <c:v>1.8852378265811235E-4</c:v>
                </c:pt>
                <c:pt idx="1130">
                  <c:v>2.2215274734300924E-4</c:v>
                </c:pt>
                <c:pt idx="1131">
                  <c:v>2.155631443301817E-4</c:v>
                </c:pt>
                <c:pt idx="1132">
                  <c:v>1.5998697651060082E-4</c:v>
                </c:pt>
                <c:pt idx="1133">
                  <c:v>1.5501843794378512E-4</c:v>
                </c:pt>
                <c:pt idx="1134">
                  <c:v>1.1469699436553781E-4</c:v>
                </c:pt>
                <c:pt idx="1135">
                  <c:v>1.0556180509938989E-4</c:v>
                </c:pt>
                <c:pt idx="1136">
                  <c:v>1.1369443717447006E-4</c:v>
                </c:pt>
                <c:pt idx="1137">
                  <c:v>1.485670902380423E-4</c:v>
                </c:pt>
                <c:pt idx="1138">
                  <c:v>4.269542026243718E-5</c:v>
                </c:pt>
                <c:pt idx="1139">
                  <c:v>-1.7030225998979742E-5</c:v>
                </c:pt>
                <c:pt idx="1140">
                  <c:v>-4.5152973069447885E-5</c:v>
                </c:pt>
                <c:pt idx="1141">
                  <c:v>-4.9663423587297517E-5</c:v>
                </c:pt>
                <c:pt idx="1142">
                  <c:v>2.560833670447602E-5</c:v>
                </c:pt>
                <c:pt idx="1143">
                  <c:v>3.8147803646014901E-5</c:v>
                </c:pt>
                <c:pt idx="1144">
                  <c:v>4.264626039320137E-5</c:v>
                </c:pt>
                <c:pt idx="1145">
                  <c:v>4.3379290014387999E-5</c:v>
                </c:pt>
                <c:pt idx="1146">
                  <c:v>2.4232086620723352E-4</c:v>
                </c:pt>
                <c:pt idx="1147">
                  <c:v>2.1862470903444081E-4</c:v>
                </c:pt>
                <c:pt idx="1148">
                  <c:v>6.323271405771772E-5</c:v>
                </c:pt>
                <c:pt idx="1149">
                  <c:v>1.1627229069626198E-4</c:v>
                </c:pt>
                <c:pt idx="1150">
                  <c:v>1.0801059846516624E-4</c:v>
                </c:pt>
                <c:pt idx="1151">
                  <c:v>1.3943730845228131E-4</c:v>
                </c:pt>
                <c:pt idx="1152">
                  <c:v>1.3866433859674888E-4</c:v>
                </c:pt>
                <c:pt idx="1153">
                  <c:v>1.3828018114022867E-4</c:v>
                </c:pt>
                <c:pt idx="1154">
                  <c:v>1.4212554075485506E-4</c:v>
                </c:pt>
                <c:pt idx="1155">
                  <c:v>1.476814406487821E-4</c:v>
                </c:pt>
                <c:pt idx="1156">
                  <c:v>1.4571884759678158E-4</c:v>
                </c:pt>
                <c:pt idx="1157">
                  <c:v>1.4058670873244374E-4</c:v>
                </c:pt>
                <c:pt idx="1158">
                  <c:v>1.1023973187519014E-4</c:v>
                </c:pt>
                <c:pt idx="1159">
                  <c:v>1.1597529512961211E-4</c:v>
                </c:pt>
                <c:pt idx="1160">
                  <c:v>8.3826555644363074E-5</c:v>
                </c:pt>
                <c:pt idx="1161">
                  <c:v>-4.296174771579489E-5</c:v>
                </c:pt>
                <c:pt idx="1162">
                  <c:v>-4.2140653888695665E-5</c:v>
                </c:pt>
                <c:pt idx="1163">
                  <c:v>-4.6001345633836041E-5</c:v>
                </c:pt>
                <c:pt idx="1164">
                  <c:v>-5.6306671780220515E-5</c:v>
                </c:pt>
                <c:pt idx="1165">
                  <c:v>-7.4043046636670514E-5</c:v>
                </c:pt>
                <c:pt idx="1166">
                  <c:v>-9.016582980390517E-5</c:v>
                </c:pt>
                <c:pt idx="1167">
                  <c:v>-1.2256895622686463E-4</c:v>
                </c:pt>
                <c:pt idx="1168">
                  <c:v>-1.1021691217763271E-4</c:v>
                </c:pt>
                <c:pt idx="1169">
                  <c:v>-1.8467610061224704E-4</c:v>
                </c:pt>
                <c:pt idx="1170">
                  <c:v>-2.85003336813302E-4</c:v>
                </c:pt>
                <c:pt idx="1171">
                  <c:v>-2.8469055772789429E-4</c:v>
                </c:pt>
                <c:pt idx="1172">
                  <c:v>-3.0244950497978584E-4</c:v>
                </c:pt>
                <c:pt idx="1173">
                  <c:v>-2.9273854617482619E-4</c:v>
                </c:pt>
                <c:pt idx="1174">
                  <c:v>-2.7838078622732321E-4</c:v>
                </c:pt>
                <c:pt idx="1175">
                  <c:v>-3.7069851813507367E-4</c:v>
                </c:pt>
                <c:pt idx="1176">
                  <c:v>-3.3803612206028235E-4</c:v>
                </c:pt>
                <c:pt idx="1177">
                  <c:v>-3.0724060857377587E-4</c:v>
                </c:pt>
                <c:pt idx="1178">
                  <c:v>-3.1203194594330616E-4</c:v>
                </c:pt>
                <c:pt idx="1179">
                  <c:v>-3.0688037847846037E-4</c:v>
                </c:pt>
                <c:pt idx="1180">
                  <c:v>-3.4398584221957532E-4</c:v>
                </c:pt>
                <c:pt idx="1181">
                  <c:v>-3.3369837201440751E-4</c:v>
                </c:pt>
                <c:pt idx="1182">
                  <c:v>-3.118473761976778E-4</c:v>
                </c:pt>
                <c:pt idx="1183">
                  <c:v>-3.6785894589084291E-4</c:v>
                </c:pt>
                <c:pt idx="1184">
                  <c:v>-3.0745486331461899E-4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4-4255-B89E-DC5E9702A0A3}"/>
            </c:ext>
          </c:extLst>
        </c:ser>
        <c:ser>
          <c:idx val="1"/>
          <c:order val="1"/>
          <c:tx>
            <c:strRef>
              <c:f>RISKSTATS_LSE!$BH$1</c:f>
              <c:strCache>
                <c:ptCount val="1"/>
                <c:pt idx="0">
                  <c:v>SMALL.CAP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RISKSTATS_LSE!$BH$2:$BH$1194</c:f>
              <c:numCache>
                <c:formatCode>0.00%</c:formatCode>
                <c:ptCount val="1193"/>
                <c:pt idx="620">
                  <c:v>1.9421962622265929E-3</c:v>
                </c:pt>
                <c:pt idx="621">
                  <c:v>1.8228795332471397E-3</c:v>
                </c:pt>
                <c:pt idx="622">
                  <c:v>1.7672480329731441E-3</c:v>
                </c:pt>
                <c:pt idx="623">
                  <c:v>1.7131738069202176E-3</c:v>
                </c:pt>
                <c:pt idx="624">
                  <c:v>1.6562255551069666E-3</c:v>
                </c:pt>
                <c:pt idx="625">
                  <c:v>1.5696766328894465E-3</c:v>
                </c:pt>
                <c:pt idx="626">
                  <c:v>1.5211659765626228E-3</c:v>
                </c:pt>
                <c:pt idx="627">
                  <c:v>1.4732424852138446E-3</c:v>
                </c:pt>
                <c:pt idx="628">
                  <c:v>1.3277833142443091E-3</c:v>
                </c:pt>
                <c:pt idx="629">
                  <c:v>1.2664481402163733E-3</c:v>
                </c:pt>
                <c:pt idx="630">
                  <c:v>1.2250259402457771E-3</c:v>
                </c:pt>
                <c:pt idx="631">
                  <c:v>1.1832890881200288E-3</c:v>
                </c:pt>
                <c:pt idx="632">
                  <c:v>1.1396555198352608E-3</c:v>
                </c:pt>
                <c:pt idx="633">
                  <c:v>1.0864655513414282E-3</c:v>
                </c:pt>
                <c:pt idx="634">
                  <c:v>1.0278839230392597E-3</c:v>
                </c:pt>
                <c:pt idx="635">
                  <c:v>9.6272276706042088E-4</c:v>
                </c:pt>
                <c:pt idx="636">
                  <c:v>8.8557741885337367E-4</c:v>
                </c:pt>
                <c:pt idx="637">
                  <c:v>8.3950738164932897E-4</c:v>
                </c:pt>
                <c:pt idx="638">
                  <c:v>7.8161718499880379E-4</c:v>
                </c:pt>
                <c:pt idx="639">
                  <c:v>7.5460470475537046E-4</c:v>
                </c:pt>
                <c:pt idx="640">
                  <c:v>6.9145179346290827E-4</c:v>
                </c:pt>
                <c:pt idx="641">
                  <c:v>6.5470798110783487E-4</c:v>
                </c:pt>
                <c:pt idx="642">
                  <c:v>5.6829071944651034E-4</c:v>
                </c:pt>
                <c:pt idx="643">
                  <c:v>5.3428102544262549E-4</c:v>
                </c:pt>
                <c:pt idx="644">
                  <c:v>5.1829626566676638E-4</c:v>
                </c:pt>
                <c:pt idx="645">
                  <c:v>4.6208417338143944E-4</c:v>
                </c:pt>
                <c:pt idx="646">
                  <c:v>4.2717224419149908E-4</c:v>
                </c:pt>
                <c:pt idx="647">
                  <c:v>4.1057920898263567E-4</c:v>
                </c:pt>
                <c:pt idx="648">
                  <c:v>3.5618744908671285E-4</c:v>
                </c:pt>
                <c:pt idx="649">
                  <c:v>3.4590846333686E-4</c:v>
                </c:pt>
                <c:pt idx="650">
                  <c:v>3.3597389980562431E-4</c:v>
                </c:pt>
                <c:pt idx="651">
                  <c:v>3.2414704743211894E-4</c:v>
                </c:pt>
                <c:pt idx="652">
                  <c:v>3.1483115401963386E-4</c:v>
                </c:pt>
                <c:pt idx="653">
                  <c:v>3.0483455542232155E-4</c:v>
                </c:pt>
                <c:pt idx="654">
                  <c:v>2.9586020729712348E-4</c:v>
                </c:pt>
                <c:pt idx="655">
                  <c:v>2.786627659755626E-4</c:v>
                </c:pt>
                <c:pt idx="656">
                  <c:v>2.6638636433268004E-4</c:v>
                </c:pt>
                <c:pt idx="657">
                  <c:v>2.5732408868033957E-4</c:v>
                </c:pt>
                <c:pt idx="658">
                  <c:v>2.5015660939357517E-4</c:v>
                </c:pt>
                <c:pt idx="659">
                  <c:v>2.4289990613131376E-4</c:v>
                </c:pt>
                <c:pt idx="660">
                  <c:v>2.3442044914370128E-4</c:v>
                </c:pt>
                <c:pt idx="661">
                  <c:v>2.1846983388365554E-4</c:v>
                </c:pt>
                <c:pt idx="662">
                  <c:v>1.9517538326569228E-4</c:v>
                </c:pt>
                <c:pt idx="663">
                  <c:v>1.8264901767493731E-4</c:v>
                </c:pt>
                <c:pt idx="664">
                  <c:v>1.7772061704265756E-4</c:v>
                </c:pt>
                <c:pt idx="665">
                  <c:v>1.7186058415710921E-4</c:v>
                </c:pt>
                <c:pt idx="666">
                  <c:v>1.6707394428674643E-4</c:v>
                </c:pt>
                <c:pt idx="667">
                  <c:v>1.518147886346626E-4</c:v>
                </c:pt>
                <c:pt idx="668">
                  <c:v>1.4598923742653201E-4</c:v>
                </c:pt>
                <c:pt idx="669">
                  <c:v>1.2668314767030238E-4</c:v>
                </c:pt>
                <c:pt idx="670">
                  <c:v>1.2442689226352318E-4</c:v>
                </c:pt>
                <c:pt idx="671">
                  <c:v>1.2189857455064066E-4</c:v>
                </c:pt>
                <c:pt idx="672">
                  <c:v>1.1985681357650254E-4</c:v>
                </c:pt>
                <c:pt idx="673">
                  <c:v>1.1725926245546294E-4</c:v>
                </c:pt>
                <c:pt idx="674">
                  <c:v>1.1194930001460885E-4</c:v>
                </c:pt>
                <c:pt idx="675">
                  <c:v>1.1032943100848654E-4</c:v>
                </c:pt>
                <c:pt idx="676">
                  <c:v>9.865912858327187E-5</c:v>
                </c:pt>
                <c:pt idx="677">
                  <c:v>9.5305836963848755E-5</c:v>
                </c:pt>
                <c:pt idx="678">
                  <c:v>8.3963514056233923E-5</c:v>
                </c:pt>
                <c:pt idx="679">
                  <c:v>7.5112132108893156E-5</c:v>
                </c:pt>
                <c:pt idx="680">
                  <c:v>7.4854222600043811E-5</c:v>
                </c:pt>
                <c:pt idx="681">
                  <c:v>7.4207810493518317E-5</c:v>
                </c:pt>
                <c:pt idx="682">
                  <c:v>7.4685711818868599E-5</c:v>
                </c:pt>
                <c:pt idx="683">
                  <c:v>7.4993845856770062E-5</c:v>
                </c:pt>
                <c:pt idx="684">
                  <c:v>7.3353745803794319E-5</c:v>
                </c:pt>
                <c:pt idx="685">
                  <c:v>5.9337733084127546E-5</c:v>
                </c:pt>
                <c:pt idx="686">
                  <c:v>3.6476694305232706E-5</c:v>
                </c:pt>
                <c:pt idx="687">
                  <c:v>3.9211396810089041E-5</c:v>
                </c:pt>
                <c:pt idx="688">
                  <c:v>4.274737289506061E-5</c:v>
                </c:pt>
                <c:pt idx="689">
                  <c:v>2.5662627862534922E-5</c:v>
                </c:pt>
                <c:pt idx="690">
                  <c:v>1.9269039781510579E-5</c:v>
                </c:pt>
                <c:pt idx="691">
                  <c:v>2.2150751407981785E-5</c:v>
                </c:pt>
                <c:pt idx="692">
                  <c:v>1.8488208991394564E-5</c:v>
                </c:pt>
                <c:pt idx="693">
                  <c:v>2.1650997241154022E-5</c:v>
                </c:pt>
                <c:pt idx="694">
                  <c:v>2.3069697818591602E-5</c:v>
                </c:pt>
                <c:pt idx="695">
                  <c:v>2.2025228674074641E-5</c:v>
                </c:pt>
                <c:pt idx="696">
                  <c:v>2.5456145431401451E-5</c:v>
                </c:pt>
                <c:pt idx="697">
                  <c:v>2.4114161430343749E-5</c:v>
                </c:pt>
                <c:pt idx="698">
                  <c:v>2.6771110580709254E-5</c:v>
                </c:pt>
                <c:pt idx="699">
                  <c:v>1.7740092647444596E-5</c:v>
                </c:pt>
                <c:pt idx="700">
                  <c:v>1.3315789907984849E-5</c:v>
                </c:pt>
                <c:pt idx="701">
                  <c:v>1.4002686548673529E-5</c:v>
                </c:pt>
                <c:pt idx="702">
                  <c:v>1.2227317560450258E-5</c:v>
                </c:pt>
                <c:pt idx="703">
                  <c:v>1.410184730794207E-5</c:v>
                </c:pt>
                <c:pt idx="704">
                  <c:v>1.9991631213382126E-5</c:v>
                </c:pt>
                <c:pt idx="705">
                  <c:v>1.3104409899918836E-5</c:v>
                </c:pt>
                <c:pt idx="706">
                  <c:v>7.05751920112926E-6</c:v>
                </c:pt>
                <c:pt idx="707">
                  <c:v>1.1996028504581757E-5</c:v>
                </c:pt>
                <c:pt idx="708">
                  <c:v>3.7869104462470606E-6</c:v>
                </c:pt>
                <c:pt idx="709">
                  <c:v>-4.2489016711585882E-6</c:v>
                </c:pt>
                <c:pt idx="710">
                  <c:v>2.9783842706000534E-6</c:v>
                </c:pt>
                <c:pt idx="711">
                  <c:v>7.5701288925295691E-8</c:v>
                </c:pt>
                <c:pt idx="712">
                  <c:v>-4.8097697798200717E-6</c:v>
                </c:pt>
                <c:pt idx="713">
                  <c:v>-7.1622617301270557E-6</c:v>
                </c:pt>
                <c:pt idx="714">
                  <c:v>7.995442426146195E-8</c:v>
                </c:pt>
                <c:pt idx="715">
                  <c:v>7.6957710491105983E-6</c:v>
                </c:pt>
                <c:pt idx="716">
                  <c:v>5.8948051336746107E-7</c:v>
                </c:pt>
                <c:pt idx="717">
                  <c:v>4.8439647305250819E-6</c:v>
                </c:pt>
                <c:pt idx="718">
                  <c:v>9.374172570686982E-6</c:v>
                </c:pt>
                <c:pt idx="719">
                  <c:v>1.1447341390535979E-5</c:v>
                </c:pt>
                <c:pt idx="720">
                  <c:v>1.391520784647802E-5</c:v>
                </c:pt>
                <c:pt idx="721">
                  <c:v>1.3770613922975147E-5</c:v>
                </c:pt>
                <c:pt idx="722">
                  <c:v>1.179454165323471E-5</c:v>
                </c:pt>
                <c:pt idx="723">
                  <c:v>8.6628697220306166E-6</c:v>
                </c:pt>
                <c:pt idx="724">
                  <c:v>1.2392112562043092E-5</c:v>
                </c:pt>
                <c:pt idx="725">
                  <c:v>1.3483683302394175E-5</c:v>
                </c:pt>
                <c:pt idx="726">
                  <c:v>1.6632336296692733E-5</c:v>
                </c:pt>
                <c:pt idx="727">
                  <c:v>2.0286016729567105E-5</c:v>
                </c:pt>
                <c:pt idx="728">
                  <c:v>2.313585615711235E-5</c:v>
                </c:pt>
                <c:pt idx="729">
                  <c:v>2.1356835723758412E-5</c:v>
                </c:pt>
                <c:pt idx="730">
                  <c:v>2.1919565335484106E-5</c:v>
                </c:pt>
                <c:pt idx="731">
                  <c:v>2.0178047363152404E-5</c:v>
                </c:pt>
                <c:pt idx="732">
                  <c:v>1.9117254386877889E-5</c:v>
                </c:pt>
                <c:pt idx="733">
                  <c:v>1.8737865430823088E-5</c:v>
                </c:pt>
                <c:pt idx="734">
                  <c:v>1.8680501348107927E-5</c:v>
                </c:pt>
                <c:pt idx="735">
                  <c:v>1.9440912816684944E-5</c:v>
                </c:pt>
                <c:pt idx="736">
                  <c:v>2.0455488593606972E-5</c:v>
                </c:pt>
                <c:pt idx="737">
                  <c:v>2.2220351892698178E-5</c:v>
                </c:pt>
                <c:pt idx="738">
                  <c:v>1.9598032707925555E-5</c:v>
                </c:pt>
                <c:pt idx="739">
                  <c:v>2.3165853014984934E-5</c:v>
                </c:pt>
                <c:pt idx="740">
                  <c:v>9.593093048942845E-6</c:v>
                </c:pt>
                <c:pt idx="741">
                  <c:v>1.6372145840683217E-5</c:v>
                </c:pt>
                <c:pt idx="742">
                  <c:v>1.5477884870022258E-5</c:v>
                </c:pt>
                <c:pt idx="743">
                  <c:v>9.737099367371043E-6</c:v>
                </c:pt>
                <c:pt idx="744">
                  <c:v>7.9928331324165143E-6</c:v>
                </c:pt>
                <c:pt idx="745">
                  <c:v>1.0268683329664738E-5</c:v>
                </c:pt>
                <c:pt idx="746">
                  <c:v>1.5663262391499112E-5</c:v>
                </c:pt>
                <c:pt idx="747">
                  <c:v>1.8091293494556336E-5</c:v>
                </c:pt>
                <c:pt idx="748">
                  <c:v>8.2892342738027241E-6</c:v>
                </c:pt>
                <c:pt idx="749">
                  <c:v>8.0181609784413112E-6</c:v>
                </c:pt>
                <c:pt idx="750">
                  <c:v>8.8352763479656843E-6</c:v>
                </c:pt>
                <c:pt idx="751">
                  <c:v>7.450825952053797E-7</c:v>
                </c:pt>
                <c:pt idx="752">
                  <c:v>-3.4580071206943241E-6</c:v>
                </c:pt>
                <c:pt idx="753">
                  <c:v>-3.0383435850502034E-6</c:v>
                </c:pt>
                <c:pt idx="754">
                  <c:v>-1.1377196434522446E-5</c:v>
                </c:pt>
                <c:pt idx="755">
                  <c:v>-8.6548903262789108E-6</c:v>
                </c:pt>
                <c:pt idx="756">
                  <c:v>-9.5043416545729063E-6</c:v>
                </c:pt>
                <c:pt idx="757">
                  <c:v>1.350703614603327E-7</c:v>
                </c:pt>
                <c:pt idx="758">
                  <c:v>-7.144757243243271E-6</c:v>
                </c:pt>
                <c:pt idx="759">
                  <c:v>4.8029101226794241E-6</c:v>
                </c:pt>
                <c:pt idx="760">
                  <c:v>3.6479026317811733E-6</c:v>
                </c:pt>
                <c:pt idx="761">
                  <c:v>1.017371036326076E-5</c:v>
                </c:pt>
                <c:pt idx="762">
                  <c:v>1.1169679588511312E-5</c:v>
                </c:pt>
                <c:pt idx="763">
                  <c:v>6.6170048327983786E-6</c:v>
                </c:pt>
                <c:pt idx="764">
                  <c:v>6.4226735835385596E-6</c:v>
                </c:pt>
                <c:pt idx="765">
                  <c:v>1.2676357256922434E-6</c:v>
                </c:pt>
                <c:pt idx="766">
                  <c:v>1.7046548799679127E-6</c:v>
                </c:pt>
                <c:pt idx="767">
                  <c:v>1.0681194427352062E-6</c:v>
                </c:pt>
                <c:pt idx="768">
                  <c:v>5.3131700547082324E-6</c:v>
                </c:pt>
                <c:pt idx="769">
                  <c:v>-3.9915529484272401E-6</c:v>
                </c:pt>
                <c:pt idx="770">
                  <c:v>-7.5517305753796636E-6</c:v>
                </c:pt>
                <c:pt idx="771">
                  <c:v>-1.0296703546331585E-5</c:v>
                </c:pt>
                <c:pt idx="772">
                  <c:v>-2.6977295294764974E-6</c:v>
                </c:pt>
                <c:pt idx="773">
                  <c:v>4.9964702779162339E-6</c:v>
                </c:pt>
                <c:pt idx="774">
                  <c:v>5.035429282122449E-6</c:v>
                </c:pt>
                <c:pt idx="775">
                  <c:v>1.1636752168181161E-7</c:v>
                </c:pt>
                <c:pt idx="776">
                  <c:v>5.0702219238072624E-6</c:v>
                </c:pt>
                <c:pt idx="777">
                  <c:v>1.4035733878029339E-5</c:v>
                </c:pt>
                <c:pt idx="778">
                  <c:v>1.6626232018483283E-5</c:v>
                </c:pt>
                <c:pt idx="779">
                  <c:v>1.6027126358683903E-5</c:v>
                </c:pt>
                <c:pt idx="780">
                  <c:v>1.3753591015583906E-5</c:v>
                </c:pt>
                <c:pt idx="781">
                  <c:v>1.5653561556125765E-5</c:v>
                </c:pt>
                <c:pt idx="782">
                  <c:v>1.6838657119085844E-5</c:v>
                </c:pt>
                <c:pt idx="783">
                  <c:v>1.8721637986764529E-5</c:v>
                </c:pt>
                <c:pt idx="784">
                  <c:v>1.9718139539155343E-5</c:v>
                </c:pt>
                <c:pt idx="785">
                  <c:v>2.1109917730265043E-5</c:v>
                </c:pt>
                <c:pt idx="786">
                  <c:v>1.8806139008699438E-5</c:v>
                </c:pt>
                <c:pt idx="787">
                  <c:v>1.8123696907499458E-5</c:v>
                </c:pt>
                <c:pt idx="788">
                  <c:v>1.9330199910639298E-5</c:v>
                </c:pt>
                <c:pt idx="789">
                  <c:v>1.6701478764833078E-5</c:v>
                </c:pt>
                <c:pt idx="790">
                  <c:v>7.2352958111116975E-6</c:v>
                </c:pt>
                <c:pt idx="791">
                  <c:v>2.2178178193979654E-6</c:v>
                </c:pt>
                <c:pt idx="792">
                  <c:v>-1.8229988881298492E-6</c:v>
                </c:pt>
                <c:pt idx="793">
                  <c:v>-2.1259427640043109E-6</c:v>
                </c:pt>
                <c:pt idx="794">
                  <c:v>1.9339502776262834E-6</c:v>
                </c:pt>
                <c:pt idx="795">
                  <c:v>5.7092687359858366E-6</c:v>
                </c:pt>
                <c:pt idx="796">
                  <c:v>4.2920160120029898E-6</c:v>
                </c:pt>
                <c:pt idx="797">
                  <c:v>2.89676715208951E-6</c:v>
                </c:pt>
                <c:pt idx="798">
                  <c:v>3.9853015452917265E-7</c:v>
                </c:pt>
                <c:pt idx="799">
                  <c:v>-3.4177039262000238E-6</c:v>
                </c:pt>
                <c:pt idx="800">
                  <c:v>1.0343300559562484E-5</c:v>
                </c:pt>
                <c:pt idx="801">
                  <c:v>4.0954981075216351E-6</c:v>
                </c:pt>
                <c:pt idx="802">
                  <c:v>1.4278347685762497E-6</c:v>
                </c:pt>
                <c:pt idx="803">
                  <c:v>2.6728301445084321E-6</c:v>
                </c:pt>
                <c:pt idx="804">
                  <c:v>8.7226423540691554E-6</c:v>
                </c:pt>
                <c:pt idx="805">
                  <c:v>-2.402576422589038E-6</c:v>
                </c:pt>
                <c:pt idx="806">
                  <c:v>4.5934313775659287E-6</c:v>
                </c:pt>
                <c:pt idx="807">
                  <c:v>8.0435344457092364E-6</c:v>
                </c:pt>
                <c:pt idx="808">
                  <c:v>-3.942677841011711E-7</c:v>
                </c:pt>
                <c:pt idx="809">
                  <c:v>-1.2044690732242223E-5</c:v>
                </c:pt>
                <c:pt idx="810">
                  <c:v>-1.681592242713018E-5</c:v>
                </c:pt>
                <c:pt idx="811">
                  <c:v>-9.389597240195153E-6</c:v>
                </c:pt>
                <c:pt idx="812">
                  <c:v>-1.3694388271691835E-5</c:v>
                </c:pt>
                <c:pt idx="813">
                  <c:v>-2.1119011665909685E-5</c:v>
                </c:pt>
                <c:pt idx="814">
                  <c:v>-2.2084369242436205E-5</c:v>
                </c:pt>
                <c:pt idx="815">
                  <c:v>-2.9081610512761996E-5</c:v>
                </c:pt>
                <c:pt idx="816">
                  <c:v>-3.2955316531219853E-5</c:v>
                </c:pt>
                <c:pt idx="817">
                  <c:v>-3.3024890609239061E-5</c:v>
                </c:pt>
                <c:pt idx="818">
                  <c:v>-3.4333143187232821E-5</c:v>
                </c:pt>
                <c:pt idx="819">
                  <c:v>-3.6805120542630162E-5</c:v>
                </c:pt>
                <c:pt idx="820">
                  <c:v>-1.7581410092587306E-5</c:v>
                </c:pt>
                <c:pt idx="821">
                  <c:v>-1.6504166226104255E-5</c:v>
                </c:pt>
                <c:pt idx="822">
                  <c:v>-1.2317741512321809E-5</c:v>
                </c:pt>
                <c:pt idx="823">
                  <c:v>-1.0105008276510022E-5</c:v>
                </c:pt>
                <c:pt idx="824">
                  <c:v>-1.582244440815733E-5</c:v>
                </c:pt>
                <c:pt idx="825">
                  <c:v>-1.0224842833170647E-5</c:v>
                </c:pt>
                <c:pt idx="826">
                  <c:v>-1.0539787704487023E-5</c:v>
                </c:pt>
                <c:pt idx="827">
                  <c:v>-1.5566963968893247E-5</c:v>
                </c:pt>
                <c:pt idx="828">
                  <c:v>-1.4517732248834633E-5</c:v>
                </c:pt>
                <c:pt idx="829">
                  <c:v>-1.4612246538071313E-5</c:v>
                </c:pt>
                <c:pt idx="830">
                  <c:v>-1.4506792772415902E-5</c:v>
                </c:pt>
                <c:pt idx="831">
                  <c:v>-7.9505022358814421E-6</c:v>
                </c:pt>
                <c:pt idx="832">
                  <c:v>-9.0331507840591631E-6</c:v>
                </c:pt>
                <c:pt idx="833">
                  <c:v>-1.4243428169016985E-5</c:v>
                </c:pt>
                <c:pt idx="834">
                  <c:v>-8.4265141008477E-6</c:v>
                </c:pt>
                <c:pt idx="835">
                  <c:v>-5.7328073535696452E-6</c:v>
                </c:pt>
                <c:pt idx="836">
                  <c:v>-1.4525011453830688E-6</c:v>
                </c:pt>
                <c:pt idx="837">
                  <c:v>-6.2872809884385401E-7</c:v>
                </c:pt>
                <c:pt idx="838">
                  <c:v>-6.8484359692303369E-6</c:v>
                </c:pt>
                <c:pt idx="839">
                  <c:v>-3.5059622706538143E-6</c:v>
                </c:pt>
                <c:pt idx="840">
                  <c:v>-5.8915651461334984E-6</c:v>
                </c:pt>
                <c:pt idx="841">
                  <c:v>-9.1918509754693907E-6</c:v>
                </c:pt>
                <c:pt idx="842">
                  <c:v>-8.6685056479078058E-6</c:v>
                </c:pt>
                <c:pt idx="843">
                  <c:v>-7.1404976683681816E-6</c:v>
                </c:pt>
                <c:pt idx="844">
                  <c:v>-1.1111627224310915E-5</c:v>
                </c:pt>
                <c:pt idx="845">
                  <c:v>-1.0431343202660809E-5</c:v>
                </c:pt>
                <c:pt idx="846">
                  <c:v>-7.3280073495513645E-6</c:v>
                </c:pt>
                <c:pt idx="847">
                  <c:v>-4.0162458930072118E-6</c:v>
                </c:pt>
                <c:pt idx="848">
                  <c:v>-2.3783835984654556E-6</c:v>
                </c:pt>
                <c:pt idx="849">
                  <c:v>-4.5034347877530716E-6</c:v>
                </c:pt>
                <c:pt idx="850">
                  <c:v>-1.1705824526581101E-5</c:v>
                </c:pt>
                <c:pt idx="851">
                  <c:v>-2.0339674523496109E-5</c:v>
                </c:pt>
                <c:pt idx="852">
                  <c:v>-1.3885168933970311E-5</c:v>
                </c:pt>
                <c:pt idx="853">
                  <c:v>-9.689861712678687E-6</c:v>
                </c:pt>
                <c:pt idx="854">
                  <c:v>-1.2943526736072976E-5</c:v>
                </c:pt>
                <c:pt idx="855">
                  <c:v>-1.8994672302839639E-6</c:v>
                </c:pt>
                <c:pt idx="856">
                  <c:v>-1.2805700584617417E-5</c:v>
                </c:pt>
                <c:pt idx="857">
                  <c:v>-1.2204510233902584E-5</c:v>
                </c:pt>
                <c:pt idx="858">
                  <c:v>-1.7888083877672791E-5</c:v>
                </c:pt>
                <c:pt idx="859">
                  <c:v>-1.655498270797397E-5</c:v>
                </c:pt>
                <c:pt idx="860">
                  <c:v>-1.8229890611723436E-5</c:v>
                </c:pt>
                <c:pt idx="861">
                  <c:v>-1.940342415007189E-5</c:v>
                </c:pt>
                <c:pt idx="862">
                  <c:v>-1.5693704324414818E-5</c:v>
                </c:pt>
                <c:pt idx="863">
                  <c:v>-2.4992774158040734E-6</c:v>
                </c:pt>
                <c:pt idx="864">
                  <c:v>9.156686635464774E-7</c:v>
                </c:pt>
                <c:pt idx="865">
                  <c:v>5.7137335529238349E-6</c:v>
                </c:pt>
                <c:pt idx="866">
                  <c:v>4.7088457584932195E-6</c:v>
                </c:pt>
                <c:pt idx="867">
                  <c:v>9.4569037769817681E-6</c:v>
                </c:pt>
                <c:pt idx="868">
                  <c:v>9.1980422183522314E-6</c:v>
                </c:pt>
                <c:pt idx="869">
                  <c:v>1.1759441513185037E-5</c:v>
                </c:pt>
                <c:pt idx="870">
                  <c:v>1.2471294982874718E-5</c:v>
                </c:pt>
                <c:pt idx="871">
                  <c:v>1.2816936908378688E-5</c:v>
                </c:pt>
                <c:pt idx="872">
                  <c:v>1.0070483062790786E-5</c:v>
                </c:pt>
                <c:pt idx="873">
                  <c:v>1.163280256405035E-5</c:v>
                </c:pt>
                <c:pt idx="874">
                  <c:v>-8.4758304903446277E-7</c:v>
                </c:pt>
                <c:pt idx="875">
                  <c:v>-9.1887170348914543E-6</c:v>
                </c:pt>
                <c:pt idx="876">
                  <c:v>-4.0687169400084963E-6</c:v>
                </c:pt>
                <c:pt idx="877">
                  <c:v>-3.107591673690305E-7</c:v>
                </c:pt>
                <c:pt idx="878">
                  <c:v>3.3895394418199238E-6</c:v>
                </c:pt>
                <c:pt idx="879">
                  <c:v>2.2801958808429906E-6</c:v>
                </c:pt>
                <c:pt idx="880">
                  <c:v>5.8991845077758415E-6</c:v>
                </c:pt>
                <c:pt idx="881">
                  <c:v>5.8368131076769089E-6</c:v>
                </c:pt>
                <c:pt idx="882">
                  <c:v>1.6453586830879539E-6</c:v>
                </c:pt>
                <c:pt idx="883">
                  <c:v>5.2583466927305275E-6</c:v>
                </c:pt>
                <c:pt idx="884">
                  <c:v>8.0822883094833493E-7</c:v>
                </c:pt>
                <c:pt idx="885">
                  <c:v>-7.5071311495230347E-7</c:v>
                </c:pt>
                <c:pt idx="886">
                  <c:v>3.5394564842565534E-6</c:v>
                </c:pt>
                <c:pt idx="887">
                  <c:v>2.339411940979094E-6</c:v>
                </c:pt>
                <c:pt idx="888">
                  <c:v>-1.1245583939643319E-6</c:v>
                </c:pt>
                <c:pt idx="889">
                  <c:v>-2.9762134058040882E-7</c:v>
                </c:pt>
                <c:pt idx="890">
                  <c:v>-4.8849491499055061E-6</c:v>
                </c:pt>
                <c:pt idx="891">
                  <c:v>-4.4836124312172534E-6</c:v>
                </c:pt>
                <c:pt idx="892">
                  <c:v>-5.4250055940292721E-6</c:v>
                </c:pt>
                <c:pt idx="893">
                  <c:v>-5.6873085569773624E-6</c:v>
                </c:pt>
                <c:pt idx="894">
                  <c:v>4.8976398553769235E-6</c:v>
                </c:pt>
                <c:pt idx="895">
                  <c:v>8.169693780939649E-6</c:v>
                </c:pt>
                <c:pt idx="896">
                  <c:v>1.6893032444023219E-5</c:v>
                </c:pt>
                <c:pt idx="897">
                  <c:v>2.0191499105326248E-5</c:v>
                </c:pt>
                <c:pt idx="898">
                  <c:v>2.1570617776496356E-5</c:v>
                </c:pt>
                <c:pt idx="899">
                  <c:v>1.9247136021697632E-5</c:v>
                </c:pt>
                <c:pt idx="900">
                  <c:v>1.7507526988997559E-5</c:v>
                </c:pt>
                <c:pt idx="901">
                  <c:v>1.9393507455747445E-5</c:v>
                </c:pt>
                <c:pt idx="902">
                  <c:v>2.2664684869322378E-5</c:v>
                </c:pt>
                <c:pt idx="903">
                  <c:v>2.3750061851248025E-5</c:v>
                </c:pt>
                <c:pt idx="904">
                  <c:v>2.3277737757606282E-5</c:v>
                </c:pt>
                <c:pt idx="905">
                  <c:v>2.7129036804674546E-5</c:v>
                </c:pt>
                <c:pt idx="906">
                  <c:v>2.2063477024553205E-5</c:v>
                </c:pt>
                <c:pt idx="907">
                  <c:v>1.8216794224687058E-5</c:v>
                </c:pt>
                <c:pt idx="908">
                  <c:v>1.7287810531946969E-5</c:v>
                </c:pt>
                <c:pt idx="909">
                  <c:v>1.9124706826952313E-5</c:v>
                </c:pt>
                <c:pt idx="910">
                  <c:v>1.7865268235641922E-5</c:v>
                </c:pt>
                <c:pt idx="911">
                  <c:v>1.6094966738603912E-5</c:v>
                </c:pt>
                <c:pt idx="912">
                  <c:v>1.9758160366916665E-5</c:v>
                </c:pt>
                <c:pt idx="913">
                  <c:v>1.8724382926029324E-5</c:v>
                </c:pt>
                <c:pt idx="914">
                  <c:v>2.5003678158979318E-5</c:v>
                </c:pt>
                <c:pt idx="915">
                  <c:v>1.5701287895249653E-5</c:v>
                </c:pt>
                <c:pt idx="916">
                  <c:v>1.4706840727131069E-5</c:v>
                </c:pt>
                <c:pt idx="917">
                  <c:v>1.5485113178229689E-5</c:v>
                </c:pt>
                <c:pt idx="918">
                  <c:v>6.2013332624502395E-6</c:v>
                </c:pt>
                <c:pt idx="919">
                  <c:v>6.6804629888503362E-6</c:v>
                </c:pt>
                <c:pt idx="920">
                  <c:v>1.2320362235699136E-5</c:v>
                </c:pt>
                <c:pt idx="921">
                  <c:v>1.0794695303771165E-5</c:v>
                </c:pt>
                <c:pt idx="922">
                  <c:v>1.6227386460272769E-6</c:v>
                </c:pt>
                <c:pt idx="923">
                  <c:v>-1.0047280169032747E-6</c:v>
                </c:pt>
                <c:pt idx="924">
                  <c:v>-1.2425587176117607E-6</c:v>
                </c:pt>
                <c:pt idx="925">
                  <c:v>-2.7257862013999423E-6</c:v>
                </c:pt>
                <c:pt idx="926">
                  <c:v>2.5727658398620746E-6</c:v>
                </c:pt>
                <c:pt idx="927">
                  <c:v>3.3224517394486152E-6</c:v>
                </c:pt>
                <c:pt idx="928">
                  <c:v>7.2311376690182759E-6</c:v>
                </c:pt>
                <c:pt idx="929">
                  <c:v>5.4236611657659752E-6</c:v>
                </c:pt>
                <c:pt idx="930">
                  <c:v>9.9283470746128942E-6</c:v>
                </c:pt>
                <c:pt idx="931">
                  <c:v>1.442042462239133E-5</c:v>
                </c:pt>
                <c:pt idx="932">
                  <c:v>1.6193693766606754E-5</c:v>
                </c:pt>
                <c:pt idx="933">
                  <c:v>1.2766002317794337E-5</c:v>
                </c:pt>
                <c:pt idx="934">
                  <c:v>1.5315846616945482E-5</c:v>
                </c:pt>
                <c:pt idx="935">
                  <c:v>1.7597948322440331E-5</c:v>
                </c:pt>
                <c:pt idx="936">
                  <c:v>2.4567817936821769E-5</c:v>
                </c:pt>
                <c:pt idx="937">
                  <c:v>2.5724150925902946E-5</c:v>
                </c:pt>
                <c:pt idx="938">
                  <c:v>2.8408051767638099E-5</c:v>
                </c:pt>
                <c:pt idx="939">
                  <c:v>2.9156939988564589E-5</c:v>
                </c:pt>
                <c:pt idx="940">
                  <c:v>3.0194603254241807E-5</c:v>
                </c:pt>
                <c:pt idx="941">
                  <c:v>2.467753735193604E-5</c:v>
                </c:pt>
                <c:pt idx="942">
                  <c:v>1.4037813670146553E-4</c:v>
                </c:pt>
                <c:pt idx="943">
                  <c:v>1.1654242014501161E-3</c:v>
                </c:pt>
                <c:pt idx="944">
                  <c:v>1.1380596498228952E-3</c:v>
                </c:pt>
                <c:pt idx="945">
                  <c:v>1.3957952385578209E-3</c:v>
                </c:pt>
                <c:pt idx="946">
                  <c:v>1.8532084752778376E-3</c:v>
                </c:pt>
                <c:pt idx="947">
                  <c:v>2.0383154703813317E-3</c:v>
                </c:pt>
                <c:pt idx="948">
                  <c:v>1.9407020193490541E-3</c:v>
                </c:pt>
                <c:pt idx="949">
                  <c:v>2.3451153870581894E-3</c:v>
                </c:pt>
                <c:pt idx="950">
                  <c:v>2.3006411487711109E-3</c:v>
                </c:pt>
                <c:pt idx="951">
                  <c:v>2.2799157924145246E-3</c:v>
                </c:pt>
                <c:pt idx="952">
                  <c:v>2.2335160799809451E-3</c:v>
                </c:pt>
                <c:pt idx="953">
                  <c:v>2.1436219825314955E-3</c:v>
                </c:pt>
                <c:pt idx="954">
                  <c:v>2.4433824941187516E-3</c:v>
                </c:pt>
                <c:pt idx="955">
                  <c:v>2.3525751638025171E-3</c:v>
                </c:pt>
                <c:pt idx="956">
                  <c:v>2.3128764560012729E-3</c:v>
                </c:pt>
                <c:pt idx="957">
                  <c:v>2.6071647333182116E-3</c:v>
                </c:pt>
                <c:pt idx="958">
                  <c:v>2.5979950618326827E-3</c:v>
                </c:pt>
                <c:pt idx="959">
                  <c:v>2.5014593076382514E-3</c:v>
                </c:pt>
                <c:pt idx="960">
                  <c:v>2.3963840170229916E-3</c:v>
                </c:pt>
                <c:pt idx="961">
                  <c:v>2.3330574805966861E-3</c:v>
                </c:pt>
                <c:pt idx="962">
                  <c:v>2.2618328139535149E-3</c:v>
                </c:pt>
                <c:pt idx="963">
                  <c:v>2.2608517175328074E-3</c:v>
                </c:pt>
                <c:pt idx="964">
                  <c:v>2.4711619935684436E-3</c:v>
                </c:pt>
                <c:pt idx="965">
                  <c:v>2.3582334689683619E-3</c:v>
                </c:pt>
                <c:pt idx="966">
                  <c:v>2.2102138799368377E-3</c:v>
                </c:pt>
                <c:pt idx="967">
                  <c:v>2.8559060832012008E-3</c:v>
                </c:pt>
                <c:pt idx="968">
                  <c:v>2.7245103947333158E-3</c:v>
                </c:pt>
                <c:pt idx="969">
                  <c:v>3.6148586455058717E-3</c:v>
                </c:pt>
                <c:pt idx="970">
                  <c:v>3.4856551035126137E-3</c:v>
                </c:pt>
                <c:pt idx="971">
                  <c:v>3.7752368355658218E-3</c:v>
                </c:pt>
                <c:pt idx="972">
                  <c:v>3.6376494925277722E-3</c:v>
                </c:pt>
                <c:pt idx="973">
                  <c:v>3.5494296749640059E-3</c:v>
                </c:pt>
                <c:pt idx="974">
                  <c:v>3.4410083390278845E-3</c:v>
                </c:pt>
                <c:pt idx="975">
                  <c:v>7.6599700984338846E-3</c:v>
                </c:pt>
                <c:pt idx="976">
                  <c:v>7.4975452234957683E-3</c:v>
                </c:pt>
                <c:pt idx="977">
                  <c:v>7.2877143781694773E-3</c:v>
                </c:pt>
                <c:pt idx="978">
                  <c:v>7.2112618910352526E-3</c:v>
                </c:pt>
                <c:pt idx="979">
                  <c:v>6.2675619782363006E-3</c:v>
                </c:pt>
                <c:pt idx="980">
                  <c:v>6.1484265313337871E-3</c:v>
                </c:pt>
                <c:pt idx="981">
                  <c:v>5.9644225645323866E-3</c:v>
                </c:pt>
                <c:pt idx="982">
                  <c:v>5.9073046877475069E-3</c:v>
                </c:pt>
                <c:pt idx="983">
                  <c:v>5.7278189419310999E-3</c:v>
                </c:pt>
                <c:pt idx="984">
                  <c:v>5.5527959846025376E-3</c:v>
                </c:pt>
                <c:pt idx="985">
                  <c:v>5.3965164873152312E-3</c:v>
                </c:pt>
                <c:pt idx="986">
                  <c:v>5.1853543745499558E-3</c:v>
                </c:pt>
                <c:pt idx="987">
                  <c:v>5.0314164864520275E-3</c:v>
                </c:pt>
                <c:pt idx="988">
                  <c:v>4.9093804998572117E-3</c:v>
                </c:pt>
                <c:pt idx="989">
                  <c:v>4.7795341788784028E-3</c:v>
                </c:pt>
                <c:pt idx="990">
                  <c:v>4.6327624898837173E-3</c:v>
                </c:pt>
                <c:pt idx="991">
                  <c:v>4.6587520618004662E-3</c:v>
                </c:pt>
                <c:pt idx="992">
                  <c:v>4.5556050488674595E-3</c:v>
                </c:pt>
                <c:pt idx="993">
                  <c:v>4.4147818055975362E-3</c:v>
                </c:pt>
                <c:pt idx="994">
                  <c:v>4.3091395334697406E-3</c:v>
                </c:pt>
                <c:pt idx="995">
                  <c:v>4.5930594343543425E-3</c:v>
                </c:pt>
                <c:pt idx="996">
                  <c:v>4.4519972813829509E-3</c:v>
                </c:pt>
                <c:pt idx="997">
                  <c:v>4.2824634201398416E-3</c:v>
                </c:pt>
                <c:pt idx="998">
                  <c:v>4.1696167035600888E-3</c:v>
                </c:pt>
                <c:pt idx="999">
                  <c:v>3.870021970478049E-3</c:v>
                </c:pt>
                <c:pt idx="1000">
                  <c:v>3.7437080998277868E-3</c:v>
                </c:pt>
                <c:pt idx="1001">
                  <c:v>3.8393843400137228E-3</c:v>
                </c:pt>
                <c:pt idx="1002">
                  <c:v>3.7159514025586994E-3</c:v>
                </c:pt>
                <c:pt idx="1003">
                  <c:v>3.8967821199028438E-3</c:v>
                </c:pt>
                <c:pt idx="1004">
                  <c:v>3.7941755180709432E-3</c:v>
                </c:pt>
                <c:pt idx="1005">
                  <c:v>3.6971347138516244E-3</c:v>
                </c:pt>
                <c:pt idx="1006">
                  <c:v>3.8737086072572137E-3</c:v>
                </c:pt>
                <c:pt idx="1007">
                  <c:v>3.7997476398519445E-3</c:v>
                </c:pt>
                <c:pt idx="1008">
                  <c:v>3.8192946186018087E-3</c:v>
                </c:pt>
                <c:pt idx="1009">
                  <c:v>3.7021648545182014E-3</c:v>
                </c:pt>
                <c:pt idx="1010">
                  <c:v>3.6406538637102329E-3</c:v>
                </c:pt>
                <c:pt idx="1011">
                  <c:v>3.705363668501039E-3</c:v>
                </c:pt>
                <c:pt idx="1012">
                  <c:v>3.8336061795554194E-3</c:v>
                </c:pt>
                <c:pt idx="1013">
                  <c:v>3.9821785613648533E-3</c:v>
                </c:pt>
                <c:pt idx="1014">
                  <c:v>3.998658618308424E-3</c:v>
                </c:pt>
                <c:pt idx="1015">
                  <c:v>3.8267108398272569E-3</c:v>
                </c:pt>
                <c:pt idx="1016">
                  <c:v>3.7520367047738298E-3</c:v>
                </c:pt>
                <c:pt idx="1017">
                  <c:v>4.0120485682825519E-3</c:v>
                </c:pt>
                <c:pt idx="1018">
                  <c:v>3.8048873265863195E-3</c:v>
                </c:pt>
                <c:pt idx="1019">
                  <c:v>3.6925418697997909E-3</c:v>
                </c:pt>
                <c:pt idx="1020">
                  <c:v>3.5807094897900896E-3</c:v>
                </c:pt>
                <c:pt idx="1021">
                  <c:v>3.4955231888307197E-3</c:v>
                </c:pt>
                <c:pt idx="1022">
                  <c:v>3.3501323961110611E-3</c:v>
                </c:pt>
                <c:pt idx="1023">
                  <c:v>3.3223053610801933E-3</c:v>
                </c:pt>
                <c:pt idx="1024">
                  <c:v>3.2667538655701826E-3</c:v>
                </c:pt>
                <c:pt idx="1025">
                  <c:v>3.310459696289085E-3</c:v>
                </c:pt>
                <c:pt idx="1026">
                  <c:v>3.6133172872998944E-3</c:v>
                </c:pt>
                <c:pt idx="1027">
                  <c:v>3.6554605642685747E-3</c:v>
                </c:pt>
                <c:pt idx="1028">
                  <c:v>3.6585886127469994E-3</c:v>
                </c:pt>
                <c:pt idx="1029">
                  <c:v>3.5636180111938321E-3</c:v>
                </c:pt>
                <c:pt idx="1030">
                  <c:v>3.4256066495923724E-3</c:v>
                </c:pt>
                <c:pt idx="1031">
                  <c:v>3.4693990073993747E-3</c:v>
                </c:pt>
                <c:pt idx="1032">
                  <c:v>3.7884276449525077E-3</c:v>
                </c:pt>
                <c:pt idx="1033">
                  <c:v>3.781337909653962E-3</c:v>
                </c:pt>
                <c:pt idx="1034">
                  <c:v>5.0894612460583941E-3</c:v>
                </c:pt>
                <c:pt idx="1035">
                  <c:v>4.9320744697547349E-3</c:v>
                </c:pt>
                <c:pt idx="1036">
                  <c:v>4.937618561821064E-3</c:v>
                </c:pt>
                <c:pt idx="1037">
                  <c:v>5.0659565317223007E-3</c:v>
                </c:pt>
                <c:pt idx="1038">
                  <c:v>4.8803670401817755E-3</c:v>
                </c:pt>
                <c:pt idx="1039">
                  <c:v>4.9030933448081905E-3</c:v>
                </c:pt>
                <c:pt idx="1040">
                  <c:v>5.1636376601959183E-3</c:v>
                </c:pt>
                <c:pt idx="1041">
                  <c:v>4.9397405018069343E-3</c:v>
                </c:pt>
                <c:pt idx="1042">
                  <c:v>4.8776116867816745E-3</c:v>
                </c:pt>
                <c:pt idx="1043">
                  <c:v>4.7159300802086706E-3</c:v>
                </c:pt>
                <c:pt idx="1044">
                  <c:v>4.5676492524646291E-3</c:v>
                </c:pt>
                <c:pt idx="1045">
                  <c:v>4.455781376019618E-3</c:v>
                </c:pt>
                <c:pt idx="1046">
                  <c:v>4.3622597358382049E-3</c:v>
                </c:pt>
                <c:pt idx="1047">
                  <c:v>4.2994222909730441E-3</c:v>
                </c:pt>
                <c:pt idx="1048">
                  <c:v>4.1674851118612029E-3</c:v>
                </c:pt>
                <c:pt idx="1049">
                  <c:v>4.1194188588013205E-3</c:v>
                </c:pt>
                <c:pt idx="1050">
                  <c:v>4.0617532800312989E-3</c:v>
                </c:pt>
                <c:pt idx="1051">
                  <c:v>3.9397721847762544E-3</c:v>
                </c:pt>
                <c:pt idx="1052">
                  <c:v>3.9507357671438072E-3</c:v>
                </c:pt>
                <c:pt idx="1053">
                  <c:v>4.0235364670436272E-3</c:v>
                </c:pt>
                <c:pt idx="1054">
                  <c:v>4.1395662898162629E-3</c:v>
                </c:pt>
                <c:pt idx="1055">
                  <c:v>3.9819078175013008E-3</c:v>
                </c:pt>
                <c:pt idx="1056">
                  <c:v>3.8411174475582602E-3</c:v>
                </c:pt>
                <c:pt idx="1057">
                  <c:v>3.6795740632629302E-3</c:v>
                </c:pt>
                <c:pt idx="1058">
                  <c:v>4.0527191453402578E-3</c:v>
                </c:pt>
                <c:pt idx="1059">
                  <c:v>3.8905278590433503E-3</c:v>
                </c:pt>
                <c:pt idx="1060">
                  <c:v>3.8701078456190737E-3</c:v>
                </c:pt>
                <c:pt idx="1061">
                  <c:v>3.7012388850015858E-3</c:v>
                </c:pt>
                <c:pt idx="1062">
                  <c:v>3.6020277765858701E-3</c:v>
                </c:pt>
                <c:pt idx="1063">
                  <c:v>3.6877054223202854E-3</c:v>
                </c:pt>
                <c:pt idx="1064">
                  <c:v>3.2317808694551798E-3</c:v>
                </c:pt>
                <c:pt idx="1065">
                  <c:v>3.6480764958602076E-3</c:v>
                </c:pt>
                <c:pt idx="1066">
                  <c:v>4.2442320821383037E-3</c:v>
                </c:pt>
                <c:pt idx="1067">
                  <c:v>4.1765300594685008E-3</c:v>
                </c:pt>
                <c:pt idx="1068">
                  <c:v>4.0594617410179895E-3</c:v>
                </c:pt>
                <c:pt idx="1069">
                  <c:v>3.9911935628578832E-3</c:v>
                </c:pt>
                <c:pt idx="1070">
                  <c:v>3.8527705764792894E-3</c:v>
                </c:pt>
                <c:pt idx="1071">
                  <c:v>3.9433898776912247E-3</c:v>
                </c:pt>
                <c:pt idx="1072">
                  <c:v>4.0385186008467912E-3</c:v>
                </c:pt>
                <c:pt idx="1073">
                  <c:v>3.8898075772841843E-3</c:v>
                </c:pt>
                <c:pt idx="1074">
                  <c:v>3.7530240221973002E-3</c:v>
                </c:pt>
                <c:pt idx="1075">
                  <c:v>3.4692636094884452E-3</c:v>
                </c:pt>
                <c:pt idx="1076">
                  <c:v>3.349011501767266E-3</c:v>
                </c:pt>
                <c:pt idx="1077">
                  <c:v>3.6419591126603361E-3</c:v>
                </c:pt>
                <c:pt idx="1078">
                  <c:v>3.4864126508983226E-3</c:v>
                </c:pt>
                <c:pt idx="1079">
                  <c:v>3.4794072189520235E-3</c:v>
                </c:pt>
                <c:pt idx="1080">
                  <c:v>3.2464804178538084E-3</c:v>
                </c:pt>
                <c:pt idx="1081">
                  <c:v>3.1178008776868919E-3</c:v>
                </c:pt>
                <c:pt idx="1082">
                  <c:v>3.0112513239901142E-3</c:v>
                </c:pt>
                <c:pt idx="1083">
                  <c:v>3.6593659305455893E-3</c:v>
                </c:pt>
                <c:pt idx="1084">
                  <c:v>3.590315607682709E-3</c:v>
                </c:pt>
                <c:pt idx="1085">
                  <c:v>3.8453356008663901E-3</c:v>
                </c:pt>
                <c:pt idx="1086">
                  <c:v>3.8783697807288713E-3</c:v>
                </c:pt>
                <c:pt idx="1087">
                  <c:v>3.9262517651849765E-3</c:v>
                </c:pt>
                <c:pt idx="1088">
                  <c:v>4.0975624453245246E-3</c:v>
                </c:pt>
                <c:pt idx="1089">
                  <c:v>4.1300254736694273E-3</c:v>
                </c:pt>
                <c:pt idx="1090">
                  <c:v>4.0006432029819185E-3</c:v>
                </c:pt>
                <c:pt idx="1091">
                  <c:v>4.0481521500628911E-3</c:v>
                </c:pt>
                <c:pt idx="1092">
                  <c:v>3.9107662685828959E-3</c:v>
                </c:pt>
                <c:pt idx="1093">
                  <c:v>3.9459824780247229E-3</c:v>
                </c:pt>
                <c:pt idx="1094">
                  <c:v>3.8305236702760601E-3</c:v>
                </c:pt>
                <c:pt idx="1095">
                  <c:v>3.8548817403296137E-3</c:v>
                </c:pt>
                <c:pt idx="1096">
                  <c:v>3.697538096337711E-3</c:v>
                </c:pt>
                <c:pt idx="1097">
                  <c:v>3.6060808717027224E-3</c:v>
                </c:pt>
                <c:pt idx="1098">
                  <c:v>3.6547968822947204E-3</c:v>
                </c:pt>
                <c:pt idx="1099">
                  <c:v>3.5875411957354132E-3</c:v>
                </c:pt>
                <c:pt idx="1100">
                  <c:v>3.5669410964597266E-3</c:v>
                </c:pt>
                <c:pt idx="1101">
                  <c:v>3.3312076730097071E-3</c:v>
                </c:pt>
                <c:pt idx="1102">
                  <c:v>3.2038008967230306E-3</c:v>
                </c:pt>
                <c:pt idx="1103">
                  <c:v>2.8771890184580541E-3</c:v>
                </c:pt>
                <c:pt idx="1104">
                  <c:v>2.7899445935221884E-3</c:v>
                </c:pt>
                <c:pt idx="1105">
                  <c:v>2.7341263758677457E-3</c:v>
                </c:pt>
                <c:pt idx="1106">
                  <c:v>2.8089330673927711E-3</c:v>
                </c:pt>
                <c:pt idx="1107">
                  <c:v>2.5787662018903826E-3</c:v>
                </c:pt>
                <c:pt idx="1108">
                  <c:v>2.5533489043340733E-3</c:v>
                </c:pt>
                <c:pt idx="1109">
                  <c:v>2.4587295733466733E-3</c:v>
                </c:pt>
                <c:pt idx="1110">
                  <c:v>2.3824152002196448E-3</c:v>
                </c:pt>
                <c:pt idx="1111">
                  <c:v>2.4418769651196473E-3</c:v>
                </c:pt>
                <c:pt idx="1112">
                  <c:v>2.5007687018803529E-3</c:v>
                </c:pt>
                <c:pt idx="1113">
                  <c:v>2.4872768088186527E-3</c:v>
                </c:pt>
                <c:pt idx="1114">
                  <c:v>3.0584369662156521E-3</c:v>
                </c:pt>
                <c:pt idx="1115">
                  <c:v>2.9387695778909525E-3</c:v>
                </c:pt>
                <c:pt idx="1116">
                  <c:v>3.269422970627192E-3</c:v>
                </c:pt>
                <c:pt idx="1117">
                  <c:v>3.2670117065322574E-3</c:v>
                </c:pt>
                <c:pt idx="1118">
                  <c:v>3.1247515645258773E-3</c:v>
                </c:pt>
                <c:pt idx="1119">
                  <c:v>3.054026209557293E-3</c:v>
                </c:pt>
                <c:pt idx="1120">
                  <c:v>2.8920994369252421E-3</c:v>
                </c:pt>
                <c:pt idx="1121">
                  <c:v>2.7406663710015096E-3</c:v>
                </c:pt>
                <c:pt idx="1122">
                  <c:v>2.8251886750943252E-3</c:v>
                </c:pt>
                <c:pt idx="1123">
                  <c:v>2.78833787031633E-3</c:v>
                </c:pt>
                <c:pt idx="1124">
                  <c:v>2.7501544044446096E-3</c:v>
                </c:pt>
                <c:pt idx="1125">
                  <c:v>3.2014971653077742E-3</c:v>
                </c:pt>
                <c:pt idx="1126">
                  <c:v>3.093194978163594E-3</c:v>
                </c:pt>
                <c:pt idx="1127">
                  <c:v>3.4334255948019828E-3</c:v>
                </c:pt>
                <c:pt idx="1128">
                  <c:v>3.7393220290363122E-3</c:v>
                </c:pt>
                <c:pt idx="1129">
                  <c:v>3.6189898895619735E-3</c:v>
                </c:pt>
                <c:pt idx="1130">
                  <c:v>3.5784708129551614E-3</c:v>
                </c:pt>
                <c:pt idx="1131">
                  <c:v>3.4866614087778981E-3</c:v>
                </c:pt>
                <c:pt idx="1132">
                  <c:v>3.5493486135229702E-3</c:v>
                </c:pt>
                <c:pt idx="1133">
                  <c:v>3.4420475817506183E-3</c:v>
                </c:pt>
                <c:pt idx="1134">
                  <c:v>3.7049153178471449E-3</c:v>
                </c:pt>
                <c:pt idx="1135">
                  <c:v>3.7786572769506446E-3</c:v>
                </c:pt>
                <c:pt idx="1136">
                  <c:v>3.6782981757690777E-3</c:v>
                </c:pt>
                <c:pt idx="1137">
                  <c:v>3.5274595295397204E-3</c:v>
                </c:pt>
                <c:pt idx="1138">
                  <c:v>3.1786456518363101E-3</c:v>
                </c:pt>
                <c:pt idx="1139">
                  <c:v>4.8429116765089358E-3</c:v>
                </c:pt>
                <c:pt idx="1140">
                  <c:v>4.6880313700242478E-3</c:v>
                </c:pt>
                <c:pt idx="1141">
                  <c:v>4.5306722334518658E-3</c:v>
                </c:pt>
                <c:pt idx="1142">
                  <c:v>4.2690331096761555E-3</c:v>
                </c:pt>
                <c:pt idx="1143">
                  <c:v>4.5639855257817736E-3</c:v>
                </c:pt>
                <c:pt idx="1144">
                  <c:v>4.4113074672375383E-3</c:v>
                </c:pt>
                <c:pt idx="1145">
                  <c:v>4.5439425646079511E-3</c:v>
                </c:pt>
                <c:pt idx="1146">
                  <c:v>4.5254409620644476E-3</c:v>
                </c:pt>
                <c:pt idx="1147">
                  <c:v>4.4561346451581652E-3</c:v>
                </c:pt>
                <c:pt idx="1148">
                  <c:v>4.7174155126307321E-3</c:v>
                </c:pt>
                <c:pt idx="1149">
                  <c:v>4.4997749660153777E-3</c:v>
                </c:pt>
                <c:pt idx="1150">
                  <c:v>4.3345621925354521E-3</c:v>
                </c:pt>
                <c:pt idx="1151">
                  <c:v>4.7454027113662169E-3</c:v>
                </c:pt>
                <c:pt idx="1152">
                  <c:v>4.633580899347324E-3</c:v>
                </c:pt>
                <c:pt idx="1153">
                  <c:v>4.3610637673756423E-3</c:v>
                </c:pt>
                <c:pt idx="1154">
                  <c:v>4.3329421619800841E-3</c:v>
                </c:pt>
                <c:pt idx="1155">
                  <c:v>4.1652072999071969E-3</c:v>
                </c:pt>
                <c:pt idx="1156">
                  <c:v>3.9965094478854176E-3</c:v>
                </c:pt>
                <c:pt idx="1157">
                  <c:v>3.880830206462362E-3</c:v>
                </c:pt>
                <c:pt idx="1158">
                  <c:v>4.1833700600201404E-3</c:v>
                </c:pt>
                <c:pt idx="1159">
                  <c:v>4.0519884290189222E-3</c:v>
                </c:pt>
                <c:pt idx="1160">
                  <c:v>4.0670634676641939E-3</c:v>
                </c:pt>
                <c:pt idx="1161">
                  <c:v>5.7584260283507962E-3</c:v>
                </c:pt>
                <c:pt idx="1162">
                  <c:v>5.6760611536735674E-3</c:v>
                </c:pt>
                <c:pt idx="1163">
                  <c:v>5.592890599889295E-3</c:v>
                </c:pt>
                <c:pt idx="1164">
                  <c:v>5.4316440856007897E-3</c:v>
                </c:pt>
                <c:pt idx="1165">
                  <c:v>5.4554743062599489E-3</c:v>
                </c:pt>
                <c:pt idx="1166">
                  <c:v>5.423006498932347E-3</c:v>
                </c:pt>
                <c:pt idx="1167">
                  <c:v>5.2237486465663797E-3</c:v>
                </c:pt>
                <c:pt idx="1168">
                  <c:v>5.0875051208667966E-3</c:v>
                </c:pt>
                <c:pt idx="1169">
                  <c:v>5.308738561147359E-3</c:v>
                </c:pt>
                <c:pt idx="1170">
                  <c:v>5.600149175545883E-3</c:v>
                </c:pt>
                <c:pt idx="1171">
                  <c:v>5.542075392566812E-3</c:v>
                </c:pt>
                <c:pt idx="1172">
                  <c:v>5.4884421609380065E-3</c:v>
                </c:pt>
                <c:pt idx="1173">
                  <c:v>5.32475051772658E-3</c:v>
                </c:pt>
                <c:pt idx="1174">
                  <c:v>5.1916502241739345E-3</c:v>
                </c:pt>
                <c:pt idx="1175">
                  <c:v>5.1364751960606614E-3</c:v>
                </c:pt>
                <c:pt idx="1176">
                  <c:v>4.9959199479567389E-3</c:v>
                </c:pt>
                <c:pt idx="1177">
                  <c:v>5.0092259541453538E-3</c:v>
                </c:pt>
                <c:pt idx="1178">
                  <c:v>5.06474225845593E-3</c:v>
                </c:pt>
                <c:pt idx="1179">
                  <c:v>4.9029164452220443E-3</c:v>
                </c:pt>
                <c:pt idx="1180">
                  <c:v>4.660690551228139E-3</c:v>
                </c:pt>
                <c:pt idx="1181">
                  <c:v>4.5202751225991008E-3</c:v>
                </c:pt>
                <c:pt idx="1182">
                  <c:v>4.3828657507673317E-3</c:v>
                </c:pt>
                <c:pt idx="1183">
                  <c:v>4.6356014746014229E-3</c:v>
                </c:pt>
                <c:pt idx="1184">
                  <c:v>4.5210803150529336E-3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4-4255-B89E-DC5E9702A0A3}"/>
            </c:ext>
          </c:extLst>
        </c:ser>
        <c:ser>
          <c:idx val="2"/>
          <c:order val="2"/>
          <c:tx>
            <c:strRef>
              <c:f>RISKSTATS_LSE!$BI$1</c:f>
              <c:strCache>
                <c:ptCount val="1"/>
                <c:pt idx="0">
                  <c:v>Top_Long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RISKSTATS_LSE!$BI$2:$BI$1194</c:f>
              <c:numCache>
                <c:formatCode>General</c:formatCode>
                <c:ptCount val="1193"/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4-4255-B89E-DC5E9702A0A3}"/>
            </c:ext>
          </c:extLst>
        </c:ser>
        <c:ser>
          <c:idx val="3"/>
          <c:order val="3"/>
          <c:tx>
            <c:strRef>
              <c:f>RISKSTATS_LSE!$BJ$1</c:f>
              <c:strCache>
                <c:ptCount val="1"/>
                <c:pt idx="0">
                  <c:v>Type_long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RISKSTATS_LSE!$BJ$2:$BJ$1194</c:f>
              <c:numCache>
                <c:formatCode>General</c:formatCode>
                <c:ptCount val="1193"/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4-4255-B89E-DC5E9702A0A3}"/>
            </c:ext>
          </c:extLst>
        </c:ser>
        <c:ser>
          <c:idx val="4"/>
          <c:order val="4"/>
          <c:tx>
            <c:strRef>
              <c:f>RISKSTATS_LSE!$BK$1</c:f>
              <c:strCache>
                <c:ptCount val="1"/>
                <c:pt idx="0">
                  <c:v>Long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RISKSTATS_LSE!$BK$2:$BK$1194</c:f>
              <c:numCache>
                <c:formatCode>0.0%</c:formatCode>
                <c:ptCount val="1193"/>
                <c:pt idx="738">
                  <c:v>7.97162726521492E-2</c:v>
                </c:pt>
                <c:pt idx="739">
                  <c:v>8.0391503870487213E-2</c:v>
                </c:pt>
                <c:pt idx="740">
                  <c:v>8.003959059715271E-2</c:v>
                </c:pt>
                <c:pt idx="741">
                  <c:v>7.9678840935230255E-2</c:v>
                </c:pt>
                <c:pt idx="742">
                  <c:v>8.0157466232776642E-2</c:v>
                </c:pt>
                <c:pt idx="743">
                  <c:v>8.0911517143249512E-2</c:v>
                </c:pt>
                <c:pt idx="744">
                  <c:v>8.1421874463558197E-2</c:v>
                </c:pt>
                <c:pt idx="745">
                  <c:v>8.020484447479248E-2</c:v>
                </c:pt>
                <c:pt idx="746">
                  <c:v>7.9988874495029449E-2</c:v>
                </c:pt>
                <c:pt idx="747">
                  <c:v>7.9200789332389832E-2</c:v>
                </c:pt>
                <c:pt idx="748">
                  <c:v>7.8739508986473083E-2</c:v>
                </c:pt>
                <c:pt idx="749">
                  <c:v>7.9229630529880524E-2</c:v>
                </c:pt>
                <c:pt idx="750">
                  <c:v>7.9749114811420441E-2</c:v>
                </c:pt>
                <c:pt idx="751">
                  <c:v>8.1417158246040344E-2</c:v>
                </c:pt>
                <c:pt idx="752">
                  <c:v>8.1761248409748077E-2</c:v>
                </c:pt>
                <c:pt idx="753">
                  <c:v>8.2722760736942291E-2</c:v>
                </c:pt>
                <c:pt idx="754">
                  <c:v>8.22601318359375E-2</c:v>
                </c:pt>
                <c:pt idx="755">
                  <c:v>8.1175856292247772E-2</c:v>
                </c:pt>
                <c:pt idx="756">
                  <c:v>8.2163810729980469E-2</c:v>
                </c:pt>
                <c:pt idx="757">
                  <c:v>8.135291188955307E-2</c:v>
                </c:pt>
                <c:pt idx="758">
                  <c:v>7.9563841223716736E-2</c:v>
                </c:pt>
                <c:pt idx="759">
                  <c:v>8.0233283340930939E-2</c:v>
                </c:pt>
                <c:pt idx="760">
                  <c:v>8.4889702498912811E-2</c:v>
                </c:pt>
                <c:pt idx="761">
                  <c:v>8.0840915441513062E-2</c:v>
                </c:pt>
                <c:pt idx="762">
                  <c:v>8.1506028771400452E-2</c:v>
                </c:pt>
                <c:pt idx="763">
                  <c:v>8.0335259437561035E-2</c:v>
                </c:pt>
                <c:pt idx="764">
                  <c:v>8.2106709480285645E-2</c:v>
                </c:pt>
                <c:pt idx="765">
                  <c:v>8.1426516175270081E-2</c:v>
                </c:pt>
                <c:pt idx="766">
                  <c:v>8.1464678049087524E-2</c:v>
                </c:pt>
                <c:pt idx="767">
                  <c:v>8.3995580673217773E-2</c:v>
                </c:pt>
                <c:pt idx="768">
                  <c:v>8.2357600331306458E-2</c:v>
                </c:pt>
                <c:pt idx="769">
                  <c:v>8.2527674734592438E-2</c:v>
                </c:pt>
                <c:pt idx="770">
                  <c:v>8.1801801919937134E-2</c:v>
                </c:pt>
                <c:pt idx="771">
                  <c:v>8.3043195307254791E-2</c:v>
                </c:pt>
                <c:pt idx="772">
                  <c:v>8.3579778671264648E-2</c:v>
                </c:pt>
                <c:pt idx="773">
                  <c:v>8.1304639577865601E-2</c:v>
                </c:pt>
                <c:pt idx="774">
                  <c:v>8.1788249313831329E-2</c:v>
                </c:pt>
                <c:pt idx="775">
                  <c:v>8.1349529325962067E-2</c:v>
                </c:pt>
                <c:pt idx="776">
                  <c:v>8.0526955425739288E-2</c:v>
                </c:pt>
                <c:pt idx="777">
                  <c:v>8.0091193318367004E-2</c:v>
                </c:pt>
                <c:pt idx="778">
                  <c:v>8.0265894532203674E-2</c:v>
                </c:pt>
                <c:pt idx="779">
                  <c:v>7.9899057745933533E-2</c:v>
                </c:pt>
                <c:pt idx="780">
                  <c:v>8.0596134066581726E-2</c:v>
                </c:pt>
                <c:pt idx="781">
                  <c:v>8.0463103950023651E-2</c:v>
                </c:pt>
                <c:pt idx="782">
                  <c:v>8.0017000436782837E-2</c:v>
                </c:pt>
                <c:pt idx="783">
                  <c:v>7.9644523561000824E-2</c:v>
                </c:pt>
                <c:pt idx="784">
                  <c:v>7.955014705657959E-2</c:v>
                </c:pt>
                <c:pt idx="785">
                  <c:v>8.0068141222000122E-2</c:v>
                </c:pt>
                <c:pt idx="786">
                  <c:v>8.073464035987854E-2</c:v>
                </c:pt>
                <c:pt idx="787">
                  <c:v>8.090374618768692E-2</c:v>
                </c:pt>
                <c:pt idx="788">
                  <c:v>8.0278657376766205E-2</c:v>
                </c:pt>
                <c:pt idx="789">
                  <c:v>8.0695286393165588E-2</c:v>
                </c:pt>
                <c:pt idx="790">
                  <c:v>8.131987601518631E-2</c:v>
                </c:pt>
                <c:pt idx="791">
                  <c:v>8.1093661487102509E-2</c:v>
                </c:pt>
                <c:pt idx="792">
                  <c:v>7.9571522772312164E-2</c:v>
                </c:pt>
                <c:pt idx="793">
                  <c:v>8.0159716308116913E-2</c:v>
                </c:pt>
                <c:pt idx="794">
                  <c:v>8.1463485956192017E-2</c:v>
                </c:pt>
                <c:pt idx="795">
                  <c:v>8.1612810492515564E-2</c:v>
                </c:pt>
                <c:pt idx="796">
                  <c:v>8.1956416368484497E-2</c:v>
                </c:pt>
                <c:pt idx="797">
                  <c:v>8.2055024802684784E-2</c:v>
                </c:pt>
                <c:pt idx="798">
                  <c:v>8.2232095301151276E-2</c:v>
                </c:pt>
                <c:pt idx="799">
                  <c:v>8.101237565279007E-2</c:v>
                </c:pt>
                <c:pt idx="800">
                  <c:v>7.9790964722633362E-2</c:v>
                </c:pt>
                <c:pt idx="801">
                  <c:v>7.9524010419845581E-2</c:v>
                </c:pt>
                <c:pt idx="802">
                  <c:v>8.0222465097904205E-2</c:v>
                </c:pt>
                <c:pt idx="803">
                  <c:v>8.1107527017593384E-2</c:v>
                </c:pt>
                <c:pt idx="804">
                  <c:v>8.0811768770217896E-2</c:v>
                </c:pt>
                <c:pt idx="805">
                  <c:v>8.077026903629303E-2</c:v>
                </c:pt>
                <c:pt idx="806">
                  <c:v>8.4681212902069092E-2</c:v>
                </c:pt>
                <c:pt idx="807">
                  <c:v>8.5383288562297821E-2</c:v>
                </c:pt>
                <c:pt idx="808">
                  <c:v>8.4074772894382477E-2</c:v>
                </c:pt>
                <c:pt idx="809">
                  <c:v>8.3522319793701172E-2</c:v>
                </c:pt>
                <c:pt idx="810">
                  <c:v>8.5169941186904907E-2</c:v>
                </c:pt>
                <c:pt idx="811">
                  <c:v>8.4469757974147797E-2</c:v>
                </c:pt>
                <c:pt idx="812">
                  <c:v>8.3694905042648315E-2</c:v>
                </c:pt>
                <c:pt idx="813">
                  <c:v>8.43358114361763E-2</c:v>
                </c:pt>
                <c:pt idx="814">
                  <c:v>8.460487425327301E-2</c:v>
                </c:pt>
                <c:pt idx="815">
                  <c:v>8.3440989255905151E-2</c:v>
                </c:pt>
                <c:pt idx="816">
                  <c:v>8.3998821675777435E-2</c:v>
                </c:pt>
                <c:pt idx="817">
                  <c:v>8.5644952952861786E-2</c:v>
                </c:pt>
                <c:pt idx="818">
                  <c:v>8.7965086102485657E-2</c:v>
                </c:pt>
                <c:pt idx="819">
                  <c:v>8.5647590458393097E-2</c:v>
                </c:pt>
                <c:pt idx="820">
                  <c:v>8.5951186716556549E-2</c:v>
                </c:pt>
                <c:pt idx="821">
                  <c:v>8.4349408745765686E-2</c:v>
                </c:pt>
                <c:pt idx="822">
                  <c:v>8.6203530430793762E-2</c:v>
                </c:pt>
                <c:pt idx="823">
                  <c:v>8.6093805730342865E-2</c:v>
                </c:pt>
                <c:pt idx="824">
                  <c:v>8.694419264793396E-2</c:v>
                </c:pt>
                <c:pt idx="825">
                  <c:v>8.7143480777740479E-2</c:v>
                </c:pt>
                <c:pt idx="826">
                  <c:v>8.6960397660732269E-2</c:v>
                </c:pt>
                <c:pt idx="827">
                  <c:v>8.6375683546066284E-2</c:v>
                </c:pt>
                <c:pt idx="828">
                  <c:v>8.1882767379283905E-2</c:v>
                </c:pt>
                <c:pt idx="829">
                  <c:v>8.5378699004650116E-2</c:v>
                </c:pt>
                <c:pt idx="830">
                  <c:v>8.56952965259552E-2</c:v>
                </c:pt>
                <c:pt idx="831">
                  <c:v>8.8228076696395874E-2</c:v>
                </c:pt>
                <c:pt idx="832">
                  <c:v>8.6571037769317627E-2</c:v>
                </c:pt>
                <c:pt idx="833">
                  <c:v>8.4683902561664581E-2</c:v>
                </c:pt>
                <c:pt idx="834">
                  <c:v>8.4727123379707336E-2</c:v>
                </c:pt>
                <c:pt idx="835">
                  <c:v>8.5680969059467316E-2</c:v>
                </c:pt>
                <c:pt idx="836">
                  <c:v>8.6371652781963348E-2</c:v>
                </c:pt>
                <c:pt idx="837">
                  <c:v>8.7563484907150269E-2</c:v>
                </c:pt>
                <c:pt idx="838">
                  <c:v>8.5891567170619965E-2</c:v>
                </c:pt>
                <c:pt idx="839">
                  <c:v>8.2687430083751678E-2</c:v>
                </c:pt>
                <c:pt idx="840">
                  <c:v>8.2162283360958099E-2</c:v>
                </c:pt>
                <c:pt idx="841">
                  <c:v>8.0426037311553955E-2</c:v>
                </c:pt>
                <c:pt idx="842">
                  <c:v>7.9422272741794586E-2</c:v>
                </c:pt>
                <c:pt idx="843">
                  <c:v>7.795310765504837E-2</c:v>
                </c:pt>
                <c:pt idx="844">
                  <c:v>7.566516101360321E-2</c:v>
                </c:pt>
                <c:pt idx="845">
                  <c:v>7.4374563992023468E-2</c:v>
                </c:pt>
                <c:pt idx="846">
                  <c:v>7.5776763260364532E-2</c:v>
                </c:pt>
                <c:pt idx="847">
                  <c:v>7.6302722096443176E-2</c:v>
                </c:pt>
                <c:pt idx="848">
                  <c:v>7.6756745576858521E-2</c:v>
                </c:pt>
                <c:pt idx="849">
                  <c:v>7.6588340103626251E-2</c:v>
                </c:pt>
                <c:pt idx="850">
                  <c:v>7.6915472745895386E-2</c:v>
                </c:pt>
                <c:pt idx="851">
                  <c:v>7.7895134687423706E-2</c:v>
                </c:pt>
                <c:pt idx="852">
                  <c:v>7.8637555241584778E-2</c:v>
                </c:pt>
                <c:pt idx="853">
                  <c:v>7.9125307500362396E-2</c:v>
                </c:pt>
                <c:pt idx="854">
                  <c:v>7.9043105244636536E-2</c:v>
                </c:pt>
                <c:pt idx="855">
                  <c:v>8.0853722989559174E-2</c:v>
                </c:pt>
                <c:pt idx="856">
                  <c:v>8.216075599193573E-2</c:v>
                </c:pt>
                <c:pt idx="857">
                  <c:v>8.2750760018825531E-2</c:v>
                </c:pt>
                <c:pt idx="858">
                  <c:v>8.2913979887962341E-2</c:v>
                </c:pt>
                <c:pt idx="859">
                  <c:v>7.8818462789058685E-2</c:v>
                </c:pt>
                <c:pt idx="860">
                  <c:v>8.5718080401420593E-2</c:v>
                </c:pt>
                <c:pt idx="861">
                  <c:v>8.5938863456249237E-2</c:v>
                </c:pt>
                <c:pt idx="862">
                  <c:v>8.6439602077007294E-2</c:v>
                </c:pt>
                <c:pt idx="863">
                  <c:v>8.5599988698959351E-2</c:v>
                </c:pt>
                <c:pt idx="864">
                  <c:v>8.5061401128768921E-2</c:v>
                </c:pt>
                <c:pt idx="865">
                  <c:v>8.6389429867267609E-2</c:v>
                </c:pt>
                <c:pt idx="866">
                  <c:v>8.6248598992824554E-2</c:v>
                </c:pt>
                <c:pt idx="867">
                  <c:v>8.7003298103809357E-2</c:v>
                </c:pt>
                <c:pt idx="868">
                  <c:v>8.6126729846000671E-2</c:v>
                </c:pt>
                <c:pt idx="869">
                  <c:v>8.8129997253417969E-2</c:v>
                </c:pt>
                <c:pt idx="870">
                  <c:v>8.7578743696212769E-2</c:v>
                </c:pt>
                <c:pt idx="871">
                  <c:v>8.8094338774681091E-2</c:v>
                </c:pt>
                <c:pt idx="872">
                  <c:v>8.8679268956184387E-2</c:v>
                </c:pt>
                <c:pt idx="873">
                  <c:v>8.5941247642040253E-2</c:v>
                </c:pt>
                <c:pt idx="874">
                  <c:v>8.4953956305980682E-2</c:v>
                </c:pt>
                <c:pt idx="875">
                  <c:v>9.0878047049045563E-2</c:v>
                </c:pt>
                <c:pt idx="876">
                  <c:v>8.8283516466617584E-2</c:v>
                </c:pt>
                <c:pt idx="877">
                  <c:v>9.5782972872257233E-2</c:v>
                </c:pt>
                <c:pt idx="878">
                  <c:v>9.4290725886821747E-2</c:v>
                </c:pt>
                <c:pt idx="879">
                  <c:v>9.7182288765907288E-2</c:v>
                </c:pt>
                <c:pt idx="880">
                  <c:v>9.6251644194126129E-2</c:v>
                </c:pt>
                <c:pt idx="881">
                  <c:v>9.4835355877876282E-2</c:v>
                </c:pt>
                <c:pt idx="882">
                  <c:v>9.3732118606567383E-2</c:v>
                </c:pt>
                <c:pt idx="883">
                  <c:v>9.1056361794471741E-2</c:v>
                </c:pt>
                <c:pt idx="884">
                  <c:v>9.0781107544898987E-2</c:v>
                </c:pt>
                <c:pt idx="885">
                  <c:v>9.1911323368549347E-2</c:v>
                </c:pt>
                <c:pt idx="886">
                  <c:v>9.0985007584095001E-2</c:v>
                </c:pt>
                <c:pt idx="887">
                  <c:v>9.2256240546703339E-2</c:v>
                </c:pt>
                <c:pt idx="888">
                  <c:v>9.1910898685455322E-2</c:v>
                </c:pt>
                <c:pt idx="889">
                  <c:v>9.1441363096237183E-2</c:v>
                </c:pt>
                <c:pt idx="890">
                  <c:v>9.2054709792137146E-2</c:v>
                </c:pt>
                <c:pt idx="891">
                  <c:v>9.2050783336162567E-2</c:v>
                </c:pt>
                <c:pt idx="892">
                  <c:v>9.3606844544410706E-2</c:v>
                </c:pt>
                <c:pt idx="893">
                  <c:v>9.4861291348934174E-2</c:v>
                </c:pt>
                <c:pt idx="894">
                  <c:v>9.1955378651618958E-2</c:v>
                </c:pt>
                <c:pt idx="895">
                  <c:v>9.3076780438423157E-2</c:v>
                </c:pt>
                <c:pt idx="896">
                  <c:v>9.2984683811664581E-2</c:v>
                </c:pt>
                <c:pt idx="897">
                  <c:v>9.1696761548519135E-2</c:v>
                </c:pt>
                <c:pt idx="898">
                  <c:v>9.1502606868743896E-2</c:v>
                </c:pt>
                <c:pt idx="899">
                  <c:v>9.1867201030254364E-2</c:v>
                </c:pt>
                <c:pt idx="900">
                  <c:v>9.271528571844101E-2</c:v>
                </c:pt>
                <c:pt idx="901">
                  <c:v>9.2733383178710938E-2</c:v>
                </c:pt>
                <c:pt idx="902">
                  <c:v>9.2077523469924927E-2</c:v>
                </c:pt>
                <c:pt idx="903">
                  <c:v>9.1007836163043976E-2</c:v>
                </c:pt>
                <c:pt idx="904">
                  <c:v>8.987291157245636E-2</c:v>
                </c:pt>
                <c:pt idx="905">
                  <c:v>8.9980363845825195E-2</c:v>
                </c:pt>
                <c:pt idx="906">
                  <c:v>9.0666264295578003E-2</c:v>
                </c:pt>
                <c:pt idx="907">
                  <c:v>8.9479736983776093E-2</c:v>
                </c:pt>
                <c:pt idx="908">
                  <c:v>8.8599972426891327E-2</c:v>
                </c:pt>
                <c:pt idx="909">
                  <c:v>8.9599408209323883E-2</c:v>
                </c:pt>
                <c:pt idx="910">
                  <c:v>9.5290251076221466E-2</c:v>
                </c:pt>
                <c:pt idx="911">
                  <c:v>9.8858542740345001E-2</c:v>
                </c:pt>
                <c:pt idx="912">
                  <c:v>0.1006811186671257</c:v>
                </c:pt>
                <c:pt idx="913">
                  <c:v>0.10189910233020782</c:v>
                </c:pt>
                <c:pt idx="914">
                  <c:v>0.10200937837362289</c:v>
                </c:pt>
                <c:pt idx="915">
                  <c:v>9.9297717213630676E-2</c:v>
                </c:pt>
                <c:pt idx="916">
                  <c:v>0.10131382197141647</c:v>
                </c:pt>
                <c:pt idx="917">
                  <c:v>9.7695380449295044E-2</c:v>
                </c:pt>
                <c:pt idx="918">
                  <c:v>9.6378512680530548E-2</c:v>
                </c:pt>
                <c:pt idx="919">
                  <c:v>9.6901386976242065E-2</c:v>
                </c:pt>
                <c:pt idx="920">
                  <c:v>9.7154907882213593E-2</c:v>
                </c:pt>
                <c:pt idx="921">
                  <c:v>9.5327399671077728E-2</c:v>
                </c:pt>
                <c:pt idx="922">
                  <c:v>9.441317617893219E-2</c:v>
                </c:pt>
                <c:pt idx="923">
                  <c:v>9.7079508006572723E-2</c:v>
                </c:pt>
                <c:pt idx="924">
                  <c:v>9.4556078314781189E-2</c:v>
                </c:pt>
                <c:pt idx="925">
                  <c:v>9.5188423991203308E-2</c:v>
                </c:pt>
                <c:pt idx="926">
                  <c:v>9.9425569176673889E-2</c:v>
                </c:pt>
                <c:pt idx="927">
                  <c:v>9.8326452076435089E-2</c:v>
                </c:pt>
                <c:pt idx="928">
                  <c:v>9.7036018967628479E-2</c:v>
                </c:pt>
                <c:pt idx="929">
                  <c:v>9.6654891967773438E-2</c:v>
                </c:pt>
                <c:pt idx="930">
                  <c:v>0.10241846740245819</c:v>
                </c:pt>
                <c:pt idx="931">
                  <c:v>0.10512847453355789</c:v>
                </c:pt>
                <c:pt idx="932">
                  <c:v>0.10396949201822281</c:v>
                </c:pt>
                <c:pt idx="933">
                  <c:v>0.10187571495771408</c:v>
                </c:pt>
                <c:pt idx="934">
                  <c:v>0.10335199534893036</c:v>
                </c:pt>
                <c:pt idx="935">
                  <c:v>0.10346711426973343</c:v>
                </c:pt>
                <c:pt idx="936">
                  <c:v>0.10002649575471878</c:v>
                </c:pt>
                <c:pt idx="937">
                  <c:v>9.867829829454422E-2</c:v>
                </c:pt>
                <c:pt idx="938">
                  <c:v>0.1007639467716217</c:v>
                </c:pt>
                <c:pt idx="939">
                  <c:v>0.10093089193105698</c:v>
                </c:pt>
                <c:pt idx="940">
                  <c:v>0.10487739741802216</c:v>
                </c:pt>
                <c:pt idx="941">
                  <c:v>0.10478569567203522</c:v>
                </c:pt>
                <c:pt idx="942">
                  <c:v>0.10489241033792496</c:v>
                </c:pt>
                <c:pt idx="943">
                  <c:v>0.10261249542236328</c:v>
                </c:pt>
                <c:pt idx="944">
                  <c:v>0.10081832855939865</c:v>
                </c:pt>
                <c:pt idx="945">
                  <c:v>0.10163777321577072</c:v>
                </c:pt>
                <c:pt idx="946">
                  <c:v>0.10031581670045853</c:v>
                </c:pt>
                <c:pt idx="947">
                  <c:v>0.1059613972902298</c:v>
                </c:pt>
                <c:pt idx="948">
                  <c:v>0.10526856034994125</c:v>
                </c:pt>
                <c:pt idx="949">
                  <c:v>0.10317216068506241</c:v>
                </c:pt>
                <c:pt idx="950">
                  <c:v>0.10190805047750473</c:v>
                </c:pt>
                <c:pt idx="951">
                  <c:v>0.10190429538488388</c:v>
                </c:pt>
                <c:pt idx="952">
                  <c:v>0.10121201723814011</c:v>
                </c:pt>
                <c:pt idx="953">
                  <c:v>9.8680749535560608E-2</c:v>
                </c:pt>
                <c:pt idx="954">
                  <c:v>0.10014370083808899</c:v>
                </c:pt>
                <c:pt idx="955">
                  <c:v>0.10030464828014374</c:v>
                </c:pt>
                <c:pt idx="956">
                  <c:v>0.10110610723495483</c:v>
                </c:pt>
                <c:pt idx="957">
                  <c:v>0.10147827118635178</c:v>
                </c:pt>
                <c:pt idx="958">
                  <c:v>0.10220632702112198</c:v>
                </c:pt>
                <c:pt idx="959">
                  <c:v>0.10230524837970734</c:v>
                </c:pt>
                <c:pt idx="960">
                  <c:v>0.10244152694940567</c:v>
                </c:pt>
                <c:pt idx="961">
                  <c:v>0.10430873930454254</c:v>
                </c:pt>
                <c:pt idx="962">
                  <c:v>0.10557045787572861</c:v>
                </c:pt>
                <c:pt idx="963">
                  <c:v>0.10796073079109192</c:v>
                </c:pt>
                <c:pt idx="964">
                  <c:v>0.10686677694320679</c:v>
                </c:pt>
                <c:pt idx="965">
                  <c:v>0.10610544681549072</c:v>
                </c:pt>
                <c:pt idx="966">
                  <c:v>0.11084212362766266</c:v>
                </c:pt>
                <c:pt idx="967">
                  <c:v>0.11120443046092987</c:v>
                </c:pt>
                <c:pt idx="968">
                  <c:v>0.11296604573726654</c:v>
                </c:pt>
                <c:pt idx="969">
                  <c:v>0.11451917886734009</c:v>
                </c:pt>
                <c:pt idx="970">
                  <c:v>0.11304009705781937</c:v>
                </c:pt>
                <c:pt idx="971">
                  <c:v>0.1161738708615303</c:v>
                </c:pt>
                <c:pt idx="972">
                  <c:v>0.11594913899898529</c:v>
                </c:pt>
                <c:pt idx="973">
                  <c:v>0.11768615990877151</c:v>
                </c:pt>
                <c:pt idx="974">
                  <c:v>0.11789832264184952</c:v>
                </c:pt>
                <c:pt idx="975">
                  <c:v>0.11809050291776657</c:v>
                </c:pt>
                <c:pt idx="976">
                  <c:v>0.12054099142551422</c:v>
                </c:pt>
                <c:pt idx="977">
                  <c:v>0.12014354020357132</c:v>
                </c:pt>
                <c:pt idx="978">
                  <c:v>0.11797486990690231</c:v>
                </c:pt>
                <c:pt idx="979">
                  <c:v>0.11781401932239532</c:v>
                </c:pt>
                <c:pt idx="980">
                  <c:v>0.11754155158996582</c:v>
                </c:pt>
                <c:pt idx="981">
                  <c:v>0.11812907457351685</c:v>
                </c:pt>
                <c:pt idx="982">
                  <c:v>0.11911936849355698</c:v>
                </c:pt>
                <c:pt idx="983">
                  <c:v>0.12033278495073318</c:v>
                </c:pt>
                <c:pt idx="984">
                  <c:v>0.11836915463209152</c:v>
                </c:pt>
                <c:pt idx="985">
                  <c:v>0.11897847801446915</c:v>
                </c:pt>
                <c:pt idx="986">
                  <c:v>0.11875298619270325</c:v>
                </c:pt>
                <c:pt idx="987">
                  <c:v>0.12020925432443619</c:v>
                </c:pt>
                <c:pt idx="988">
                  <c:v>0.12208820879459381</c:v>
                </c:pt>
                <c:pt idx="989">
                  <c:v>0.12339525669813156</c:v>
                </c:pt>
                <c:pt idx="990">
                  <c:v>0.12623864412307739</c:v>
                </c:pt>
                <c:pt idx="991">
                  <c:v>0.1247880756855011</c:v>
                </c:pt>
                <c:pt idx="992">
                  <c:v>0.12492882460355759</c:v>
                </c:pt>
                <c:pt idx="993">
                  <c:v>0.12736381590366364</c:v>
                </c:pt>
                <c:pt idx="994">
                  <c:v>0.12519791722297668</c:v>
                </c:pt>
                <c:pt idx="995">
                  <c:v>0.1262054443359375</c:v>
                </c:pt>
                <c:pt idx="996">
                  <c:v>0.12563847005367279</c:v>
                </c:pt>
                <c:pt idx="997">
                  <c:v>0.12546399235725403</c:v>
                </c:pt>
                <c:pt idx="998">
                  <c:v>0.12564375996589661</c:v>
                </c:pt>
                <c:pt idx="999">
                  <c:v>0.12642595171928406</c:v>
                </c:pt>
                <c:pt idx="1000">
                  <c:v>0.12482543289661407</c:v>
                </c:pt>
                <c:pt idx="1001">
                  <c:v>0.12428788095712662</c:v>
                </c:pt>
                <c:pt idx="1002">
                  <c:v>0.12532773613929749</c:v>
                </c:pt>
                <c:pt idx="1003">
                  <c:v>0.12443516403436661</c:v>
                </c:pt>
                <c:pt idx="1004">
                  <c:v>0.12448208779096603</c:v>
                </c:pt>
                <c:pt idx="1005">
                  <c:v>0.12404792010784149</c:v>
                </c:pt>
                <c:pt idx="1006">
                  <c:v>0.1240832582116127</c:v>
                </c:pt>
                <c:pt idx="1007">
                  <c:v>0.12205871939659119</c:v>
                </c:pt>
                <c:pt idx="1008">
                  <c:v>0.12249945104122162</c:v>
                </c:pt>
                <c:pt idx="1009">
                  <c:v>0.12161783874034882</c:v>
                </c:pt>
                <c:pt idx="1010">
                  <c:v>0.1208651140332222</c:v>
                </c:pt>
                <c:pt idx="1011">
                  <c:v>0.11950009316205978</c:v>
                </c:pt>
                <c:pt idx="1012">
                  <c:v>0.11856742948293686</c:v>
                </c:pt>
                <c:pt idx="1013">
                  <c:v>0.11816222965717316</c:v>
                </c:pt>
                <c:pt idx="1014">
                  <c:v>0.12107505649328232</c:v>
                </c:pt>
                <c:pt idx="1015">
                  <c:v>0.12303298711776733</c:v>
                </c:pt>
                <c:pt idx="1016">
                  <c:v>0.11277766525745392</c:v>
                </c:pt>
                <c:pt idx="1017">
                  <c:v>0.11125998198986053</c:v>
                </c:pt>
                <c:pt idx="1018">
                  <c:v>0.11172132939100266</c:v>
                </c:pt>
                <c:pt idx="1019">
                  <c:v>0.11125184595584869</c:v>
                </c:pt>
                <c:pt idx="1020">
                  <c:v>0.11182451993227005</c:v>
                </c:pt>
                <c:pt idx="1021">
                  <c:v>0.11259711533784866</c:v>
                </c:pt>
                <c:pt idx="1022">
                  <c:v>0.1117323637008667</c:v>
                </c:pt>
                <c:pt idx="1023">
                  <c:v>0.11286830902099609</c:v>
                </c:pt>
                <c:pt idx="1024">
                  <c:v>0.11051756143569946</c:v>
                </c:pt>
                <c:pt idx="1025">
                  <c:v>0.11023429781198502</c:v>
                </c:pt>
                <c:pt idx="1026">
                  <c:v>0.10997737944126129</c:v>
                </c:pt>
                <c:pt idx="1027">
                  <c:v>0.11022626608610153</c:v>
                </c:pt>
                <c:pt idx="1028">
                  <c:v>0.11041664332151413</c:v>
                </c:pt>
                <c:pt idx="1029">
                  <c:v>0.11057569086551666</c:v>
                </c:pt>
                <c:pt idx="1030">
                  <c:v>0.10762479156255722</c:v>
                </c:pt>
                <c:pt idx="1031">
                  <c:v>0.10559044778347015</c:v>
                </c:pt>
                <c:pt idx="1032">
                  <c:v>0.10339615494012833</c:v>
                </c:pt>
                <c:pt idx="1033">
                  <c:v>0.10269881039857864</c:v>
                </c:pt>
                <c:pt idx="1034">
                  <c:v>0.10181070119142532</c:v>
                </c:pt>
                <c:pt idx="1035">
                  <c:v>0.10209920257329941</c:v>
                </c:pt>
                <c:pt idx="1036">
                  <c:v>0.10658866167068481</c:v>
                </c:pt>
                <c:pt idx="1037">
                  <c:v>0.10752005875110626</c:v>
                </c:pt>
                <c:pt idx="1038">
                  <c:v>0.10747459530830383</c:v>
                </c:pt>
                <c:pt idx="1039">
                  <c:v>0.10607239603996277</c:v>
                </c:pt>
                <c:pt idx="1040">
                  <c:v>0.10554223507642746</c:v>
                </c:pt>
                <c:pt idx="1041">
                  <c:v>0.10818503797054291</c:v>
                </c:pt>
                <c:pt idx="1042">
                  <c:v>0.10686245560646057</c:v>
                </c:pt>
                <c:pt idx="1043">
                  <c:v>9.1694273054599762E-2</c:v>
                </c:pt>
                <c:pt idx="1044">
                  <c:v>7.5801543891429901E-2</c:v>
                </c:pt>
                <c:pt idx="1045">
                  <c:v>7.4437089264392853E-2</c:v>
                </c:pt>
                <c:pt idx="1046">
                  <c:v>7.4202880263328552E-2</c:v>
                </c:pt>
                <c:pt idx="1047">
                  <c:v>7.3533505201339722E-2</c:v>
                </c:pt>
                <c:pt idx="1048">
                  <c:v>7.4464365839958191E-2</c:v>
                </c:pt>
                <c:pt idx="1049">
                  <c:v>7.4878238141536713E-2</c:v>
                </c:pt>
                <c:pt idx="1050">
                  <c:v>7.6177582144737244E-2</c:v>
                </c:pt>
                <c:pt idx="1051">
                  <c:v>7.3865242302417755E-2</c:v>
                </c:pt>
                <c:pt idx="1052">
                  <c:v>7.210935652256012E-2</c:v>
                </c:pt>
                <c:pt idx="1053">
                  <c:v>7.0869781076908112E-2</c:v>
                </c:pt>
                <c:pt idx="1054">
                  <c:v>6.9848574697971344E-2</c:v>
                </c:pt>
                <c:pt idx="1055">
                  <c:v>7.0463269948959351E-2</c:v>
                </c:pt>
                <c:pt idx="1056">
                  <c:v>7.0695973932743073E-2</c:v>
                </c:pt>
                <c:pt idx="1057">
                  <c:v>7.0111975073814392E-2</c:v>
                </c:pt>
                <c:pt idx="1058">
                  <c:v>6.9015383720397949E-2</c:v>
                </c:pt>
                <c:pt idx="1059">
                  <c:v>7.0021212100982666E-2</c:v>
                </c:pt>
                <c:pt idx="1060">
                  <c:v>7.1481570601463318E-2</c:v>
                </c:pt>
                <c:pt idx="1061">
                  <c:v>7.4048615992069244E-2</c:v>
                </c:pt>
                <c:pt idx="1062">
                  <c:v>7.441103458404541E-2</c:v>
                </c:pt>
                <c:pt idx="1063">
                  <c:v>7.4517779052257538E-2</c:v>
                </c:pt>
                <c:pt idx="1064">
                  <c:v>7.6283581554889679E-2</c:v>
                </c:pt>
                <c:pt idx="1065">
                  <c:v>7.7601172029972076E-2</c:v>
                </c:pt>
                <c:pt idx="1066">
                  <c:v>7.7904753386974335E-2</c:v>
                </c:pt>
                <c:pt idx="1067">
                  <c:v>8.0398157238960266E-2</c:v>
                </c:pt>
                <c:pt idx="1068">
                  <c:v>7.9144112765789032E-2</c:v>
                </c:pt>
                <c:pt idx="1069">
                  <c:v>7.8204460442066193E-2</c:v>
                </c:pt>
                <c:pt idx="1070">
                  <c:v>7.9265981912612915E-2</c:v>
                </c:pt>
                <c:pt idx="1071">
                  <c:v>7.9271763563156128E-2</c:v>
                </c:pt>
                <c:pt idx="1072">
                  <c:v>8.0182105302810669E-2</c:v>
                </c:pt>
                <c:pt idx="1073">
                  <c:v>7.7679157257080078E-2</c:v>
                </c:pt>
                <c:pt idx="1074">
                  <c:v>7.9508684575557709E-2</c:v>
                </c:pt>
                <c:pt idx="1075">
                  <c:v>8.0067925155162811E-2</c:v>
                </c:pt>
                <c:pt idx="1076">
                  <c:v>7.9768247902393341E-2</c:v>
                </c:pt>
                <c:pt idx="1077">
                  <c:v>7.9503141343593597E-2</c:v>
                </c:pt>
                <c:pt idx="1078">
                  <c:v>8.2482382655143738E-2</c:v>
                </c:pt>
                <c:pt idx="1079">
                  <c:v>8.6021952331066132E-2</c:v>
                </c:pt>
                <c:pt idx="1080">
                  <c:v>8.9686498045921326E-2</c:v>
                </c:pt>
                <c:pt idx="1081">
                  <c:v>8.8355004787445068E-2</c:v>
                </c:pt>
                <c:pt idx="1082">
                  <c:v>8.7847761809825897E-2</c:v>
                </c:pt>
                <c:pt idx="1083">
                  <c:v>9.0055845677852631E-2</c:v>
                </c:pt>
                <c:pt idx="1084">
                  <c:v>9.1130912303924561E-2</c:v>
                </c:pt>
                <c:pt idx="1085">
                  <c:v>9.0439245104789734E-2</c:v>
                </c:pt>
                <c:pt idx="1086">
                  <c:v>9.1233216226100922E-2</c:v>
                </c:pt>
                <c:pt idx="1087">
                  <c:v>8.6918175220489502E-2</c:v>
                </c:pt>
                <c:pt idx="1088">
                  <c:v>8.6959227919578552E-2</c:v>
                </c:pt>
                <c:pt idx="1089">
                  <c:v>8.5795506834983826E-2</c:v>
                </c:pt>
                <c:pt idx="1090">
                  <c:v>8.3684675395488739E-2</c:v>
                </c:pt>
                <c:pt idx="1091">
                  <c:v>8.4067009389400482E-2</c:v>
                </c:pt>
                <c:pt idx="1092">
                  <c:v>8.552105724811554E-2</c:v>
                </c:pt>
                <c:pt idx="1093">
                  <c:v>8.8289663195610046E-2</c:v>
                </c:pt>
                <c:pt idx="1094">
                  <c:v>8.4434486925601959E-2</c:v>
                </c:pt>
                <c:pt idx="1095">
                  <c:v>8.0743923783302307E-2</c:v>
                </c:pt>
                <c:pt idx="1096">
                  <c:v>7.7449552714824677E-2</c:v>
                </c:pt>
                <c:pt idx="1097">
                  <c:v>7.8488320112228394E-2</c:v>
                </c:pt>
                <c:pt idx="1098">
                  <c:v>7.865915447473526E-2</c:v>
                </c:pt>
                <c:pt idx="1099">
                  <c:v>8.1037357449531555E-2</c:v>
                </c:pt>
                <c:pt idx="1100">
                  <c:v>7.9904422163963318E-2</c:v>
                </c:pt>
                <c:pt idx="1101">
                  <c:v>8.1196881830692291E-2</c:v>
                </c:pt>
                <c:pt idx="1102">
                  <c:v>8.2597903907299042E-2</c:v>
                </c:pt>
                <c:pt idx="1103">
                  <c:v>8.3185024559497833E-2</c:v>
                </c:pt>
                <c:pt idx="1104">
                  <c:v>8.1382572650909424E-2</c:v>
                </c:pt>
                <c:pt idx="1105">
                  <c:v>8.0466985702514648E-2</c:v>
                </c:pt>
                <c:pt idx="1106">
                  <c:v>7.9625986516475677E-2</c:v>
                </c:pt>
                <c:pt idx="1107">
                  <c:v>7.7954277396202087E-2</c:v>
                </c:pt>
                <c:pt idx="1108">
                  <c:v>7.3768429458141327E-2</c:v>
                </c:pt>
                <c:pt idx="1109">
                  <c:v>7.3591083288192749E-2</c:v>
                </c:pt>
                <c:pt idx="1110">
                  <c:v>7.1856416761875153E-2</c:v>
                </c:pt>
                <c:pt idx="1111">
                  <c:v>6.9808095693588257E-2</c:v>
                </c:pt>
                <c:pt idx="1112">
                  <c:v>7.0130631327629089E-2</c:v>
                </c:pt>
                <c:pt idx="1113">
                  <c:v>7.8695341944694519E-2</c:v>
                </c:pt>
                <c:pt idx="1114">
                  <c:v>7.6622843742370605E-2</c:v>
                </c:pt>
                <c:pt idx="1115">
                  <c:v>7.50131756067276E-2</c:v>
                </c:pt>
                <c:pt idx="1116">
                  <c:v>7.4867352843284607E-2</c:v>
                </c:pt>
                <c:pt idx="1117">
                  <c:v>7.389281690120697E-2</c:v>
                </c:pt>
                <c:pt idx="1118">
                  <c:v>7.8064277768135071E-2</c:v>
                </c:pt>
                <c:pt idx="1119">
                  <c:v>7.501472532749176E-2</c:v>
                </c:pt>
                <c:pt idx="1120">
                  <c:v>7.5330719351768494E-2</c:v>
                </c:pt>
                <c:pt idx="1121">
                  <c:v>7.5610391795635223E-2</c:v>
                </c:pt>
                <c:pt idx="1122">
                  <c:v>7.5249038636684418E-2</c:v>
                </c:pt>
                <c:pt idx="1123">
                  <c:v>7.5166746973991394E-2</c:v>
                </c:pt>
                <c:pt idx="1124">
                  <c:v>7.3261484503746033E-2</c:v>
                </c:pt>
                <c:pt idx="1125">
                  <c:v>7.1268513798713684E-2</c:v>
                </c:pt>
                <c:pt idx="1126">
                  <c:v>7.0165887475013733E-2</c:v>
                </c:pt>
                <c:pt idx="1127">
                  <c:v>7.0500068366527557E-2</c:v>
                </c:pt>
                <c:pt idx="1128">
                  <c:v>7.028554379940033E-2</c:v>
                </c:pt>
                <c:pt idx="1129">
                  <c:v>7.079017162322998E-2</c:v>
                </c:pt>
                <c:pt idx="1130">
                  <c:v>7.2504051029682159E-2</c:v>
                </c:pt>
                <c:pt idx="1131">
                  <c:v>6.7618489265441895E-2</c:v>
                </c:pt>
                <c:pt idx="1132">
                  <c:v>6.4958684146404266E-2</c:v>
                </c:pt>
                <c:pt idx="1133">
                  <c:v>6.5007150173187256E-2</c:v>
                </c:pt>
                <c:pt idx="1134">
                  <c:v>6.6172286868095398E-2</c:v>
                </c:pt>
                <c:pt idx="1135">
                  <c:v>6.8418160080909729E-2</c:v>
                </c:pt>
                <c:pt idx="1136">
                  <c:v>7.6393075287342072E-2</c:v>
                </c:pt>
                <c:pt idx="1137">
                  <c:v>7.4228160083293915E-2</c:v>
                </c:pt>
                <c:pt idx="1138">
                  <c:v>6.4717449247837067E-2</c:v>
                </c:pt>
                <c:pt idx="1139">
                  <c:v>6.5950401127338409E-2</c:v>
                </c:pt>
                <c:pt idx="1140">
                  <c:v>6.6451072692871094E-2</c:v>
                </c:pt>
                <c:pt idx="1141">
                  <c:v>6.6929079592227936E-2</c:v>
                </c:pt>
                <c:pt idx="1142">
                  <c:v>6.8179942667484283E-2</c:v>
                </c:pt>
                <c:pt idx="1143">
                  <c:v>7.2213351726531982E-2</c:v>
                </c:pt>
                <c:pt idx="1144">
                  <c:v>6.976599246263504E-2</c:v>
                </c:pt>
                <c:pt idx="1145">
                  <c:v>6.357516348361969E-2</c:v>
                </c:pt>
                <c:pt idx="1146">
                  <c:v>6.5413147211074829E-2</c:v>
                </c:pt>
                <c:pt idx="1147">
                  <c:v>6.4411357045173645E-2</c:v>
                </c:pt>
                <c:pt idx="1148">
                  <c:v>6.669936329126358E-2</c:v>
                </c:pt>
                <c:pt idx="1149">
                  <c:v>6.6694974899291992E-2</c:v>
                </c:pt>
                <c:pt idx="1150">
                  <c:v>6.698993593454361E-2</c:v>
                </c:pt>
                <c:pt idx="1151">
                  <c:v>6.6715307533740997E-2</c:v>
                </c:pt>
                <c:pt idx="1152">
                  <c:v>6.9831438362598419E-2</c:v>
                </c:pt>
                <c:pt idx="1153">
                  <c:v>7.3058217763900757E-2</c:v>
                </c:pt>
                <c:pt idx="1154">
                  <c:v>7.6848909258842468E-2</c:v>
                </c:pt>
                <c:pt idx="1155">
                  <c:v>7.5394764542579651E-2</c:v>
                </c:pt>
                <c:pt idx="1156">
                  <c:v>7.5654938817024231E-2</c:v>
                </c:pt>
                <c:pt idx="1157">
                  <c:v>7.9346641898155212E-2</c:v>
                </c:pt>
                <c:pt idx="1158">
                  <c:v>7.928834855556488E-2</c:v>
                </c:pt>
                <c:pt idx="1159">
                  <c:v>7.7663756906986237E-2</c:v>
                </c:pt>
                <c:pt idx="1160">
                  <c:v>9.3256808817386627E-2</c:v>
                </c:pt>
                <c:pt idx="1161">
                  <c:v>8.5581496357917786E-2</c:v>
                </c:pt>
                <c:pt idx="1162">
                  <c:v>6.9269567728042603E-2</c:v>
                </c:pt>
                <c:pt idx="1163">
                  <c:v>7.0457659661769867E-2</c:v>
                </c:pt>
                <c:pt idx="1164">
                  <c:v>7.142195850610733E-2</c:v>
                </c:pt>
                <c:pt idx="1165">
                  <c:v>6.7760273814201355E-2</c:v>
                </c:pt>
                <c:pt idx="1166">
                  <c:v>6.8087592720985413E-2</c:v>
                </c:pt>
                <c:pt idx="1167">
                  <c:v>6.8109616637229919E-2</c:v>
                </c:pt>
                <c:pt idx="1168">
                  <c:v>6.4499430358409882E-2</c:v>
                </c:pt>
                <c:pt idx="1169">
                  <c:v>6.9774508476257324E-2</c:v>
                </c:pt>
                <c:pt idx="1170">
                  <c:v>7.0935614407062531E-2</c:v>
                </c:pt>
                <c:pt idx="1171">
                  <c:v>9.2048875987529755E-2</c:v>
                </c:pt>
                <c:pt idx="1172">
                  <c:v>7.7339082956314087E-2</c:v>
                </c:pt>
                <c:pt idx="1173">
                  <c:v>8.0885931849479675E-2</c:v>
                </c:pt>
                <c:pt idx="1174">
                  <c:v>8.168444037437439E-2</c:v>
                </c:pt>
                <c:pt idx="1175">
                  <c:v>9.0377993881702423E-2</c:v>
                </c:pt>
                <c:pt idx="1176">
                  <c:v>9.0135365724563599E-2</c:v>
                </c:pt>
                <c:pt idx="1177">
                  <c:v>0.10154496133327484</c:v>
                </c:pt>
                <c:pt idx="1178">
                  <c:v>0.10077319294214249</c:v>
                </c:pt>
                <c:pt idx="1179">
                  <c:v>0.10507293045520782</c:v>
                </c:pt>
                <c:pt idx="1180">
                  <c:v>0.10146130621433258</c:v>
                </c:pt>
                <c:pt idx="1181">
                  <c:v>0.1016363725066185</c:v>
                </c:pt>
                <c:pt idx="1182">
                  <c:v>0.10312265157699585</c:v>
                </c:pt>
                <c:pt idx="1183">
                  <c:v>0.10387925058603287</c:v>
                </c:pt>
                <c:pt idx="1184">
                  <c:v>0.10284411907196045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4-4255-B89E-DC5E9702A0A3}"/>
            </c:ext>
          </c:extLst>
        </c:ser>
        <c:ser>
          <c:idx val="5"/>
          <c:order val="5"/>
          <c:tx>
            <c:strRef>
              <c:f>RISKSTATS_LSE!$BL$1</c:f>
              <c:strCache>
                <c:ptCount val="1"/>
                <c:pt idx="0">
                  <c:v>Top_Short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RISKSTATS_LSE!$BL$2:$BL$1194</c:f>
              <c:numCache>
                <c:formatCode>0.0%</c:formatCode>
                <c:ptCount val="1193"/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4-4255-B89E-DC5E9702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60039806554117"/>
          <c:y val="3.8003178296442997E-4"/>
          <c:w val="8.4399601934458862E-2"/>
          <c:h val="0.9860384056627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APIS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7353960166743865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RISKSTATS_LSE!$BZ$1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RISKSTATS_LSE!$BZ$2:$BZ$1708</c:f>
              <c:numCache>
                <c:formatCode>0.0%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4-4241-BE8D-8D1B0596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COE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RISKSTATS_LSE!$CA$1:$CA$1255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RISKSTATS_LSE!$CA$1256:$CA$1708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9296-4CB6-8403-E0DF94A71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ISF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RISKSTATS_LSE!$CB$1:$CB$1255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RISKSTATS_LSE!$CB$1256:$CB$1708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60E-4233-9BDE-7B0A3B0D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BOARDMAN BAY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6764863482973724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RISKSTATS_LSE!$CC$1:$CC$1255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RISKSTATS_LSE!$CC$1256:$CC$1708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F3D9-4D9D-A9AA-E2F724D7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ALPHA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3959661564043622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RISKSTATS_LSE!$D$1</c:f>
              <c:strCache>
                <c:ptCount val="1"/>
                <c:pt idx="0">
                  <c:v>Cumulative.Return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RISKSTATS_LSE!$D$2:$D$1186</c:f>
              <c:numCache>
                <c:formatCode>0.0%</c:formatCode>
                <c:ptCount val="1185"/>
                <c:pt idx="0">
                  <c:v>-5.2005866261750633E-5</c:v>
                </c:pt>
                <c:pt idx="1">
                  <c:v>-2.1099522883338828E-4</c:v>
                </c:pt>
                <c:pt idx="2">
                  <c:v>-2.6448697698822077E-4</c:v>
                </c:pt>
                <c:pt idx="3">
                  <c:v>-3.1797872514305325E-4</c:v>
                </c:pt>
                <c:pt idx="4">
                  <c:v>-3.7147047329810778E-4</c:v>
                </c:pt>
                <c:pt idx="5">
                  <c:v>-4.2496222145294027E-4</c:v>
                </c:pt>
                <c:pt idx="6">
                  <c:v>-5.8543746591765977E-4</c:v>
                </c:pt>
                <c:pt idx="7">
                  <c:v>-9.5363899905053229E-3</c:v>
                </c:pt>
                <c:pt idx="8">
                  <c:v>-1.1619596404760291E-2</c:v>
                </c:pt>
                <c:pt idx="9">
                  <c:v>-7.347685961833772E-3</c:v>
                </c:pt>
                <c:pt idx="10">
                  <c:v>-4.5453127112738967E-3</c:v>
                </c:pt>
                <c:pt idx="11">
                  <c:v>-8.1931527590597408E-3</c:v>
                </c:pt>
                <c:pt idx="12">
                  <c:v>-1.7314981701364474E-2</c:v>
                </c:pt>
                <c:pt idx="13">
                  <c:v>-1.7196111149909155E-2</c:v>
                </c:pt>
                <c:pt idx="14">
                  <c:v>-3.6514061643296181E-2</c:v>
                </c:pt>
                <c:pt idx="15">
                  <c:v>-4.1974677600776222E-2</c:v>
                </c:pt>
                <c:pt idx="16">
                  <c:v>-7.4678938069928535E-2</c:v>
                </c:pt>
                <c:pt idx="17">
                  <c:v>-5.1423400559583166E-2</c:v>
                </c:pt>
                <c:pt idx="18">
                  <c:v>-6.3674496768949984E-2</c:v>
                </c:pt>
                <c:pt idx="19">
                  <c:v>-4.7934549874368737E-2</c:v>
                </c:pt>
                <c:pt idx="20">
                  <c:v>-4.5525935325504752E-2</c:v>
                </c:pt>
                <c:pt idx="21">
                  <c:v>-3.6515547525189374E-2</c:v>
                </c:pt>
                <c:pt idx="22">
                  <c:v>-4.5921179909093723E-2</c:v>
                </c:pt>
                <c:pt idx="23">
                  <c:v>-4.8349110922569105E-2</c:v>
                </c:pt>
                <c:pt idx="24">
                  <c:v>-7.3988002989594293E-2</c:v>
                </c:pt>
                <c:pt idx="25">
                  <c:v>-7.8763627394312863E-2</c:v>
                </c:pt>
                <c:pt idx="26">
                  <c:v>-7.8438219259703956E-2</c:v>
                </c:pt>
                <c:pt idx="27">
                  <c:v>-5.8487283079817098E-2</c:v>
                </c:pt>
                <c:pt idx="28">
                  <c:v>-5.1949402749772777E-2</c:v>
                </c:pt>
                <c:pt idx="29">
                  <c:v>-6.0317889572229388E-2</c:v>
                </c:pt>
                <c:pt idx="30">
                  <c:v>-4.5215386009827552E-2</c:v>
                </c:pt>
                <c:pt idx="31">
                  <c:v>-2.3271882211170491E-2</c:v>
                </c:pt>
                <c:pt idx="32">
                  <c:v>-2.0164903172506299E-2</c:v>
                </c:pt>
                <c:pt idx="33">
                  <c:v>-2.7142604542935156E-2</c:v>
                </c:pt>
                <c:pt idx="34">
                  <c:v>-3.0487324684509987E-2</c:v>
                </c:pt>
                <c:pt idx="35">
                  <c:v>-4.1882552923398042E-2</c:v>
                </c:pt>
                <c:pt idx="36">
                  <c:v>-4.1328318977237433E-2</c:v>
                </c:pt>
                <c:pt idx="37">
                  <c:v>-2.9701293163011289E-2</c:v>
                </c:pt>
                <c:pt idx="38">
                  <c:v>-3.6832040368439012E-2</c:v>
                </c:pt>
                <c:pt idx="39">
                  <c:v>-4.5656692932105281E-2</c:v>
                </c:pt>
                <c:pt idx="40">
                  <c:v>-4.389295112488667E-2</c:v>
                </c:pt>
                <c:pt idx="41">
                  <c:v>-3.6555666336305248E-2</c:v>
                </c:pt>
                <c:pt idx="42">
                  <c:v>-2.8769645215980133E-2</c:v>
                </c:pt>
                <c:pt idx="43">
                  <c:v>-2.5209472199892557E-2</c:v>
                </c:pt>
                <c:pt idx="44">
                  <c:v>-2.3803827928933097E-2</c:v>
                </c:pt>
                <c:pt idx="45">
                  <c:v>-2.1451676892010441E-2</c:v>
                </c:pt>
                <c:pt idx="46">
                  <c:v>-2.742492210264158E-2</c:v>
                </c:pt>
                <c:pt idx="47">
                  <c:v>-3.8259972867796477E-2</c:v>
                </c:pt>
                <c:pt idx="48">
                  <c:v>-4.807719453611492E-2</c:v>
                </c:pt>
                <c:pt idx="49">
                  <c:v>-4.798358397684388E-2</c:v>
                </c:pt>
                <c:pt idx="50">
                  <c:v>-4.4396665086678833E-2</c:v>
                </c:pt>
                <c:pt idx="51">
                  <c:v>-3.9323864303321798E-2</c:v>
                </c:pt>
                <c:pt idx="52">
                  <c:v>-5.1793385150987858E-2</c:v>
                </c:pt>
                <c:pt idx="53">
                  <c:v>-5.0148513895224567E-2</c:v>
                </c:pt>
                <c:pt idx="54">
                  <c:v>-5.5959797979497794E-2</c:v>
                </c:pt>
                <c:pt idx="55">
                  <c:v>-7.0937487462871429E-2</c:v>
                </c:pt>
                <c:pt idx="56">
                  <c:v>-5.8352067827536769E-2</c:v>
                </c:pt>
                <c:pt idx="57">
                  <c:v>-5.1412999386330815E-2</c:v>
                </c:pt>
                <c:pt idx="58">
                  <c:v>-4.2780025586886317E-2</c:v>
                </c:pt>
                <c:pt idx="59">
                  <c:v>-4.5855801105793348E-2</c:v>
                </c:pt>
                <c:pt idx="60">
                  <c:v>-3.4488804622875957E-2</c:v>
                </c:pt>
                <c:pt idx="61">
                  <c:v>-3.5632933680633694E-2</c:v>
                </c:pt>
                <c:pt idx="62">
                  <c:v>-3.1442746741832672E-2</c:v>
                </c:pt>
                <c:pt idx="63">
                  <c:v>-2.936251209136409E-2</c:v>
                </c:pt>
                <c:pt idx="64">
                  <c:v>-2.6123289564205954E-2</c:v>
                </c:pt>
                <c:pt idx="65">
                  <c:v>-3.3463546116573539E-2</c:v>
                </c:pt>
                <c:pt idx="66">
                  <c:v>-2.6123289564205954E-2</c:v>
                </c:pt>
                <c:pt idx="67">
                  <c:v>-3.046206469232593E-2</c:v>
                </c:pt>
                <c:pt idx="68">
                  <c:v>-2.5439783893337786E-2</c:v>
                </c:pt>
                <c:pt idx="69">
                  <c:v>-1.6182739698752502E-2</c:v>
                </c:pt>
                <c:pt idx="70">
                  <c:v>-7.1485777881461487E-3</c:v>
                </c:pt>
                <c:pt idx="71">
                  <c:v>-1.56478222172034E-2</c:v>
                </c:pt>
                <c:pt idx="72">
                  <c:v>-1.6687939542437746E-2</c:v>
                </c:pt>
                <c:pt idx="73">
                  <c:v>-4.7117314833114987E-3</c:v>
                </c:pt>
                <c:pt idx="74">
                  <c:v>-9.9702675033175314E-4</c:v>
                </c:pt>
                <c:pt idx="75">
                  <c:v>-9.5408476361847905E-3</c:v>
                </c:pt>
                <c:pt idx="76">
                  <c:v>-1.8144103797765543E-2</c:v>
                </c:pt>
                <c:pt idx="77">
                  <c:v>-9.0505066114314747E-3</c:v>
                </c:pt>
                <c:pt idx="78">
                  <c:v>-1.6953912401319604E-3</c:v>
                </c:pt>
                <c:pt idx="79">
                  <c:v>-6.1530369197074775E-3</c:v>
                </c:pt>
                <c:pt idx="80">
                  <c:v>-4.3254021910814622E-3</c:v>
                </c:pt>
                <c:pt idx="81">
                  <c:v>4.8722067277759962E-3</c:v>
                </c:pt>
                <c:pt idx="82">
                  <c:v>3.1485837316733711E-3</c:v>
                </c:pt>
                <c:pt idx="83">
                  <c:v>1.4992548302303899E-3</c:v>
                </c:pt>
                <c:pt idx="84">
                  <c:v>7.6953823248404607E-3</c:v>
                </c:pt>
                <c:pt idx="85">
                  <c:v>5.4665594850527022E-3</c:v>
                </c:pt>
                <c:pt idx="86">
                  <c:v>9.7756169753091537E-3</c:v>
                </c:pt>
                <c:pt idx="87">
                  <c:v>6.8632884646531167E-3</c:v>
                </c:pt>
                <c:pt idx="88">
                  <c:v>1.1738466956234817E-4</c:v>
                </c:pt>
                <c:pt idx="89">
                  <c:v>-2.6166380139108769E-3</c:v>
                </c:pt>
                <c:pt idx="90">
                  <c:v>-1.3567587566734707E-2</c:v>
                </c:pt>
                <c:pt idx="91">
                  <c:v>-1.5588386941475574E-2</c:v>
                </c:pt>
                <c:pt idx="92">
                  <c:v>-2.9659688470002221E-2</c:v>
                </c:pt>
                <c:pt idx="93">
                  <c:v>-3.5588357223837686E-2</c:v>
                </c:pt>
                <c:pt idx="94">
                  <c:v>-1.6153022060888422E-2</c:v>
                </c:pt>
                <c:pt idx="95">
                  <c:v>-1.8649303641450676E-2</c:v>
                </c:pt>
                <c:pt idx="96">
                  <c:v>4.292712789431441E-3</c:v>
                </c:pt>
                <c:pt idx="97">
                  <c:v>-1.0118855692633488E-3</c:v>
                </c:pt>
                <c:pt idx="98">
                  <c:v>1.2925686588876051E-2</c:v>
                </c:pt>
                <c:pt idx="99">
                  <c:v>2.1944989680550586E-2</c:v>
                </c:pt>
                <c:pt idx="100">
                  <c:v>2.0875154717452382E-2</c:v>
                </c:pt>
                <c:pt idx="101">
                  <c:v>2.3460589211606431E-2</c:v>
                </c:pt>
                <c:pt idx="102">
                  <c:v>1.6432367856809016E-2</c:v>
                </c:pt>
                <c:pt idx="103">
                  <c:v>2.8973211035348001E-2</c:v>
                </c:pt>
                <c:pt idx="104">
                  <c:v>2.3846918503836356E-2</c:v>
                </c:pt>
                <c:pt idx="105">
                  <c:v>5.6448653122360692E-3</c:v>
                </c:pt>
                <c:pt idx="106">
                  <c:v>4.7399632392863822E-4</c:v>
                </c:pt>
                <c:pt idx="107">
                  <c:v>1.072658138695215E-2</c:v>
                </c:pt>
                <c:pt idx="108">
                  <c:v>2.8794905208164856E-2</c:v>
                </c:pt>
                <c:pt idx="109">
                  <c:v>2.5362518034891757E-2</c:v>
                </c:pt>
                <c:pt idx="110">
                  <c:v>3.4366962307634363E-2</c:v>
                </c:pt>
                <c:pt idx="111">
                  <c:v>3.9210937279439584E-2</c:v>
                </c:pt>
                <c:pt idx="112">
                  <c:v>4.0889983818746645E-2</c:v>
                </c:pt>
                <c:pt idx="113">
                  <c:v>4.2108406971163914E-2</c:v>
                </c:pt>
                <c:pt idx="114">
                  <c:v>4.567452351482415E-2</c:v>
                </c:pt>
                <c:pt idx="115">
                  <c:v>3.9092066727984376E-2</c:v>
                </c:pt>
                <c:pt idx="116">
                  <c:v>4.3624006502219537E-2</c:v>
                </c:pt>
                <c:pt idx="117">
                  <c:v>4.0993995551269924E-2</c:v>
                </c:pt>
                <c:pt idx="118">
                  <c:v>4.270275972844062E-2</c:v>
                </c:pt>
                <c:pt idx="119">
                  <c:v>4.2138124609027772E-2</c:v>
                </c:pt>
                <c:pt idx="120">
                  <c:v>4.5837970523075366E-2</c:v>
                </c:pt>
                <c:pt idx="121">
                  <c:v>4.34902771318324E-2</c:v>
                </c:pt>
                <c:pt idx="122">
                  <c:v>4.2747336185236184E-2</c:v>
                </c:pt>
                <c:pt idx="123">
                  <c:v>4.9404087066735602E-2</c:v>
                </c:pt>
                <c:pt idx="124">
                  <c:v>4.8304534465773763E-2</c:v>
                </c:pt>
                <c:pt idx="125">
                  <c:v>4.8928604860914326E-2</c:v>
                </c:pt>
                <c:pt idx="126">
                  <c:v>4.0384783975061289E-2</c:v>
                </c:pt>
                <c:pt idx="127">
                  <c:v>3.6699796879945401E-2</c:v>
                </c:pt>
                <c:pt idx="128">
                  <c:v>4.3549712407559893E-2</c:v>
                </c:pt>
                <c:pt idx="129">
                  <c:v>4.4827570835704655E-2</c:v>
                </c:pt>
                <c:pt idx="130">
                  <c:v>4.3118806658534181E-2</c:v>
                </c:pt>
                <c:pt idx="131">
                  <c:v>4.1439760119227342E-2</c:v>
                </c:pt>
                <c:pt idx="132">
                  <c:v>4.7041534856560485E-2</c:v>
                </c:pt>
                <c:pt idx="133">
                  <c:v>5.0503639667697442E-2</c:v>
                </c:pt>
                <c:pt idx="134">
                  <c:v>5.2702744869621343E-2</c:v>
                </c:pt>
                <c:pt idx="135">
                  <c:v>4.9359510609939816E-2</c:v>
                </c:pt>
                <c:pt idx="136">
                  <c:v>4.3207959572125532E-2</c:v>
                </c:pt>
                <c:pt idx="137">
                  <c:v>4.2539312720189182E-2</c:v>
                </c:pt>
                <c:pt idx="138">
                  <c:v>4.619458217744099E-2</c:v>
                </c:pt>
                <c:pt idx="139">
                  <c:v>5.2152968569140423E-2</c:v>
                </c:pt>
                <c:pt idx="140">
                  <c:v>5.5956826215711297E-2</c:v>
                </c:pt>
                <c:pt idx="141">
                  <c:v>5.3207944713306476E-2</c:v>
                </c:pt>
                <c:pt idx="142">
                  <c:v>5.8393672520546058E-2</c:v>
                </c:pt>
                <c:pt idx="143">
                  <c:v>6.3638835603513133E-2</c:v>
                </c:pt>
                <c:pt idx="144">
                  <c:v>6.8245069472407938E-2</c:v>
                </c:pt>
                <c:pt idx="145">
                  <c:v>6.0310460162763535E-2</c:v>
                </c:pt>
                <c:pt idx="146">
                  <c:v>6.5392176237479616E-2</c:v>
                </c:pt>
                <c:pt idx="147">
                  <c:v>6.6996928682126811E-2</c:v>
                </c:pt>
                <c:pt idx="148">
                  <c:v>6.0741365911789247E-2</c:v>
                </c:pt>
                <c:pt idx="149">
                  <c:v>6.3936011982151708E-2</c:v>
                </c:pt>
                <c:pt idx="150">
                  <c:v>6.2464988907891872E-2</c:v>
                </c:pt>
                <c:pt idx="151">
                  <c:v>6.0875095282176606E-2</c:v>
                </c:pt>
                <c:pt idx="152">
                  <c:v>5.4574956055043033E-2</c:v>
                </c:pt>
                <c:pt idx="153">
                  <c:v>5.9686389767622972E-2</c:v>
                </c:pt>
                <c:pt idx="154">
                  <c:v>5.837881370161413E-2</c:v>
                </c:pt>
                <c:pt idx="155">
                  <c:v>6.0444189533150894E-2</c:v>
                </c:pt>
                <c:pt idx="156">
                  <c:v>5.5971685034643448E-2</c:v>
                </c:pt>
                <c:pt idx="157">
                  <c:v>4.9032616593437606E-2</c:v>
                </c:pt>
                <c:pt idx="158">
                  <c:v>5.3564556367672544E-2</c:v>
                </c:pt>
                <c:pt idx="159">
                  <c:v>4.3415983037172312E-2</c:v>
                </c:pt>
                <c:pt idx="160">
                  <c:v>4.1395183662431334E-2</c:v>
                </c:pt>
                <c:pt idx="161">
                  <c:v>3.3044527422693148E-2</c:v>
                </c:pt>
                <c:pt idx="162">
                  <c:v>3.6818667431400387E-2</c:v>
                </c:pt>
                <c:pt idx="163">
                  <c:v>4.6387746823556064E-2</c:v>
                </c:pt>
                <c:pt idx="164">
                  <c:v>5.0979121873518718E-2</c:v>
                </c:pt>
                <c:pt idx="165">
                  <c:v>5.1142568881769934E-2</c:v>
                </c:pt>
                <c:pt idx="166">
                  <c:v>6.2985047570508712E-2</c:v>
                </c:pt>
                <c:pt idx="167">
                  <c:v>6.243527127002757E-2</c:v>
                </c:pt>
                <c:pt idx="168">
                  <c:v>6.9389198530165563E-2</c:v>
                </c:pt>
                <c:pt idx="169">
                  <c:v>6.940405734909727E-2</c:v>
                </c:pt>
                <c:pt idx="170">
                  <c:v>7.2197515308298099E-2</c:v>
                </c:pt>
                <c:pt idx="171">
                  <c:v>6.3921153163219557E-2</c:v>
                </c:pt>
                <c:pt idx="172">
                  <c:v>6.5867658443300892E-2</c:v>
                </c:pt>
                <c:pt idx="173">
                  <c:v>5.9270342837528966E-2</c:v>
                </c:pt>
                <c:pt idx="174">
                  <c:v>6.5362458599615536E-2</c:v>
                </c:pt>
                <c:pt idx="175">
                  <c:v>7.2331244678685458E-2</c:v>
                </c:pt>
                <c:pt idx="176">
                  <c:v>7.2227232946161957E-2</c:v>
                </c:pt>
                <c:pt idx="177">
                  <c:v>6.5956811356892242E-2</c:v>
                </c:pt>
                <c:pt idx="178">
                  <c:v>6.8854281048616572E-2</c:v>
                </c:pt>
                <c:pt idx="179">
                  <c:v>6.4040023714674987E-2</c:v>
                </c:pt>
                <c:pt idx="180">
                  <c:v>6.7591281439403739E-2</c:v>
                </c:pt>
                <c:pt idx="181">
                  <c:v>6.3757706154968563E-2</c:v>
                </c:pt>
                <c:pt idx="182">
                  <c:v>5.8884013545299485E-2</c:v>
                </c:pt>
                <c:pt idx="183">
                  <c:v>5.7353555195311934E-2</c:v>
                </c:pt>
                <c:pt idx="184">
                  <c:v>5.1216862976429578E-2</c:v>
                </c:pt>
                <c:pt idx="185">
                  <c:v>4.3876606424061881E-2</c:v>
                </c:pt>
                <c:pt idx="186">
                  <c:v>5.1439745260408509E-2</c:v>
                </c:pt>
                <c:pt idx="187">
                  <c:v>5.7175249368128789E-2</c:v>
                </c:pt>
                <c:pt idx="188">
                  <c:v>5.2569015499234206E-2</c:v>
                </c:pt>
                <c:pt idx="189">
                  <c:v>5.2152968569140645E-2</c:v>
                </c:pt>
                <c:pt idx="190">
                  <c:v>5.2093533293412708E-2</c:v>
                </c:pt>
                <c:pt idx="191">
                  <c:v>5.0622510219153094E-2</c:v>
                </c:pt>
                <c:pt idx="192">
                  <c:v>6.5154435134568978E-2</c:v>
                </c:pt>
                <c:pt idx="193">
                  <c:v>6.3549682689922005E-2</c:v>
                </c:pt>
                <c:pt idx="194">
                  <c:v>5.8022202047248284E-2</c:v>
                </c:pt>
                <c:pt idx="195">
                  <c:v>5.8259943150158922E-2</c:v>
                </c:pt>
                <c:pt idx="196">
                  <c:v>6.6982069863195104E-2</c:v>
                </c:pt>
                <c:pt idx="197">
                  <c:v>7.2464974049073039E-2</c:v>
                </c:pt>
                <c:pt idx="198">
                  <c:v>8.350507651548833E-2</c:v>
                </c:pt>
                <c:pt idx="199">
                  <c:v>7.9047430835912813E-2</c:v>
                </c:pt>
                <c:pt idx="200">
                  <c:v>7.6922619728648556E-2</c:v>
                </c:pt>
                <c:pt idx="201">
                  <c:v>8.2687841474233137E-2</c:v>
                </c:pt>
                <c:pt idx="202">
                  <c:v>7.4173738226243735E-2</c:v>
                </c:pt>
                <c:pt idx="203">
                  <c:v>6.8007328369497522E-2</c:v>
                </c:pt>
                <c:pt idx="204">
                  <c:v>6.5124717496705342E-2</c:v>
                </c:pt>
                <c:pt idx="205">
                  <c:v>6.3193071035556159E-2</c:v>
                </c:pt>
                <c:pt idx="206">
                  <c:v>6.3950870801083859E-2</c:v>
                </c:pt>
                <c:pt idx="207">
                  <c:v>6.5347599780684273E-2</c:v>
                </c:pt>
                <c:pt idx="208">
                  <c:v>6.5258446867092479E-2</c:v>
                </c:pt>
                <c:pt idx="209">
                  <c:v>6.2242106623913163E-2</c:v>
                </c:pt>
                <c:pt idx="210">
                  <c:v>6.0785942368585255E-2</c:v>
                </c:pt>
                <c:pt idx="211">
                  <c:v>5.9820119138010552E-2</c:v>
                </c:pt>
                <c:pt idx="212">
                  <c:v>5.221240384486836E-2</c:v>
                </c:pt>
                <c:pt idx="213">
                  <c:v>5.0771098408472159E-2</c:v>
                </c:pt>
                <c:pt idx="214">
                  <c:v>5.8765142993844055E-2</c:v>
                </c:pt>
                <c:pt idx="215">
                  <c:v>5.6996943540945866E-2</c:v>
                </c:pt>
                <c:pt idx="216">
                  <c:v>5.9329778113257126E-2</c:v>
                </c:pt>
                <c:pt idx="217">
                  <c:v>6.2286683080709171E-2</c:v>
                </c:pt>
                <c:pt idx="218">
                  <c:v>6.0414471895287258E-2</c:v>
                </c:pt>
                <c:pt idx="219">
                  <c:v>6.5362458599616202E-2</c:v>
                </c:pt>
                <c:pt idx="220">
                  <c:v>5.8408531339478431E-2</c:v>
                </c:pt>
                <c:pt idx="221">
                  <c:v>6.0251024887036264E-2</c:v>
                </c:pt>
                <c:pt idx="222">
                  <c:v>5.0028157461876388E-2</c:v>
                </c:pt>
                <c:pt idx="223">
                  <c:v>4.7071252494424565E-2</c:v>
                </c:pt>
                <c:pt idx="224">
                  <c:v>5.0043016280808317E-2</c:v>
                </c:pt>
                <c:pt idx="225">
                  <c:v>4.9240640058484608E-2</c:v>
                </c:pt>
                <c:pt idx="226">
                  <c:v>4.9537816437122961E-2</c:v>
                </c:pt>
                <c:pt idx="227">
                  <c:v>5.7368414014244307E-2</c:v>
                </c:pt>
                <c:pt idx="228">
                  <c:v>5.090482777885974E-2</c:v>
                </c:pt>
                <c:pt idx="229">
                  <c:v>5.754671984142723E-2</c:v>
                </c:pt>
                <c:pt idx="230">
                  <c:v>4.8958322498778406E-2</c:v>
                </c:pt>
                <c:pt idx="231">
                  <c:v>5.1558615811864161E-2</c:v>
                </c:pt>
                <c:pt idx="232">
                  <c:v>5.7427849289972022E-2</c:v>
                </c:pt>
                <c:pt idx="233">
                  <c:v>5.9017742915687288E-2</c:v>
                </c:pt>
                <c:pt idx="234">
                  <c:v>6.3401094500603161E-2</c:v>
                </c:pt>
                <c:pt idx="235">
                  <c:v>6.274730646759874E-2</c:v>
                </c:pt>
                <c:pt idx="236">
                  <c:v>4.8839451947322976E-2</c:v>
                </c:pt>
                <c:pt idx="237">
                  <c:v>5.0503639667697886E-2</c:v>
                </c:pt>
                <c:pt idx="238">
                  <c:v>4.0785972086223365E-2</c:v>
                </c:pt>
                <c:pt idx="239">
                  <c:v>4.2227277522619344E-2</c:v>
                </c:pt>
                <c:pt idx="240">
                  <c:v>4.8007358087135632E-2</c:v>
                </c:pt>
                <c:pt idx="241">
                  <c:v>5.1885509828366372E-2</c:v>
                </c:pt>
                <c:pt idx="242">
                  <c:v>6.0771083549653548E-2</c:v>
                </c:pt>
                <c:pt idx="243">
                  <c:v>6.0696789454993905E-2</c:v>
                </c:pt>
                <c:pt idx="244">
                  <c:v>6.7457552069016824E-2</c:v>
                </c:pt>
                <c:pt idx="245">
                  <c:v>7.0637339320447357E-2</c:v>
                </c:pt>
                <c:pt idx="246">
                  <c:v>6.8571963488910592E-2</c:v>
                </c:pt>
                <c:pt idx="247">
                  <c:v>6.6432293562714628E-2</c:v>
                </c:pt>
                <c:pt idx="248">
                  <c:v>6.0815660006449335E-2</c:v>
                </c:pt>
                <c:pt idx="249">
                  <c:v>5.2138109750208939E-2</c:v>
                </c:pt>
                <c:pt idx="250">
                  <c:v>5.4010320935630629E-2</c:v>
                </c:pt>
                <c:pt idx="251">
                  <c:v>6.2673012372939096E-2</c:v>
                </c:pt>
                <c:pt idx="252">
                  <c:v>5.8230225512295508E-2</c:v>
                </c:pt>
                <c:pt idx="253">
                  <c:v>5.3415968178353923E-2</c:v>
                </c:pt>
                <c:pt idx="254">
                  <c:v>5.3950885659902914E-2</c:v>
                </c:pt>
                <c:pt idx="255">
                  <c:v>6.7145516871446542E-2</c:v>
                </c:pt>
                <c:pt idx="256">
                  <c:v>6.2866177019053948E-2</c:v>
                </c:pt>
                <c:pt idx="257">
                  <c:v>6.0102436697717199E-2</c:v>
                </c:pt>
                <c:pt idx="258">
                  <c:v>5.3490262273013345E-2</c:v>
                </c:pt>
                <c:pt idx="259">
                  <c:v>4.8512557930820766E-2</c:v>
                </c:pt>
                <c:pt idx="260">
                  <c:v>5.5407049915230822E-2</c:v>
                </c:pt>
                <c:pt idx="261">
                  <c:v>6.6313423011259198E-2</c:v>
                </c:pt>
                <c:pt idx="262">
                  <c:v>6.3980588438947938E-2</c:v>
                </c:pt>
                <c:pt idx="263">
                  <c:v>6.6506587657373828E-2</c:v>
                </c:pt>
                <c:pt idx="264">
                  <c:v>6.2687871191871025E-2</c:v>
                </c:pt>
                <c:pt idx="265">
                  <c:v>6.1781483237023815E-2</c:v>
                </c:pt>
                <c:pt idx="266">
                  <c:v>7.2658138695188113E-2</c:v>
                </c:pt>
                <c:pt idx="267">
                  <c:v>7.6714596263601775E-2</c:v>
                </c:pt>
                <c:pt idx="268">
                  <c:v>8.1261394856768865E-2</c:v>
                </c:pt>
                <c:pt idx="269">
                  <c:v>8.6803734318374293E-2</c:v>
                </c:pt>
                <c:pt idx="270">
                  <c:v>8.3876546988786549E-2</c:v>
                </c:pt>
                <c:pt idx="271">
                  <c:v>8.3029594309667054E-2</c:v>
                </c:pt>
                <c:pt idx="272">
                  <c:v>8.2242076906275496E-2</c:v>
                </c:pt>
                <c:pt idx="273">
                  <c:v>8.1543712416475289E-2</c:v>
                </c:pt>
                <c:pt idx="274">
                  <c:v>8.5600169984888952E-2</c:v>
                </c:pt>
                <c:pt idx="275">
                  <c:v>9.1513979919792598E-2</c:v>
                </c:pt>
                <c:pt idx="276">
                  <c:v>9.8586777731386022E-2</c:v>
                </c:pt>
                <c:pt idx="277">
                  <c:v>9.3014720631916514E-2</c:v>
                </c:pt>
                <c:pt idx="278">
                  <c:v>9.1424827006201248E-2</c:v>
                </c:pt>
                <c:pt idx="279">
                  <c:v>9.2242062047456663E-2</c:v>
                </c:pt>
                <c:pt idx="280">
                  <c:v>9.2034038582409883E-2</c:v>
                </c:pt>
                <c:pt idx="281">
                  <c:v>9.1201944722222539E-2</c:v>
                </c:pt>
                <c:pt idx="282">
                  <c:v>8.6952322507693802E-2</c:v>
                </c:pt>
                <c:pt idx="283">
                  <c:v>8.9136568890685774E-2</c:v>
                </c:pt>
                <c:pt idx="284">
                  <c:v>8.7353510618855656E-2</c:v>
                </c:pt>
                <c:pt idx="285">
                  <c:v>8.3148464861122706E-2</c:v>
                </c:pt>
                <c:pt idx="286">
                  <c:v>9.0592733146013682E-2</c:v>
                </c:pt>
                <c:pt idx="287">
                  <c:v>9.1365391730473533E-2</c:v>
                </c:pt>
                <c:pt idx="288">
                  <c:v>9.3089014726575936E-2</c:v>
                </c:pt>
                <c:pt idx="289">
                  <c:v>9.803700143090488E-2</c:v>
                </c:pt>
                <c:pt idx="290">
                  <c:v>9.3014720631916514E-2</c:v>
                </c:pt>
                <c:pt idx="291">
                  <c:v>8.9448604088256056E-2</c:v>
                </c:pt>
                <c:pt idx="292">
                  <c:v>8.8363910306225923E-2</c:v>
                </c:pt>
                <c:pt idx="293">
                  <c:v>8.519898187372732E-2</c:v>
                </c:pt>
                <c:pt idx="294">
                  <c:v>8.7561534083902437E-2</c:v>
                </c:pt>
                <c:pt idx="295">
                  <c:v>9.4649190714427567E-2</c:v>
                </c:pt>
                <c:pt idx="296">
                  <c:v>9.2316356142116307E-2</c:v>
                </c:pt>
                <c:pt idx="297">
                  <c:v>8.7695263454289574E-2</c:v>
                </c:pt>
                <c:pt idx="298">
                  <c:v>8.5600169984889174E-2</c:v>
                </c:pt>
                <c:pt idx="299">
                  <c:v>7.6120243506325291E-2</c:v>
                </c:pt>
                <c:pt idx="300">
                  <c:v>7.8215336975725691E-2</c:v>
                </c:pt>
                <c:pt idx="301">
                  <c:v>7.5005832086431301E-2</c:v>
                </c:pt>
                <c:pt idx="302">
                  <c:v>7.2583844600528469E-2</c:v>
                </c:pt>
                <c:pt idx="303">
                  <c:v>6.8779986953957373E-2</c:v>
                </c:pt>
                <c:pt idx="304">
                  <c:v>7.1989491843251763E-2</c:v>
                </c:pt>
                <c:pt idx="305">
                  <c:v>7.1826044835000769E-2</c:v>
                </c:pt>
                <c:pt idx="306">
                  <c:v>7.256898578159654E-2</c:v>
                </c:pt>
                <c:pt idx="307">
                  <c:v>7.2123221213638899E-2</c:v>
                </c:pt>
                <c:pt idx="308">
                  <c:v>6.9136598608323441E-2</c:v>
                </c:pt>
                <c:pt idx="309">
                  <c:v>6.6149976003007982E-2</c:v>
                </c:pt>
                <c:pt idx="310">
                  <c:v>6.2747306467598518E-2</c:v>
                </c:pt>
                <c:pt idx="311">
                  <c:v>6.0132154335580834E-2</c:v>
                </c:pt>
                <c:pt idx="312">
                  <c:v>5.2747321326417351E-2</c:v>
                </c:pt>
                <c:pt idx="313">
                  <c:v>4.9002898955574192E-2</c:v>
                </c:pt>
                <c:pt idx="314">
                  <c:v>4.9641828169646462E-2</c:v>
                </c:pt>
                <c:pt idx="315">
                  <c:v>5.0934545416723376E-2</c:v>
                </c:pt>
                <c:pt idx="316">
                  <c:v>5.0325333840514741E-2</c:v>
                </c:pt>
                <c:pt idx="317">
                  <c:v>5.3014780067191847E-2</c:v>
                </c:pt>
                <c:pt idx="318">
                  <c:v>4.9745839902169964E-2</c:v>
                </c:pt>
                <c:pt idx="319">
                  <c:v>4.1514054213887208E-2</c:v>
                </c:pt>
                <c:pt idx="320">
                  <c:v>3.1424916159114469E-2</c:v>
                </c:pt>
                <c:pt idx="321">
                  <c:v>2.9835022533399203E-2</c:v>
                </c:pt>
                <c:pt idx="322">
                  <c:v>3.1008869229020908E-2</c:v>
                </c:pt>
                <c:pt idx="323">
                  <c:v>2.977558725767171E-2</c:v>
                </c:pt>
                <c:pt idx="324">
                  <c:v>3.5065326797434571E-2</c:v>
                </c:pt>
                <c:pt idx="325">
                  <c:v>3.7487314283337403E-2</c:v>
                </c:pt>
                <c:pt idx="326">
                  <c:v>4.5674523514824372E-2</c:v>
                </c:pt>
                <c:pt idx="327">
                  <c:v>4.2078689333300057E-2</c:v>
                </c:pt>
                <c:pt idx="328">
                  <c:v>2.8616599380981933E-2</c:v>
                </c:pt>
                <c:pt idx="329">
                  <c:v>2.9522987335828921E-2</c:v>
                </c:pt>
                <c:pt idx="330">
                  <c:v>2.8022246623705227E-2</c:v>
                </c:pt>
                <c:pt idx="331">
                  <c:v>1.8453167231549772E-2</c:v>
                </c:pt>
                <c:pt idx="332">
                  <c:v>1.2465063201986704E-2</c:v>
                </c:pt>
                <c:pt idx="333">
                  <c:v>1.7338755811656004E-2</c:v>
                </c:pt>
                <c:pt idx="334">
                  <c:v>1.5154509428663809E-2</c:v>
                </c:pt>
                <c:pt idx="335">
                  <c:v>1.4307556749544537E-2</c:v>
                </c:pt>
                <c:pt idx="336">
                  <c:v>1.1826133987913989E-2</c:v>
                </c:pt>
                <c:pt idx="337">
                  <c:v>6.6849826374704158E-3</c:v>
                </c:pt>
                <c:pt idx="338">
                  <c:v>1.0830593119475651E-2</c:v>
                </c:pt>
                <c:pt idx="339">
                  <c:v>1.7873673293204995E-2</c:v>
                </c:pt>
                <c:pt idx="340">
                  <c:v>1.5273379980119239E-2</c:v>
                </c:pt>
                <c:pt idx="341">
                  <c:v>2.1707248577639948E-2</c:v>
                </c:pt>
                <c:pt idx="342">
                  <c:v>2.4783024096547202E-2</c:v>
                </c:pt>
                <c:pt idx="343">
                  <c:v>2.5095059294117483E-2</c:v>
                </c:pt>
                <c:pt idx="344">
                  <c:v>2.1915272042687173E-2</c:v>
                </c:pt>
                <c:pt idx="345">
                  <c:v>2.2866236454329725E-2</c:v>
                </c:pt>
                <c:pt idx="346">
                  <c:v>2.9002928673212081E-2</c:v>
                </c:pt>
                <c:pt idx="347">
                  <c:v>2.656608236837732E-2</c:v>
                </c:pt>
                <c:pt idx="348">
                  <c:v>2.9121799224667289E-2</c:v>
                </c:pt>
                <c:pt idx="349">
                  <c:v>3.343085671492374E-2</c:v>
                </c:pt>
                <c:pt idx="350">
                  <c:v>3.0860281039702064E-2</c:v>
                </c:pt>
                <c:pt idx="351">
                  <c:v>3.1112880961544409E-2</c:v>
                </c:pt>
                <c:pt idx="352">
                  <c:v>3.219757474357432E-2</c:v>
                </c:pt>
                <c:pt idx="353">
                  <c:v>3.5347644357140995E-2</c:v>
                </c:pt>
                <c:pt idx="354">
                  <c:v>3.9418960744486808E-2</c:v>
                </c:pt>
                <c:pt idx="355">
                  <c:v>3.9136643184780384E-2</c:v>
                </c:pt>
                <c:pt idx="356">
                  <c:v>3.3237692068808666E-2</c:v>
                </c:pt>
                <c:pt idx="357">
                  <c:v>3.2569045216872317E-2</c:v>
                </c:pt>
                <c:pt idx="358">
                  <c:v>3.6684938061013694E-2</c:v>
                </c:pt>
                <c:pt idx="359">
                  <c:v>4.4441241543475174E-2</c:v>
                </c:pt>
                <c:pt idx="360">
                  <c:v>4.3297112485717326E-2</c:v>
                </c:pt>
                <c:pt idx="361">
                  <c:v>4.5124747214343452E-2</c:v>
                </c:pt>
                <c:pt idx="362">
                  <c:v>4.2361006893006703E-2</c:v>
                </c:pt>
                <c:pt idx="363">
                  <c:v>4.3059371382806688E-2</c:v>
                </c:pt>
                <c:pt idx="364">
                  <c:v>3.9255513736235592E-2</c:v>
                </c:pt>
                <c:pt idx="365">
                  <c:v>3.7665620110520326E-2</c:v>
                </c:pt>
                <c:pt idx="366">
                  <c:v>3.7962796489158679E-2</c:v>
                </c:pt>
                <c:pt idx="367">
                  <c:v>4.5808252885211731E-2</c:v>
                </c:pt>
                <c:pt idx="368">
                  <c:v>4.9597251712850898E-2</c:v>
                </c:pt>
                <c:pt idx="369">
                  <c:v>4.5748817609484016E-2</c:v>
                </c:pt>
                <c:pt idx="370">
                  <c:v>4.9864710453625394E-2</c:v>
                </c:pt>
                <c:pt idx="371">
                  <c:v>5.102369833031517E-2</c:v>
                </c:pt>
                <c:pt idx="372">
                  <c:v>4.5674523514824372E-2</c:v>
                </c:pt>
                <c:pt idx="373">
                  <c:v>4.6506617375011938E-2</c:v>
                </c:pt>
                <c:pt idx="374">
                  <c:v>4.6833511391514149E-2</c:v>
                </c:pt>
                <c:pt idx="375">
                  <c:v>4.9166345963825409E-2</c:v>
                </c:pt>
                <c:pt idx="376">
                  <c:v>4.7249558321607932E-2</c:v>
                </c:pt>
                <c:pt idx="377">
                  <c:v>4.6922664305105721E-2</c:v>
                </c:pt>
                <c:pt idx="378">
                  <c:v>4.6788934934718585E-2</c:v>
                </c:pt>
                <c:pt idx="379">
                  <c:v>5.069680431381296E-2</c:v>
                </c:pt>
                <c:pt idx="380">
                  <c:v>4.7873628716748495E-2</c:v>
                </c:pt>
                <c:pt idx="381">
                  <c:v>4.8586852025480631E-2</c:v>
                </c:pt>
                <c:pt idx="382">
                  <c:v>4.8111369819659355E-2</c:v>
                </c:pt>
                <c:pt idx="383">
                  <c:v>4.4099488708041257E-2</c:v>
                </c:pt>
                <c:pt idx="384">
                  <c:v>4.5199041309003318E-2</c:v>
                </c:pt>
                <c:pt idx="385">
                  <c:v>4.6907805486174015E-2</c:v>
                </c:pt>
                <c:pt idx="386">
                  <c:v>4.2465018625530204E-2</c:v>
                </c:pt>
                <c:pt idx="387">
                  <c:v>3.4173797661519734E-2</c:v>
                </c:pt>
                <c:pt idx="388">
                  <c:v>6.1201989298679482E-2</c:v>
                </c:pt>
                <c:pt idx="389">
                  <c:v>6.5184152772433723E-2</c:v>
                </c:pt>
                <c:pt idx="390">
                  <c:v>5.6283720232214396E-2</c:v>
                </c:pt>
                <c:pt idx="391">
                  <c:v>6.3118776940896959E-2</c:v>
                </c:pt>
                <c:pt idx="392">
                  <c:v>6.7294105060766052E-2</c:v>
                </c:pt>
                <c:pt idx="393">
                  <c:v>6.677404639814899E-2</c:v>
                </c:pt>
                <c:pt idx="394">
                  <c:v>6.8675975221434316E-2</c:v>
                </c:pt>
                <c:pt idx="395">
                  <c:v>6.7814163723383114E-2</c:v>
                </c:pt>
                <c:pt idx="396">
                  <c:v>7.316333853887369E-2</c:v>
                </c:pt>
                <c:pt idx="397">
                  <c:v>7.4946396810703808E-2</c:v>
                </c:pt>
                <c:pt idx="398">
                  <c:v>8.3415923601897202E-2</c:v>
                </c:pt>
                <c:pt idx="399">
                  <c:v>8.7531816446038802E-2</c:v>
                </c:pt>
                <c:pt idx="400">
                  <c:v>9.2866132442597671E-2</c:v>
                </c:pt>
                <c:pt idx="401">
                  <c:v>8.3653664704808062E-2</c:v>
                </c:pt>
                <c:pt idx="402">
                  <c:v>7.4649220432065677E-2</c:v>
                </c:pt>
                <c:pt idx="403">
                  <c:v>7.680374917719357E-2</c:v>
                </c:pt>
                <c:pt idx="404">
                  <c:v>6.7279246241833901E-2</c:v>
                </c:pt>
                <c:pt idx="405">
                  <c:v>6.5094999858841929E-2</c:v>
                </c:pt>
                <c:pt idx="406">
                  <c:v>7.0756209871902787E-2</c:v>
                </c:pt>
                <c:pt idx="407">
                  <c:v>8.056303036696888E-2</c:v>
                </c:pt>
                <c:pt idx="408">
                  <c:v>7.6461996341759431E-2</c:v>
                </c:pt>
                <c:pt idx="409">
                  <c:v>7.3831985390809818E-2</c:v>
                </c:pt>
                <c:pt idx="410">
                  <c:v>7.9493195403870898E-2</c:v>
                </c:pt>
                <c:pt idx="411">
                  <c:v>8.3282194231510065E-2</c:v>
                </c:pt>
                <c:pt idx="412">
                  <c:v>8.8646227865932792E-2</c:v>
                </c:pt>
                <c:pt idx="413">
                  <c:v>9.1900309212022746E-2</c:v>
                </c:pt>
                <c:pt idx="414">
                  <c:v>9.1588274014452464E-2</c:v>
                </c:pt>
                <c:pt idx="415">
                  <c:v>8.9834933380486204E-2</c:v>
                </c:pt>
                <c:pt idx="416">
                  <c:v>9.4173708508606291E-2</c:v>
                </c:pt>
                <c:pt idx="417">
                  <c:v>9.8705648282841452E-2</c:v>
                </c:pt>
                <c:pt idx="418">
                  <c:v>9.5689308039661913E-2</c:v>
                </c:pt>
                <c:pt idx="419">
                  <c:v>9.0221262672716129E-2</c:v>
                </c:pt>
                <c:pt idx="420">
                  <c:v>9.0652168421741619E-2</c:v>
                </c:pt>
                <c:pt idx="421">
                  <c:v>9.5421849298887418E-2</c:v>
                </c:pt>
                <c:pt idx="422">
                  <c:v>8.9968662750873341E-2</c:v>
                </c:pt>
                <c:pt idx="423">
                  <c:v>8.6714581404783386E-2</c:v>
                </c:pt>
                <c:pt idx="424">
                  <c:v>8.2836429663552424E-2</c:v>
                </c:pt>
                <c:pt idx="425">
                  <c:v>8.5719040536344604E-2</c:v>
                </c:pt>
                <c:pt idx="426">
                  <c:v>8.7576392902834588E-2</c:v>
                </c:pt>
                <c:pt idx="427">
                  <c:v>9.4872072998406276E-2</c:v>
                </c:pt>
                <c:pt idx="428">
                  <c:v>8.4426323289267691E-2</c:v>
                </c:pt>
                <c:pt idx="429">
                  <c:v>8.1395124227156446E-2</c:v>
                </c:pt>
                <c:pt idx="430">
                  <c:v>7.105338625054114E-2</c:v>
                </c:pt>
                <c:pt idx="431">
                  <c:v>7.1320844991315635E-2</c:v>
                </c:pt>
                <c:pt idx="432">
                  <c:v>6.4604658834088502E-2</c:v>
                </c:pt>
                <c:pt idx="433">
                  <c:v>6.9582363176281303E-2</c:v>
                </c:pt>
                <c:pt idx="434">
                  <c:v>6.9641798452008796E-2</c:v>
                </c:pt>
                <c:pt idx="435">
                  <c:v>7.3356503184988764E-2</c:v>
                </c:pt>
                <c:pt idx="436">
                  <c:v>7.7160360831559638E-2</c:v>
                </c:pt>
                <c:pt idx="437">
                  <c:v>7.2643279876256406E-2</c:v>
                </c:pt>
                <c:pt idx="438">
                  <c:v>6.2643294735075461E-2</c:v>
                </c:pt>
                <c:pt idx="439">
                  <c:v>7.1944915386456199E-2</c:v>
                </c:pt>
                <c:pt idx="440">
                  <c:v>6.3371376862739304E-2</c:v>
                </c:pt>
                <c:pt idx="441">
                  <c:v>6.0399613076355774E-2</c:v>
                </c:pt>
                <c:pt idx="442">
                  <c:v>6.1231706936543118E-2</c:v>
                </c:pt>
                <c:pt idx="443">
                  <c:v>6.2777024105462598E-2</c:v>
                </c:pt>
                <c:pt idx="444">
                  <c:v>6.5377317418548353E-2</c:v>
                </c:pt>
                <c:pt idx="445">
                  <c:v>7.3727973658286539E-2</c:v>
                </c:pt>
                <c:pt idx="446">
                  <c:v>7.601623177380179E-2</c:v>
                </c:pt>
                <c:pt idx="447">
                  <c:v>6.9701233727736511E-2</c:v>
                </c:pt>
                <c:pt idx="448">
                  <c:v>7.6640302168942354E-2</c:v>
                </c:pt>
                <c:pt idx="449">
                  <c:v>8.0057830523283524E-2</c:v>
                </c:pt>
                <c:pt idx="450">
                  <c:v>6.3638835603513799E-2</c:v>
                </c:pt>
                <c:pt idx="451">
                  <c:v>7.1662597826749552E-2</c:v>
                </c:pt>
                <c:pt idx="452">
                  <c:v>7.6298549333508214E-2</c:v>
                </c:pt>
                <c:pt idx="453">
                  <c:v>7.8943419103389534E-2</c:v>
                </c:pt>
                <c:pt idx="454">
                  <c:v>7.9522913041734311E-2</c:v>
                </c:pt>
                <c:pt idx="455">
                  <c:v>8.2301512182002989E-2</c:v>
                </c:pt>
                <c:pt idx="456">
                  <c:v>8.3802252894126905E-2</c:v>
                </c:pt>
                <c:pt idx="457">
                  <c:v>8.6016216914982735E-2</c:v>
                </c:pt>
                <c:pt idx="458">
                  <c:v>8.3698241161603404E-2</c:v>
                </c:pt>
                <c:pt idx="459">
                  <c:v>8.7160345972740361E-2</c:v>
                </c:pt>
                <c:pt idx="460">
                  <c:v>8.8705663141659841E-2</c:v>
                </c:pt>
                <c:pt idx="461">
                  <c:v>8.837876912515763E-2</c:v>
                </c:pt>
                <c:pt idx="462">
                  <c:v>9.1395109368336946E-2</c:v>
                </c:pt>
                <c:pt idx="463">
                  <c:v>8.4470899746063033E-2</c:v>
                </c:pt>
                <c:pt idx="464">
                  <c:v>7.9983536428623658E-2</c:v>
                </c:pt>
                <c:pt idx="465">
                  <c:v>7.0979092155881052E-2</c:v>
                </c:pt>
                <c:pt idx="466">
                  <c:v>7.2227232946162179E-2</c:v>
                </c:pt>
                <c:pt idx="467">
                  <c:v>7.1603162551021615E-2</c:v>
                </c:pt>
                <c:pt idx="468">
                  <c:v>7.5793349489822637E-2</c:v>
                </c:pt>
                <c:pt idx="469">
                  <c:v>7.1662597826749552E-2</c:v>
                </c:pt>
                <c:pt idx="470">
                  <c:v>7.5719055395163215E-2</c:v>
                </c:pt>
                <c:pt idx="471">
                  <c:v>7.4129161769447949E-2</c:v>
                </c:pt>
                <c:pt idx="472">
                  <c:v>6.9938974830647149E-2</c:v>
                </c:pt>
                <c:pt idx="473">
                  <c:v>7.4916679172839729E-2</c:v>
                </c:pt>
                <c:pt idx="474">
                  <c:v>7.1424856723838914E-2</c:v>
                </c:pt>
                <c:pt idx="475">
                  <c:v>7.6625443350010203E-2</c:v>
                </c:pt>
                <c:pt idx="476">
                  <c:v>7.0800786328698351E-2</c:v>
                </c:pt>
                <c:pt idx="477">
                  <c:v>7.2197515308298765E-2</c:v>
                </c:pt>
                <c:pt idx="478">
                  <c:v>6.7487269706880459E-2</c:v>
                </c:pt>
                <c:pt idx="479">
                  <c:v>6.5748787891846128E-2</c:v>
                </c:pt>
                <c:pt idx="480">
                  <c:v>7.5436737835456791E-2</c:v>
                </c:pt>
                <c:pt idx="481">
                  <c:v>7.320791499566881E-2</c:v>
                </c:pt>
                <c:pt idx="482">
                  <c:v>7.5154420275750144E-2</c:v>
                </c:pt>
                <c:pt idx="483">
                  <c:v>7.8765113276206389E-2</c:v>
                </c:pt>
                <c:pt idx="484">
                  <c:v>7.3549667831102727E-2</c:v>
                </c:pt>
                <c:pt idx="485">
                  <c:v>6.2955329932645077E-2</c:v>
                </c:pt>
                <c:pt idx="486">
                  <c:v>6.4990988126317983E-2</c:v>
                </c:pt>
                <c:pt idx="487">
                  <c:v>6.0548201265674395E-2</c:v>
                </c:pt>
                <c:pt idx="488">
                  <c:v>6.282160056225794E-2</c:v>
                </c:pt>
                <c:pt idx="489">
                  <c:v>6.3430812138466575E-2</c:v>
                </c:pt>
                <c:pt idx="490">
                  <c:v>6.7754728447654955E-2</c:v>
                </c:pt>
                <c:pt idx="491">
                  <c:v>6.9656657270940281E-2</c:v>
                </c:pt>
                <c:pt idx="492">
                  <c:v>7.2346103497617387E-2</c:v>
                </c:pt>
                <c:pt idx="493">
                  <c:v>7.1439715542770399E-2</c:v>
                </c:pt>
                <c:pt idx="494">
                  <c:v>7.277700924664332E-2</c:v>
                </c:pt>
                <c:pt idx="495">
                  <c:v>7.4827526259247934E-2</c:v>
                </c:pt>
                <c:pt idx="496">
                  <c:v>7.0265868847149138E-2</c:v>
                </c:pt>
                <c:pt idx="497">
                  <c:v>6.9077163332595726E-2</c:v>
                </c:pt>
                <c:pt idx="498">
                  <c:v>6.9389198530166007E-2</c:v>
                </c:pt>
                <c:pt idx="499">
                  <c:v>7.3609103106830664E-2</c:v>
                </c:pt>
                <c:pt idx="500">
                  <c:v>7.9314889576687531E-2</c:v>
                </c:pt>
                <c:pt idx="501">
                  <c:v>7.7130643193695558E-2</c:v>
                </c:pt>
                <c:pt idx="502">
                  <c:v>7.7294090201946775E-2</c:v>
                </c:pt>
                <c:pt idx="503">
                  <c:v>8.0548171548036951E-2</c:v>
                </c:pt>
                <c:pt idx="504">
                  <c:v>8.2286653363071283E-2</c:v>
                </c:pt>
                <c:pt idx="505">
                  <c:v>8.6387687388280732E-2</c:v>
                </c:pt>
                <c:pt idx="506">
                  <c:v>8.6670004947987156E-2</c:v>
                </c:pt>
                <c:pt idx="507">
                  <c:v>8.7903286919336354E-2</c:v>
                </c:pt>
                <c:pt idx="508">
                  <c:v>9.301472063191607E-2</c:v>
                </c:pt>
                <c:pt idx="509">
                  <c:v>9.9730906789143425E-2</c:v>
                </c:pt>
                <c:pt idx="510">
                  <c:v>9.4411449611516485E-2</c:v>
                </c:pt>
                <c:pt idx="511">
                  <c:v>9.5213825833840193E-2</c:v>
                </c:pt>
                <c:pt idx="512">
                  <c:v>0.10016181253816914</c:v>
                </c:pt>
                <c:pt idx="513">
                  <c:v>0.10429256420124244</c:v>
                </c:pt>
                <c:pt idx="514">
                  <c:v>0.105451552077932</c:v>
                </c:pt>
                <c:pt idx="515">
                  <c:v>0.10267295293766332</c:v>
                </c:pt>
                <c:pt idx="516">
                  <c:v>0.10380222317648924</c:v>
                </c:pt>
                <c:pt idx="517">
                  <c:v>9.7294060484308886E-2</c:v>
                </c:pt>
                <c:pt idx="518">
                  <c:v>9.7353495760036601E-2</c:v>
                </c:pt>
                <c:pt idx="519">
                  <c:v>0.10017667135710107</c:v>
                </c:pt>
                <c:pt idx="520">
                  <c:v>9.8973107023615503E-2</c:v>
                </c:pt>
                <c:pt idx="521">
                  <c:v>9.879480119643258E-2</c:v>
                </c:pt>
                <c:pt idx="522">
                  <c:v>9.8022142611972951E-2</c:v>
                </c:pt>
                <c:pt idx="523">
                  <c:v>9.9567459780892431E-2</c:v>
                </c:pt>
                <c:pt idx="524">
                  <c:v>9.1930026849886382E-2</c:v>
                </c:pt>
                <c:pt idx="525">
                  <c:v>9.5124672920248843E-2</c:v>
                </c:pt>
                <c:pt idx="526">
                  <c:v>9.2509520788231159E-2</c:v>
                </c:pt>
                <c:pt idx="527">
                  <c:v>9.5659590401798056E-2</c:v>
                </c:pt>
                <c:pt idx="528">
                  <c:v>9.5733884496457478E-2</c:v>
                </c:pt>
                <c:pt idx="529">
                  <c:v>9.9864636159530784E-2</c:v>
                </c:pt>
                <c:pt idx="530">
                  <c:v>0.1024946471104804</c:v>
                </c:pt>
                <c:pt idx="531">
                  <c:v>0.10406968191726373</c:v>
                </c:pt>
                <c:pt idx="532">
                  <c:v>9.4515461344040208E-2</c:v>
                </c:pt>
                <c:pt idx="533">
                  <c:v>9.8631354188181586E-2</c:v>
                </c:pt>
                <c:pt idx="534">
                  <c:v>0.10359419971144224</c:v>
                </c:pt>
                <c:pt idx="535">
                  <c:v>9.9077118756139004E-2</c:v>
                </c:pt>
                <c:pt idx="536">
                  <c:v>0.1018557178964079</c:v>
                </c:pt>
                <c:pt idx="537">
                  <c:v>0.10472346995026816</c:v>
                </c:pt>
                <c:pt idx="538">
                  <c:v>0.1034604703410551</c:v>
                </c:pt>
                <c:pt idx="539">
                  <c:v>0.10344561152212317</c:v>
                </c:pt>
                <c:pt idx="540">
                  <c:v>0.10845303350217983</c:v>
                </c:pt>
                <c:pt idx="541">
                  <c:v>0.11207858532156778</c:v>
                </c:pt>
                <c:pt idx="542">
                  <c:v>0.11057784460944386</c:v>
                </c:pt>
                <c:pt idx="543">
                  <c:v>0.10552584617259164</c:v>
                </c:pt>
                <c:pt idx="544">
                  <c:v>0.10531782270754464</c:v>
                </c:pt>
                <c:pt idx="545">
                  <c:v>0.10494635223424686</c:v>
                </c:pt>
                <c:pt idx="546">
                  <c:v>0.11063727988517136</c:v>
                </c:pt>
                <c:pt idx="547">
                  <c:v>0.11243519697593363</c:v>
                </c:pt>
                <c:pt idx="548">
                  <c:v>0.11051840933371615</c:v>
                </c:pt>
                <c:pt idx="549">
                  <c:v>0.1072791868065579</c:v>
                </c:pt>
                <c:pt idx="550">
                  <c:v>0.10389137609008059</c:v>
                </c:pt>
                <c:pt idx="551">
                  <c:v>0.10525838743181715</c:v>
                </c:pt>
                <c:pt idx="552">
                  <c:v>0.10681856341966856</c:v>
                </c:pt>
                <c:pt idx="553">
                  <c:v>0.10873535106188603</c:v>
                </c:pt>
                <c:pt idx="554">
                  <c:v>0.10809642184781332</c:v>
                </c:pt>
                <c:pt idx="555">
                  <c:v>0.11219745587302299</c:v>
                </c:pt>
                <c:pt idx="556">
                  <c:v>0.11351989075796376</c:v>
                </c:pt>
                <c:pt idx="557">
                  <c:v>0.11574871359775152</c:v>
                </c:pt>
                <c:pt idx="558">
                  <c:v>0.11546639603804509</c:v>
                </c:pt>
                <c:pt idx="559">
                  <c:v>0.11570413714095573</c:v>
                </c:pt>
                <c:pt idx="560">
                  <c:v>0.11053326815264808</c:v>
                </c:pt>
                <c:pt idx="561">
                  <c:v>0.10010237726244142</c:v>
                </c:pt>
                <c:pt idx="562">
                  <c:v>0.10034011836535206</c:v>
                </c:pt>
                <c:pt idx="563">
                  <c:v>0.10496121105317857</c:v>
                </c:pt>
                <c:pt idx="564">
                  <c:v>0.10901766862159246</c:v>
                </c:pt>
                <c:pt idx="565">
                  <c:v>0.11142479728856292</c:v>
                </c:pt>
                <c:pt idx="566">
                  <c:v>0.11262836162204848</c:v>
                </c:pt>
                <c:pt idx="567">
                  <c:v>0.11610532525211736</c:v>
                </c:pt>
                <c:pt idx="568">
                  <c:v>0.12405479338069392</c:v>
                </c:pt>
                <c:pt idx="569">
                  <c:v>0.12488688724088126</c:v>
                </c:pt>
                <c:pt idx="570">
                  <c:v>0.12833413323308629</c:v>
                </c:pt>
                <c:pt idx="571">
                  <c:v>0.13026577969423592</c:v>
                </c:pt>
                <c:pt idx="572">
                  <c:v>0.12524349889524733</c:v>
                </c:pt>
                <c:pt idx="573">
                  <c:v>0.12964170929909535</c:v>
                </c:pt>
                <c:pt idx="574">
                  <c:v>0.1193296889603439</c:v>
                </c:pt>
                <c:pt idx="575">
                  <c:v>0.11950799478752683</c:v>
                </c:pt>
                <c:pt idx="576">
                  <c:v>0.11481260800504067</c:v>
                </c:pt>
                <c:pt idx="577">
                  <c:v>0.11108304445312922</c:v>
                </c:pt>
                <c:pt idx="578">
                  <c:v>0.11195971477011257</c:v>
                </c:pt>
                <c:pt idx="579">
                  <c:v>0.11371305540407883</c:v>
                </c:pt>
                <c:pt idx="580">
                  <c:v>0.12100873549965074</c:v>
                </c:pt>
                <c:pt idx="581">
                  <c:v>0.11664024273366658</c:v>
                </c:pt>
                <c:pt idx="582">
                  <c:v>0.11408452587737661</c:v>
                </c:pt>
                <c:pt idx="583">
                  <c:v>0.11087502098808222</c:v>
                </c:pt>
                <c:pt idx="584">
                  <c:v>0.11931483014141175</c:v>
                </c:pt>
                <c:pt idx="585">
                  <c:v>0.11614990170891315</c:v>
                </c:pt>
                <c:pt idx="586">
                  <c:v>0.11776951297249205</c:v>
                </c:pt>
                <c:pt idx="587">
                  <c:v>0.12259862912536557</c:v>
                </c:pt>
                <c:pt idx="588">
                  <c:v>0.12308897015011899</c:v>
                </c:pt>
                <c:pt idx="589">
                  <c:v>0.12604587511757059</c:v>
                </c:pt>
                <c:pt idx="590">
                  <c:v>0.12190026463556536</c:v>
                </c:pt>
                <c:pt idx="591">
                  <c:v>0.11723459549094306</c:v>
                </c:pt>
                <c:pt idx="592">
                  <c:v>0.11448571398853802</c:v>
                </c:pt>
                <c:pt idx="593">
                  <c:v>0.12191512345449729</c:v>
                </c:pt>
                <c:pt idx="594">
                  <c:v>0.11931483014141153</c:v>
                </c:pt>
                <c:pt idx="595">
                  <c:v>0.11934454777927539</c:v>
                </c:pt>
                <c:pt idx="596">
                  <c:v>0.12204885282488442</c:v>
                </c:pt>
                <c:pt idx="597">
                  <c:v>0.12325241715836976</c:v>
                </c:pt>
                <c:pt idx="598">
                  <c:v>0.12337128770982497</c:v>
                </c:pt>
                <c:pt idx="599">
                  <c:v>0.11735346604239805</c:v>
                </c:pt>
                <c:pt idx="600">
                  <c:v>0.11522865493513379</c:v>
                </c:pt>
                <c:pt idx="601">
                  <c:v>0.1178586658860834</c:v>
                </c:pt>
                <c:pt idx="602">
                  <c:v>0.12678881606416637</c:v>
                </c:pt>
                <c:pt idx="603">
                  <c:v>0.12797752157872</c:v>
                </c:pt>
                <c:pt idx="604">
                  <c:v>0.13311867292916357</c:v>
                </c:pt>
                <c:pt idx="605">
                  <c:v>0.13054809725394168</c:v>
                </c:pt>
                <c:pt idx="606">
                  <c:v>0.12612016921223002</c:v>
                </c:pt>
                <c:pt idx="607">
                  <c:v>0.12768034520008142</c:v>
                </c:pt>
                <c:pt idx="608">
                  <c:v>0.12999832095346053</c:v>
                </c:pt>
                <c:pt idx="609">
                  <c:v>0.13136533229519687</c:v>
                </c:pt>
                <c:pt idx="610">
                  <c:v>0.13175166158742679</c:v>
                </c:pt>
                <c:pt idx="611">
                  <c:v>0.13450054308983184</c:v>
                </c:pt>
                <c:pt idx="612">
                  <c:v>0.13215284969858865</c:v>
                </c:pt>
                <c:pt idx="613">
                  <c:v>0.14264317586452302</c:v>
                </c:pt>
                <c:pt idx="614">
                  <c:v>0.14554064555624691</c:v>
                </c:pt>
                <c:pt idx="615">
                  <c:v>0.14579324547808969</c:v>
                </c:pt>
                <c:pt idx="616">
                  <c:v>0.14155848208249289</c:v>
                </c:pt>
                <c:pt idx="617">
                  <c:v>0.14242029358054409</c:v>
                </c:pt>
                <c:pt idx="618">
                  <c:v>0.14289577578636536</c:v>
                </c:pt>
                <c:pt idx="619">
                  <c:v>0.14366843437082522</c:v>
                </c:pt>
                <c:pt idx="620">
                  <c:v>0.13725274050061742</c:v>
                </c:pt>
                <c:pt idx="621">
                  <c:v>0.13724942459223644</c:v>
                </c:pt>
                <c:pt idx="622">
                  <c:v>0.13108301473549022</c:v>
                </c:pt>
                <c:pt idx="623">
                  <c:v>0.13192996741460972</c:v>
                </c:pt>
                <c:pt idx="624">
                  <c:v>0.1296714269369581</c:v>
                </c:pt>
                <c:pt idx="625">
                  <c:v>0.12976057985054967</c:v>
                </c:pt>
                <c:pt idx="626">
                  <c:v>0.13140990875199243</c:v>
                </c:pt>
                <c:pt idx="627">
                  <c:v>0.13013205032384745</c:v>
                </c:pt>
                <c:pt idx="628">
                  <c:v>0.1333712728510057</c:v>
                </c:pt>
                <c:pt idx="629">
                  <c:v>0.13567438978545288</c:v>
                </c:pt>
                <c:pt idx="630">
                  <c:v>0.13699682467039365</c:v>
                </c:pt>
                <c:pt idx="631">
                  <c:v>0.13577840151797615</c:v>
                </c:pt>
                <c:pt idx="632">
                  <c:v>0.14011717664609646</c:v>
                </c:pt>
                <c:pt idx="633">
                  <c:v>0.13958225916454747</c:v>
                </c:pt>
                <c:pt idx="634">
                  <c:v>0.13953768270775169</c:v>
                </c:pt>
                <c:pt idx="635">
                  <c:v>0.13240544962043077</c:v>
                </c:pt>
                <c:pt idx="636">
                  <c:v>0.1302212032374388</c:v>
                </c:pt>
                <c:pt idx="637">
                  <c:v>0.13014690914277938</c:v>
                </c:pt>
                <c:pt idx="638">
                  <c:v>0.13323546341826442</c:v>
                </c:pt>
                <c:pt idx="639">
                  <c:v>0.13216770851752013</c:v>
                </c:pt>
                <c:pt idx="640">
                  <c:v>0.13343070812673319</c:v>
                </c:pt>
                <c:pt idx="641">
                  <c:v>0.12880961543890668</c:v>
                </c:pt>
                <c:pt idx="642">
                  <c:v>0.13393590797041854</c:v>
                </c:pt>
                <c:pt idx="643">
                  <c:v>0.13307409647236734</c:v>
                </c:pt>
                <c:pt idx="644">
                  <c:v>0.14074124704123703</c:v>
                </c:pt>
                <c:pt idx="645">
                  <c:v>0.14138017625530952</c:v>
                </c:pt>
                <c:pt idx="646">
                  <c:v>0.14121672924705853</c:v>
                </c:pt>
                <c:pt idx="647">
                  <c:v>0.14604584539993204</c:v>
                </c:pt>
                <c:pt idx="648">
                  <c:v>0.15160304368046962</c:v>
                </c:pt>
                <c:pt idx="649">
                  <c:v>0.15873527676779053</c:v>
                </c:pt>
                <c:pt idx="650">
                  <c:v>0.16435191032405538</c:v>
                </c:pt>
                <c:pt idx="651">
                  <c:v>0.16779915631626041</c:v>
                </c:pt>
                <c:pt idx="652">
                  <c:v>0.16983481450993332</c:v>
                </c:pt>
                <c:pt idx="653">
                  <c:v>0.17944847035888456</c:v>
                </c:pt>
                <c:pt idx="654">
                  <c:v>0.18286599871322573</c:v>
                </c:pt>
                <c:pt idx="655">
                  <c:v>0.19200417235635547</c:v>
                </c:pt>
                <c:pt idx="656">
                  <c:v>0.18831918526123981</c:v>
                </c:pt>
                <c:pt idx="657">
                  <c:v>0.19179614889130869</c:v>
                </c:pt>
                <c:pt idx="658">
                  <c:v>0.19473819503982859</c:v>
                </c:pt>
                <c:pt idx="659">
                  <c:v>0.20007251103638723</c:v>
                </c:pt>
                <c:pt idx="660">
                  <c:v>0.19625379457088443</c:v>
                </c:pt>
                <c:pt idx="661">
                  <c:v>0.21097888413241561</c:v>
                </c:pt>
                <c:pt idx="662">
                  <c:v>0.20490162718926097</c:v>
                </c:pt>
                <c:pt idx="663">
                  <c:v>0.20289568663345192</c:v>
                </c:pt>
                <c:pt idx="664">
                  <c:v>0.20721960294264008</c:v>
                </c:pt>
                <c:pt idx="665">
                  <c:v>0.20179613403249008</c:v>
                </c:pt>
                <c:pt idx="666">
                  <c:v>0.19423299519614345</c:v>
                </c:pt>
                <c:pt idx="667">
                  <c:v>0.19631322984661215</c:v>
                </c:pt>
                <c:pt idx="668">
                  <c:v>0.18898783211317616</c:v>
                </c:pt>
                <c:pt idx="669">
                  <c:v>0.19156077119871617</c:v>
                </c:pt>
                <c:pt idx="670">
                  <c:v>0.19513938315099066</c:v>
                </c:pt>
                <c:pt idx="671">
                  <c:v>0.2044410038023714</c:v>
                </c:pt>
                <c:pt idx="672">
                  <c:v>0.20295512190917964</c:v>
                </c:pt>
                <c:pt idx="673">
                  <c:v>0.20750192050234673</c:v>
                </c:pt>
                <c:pt idx="674">
                  <c:v>0.20653609727177202</c:v>
                </c:pt>
                <c:pt idx="675">
                  <c:v>0.20114234599948566</c:v>
                </c:pt>
                <c:pt idx="676">
                  <c:v>0.1988095114271744</c:v>
                </c:pt>
                <c:pt idx="677">
                  <c:v>0.1878139854175549</c:v>
                </c:pt>
                <c:pt idx="678">
                  <c:v>0.18565945667242678</c:v>
                </c:pt>
                <c:pt idx="679">
                  <c:v>0.18689273864377598</c:v>
                </c:pt>
                <c:pt idx="680">
                  <c:v>0.19944844064124712</c:v>
                </c:pt>
                <c:pt idx="681">
                  <c:v>0.20739790876982322</c:v>
                </c:pt>
                <c:pt idx="682">
                  <c:v>0.20811113207855536</c:v>
                </c:pt>
                <c:pt idx="683">
                  <c:v>0.20175155757569452</c:v>
                </c:pt>
                <c:pt idx="684">
                  <c:v>0.18901754975104046</c:v>
                </c:pt>
                <c:pt idx="685">
                  <c:v>0.17638755365890968</c:v>
                </c:pt>
                <c:pt idx="686">
                  <c:v>0.17834891775792294</c:v>
                </c:pt>
                <c:pt idx="687">
                  <c:v>0.18979020833550031</c:v>
                </c:pt>
                <c:pt idx="688">
                  <c:v>0.17949304681568079</c:v>
                </c:pt>
                <c:pt idx="689">
                  <c:v>0.17450048365455628</c:v>
                </c:pt>
                <c:pt idx="690">
                  <c:v>0.17689275350259526</c:v>
                </c:pt>
                <c:pt idx="691">
                  <c:v>0.18291057517002218</c:v>
                </c:pt>
                <c:pt idx="692">
                  <c:v>0.1899536553437513</c:v>
                </c:pt>
                <c:pt idx="693">
                  <c:v>0.197293911896119</c:v>
                </c:pt>
                <c:pt idx="694">
                  <c:v>0.20279167490092864</c:v>
                </c:pt>
                <c:pt idx="695">
                  <c:v>0.20977531979893027</c:v>
                </c:pt>
                <c:pt idx="696">
                  <c:v>0.20995362562611364</c:v>
                </c:pt>
                <c:pt idx="697">
                  <c:v>0.21255391893919939</c:v>
                </c:pt>
                <c:pt idx="698">
                  <c:v>0.19236078401072199</c:v>
                </c:pt>
                <c:pt idx="699">
                  <c:v>0.18231622241274525</c:v>
                </c:pt>
                <c:pt idx="700">
                  <c:v>0.18368323375448181</c:v>
                </c:pt>
                <c:pt idx="701">
                  <c:v>0.19846775859174048</c:v>
                </c:pt>
                <c:pt idx="702">
                  <c:v>0.19435186574759933</c:v>
                </c:pt>
                <c:pt idx="703">
                  <c:v>0.19686300614709329</c:v>
                </c:pt>
                <c:pt idx="704">
                  <c:v>0.19227163109713041</c:v>
                </c:pt>
                <c:pt idx="705">
                  <c:v>0.18521369210446936</c:v>
                </c:pt>
                <c:pt idx="706">
                  <c:v>0.17460449538707956</c:v>
                </c:pt>
                <c:pt idx="707">
                  <c:v>0.17109781411914682</c:v>
                </c:pt>
                <c:pt idx="708">
                  <c:v>0.17331177814000265</c:v>
                </c:pt>
                <c:pt idx="709">
                  <c:v>0.18313345745400089</c:v>
                </c:pt>
                <c:pt idx="710">
                  <c:v>0.18188531666371976</c:v>
                </c:pt>
                <c:pt idx="711">
                  <c:v>0.17331177814000265</c:v>
                </c:pt>
                <c:pt idx="712">
                  <c:v>0.17294030766670487</c:v>
                </c:pt>
                <c:pt idx="713">
                  <c:v>0.17301460176136452</c:v>
                </c:pt>
                <c:pt idx="714">
                  <c:v>0.1799239525647065</c:v>
                </c:pt>
                <c:pt idx="715">
                  <c:v>0.17215279026331332</c:v>
                </c:pt>
                <c:pt idx="716">
                  <c:v>0.17607551846133962</c:v>
                </c:pt>
                <c:pt idx="717">
                  <c:v>0.17907699988558723</c:v>
                </c:pt>
                <c:pt idx="718">
                  <c:v>0.1853557415079603</c:v>
                </c:pt>
                <c:pt idx="719">
                  <c:v>0.19167727833985393</c:v>
                </c:pt>
                <c:pt idx="720">
                  <c:v>0.1899387965248196</c:v>
                </c:pt>
                <c:pt idx="721">
                  <c:v>0.19063716101461958</c:v>
                </c:pt>
                <c:pt idx="722">
                  <c:v>0.18875009101026596</c:v>
                </c:pt>
                <c:pt idx="723">
                  <c:v>0.18623895061077178</c:v>
                </c:pt>
                <c:pt idx="724">
                  <c:v>0.18704132683309549</c:v>
                </c:pt>
                <c:pt idx="725">
                  <c:v>0.19427757165293968</c:v>
                </c:pt>
                <c:pt idx="726">
                  <c:v>0.20444100380237207</c:v>
                </c:pt>
                <c:pt idx="727">
                  <c:v>0.20894322593874337</c:v>
                </c:pt>
                <c:pt idx="728">
                  <c:v>0.21628348249111085</c:v>
                </c:pt>
                <c:pt idx="729">
                  <c:v>0.21455985949500822</c:v>
                </c:pt>
                <c:pt idx="730">
                  <c:v>0.21259849539599518</c:v>
                </c:pt>
                <c:pt idx="731">
                  <c:v>0.20873520247369637</c:v>
                </c:pt>
                <c:pt idx="732">
                  <c:v>0.20949300223922429</c:v>
                </c:pt>
                <c:pt idx="733">
                  <c:v>0.21060741365911784</c:v>
                </c:pt>
                <c:pt idx="734">
                  <c:v>0.21609031784499577</c:v>
                </c:pt>
                <c:pt idx="735">
                  <c:v>0.21179611917367125</c:v>
                </c:pt>
                <c:pt idx="736">
                  <c:v>0.21019136672902405</c:v>
                </c:pt>
                <c:pt idx="737">
                  <c:v>0.21057769602125398</c:v>
                </c:pt>
                <c:pt idx="738">
                  <c:v>0.20766572591988797</c:v>
                </c:pt>
                <c:pt idx="739">
                  <c:v>0.20344898027791092</c:v>
                </c:pt>
                <c:pt idx="740">
                  <c:v>0.20627841371834732</c:v>
                </c:pt>
                <c:pt idx="741">
                  <c:v>0.20658341295234695</c:v>
                </c:pt>
                <c:pt idx="742">
                  <c:v>0.20931056877353305</c:v>
                </c:pt>
                <c:pt idx="743">
                  <c:v>0.21163965036811749</c:v>
                </c:pt>
                <c:pt idx="744">
                  <c:v>0.21777250067554044</c:v>
                </c:pt>
                <c:pt idx="745">
                  <c:v>0.2151106580290838</c:v>
                </c:pt>
                <c:pt idx="746">
                  <c:v>0.21725391182041731</c:v>
                </c:pt>
                <c:pt idx="747">
                  <c:v>0.21062838118551874</c:v>
                </c:pt>
                <c:pt idx="748">
                  <c:v>0.20451856131387935</c:v>
                </c:pt>
                <c:pt idx="749">
                  <c:v>0.20478955036121294</c:v>
                </c:pt>
                <c:pt idx="750">
                  <c:v>0.20032677403896448</c:v>
                </c:pt>
                <c:pt idx="751">
                  <c:v>0.19891607242315668</c:v>
                </c:pt>
                <c:pt idx="752">
                  <c:v>0.20132709307570318</c:v>
                </c:pt>
                <c:pt idx="753">
                  <c:v>0.19734155797192643</c:v>
                </c:pt>
                <c:pt idx="754">
                  <c:v>0.19819114381220704</c:v>
                </c:pt>
                <c:pt idx="755">
                  <c:v>0.19502836737499174</c:v>
                </c:pt>
                <c:pt idx="756">
                  <c:v>0.20403470863176998</c:v>
                </c:pt>
                <c:pt idx="757">
                  <c:v>0.20428786384357944</c:v>
                </c:pt>
                <c:pt idx="758">
                  <c:v>0.20657860797415006</c:v>
                </c:pt>
                <c:pt idx="759">
                  <c:v>0.2090422165332575</c:v>
                </c:pt>
                <c:pt idx="760">
                  <c:v>0.20384868094027064</c:v>
                </c:pt>
                <c:pt idx="761">
                  <c:v>0.19988997504600303</c:v>
                </c:pt>
                <c:pt idx="762">
                  <c:v>0.19956709292297026</c:v>
                </c:pt>
                <c:pt idx="763">
                  <c:v>0.19977360395266475</c:v>
                </c:pt>
                <c:pt idx="764">
                  <c:v>0.19937918384810982</c:v>
                </c:pt>
                <c:pt idx="765">
                  <c:v>0.18250771036543845</c:v>
                </c:pt>
                <c:pt idx="766">
                  <c:v>0.18595434658555487</c:v>
                </c:pt>
                <c:pt idx="767">
                  <c:v>0.18803159309612849</c:v>
                </c:pt>
                <c:pt idx="768">
                  <c:v>0.1904024224542451</c:v>
                </c:pt>
                <c:pt idx="769">
                  <c:v>0.19628849322643149</c:v>
                </c:pt>
                <c:pt idx="770">
                  <c:v>0.18929665784076644</c:v>
                </c:pt>
                <c:pt idx="771">
                  <c:v>0.2033286705098718</c:v>
                </c:pt>
                <c:pt idx="772">
                  <c:v>0.20728851212219102</c:v>
                </c:pt>
                <c:pt idx="773">
                  <c:v>0.20109870942092378</c:v>
                </c:pt>
                <c:pt idx="774">
                  <c:v>0.20496876433464628</c:v>
                </c:pt>
                <c:pt idx="775">
                  <c:v>0.20388355391114055</c:v>
                </c:pt>
                <c:pt idx="776">
                  <c:v>0.20215124809340312</c:v>
                </c:pt>
                <c:pt idx="777">
                  <c:v>0.20736831202950401</c:v>
                </c:pt>
                <c:pt idx="778">
                  <c:v>0.21396107127719688</c:v>
                </c:pt>
                <c:pt idx="779">
                  <c:v>0.21436646875092902</c:v>
                </c:pt>
                <c:pt idx="780">
                  <c:v>0.21524883051767074</c:v>
                </c:pt>
                <c:pt idx="781">
                  <c:v>0.21252514021415214</c:v>
                </c:pt>
                <c:pt idx="782">
                  <c:v>0.21326411227477626</c:v>
                </c:pt>
                <c:pt idx="783">
                  <c:v>0.21504422972095227</c:v>
                </c:pt>
                <c:pt idx="784">
                  <c:v>0.2171732676735858</c:v>
                </c:pt>
                <c:pt idx="785">
                  <c:v>0.21807215689752479</c:v>
                </c:pt>
                <c:pt idx="786">
                  <c:v>0.22361171948227909</c:v>
                </c:pt>
                <c:pt idx="787">
                  <c:v>0.22486133372298012</c:v>
                </c:pt>
                <c:pt idx="788">
                  <c:v>0.22508701955055188</c:v>
                </c:pt>
                <c:pt idx="789">
                  <c:v>0.21891525752593122</c:v>
                </c:pt>
                <c:pt idx="790">
                  <c:v>0.2223040936424292</c:v>
                </c:pt>
                <c:pt idx="791">
                  <c:v>0.21896159307428009</c:v>
                </c:pt>
                <c:pt idx="792">
                  <c:v>0.21915374055096004</c:v>
                </c:pt>
                <c:pt idx="793">
                  <c:v>0.22066073292224675</c:v>
                </c:pt>
                <c:pt idx="794">
                  <c:v>0.22623372969111366</c:v>
                </c:pt>
                <c:pt idx="795">
                  <c:v>0.21972702477374839</c:v>
                </c:pt>
                <c:pt idx="796">
                  <c:v>0.2130010924224579</c:v>
                </c:pt>
                <c:pt idx="797">
                  <c:v>0.21703547541819868</c:v>
                </c:pt>
                <c:pt idx="798">
                  <c:v>0.21906091507154057</c:v>
                </c:pt>
                <c:pt idx="799">
                  <c:v>0.21995439821614737</c:v>
                </c:pt>
                <c:pt idx="800">
                  <c:v>0.21569858315930102</c:v>
                </c:pt>
                <c:pt idx="801">
                  <c:v>0.20909522111860324</c:v>
                </c:pt>
                <c:pt idx="802">
                  <c:v>0.20842637256587904</c:v>
                </c:pt>
                <c:pt idx="803">
                  <c:v>0.21649229935463676</c:v>
                </c:pt>
                <c:pt idx="804">
                  <c:v>0.21255084578010375</c:v>
                </c:pt>
                <c:pt idx="805">
                  <c:v>0.20988053972263754</c:v>
                </c:pt>
                <c:pt idx="806">
                  <c:v>0.21372072559078736</c:v>
                </c:pt>
                <c:pt idx="807">
                  <c:v>0.21187013381731812</c:v>
                </c:pt>
                <c:pt idx="808">
                  <c:v>0.20074382710401162</c:v>
                </c:pt>
                <c:pt idx="809">
                  <c:v>0.20006462391657154</c:v>
                </c:pt>
                <c:pt idx="810">
                  <c:v>0.19888819457011153</c:v>
                </c:pt>
                <c:pt idx="811">
                  <c:v>0.19274905740021619</c:v>
                </c:pt>
                <c:pt idx="812">
                  <c:v>0.18604279711044747</c:v>
                </c:pt>
                <c:pt idx="813">
                  <c:v>0.19114237208212503</c:v>
                </c:pt>
                <c:pt idx="814">
                  <c:v>0.18372041091944258</c:v>
                </c:pt>
                <c:pt idx="815">
                  <c:v>0.17822645920632274</c:v>
                </c:pt>
                <c:pt idx="816">
                  <c:v>0.17616247570573362</c:v>
                </c:pt>
                <c:pt idx="817">
                  <c:v>0.18201473827091963</c:v>
                </c:pt>
                <c:pt idx="818">
                  <c:v>0.18263201911398719</c:v>
                </c:pt>
                <c:pt idx="819">
                  <c:v>0.18708130448170257</c:v>
                </c:pt>
                <c:pt idx="820">
                  <c:v>0.1894344155852099</c:v>
                </c:pt>
                <c:pt idx="821">
                  <c:v>0.18960670715715611</c:v>
                </c:pt>
                <c:pt idx="822">
                  <c:v>0.1874062880992684</c:v>
                </c:pt>
                <c:pt idx="823">
                  <c:v>0.18388363549797471</c:v>
                </c:pt>
                <c:pt idx="824">
                  <c:v>0.19435011941551661</c:v>
                </c:pt>
                <c:pt idx="825">
                  <c:v>0.19260709186972047</c:v>
                </c:pt>
                <c:pt idx="826">
                  <c:v>0.19387785422002191</c:v>
                </c:pt>
                <c:pt idx="827">
                  <c:v>0.19510988323078493</c:v>
                </c:pt>
                <c:pt idx="828">
                  <c:v>0.20470459738123403</c:v>
                </c:pt>
                <c:pt idx="829">
                  <c:v>0.20566371574489706</c:v>
                </c:pt>
                <c:pt idx="830">
                  <c:v>0.21783241159289557</c:v>
                </c:pt>
                <c:pt idx="831">
                  <c:v>0.216085646189077</c:v>
                </c:pt>
                <c:pt idx="832">
                  <c:v>0.21725984220067285</c:v>
                </c:pt>
                <c:pt idx="833">
                  <c:v>0.22273484042076475</c:v>
                </c:pt>
                <c:pt idx="834">
                  <c:v>0.22554249588760156</c:v>
                </c:pt>
                <c:pt idx="835">
                  <c:v>0.22766506131872943</c:v>
                </c:pt>
                <c:pt idx="836">
                  <c:v>0.22671471591572279</c:v>
                </c:pt>
                <c:pt idx="837">
                  <c:v>0.22430193819433297</c:v>
                </c:pt>
                <c:pt idx="838">
                  <c:v>0.22471820252154728</c:v>
                </c:pt>
                <c:pt idx="839">
                  <c:v>0.22209721540593108</c:v>
                </c:pt>
                <c:pt idx="840">
                  <c:v>0.22412893834055247</c:v>
                </c:pt>
                <c:pt idx="841">
                  <c:v>0.21843315590147161</c:v>
                </c:pt>
                <c:pt idx="842">
                  <c:v>0.22121322969313795</c:v>
                </c:pt>
                <c:pt idx="843">
                  <c:v>0.21516871608692867</c:v>
                </c:pt>
                <c:pt idx="844">
                  <c:v>0.21878698351172265</c:v>
                </c:pt>
                <c:pt idx="845">
                  <c:v>0.21652424458434294</c:v>
                </c:pt>
                <c:pt idx="846">
                  <c:v>0.22310654501684435</c:v>
                </c:pt>
                <c:pt idx="847">
                  <c:v>0.22362483171898506</c:v>
                </c:pt>
                <c:pt idx="848">
                  <c:v>0.22542104492248738</c:v>
                </c:pt>
                <c:pt idx="849">
                  <c:v>0.2217557514310986</c:v>
                </c:pt>
                <c:pt idx="850">
                  <c:v>0.2133254437473131</c:v>
                </c:pt>
                <c:pt idx="851">
                  <c:v>0.22084023959147725</c:v>
                </c:pt>
                <c:pt idx="852">
                  <c:v>0.22097044438208013</c:v>
                </c:pt>
                <c:pt idx="853">
                  <c:v>0.22316149849055478</c:v>
                </c:pt>
                <c:pt idx="854">
                  <c:v>0.22688851825292766</c:v>
                </c:pt>
                <c:pt idx="855">
                  <c:v>0.21942395465041398</c:v>
                </c:pt>
                <c:pt idx="856">
                  <c:v>0.22177451366152812</c:v>
                </c:pt>
                <c:pt idx="857">
                  <c:v>0.21509789851442385</c:v>
                </c:pt>
                <c:pt idx="858">
                  <c:v>0.21732317805065526</c:v>
                </c:pt>
                <c:pt idx="859">
                  <c:v>0.21015174783544066</c:v>
                </c:pt>
                <c:pt idx="860">
                  <c:v>0.20575919175249635</c:v>
                </c:pt>
                <c:pt idx="861">
                  <c:v>0.20490282334351484</c:v>
                </c:pt>
                <c:pt idx="862">
                  <c:v>0.21672067058068145</c:v>
                </c:pt>
                <c:pt idx="863">
                  <c:v>0.22423932002628999</c:v>
                </c:pt>
                <c:pt idx="864">
                  <c:v>0.22755666370931871</c:v>
                </c:pt>
                <c:pt idx="865">
                  <c:v>0.23117796360646681</c:v>
                </c:pt>
                <c:pt idx="866">
                  <c:v>0.23219888600350957</c:v>
                </c:pt>
                <c:pt idx="867">
                  <c:v>0.23381826954604867</c:v>
                </c:pt>
                <c:pt idx="868">
                  <c:v>0.23785742534997323</c:v>
                </c:pt>
                <c:pt idx="869">
                  <c:v>0.23943484362662426</c:v>
                </c:pt>
                <c:pt idx="870">
                  <c:v>0.23819397026777223</c:v>
                </c:pt>
                <c:pt idx="871">
                  <c:v>0.23735902139930198</c:v>
                </c:pt>
                <c:pt idx="872">
                  <c:v>0.23754610380135621</c:v>
                </c:pt>
                <c:pt idx="873">
                  <c:v>0.23301520411166865</c:v>
                </c:pt>
                <c:pt idx="874">
                  <c:v>0.22614399038441202</c:v>
                </c:pt>
                <c:pt idx="875">
                  <c:v>0.22931730314022158</c:v>
                </c:pt>
                <c:pt idx="876">
                  <c:v>0.23205916942960991</c:v>
                </c:pt>
                <c:pt idx="877">
                  <c:v>0.22845599845444675</c:v>
                </c:pt>
                <c:pt idx="878">
                  <c:v>0.22355040341417953</c:v>
                </c:pt>
                <c:pt idx="879">
                  <c:v>0.22382155686036653</c:v>
                </c:pt>
                <c:pt idx="880">
                  <c:v>0.22137940284114399</c:v>
                </c:pt>
                <c:pt idx="881">
                  <c:v>0.2163269581559728</c:v>
                </c:pt>
                <c:pt idx="882">
                  <c:v>0.22338527446502043</c:v>
                </c:pt>
                <c:pt idx="883">
                  <c:v>0.22645776346979818</c:v>
                </c:pt>
                <c:pt idx="884">
                  <c:v>0.22338891241937153</c:v>
                </c:pt>
                <c:pt idx="885">
                  <c:v>0.22717872336251577</c:v>
                </c:pt>
                <c:pt idx="886">
                  <c:v>0.23033023575722833</c:v>
                </c:pt>
                <c:pt idx="887">
                  <c:v>0.23145878287929178</c:v>
                </c:pt>
                <c:pt idx="888">
                  <c:v>0.23175564032584628</c:v>
                </c:pt>
                <c:pt idx="889">
                  <c:v>0.23341672006619962</c:v>
                </c:pt>
                <c:pt idx="890">
                  <c:v>0.23993516357803824</c:v>
                </c:pt>
                <c:pt idx="891">
                  <c:v>0.23234278646839601</c:v>
                </c:pt>
                <c:pt idx="892">
                  <c:v>0.22847775020795535</c:v>
                </c:pt>
                <c:pt idx="893">
                  <c:v>0.22738716435556139</c:v>
                </c:pt>
                <c:pt idx="894">
                  <c:v>0.22762125077358442</c:v>
                </c:pt>
                <c:pt idx="895">
                  <c:v>0.22622867721163797</c:v>
                </c:pt>
                <c:pt idx="896">
                  <c:v>0.22762798045654442</c:v>
                </c:pt>
                <c:pt idx="897">
                  <c:v>0.22534464642450902</c:v>
                </c:pt>
                <c:pt idx="898">
                  <c:v>0.22769738100743853</c:v>
                </c:pt>
                <c:pt idx="899">
                  <c:v>0.22790639892994258</c:v>
                </c:pt>
                <c:pt idx="900">
                  <c:v>0.22834530862266256</c:v>
                </c:pt>
                <c:pt idx="901">
                  <c:v>0.23406125807978762</c:v>
                </c:pt>
                <c:pt idx="902">
                  <c:v>0.23101611288495083</c:v>
                </c:pt>
                <c:pt idx="903">
                  <c:v>0.2349462399454989</c:v>
                </c:pt>
                <c:pt idx="904">
                  <c:v>0.23455165971211178</c:v>
                </c:pt>
                <c:pt idx="905">
                  <c:v>0.23150611417049083</c:v>
                </c:pt>
                <c:pt idx="906">
                  <c:v>0.23184984034891376</c:v>
                </c:pt>
                <c:pt idx="907">
                  <c:v>0.23368993041044073</c:v>
                </c:pt>
                <c:pt idx="908">
                  <c:v>0.23349562852368533</c:v>
                </c:pt>
                <c:pt idx="909">
                  <c:v>0.2376828917041458</c:v>
                </c:pt>
                <c:pt idx="910">
                  <c:v>0.23863376482806897</c:v>
                </c:pt>
                <c:pt idx="911">
                  <c:v>0.24388397360799963</c:v>
                </c:pt>
                <c:pt idx="912">
                  <c:v>0.24084772473524874</c:v>
                </c:pt>
                <c:pt idx="913">
                  <c:v>0.23392375039547963</c:v>
                </c:pt>
                <c:pt idx="914">
                  <c:v>0.23550948809401584</c:v>
                </c:pt>
                <c:pt idx="915">
                  <c:v>0.23436053405541246</c:v>
                </c:pt>
                <c:pt idx="916">
                  <c:v>0.23338612423737448</c:v>
                </c:pt>
                <c:pt idx="917">
                  <c:v>0.224348477817359</c:v>
                </c:pt>
                <c:pt idx="918">
                  <c:v>0.22870153053075293</c:v>
                </c:pt>
                <c:pt idx="919">
                  <c:v>0.23181410309876571</c:v>
                </c:pt>
                <c:pt idx="920">
                  <c:v>0.22953750752499258</c:v>
                </c:pt>
                <c:pt idx="921">
                  <c:v>0.2318163183905273</c:v>
                </c:pt>
                <c:pt idx="922">
                  <c:v>0.23483381990470664</c:v>
                </c:pt>
                <c:pt idx="923">
                  <c:v>0.23690117956081802</c:v>
                </c:pt>
                <c:pt idx="924">
                  <c:v>0.23859108239502036</c:v>
                </c:pt>
                <c:pt idx="925">
                  <c:v>0.24120159313208234</c:v>
                </c:pt>
                <c:pt idx="926">
                  <c:v>0.23808768330502916</c:v>
                </c:pt>
                <c:pt idx="927">
                  <c:v>0.23787582569531995</c:v>
                </c:pt>
                <c:pt idx="928">
                  <c:v>0.23257165884469</c:v>
                </c:pt>
                <c:pt idx="929">
                  <c:v>0.23211619838027375</c:v>
                </c:pt>
                <c:pt idx="930">
                  <c:v>0.2392878940938703</c:v>
                </c:pt>
                <c:pt idx="931">
                  <c:v>0.23923744375775224</c:v>
                </c:pt>
                <c:pt idx="932">
                  <c:v>0.23681694923149132</c:v>
                </c:pt>
                <c:pt idx="933">
                  <c:v>0.23516724159995461</c:v>
                </c:pt>
                <c:pt idx="934">
                  <c:v>0.23536393756180263</c:v>
                </c:pt>
                <c:pt idx="935">
                  <c:v>0.23482753454808192</c:v>
                </c:pt>
                <c:pt idx="936">
                  <c:v>0.23342900397680011</c:v>
                </c:pt>
                <c:pt idx="937">
                  <c:v>0.23799288678655528</c:v>
                </c:pt>
                <c:pt idx="938">
                  <c:v>0.23784252765747982</c:v>
                </c:pt>
                <c:pt idx="939">
                  <c:v>0.23685643813172241</c:v>
                </c:pt>
                <c:pt idx="940">
                  <c:v>0.23798118553059933</c:v>
                </c:pt>
                <c:pt idx="941">
                  <c:v>0.23522613719616303</c:v>
                </c:pt>
                <c:pt idx="942">
                  <c:v>0.23722582545079085</c:v>
                </c:pt>
                <c:pt idx="943">
                  <c:v>0.23641040757959986</c:v>
                </c:pt>
                <c:pt idx="944">
                  <c:v>0.23612895409610379</c:v>
                </c:pt>
                <c:pt idx="945">
                  <c:v>0.23361052747867306</c:v>
                </c:pt>
                <c:pt idx="946">
                  <c:v>0.23568947483599856</c:v>
                </c:pt>
                <c:pt idx="947">
                  <c:v>0.23433052774447716</c:v>
                </c:pt>
                <c:pt idx="948">
                  <c:v>0.2270594848935088</c:v>
                </c:pt>
                <c:pt idx="949">
                  <c:v>0.22175052993633759</c:v>
                </c:pt>
                <c:pt idx="950">
                  <c:v>0.2173155730355969</c:v>
                </c:pt>
                <c:pt idx="951">
                  <c:v>0.21749709419927798</c:v>
                </c:pt>
                <c:pt idx="952">
                  <c:v>0.2231639429518244</c:v>
                </c:pt>
                <c:pt idx="953">
                  <c:v>0.22557939259903992</c:v>
                </c:pt>
                <c:pt idx="954">
                  <c:v>0.22527057405453155</c:v>
                </c:pt>
                <c:pt idx="955">
                  <c:v>0.22416131292843788</c:v>
                </c:pt>
                <c:pt idx="956">
                  <c:v>0.22046687148068567</c:v>
                </c:pt>
                <c:pt idx="957">
                  <c:v>0.21971946243049989</c:v>
                </c:pt>
                <c:pt idx="958">
                  <c:v>0.22140453691928097</c:v>
                </c:pt>
                <c:pt idx="959">
                  <c:v>0.22579326944174305</c:v>
                </c:pt>
                <c:pt idx="960">
                  <c:v>0.22735149405144384</c:v>
                </c:pt>
                <c:pt idx="961">
                  <c:v>0.22762562975454737</c:v>
                </c:pt>
                <c:pt idx="962">
                  <c:v>0.22613298475762478</c:v>
                </c:pt>
                <c:pt idx="963">
                  <c:v>0.23329658174286871</c:v>
                </c:pt>
                <c:pt idx="964">
                  <c:v>0.22837195312140479</c:v>
                </c:pt>
                <c:pt idx="965">
                  <c:v>0.23429920280277083</c:v>
                </c:pt>
                <c:pt idx="966">
                  <c:v>0.23233853209581978</c:v>
                </c:pt>
                <c:pt idx="967">
                  <c:v>0.23375144222564637</c:v>
                </c:pt>
                <c:pt idx="968">
                  <c:v>0.23724301788662872</c:v>
                </c:pt>
                <c:pt idx="969">
                  <c:v>0.23486152675589933</c:v>
                </c:pt>
                <c:pt idx="970">
                  <c:v>0.23220859845402897</c:v>
                </c:pt>
                <c:pt idx="971">
                  <c:v>0.23791414192545091</c:v>
                </c:pt>
                <c:pt idx="972">
                  <c:v>0.23660223654249424</c:v>
                </c:pt>
                <c:pt idx="973">
                  <c:v>0.23236423623702529</c:v>
                </c:pt>
                <c:pt idx="974">
                  <c:v>0.23460271672612554</c:v>
                </c:pt>
                <c:pt idx="975">
                  <c:v>0.23346020121062416</c:v>
                </c:pt>
                <c:pt idx="976">
                  <c:v>0.23780024152085666</c:v>
                </c:pt>
                <c:pt idx="977">
                  <c:v>0.2323896555747138</c:v>
                </c:pt>
                <c:pt idx="978">
                  <c:v>0.2349545882573254</c:v>
                </c:pt>
                <c:pt idx="979">
                  <c:v>0.22924830489834558</c:v>
                </c:pt>
                <c:pt idx="980">
                  <c:v>0.22765478682965234</c:v>
                </c:pt>
                <c:pt idx="981">
                  <c:v>0.22977949052524327</c:v>
                </c:pt>
                <c:pt idx="982">
                  <c:v>0.22780521035287604</c:v>
                </c:pt>
                <c:pt idx="983">
                  <c:v>0.22405923168393693</c:v>
                </c:pt>
                <c:pt idx="984">
                  <c:v>0.22656437519985628</c:v>
                </c:pt>
                <c:pt idx="985">
                  <c:v>0.22892901237719898</c:v>
                </c:pt>
                <c:pt idx="986">
                  <c:v>0.22811546197807875</c:v>
                </c:pt>
                <c:pt idx="987">
                  <c:v>0.23498810543771831</c:v>
                </c:pt>
                <c:pt idx="988">
                  <c:v>0.23482619298761098</c:v>
                </c:pt>
                <c:pt idx="989">
                  <c:v>0.23772484216791301</c:v>
                </c:pt>
                <c:pt idx="990">
                  <c:v>0.23633269627810827</c:v>
                </c:pt>
                <c:pt idx="991">
                  <c:v>0.22991773915542679</c:v>
                </c:pt>
                <c:pt idx="992">
                  <c:v>0.2316677584189899</c:v>
                </c:pt>
                <c:pt idx="993">
                  <c:v>0.22209593933241312</c:v>
                </c:pt>
                <c:pt idx="994">
                  <c:v>0.21438083110892014</c:v>
                </c:pt>
                <c:pt idx="995">
                  <c:v>0.21852041204099626</c:v>
                </c:pt>
                <c:pt idx="996">
                  <c:v>0.21651257415125902</c:v>
                </c:pt>
                <c:pt idx="997">
                  <c:v>0.21578899542971364</c:v>
                </c:pt>
                <c:pt idx="998">
                  <c:v>0.21380931482762322</c:v>
                </c:pt>
                <c:pt idx="999">
                  <c:v>0.21025466935648995</c:v>
                </c:pt>
                <c:pt idx="1000">
                  <c:v>0.20544483095335542</c:v>
                </c:pt>
                <c:pt idx="1001">
                  <c:v>0.2001455926564919</c:v>
                </c:pt>
                <c:pt idx="1002">
                  <c:v>0.20707200722950247</c:v>
                </c:pt>
                <c:pt idx="1003">
                  <c:v>0.20893353744234155</c:v>
                </c:pt>
                <c:pt idx="1004">
                  <c:v>0.21108693138738044</c:v>
                </c:pt>
                <c:pt idx="1005">
                  <c:v>0.20844890967537943</c:v>
                </c:pt>
                <c:pt idx="1006">
                  <c:v>0.21279574814151503</c:v>
                </c:pt>
                <c:pt idx="1007">
                  <c:v>0.20971897529023531</c:v>
                </c:pt>
                <c:pt idx="1008">
                  <c:v>0.21456665531049945</c:v>
                </c:pt>
                <c:pt idx="1009">
                  <c:v>0.21164745103411708</c:v>
                </c:pt>
                <c:pt idx="1010">
                  <c:v>0.20910883603061348</c:v>
                </c:pt>
                <c:pt idx="1011">
                  <c:v>0.20831065236650304</c:v>
                </c:pt>
                <c:pt idx="1012">
                  <c:v>0.19914348273104121</c:v>
                </c:pt>
                <c:pt idx="1013">
                  <c:v>0.19896982629822557</c:v>
                </c:pt>
                <c:pt idx="1014">
                  <c:v>0.19924227692221508</c:v>
                </c:pt>
                <c:pt idx="1015">
                  <c:v>0.20205464054084721</c:v>
                </c:pt>
                <c:pt idx="1016">
                  <c:v>0.19987978977454079</c:v>
                </c:pt>
                <c:pt idx="1017">
                  <c:v>0.20675660519562067</c:v>
                </c:pt>
                <c:pt idx="1018">
                  <c:v>0.20747120102174055</c:v>
                </c:pt>
                <c:pt idx="1019">
                  <c:v>0.21012354250695564</c:v>
                </c:pt>
                <c:pt idx="1020">
                  <c:v>0.2150467132170879</c:v>
                </c:pt>
                <c:pt idx="1021">
                  <c:v>0.21744319194621564</c:v>
                </c:pt>
                <c:pt idx="1022">
                  <c:v>0.21106021016125864</c:v>
                </c:pt>
                <c:pt idx="1023">
                  <c:v>0.21378230609492777</c:v>
                </c:pt>
                <c:pt idx="1024">
                  <c:v>0.21482063758301595</c:v>
                </c:pt>
                <c:pt idx="1025">
                  <c:v>0.21600798410587796</c:v>
                </c:pt>
                <c:pt idx="1026">
                  <c:v>0.21597991451688792</c:v>
                </c:pt>
                <c:pt idx="1027">
                  <c:v>0.21945031598864495</c:v>
                </c:pt>
                <c:pt idx="1028">
                  <c:v>0.21934108378719541</c:v>
                </c:pt>
                <c:pt idx="1029">
                  <c:v>0.22016052058805591</c:v>
                </c:pt>
                <c:pt idx="1030">
                  <c:v>0.22185312940799018</c:v>
                </c:pt>
                <c:pt idx="1031">
                  <c:v>0.22092212061922045</c:v>
                </c:pt>
                <c:pt idx="1032">
                  <c:v>0.22391030862958861</c:v>
                </c:pt>
                <c:pt idx="1033">
                  <c:v>0.223582551545362</c:v>
                </c:pt>
                <c:pt idx="1034">
                  <c:v>0.2258089622400361</c:v>
                </c:pt>
                <c:pt idx="1035">
                  <c:v>0.22961339131293079</c:v>
                </c:pt>
                <c:pt idx="1036">
                  <c:v>0.23209637196596455</c:v>
                </c:pt>
                <c:pt idx="1037">
                  <c:v>0.23115370902770382</c:v>
                </c:pt>
                <c:pt idx="1038">
                  <c:v>0.23017106104095109</c:v>
                </c:pt>
                <c:pt idx="1039">
                  <c:v>0.22334961536930109</c:v>
                </c:pt>
                <c:pt idx="1040">
                  <c:v>0.22914942341428368</c:v>
                </c:pt>
                <c:pt idx="1041">
                  <c:v>0.22678354642694298</c:v>
                </c:pt>
                <c:pt idx="1042">
                  <c:v>0.22742859645080937</c:v>
                </c:pt>
                <c:pt idx="1043">
                  <c:v>0.23491287760156432</c:v>
                </c:pt>
                <c:pt idx="1044">
                  <c:v>0.23499155615378742</c:v>
                </c:pt>
                <c:pt idx="1045">
                  <c:v>0.23779186430106392</c:v>
                </c:pt>
                <c:pt idx="1046">
                  <c:v>0.24574684898750432</c:v>
                </c:pt>
                <c:pt idx="1047">
                  <c:v>0.24905447591231233</c:v>
                </c:pt>
                <c:pt idx="1048">
                  <c:v>0.25117749771006737</c:v>
                </c:pt>
                <c:pt idx="1049">
                  <c:v>0.25241154606371108</c:v>
                </c:pt>
                <c:pt idx="1050">
                  <c:v>0.259180672594987</c:v>
                </c:pt>
                <c:pt idx="1051">
                  <c:v>0.25946938013398513</c:v>
                </c:pt>
                <c:pt idx="1052">
                  <c:v>0.26190863968272016</c:v>
                </c:pt>
                <c:pt idx="1053">
                  <c:v>0.25983986630615852</c:v>
                </c:pt>
                <c:pt idx="1054">
                  <c:v>0.26177653438974668</c:v>
                </c:pt>
                <c:pt idx="1055">
                  <c:v>0.26218373718890109</c:v>
                </c:pt>
                <c:pt idx="1056">
                  <c:v>0.26307299128550277</c:v>
                </c:pt>
                <c:pt idx="1057">
                  <c:v>0.25786249808142947</c:v>
                </c:pt>
                <c:pt idx="1058">
                  <c:v>0.25254358084793105</c:v>
                </c:pt>
                <c:pt idx="1059">
                  <c:v>0.24650964586488699</c:v>
                </c:pt>
                <c:pt idx="1060">
                  <c:v>0.24634783795297333</c:v>
                </c:pt>
                <c:pt idx="1061">
                  <c:v>0.24697739310217703</c:v>
                </c:pt>
                <c:pt idx="1062">
                  <c:v>0.24660101609108787</c:v>
                </c:pt>
                <c:pt idx="1063">
                  <c:v>0.24299408895431562</c:v>
                </c:pt>
                <c:pt idx="1064">
                  <c:v>0.24484283918000926</c:v>
                </c:pt>
                <c:pt idx="1065">
                  <c:v>0.25021510031496774</c:v>
                </c:pt>
                <c:pt idx="1066">
                  <c:v>0.24814761909093885</c:v>
                </c:pt>
                <c:pt idx="1067">
                  <c:v>0.2489221598306508</c:v>
                </c:pt>
                <c:pt idx="1068">
                  <c:v>0.23771852993040787</c:v>
                </c:pt>
                <c:pt idx="1069">
                  <c:v>0.22386621925683725</c:v>
                </c:pt>
                <c:pt idx="1070">
                  <c:v>0.23307941842018765</c:v>
                </c:pt>
                <c:pt idx="1071">
                  <c:v>0.23737734676630118</c:v>
                </c:pt>
                <c:pt idx="1072">
                  <c:v>0.24285597824504879</c:v>
                </c:pt>
                <c:pt idx="1073">
                  <c:v>0.23999607230515996</c:v>
                </c:pt>
                <c:pt idx="1074">
                  <c:v>0.23010759856858987</c:v>
                </c:pt>
                <c:pt idx="1075">
                  <c:v>0.2310203544569347</c:v>
                </c:pt>
                <c:pt idx="1076">
                  <c:v>0.24229929480166557</c:v>
                </c:pt>
                <c:pt idx="1077">
                  <c:v>0.24080133294112893</c:v>
                </c:pt>
                <c:pt idx="1078">
                  <c:v>0.23800335954512142</c:v>
                </c:pt>
                <c:pt idx="1079">
                  <c:v>0.24449602503177381</c:v>
                </c:pt>
                <c:pt idx="1080">
                  <c:v>0.23608046887188783</c:v>
                </c:pt>
                <c:pt idx="1081">
                  <c:v>0.23834970072565631</c:v>
                </c:pt>
                <c:pt idx="1082">
                  <c:v>0.2384630629859259</c:v>
                </c:pt>
                <c:pt idx="1083">
                  <c:v>0.2361581876608474</c:v>
                </c:pt>
                <c:pt idx="1084">
                  <c:v>0.2372913602607829</c:v>
                </c:pt>
                <c:pt idx="1085">
                  <c:v>0.23276982035985827</c:v>
                </c:pt>
                <c:pt idx="1086">
                  <c:v>0.23712889101226109</c:v>
                </c:pt>
                <c:pt idx="1087">
                  <c:v>0.22874953113747387</c:v>
                </c:pt>
                <c:pt idx="1088">
                  <c:v>0.22798355658457226</c:v>
                </c:pt>
                <c:pt idx="1089">
                  <c:v>0.22710006844172104</c:v>
                </c:pt>
                <c:pt idx="1090">
                  <c:v>0.22524905945791085</c:v>
                </c:pt>
                <c:pt idx="1091">
                  <c:v>0.22645815162784544</c:v>
                </c:pt>
                <c:pt idx="1092">
                  <c:v>0.23165124165329543</c:v>
                </c:pt>
                <c:pt idx="1093">
                  <c:v>0.23525188777543282</c:v>
                </c:pt>
                <c:pt idx="1094">
                  <c:v>0.23823340677971494</c:v>
                </c:pt>
                <c:pt idx="1095">
                  <c:v>0.23742416818117218</c:v>
                </c:pt>
                <c:pt idx="1096">
                  <c:v>0.2468400012997829</c:v>
                </c:pt>
                <c:pt idx="1097">
                  <c:v>0.24719125408947495</c:v>
                </c:pt>
                <c:pt idx="1098">
                  <c:v>0.24758704476513915</c:v>
                </c:pt>
                <c:pt idx="1099">
                  <c:v>0.25096797177637642</c:v>
                </c:pt>
                <c:pt idx="1100">
                  <c:v>0.25393667270733755</c:v>
                </c:pt>
                <c:pt idx="1101">
                  <c:v>0.25327840196764817</c:v>
                </c:pt>
                <c:pt idx="1102">
                  <c:v>0.25690292251455826</c:v>
                </c:pt>
                <c:pt idx="1103">
                  <c:v>0.2551787648796493</c:v>
                </c:pt>
                <c:pt idx="1104">
                  <c:v>0.2508893860787802</c:v>
                </c:pt>
                <c:pt idx="1105">
                  <c:v>0.25496925874831788</c:v>
                </c:pt>
                <c:pt idx="1106">
                  <c:v>0.24648431501460033</c:v>
                </c:pt>
                <c:pt idx="1107">
                  <c:v>0.24970555941503281</c:v>
                </c:pt>
                <c:pt idx="1108">
                  <c:v>0.24350174818185466</c:v>
                </c:pt>
                <c:pt idx="1109">
                  <c:v>0.24353183198807526</c:v>
                </c:pt>
                <c:pt idx="1110">
                  <c:v>0.23721734492397539</c:v>
                </c:pt>
                <c:pt idx="1111">
                  <c:v>0.22998825242118892</c:v>
                </c:pt>
                <c:pt idx="1112">
                  <c:v>0.23443944496726954</c:v>
                </c:pt>
                <c:pt idx="1113">
                  <c:v>0.23801419956687742</c:v>
                </c:pt>
                <c:pt idx="1114">
                  <c:v>0.24048274583449825</c:v>
                </c:pt>
                <c:pt idx="1115">
                  <c:v>0.23804337877136938</c:v>
                </c:pt>
                <c:pt idx="1116">
                  <c:v>0.23641031699085868</c:v>
                </c:pt>
                <c:pt idx="1117">
                  <c:v>0.2389638886048171</c:v>
                </c:pt>
                <c:pt idx="1118">
                  <c:v>0.24241230822790216</c:v>
                </c:pt>
                <c:pt idx="1119">
                  <c:v>0.24254610990564851</c:v>
                </c:pt>
                <c:pt idx="1120">
                  <c:v>0.24222680456665868</c:v>
                </c:pt>
                <c:pt idx="1121">
                  <c:v>0.24777210336837441</c:v>
                </c:pt>
                <c:pt idx="1122">
                  <c:v>0.24528571320864812</c:v>
                </c:pt>
                <c:pt idx="1123">
                  <c:v>0.23961590809522848</c:v>
                </c:pt>
                <c:pt idx="1124">
                  <c:v>0.2313221183877141</c:v>
                </c:pt>
                <c:pt idx="1125">
                  <c:v>0.2270222022000512</c:v>
                </c:pt>
                <c:pt idx="1126">
                  <c:v>0.22335788972644655</c:v>
                </c:pt>
                <c:pt idx="1127">
                  <c:v>0.21139131801761279</c:v>
                </c:pt>
                <c:pt idx="1128">
                  <c:v>0.20485320850093824</c:v>
                </c:pt>
                <c:pt idx="1129">
                  <c:v>0.20334686167256844</c:v>
                </c:pt>
                <c:pt idx="1130">
                  <c:v>0.20300502875649262</c:v>
                </c:pt>
                <c:pt idx="1131">
                  <c:v>0.1921275762233754</c:v>
                </c:pt>
                <c:pt idx="1132">
                  <c:v>0.20177024816828082</c:v>
                </c:pt>
                <c:pt idx="1133">
                  <c:v>0.19407745572783353</c:v>
                </c:pt>
                <c:pt idx="1134">
                  <c:v>0.18641799499511946</c:v>
                </c:pt>
                <c:pt idx="1135">
                  <c:v>0.19034495657098138</c:v>
                </c:pt>
                <c:pt idx="1136">
                  <c:v>0.21614499914296359</c:v>
                </c:pt>
                <c:pt idx="1137">
                  <c:v>0.22020541692785778</c:v>
                </c:pt>
                <c:pt idx="1138">
                  <c:v>0.2150413393680588</c:v>
                </c:pt>
                <c:pt idx="1139">
                  <c:v>0.22214490893490635</c:v>
                </c:pt>
                <c:pt idx="1140">
                  <c:v>0.2093058998415771</c:v>
                </c:pt>
                <c:pt idx="1141">
                  <c:v>0.21235434170054512</c:v>
                </c:pt>
                <c:pt idx="1142">
                  <c:v>0.22653718702021908</c:v>
                </c:pt>
                <c:pt idx="1143">
                  <c:v>0.22803199869140678</c:v>
                </c:pt>
                <c:pt idx="1144">
                  <c:v>0.21719078397296565</c:v>
                </c:pt>
                <c:pt idx="1145">
                  <c:v>0.22151848481161518</c:v>
                </c:pt>
                <c:pt idx="1146">
                  <c:v>0.23534791676237599</c:v>
                </c:pt>
                <c:pt idx="1147">
                  <c:v>0.20735615918038897</c:v>
                </c:pt>
                <c:pt idx="1148">
                  <c:v>0.19683513449134304</c:v>
                </c:pt>
                <c:pt idx="1149">
                  <c:v>0.19209149645077495</c:v>
                </c:pt>
                <c:pt idx="1150">
                  <c:v>0.18626906909821628</c:v>
                </c:pt>
                <c:pt idx="1151">
                  <c:v>0.18726850202677214</c:v>
                </c:pt>
                <c:pt idx="1152">
                  <c:v>0.19457856008544971</c:v>
                </c:pt>
                <c:pt idx="1153">
                  <c:v>0.20289290968102036</c:v>
                </c:pt>
                <c:pt idx="1154">
                  <c:v>0.21075644487033207</c:v>
                </c:pt>
                <c:pt idx="1155">
                  <c:v>0.20507765744435358</c:v>
                </c:pt>
                <c:pt idx="1156">
                  <c:v>0.20968862834486202</c:v>
                </c:pt>
                <c:pt idx="1157">
                  <c:v>0.22397227758141769</c:v>
                </c:pt>
                <c:pt idx="1158">
                  <c:v>0.21836484690827418</c:v>
                </c:pt>
                <c:pt idx="1159">
                  <c:v>0.22859919622926905</c:v>
                </c:pt>
                <c:pt idx="1160">
                  <c:v>0.2313550348597746</c:v>
                </c:pt>
                <c:pt idx="1161">
                  <c:v>0.24410472454516818</c:v>
                </c:pt>
                <c:pt idx="1162">
                  <c:v>0.25142817309784116</c:v>
                </c:pt>
                <c:pt idx="1163">
                  <c:v>0.25961013671903577</c:v>
                </c:pt>
                <c:pt idx="1164">
                  <c:v>0.25530898559926696</c:v>
                </c:pt>
                <c:pt idx="1165">
                  <c:v>0.25809752221235494</c:v>
                </c:pt>
                <c:pt idx="1166">
                  <c:v>0.26019686694027966</c:v>
                </c:pt>
                <c:pt idx="1167">
                  <c:v>0.26159784450118084</c:v>
                </c:pt>
                <c:pt idx="1168">
                  <c:v>0.24505161155402888</c:v>
                </c:pt>
                <c:pt idx="1169">
                  <c:v>0.2446466056102452</c:v>
                </c:pt>
                <c:pt idx="1170">
                  <c:v>0.23728000005063654</c:v>
                </c:pt>
                <c:pt idx="1171">
                  <c:v>0.24724040618664223</c:v>
                </c:pt>
                <c:pt idx="1172">
                  <c:v>0.24578910779720764</c:v>
                </c:pt>
                <c:pt idx="1173">
                  <c:v>0.23769101334880949</c:v>
                </c:pt>
                <c:pt idx="1174">
                  <c:v>0.23913106997194222</c:v>
                </c:pt>
                <c:pt idx="1175">
                  <c:v>0.24431110197187467</c:v>
                </c:pt>
                <c:pt idx="1176">
                  <c:v>0.2521761394007751</c:v>
                </c:pt>
                <c:pt idx="1177">
                  <c:v>0.25403345765252539</c:v>
                </c:pt>
                <c:pt idx="1178">
                  <c:v>0.24876091239536646</c:v>
                </c:pt>
                <c:pt idx="1179">
                  <c:v>0.24497747719144658</c:v>
                </c:pt>
                <c:pt idx="1180">
                  <c:v>0.24360494618710793</c:v>
                </c:pt>
                <c:pt idx="1181">
                  <c:v>0.24858039168016166</c:v>
                </c:pt>
                <c:pt idx="1182">
                  <c:v>0.25475428115816823</c:v>
                </c:pt>
                <c:pt idx="1183">
                  <c:v>0.25669759826739447</c:v>
                </c:pt>
                <c:pt idx="1184">
                  <c:v>0.26002409943335136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67-4A58-B2FC-24BD3BED9ED6}"/>
            </c:ext>
          </c:extLst>
        </c:ser>
        <c:ser>
          <c:idx val="1"/>
          <c:order val="1"/>
          <c:tx>
            <c:strRef>
              <c:f>RISKSTATS_LSE!$X$1</c:f>
              <c:strCache>
                <c:ptCount val="1"/>
                <c:pt idx="0">
                  <c:v>Coe.to.SPTR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RISKSTATS_LSE!$X$2:$X$1186</c:f>
              <c:numCache>
                <c:formatCode>General</c:formatCode>
                <c:ptCount val="1185"/>
                <c:pt idx="62">
                  <c:v>0.91643864062651648</c:v>
                </c:pt>
                <c:pt idx="63">
                  <c:v>0.91611719432269945</c:v>
                </c:pt>
                <c:pt idx="64">
                  <c:v>0.91573645376701163</c:v>
                </c:pt>
                <c:pt idx="65">
                  <c:v>0.92030287324487015</c:v>
                </c:pt>
                <c:pt idx="66">
                  <c:v>0.92086395654859998</c:v>
                </c:pt>
                <c:pt idx="67">
                  <c:v>0.9238709416225751</c:v>
                </c:pt>
                <c:pt idx="68">
                  <c:v>0.92359601151256687</c:v>
                </c:pt>
                <c:pt idx="69">
                  <c:v>0.9249059276530488</c:v>
                </c:pt>
                <c:pt idx="70">
                  <c:v>0.92826352109813248</c:v>
                </c:pt>
                <c:pt idx="71">
                  <c:v>0.93218980453928568</c:v>
                </c:pt>
                <c:pt idx="72">
                  <c:v>0.93165870329234479</c:v>
                </c:pt>
                <c:pt idx="73">
                  <c:v>0.93452089498131941</c:v>
                </c:pt>
                <c:pt idx="74">
                  <c:v>0.93384175153004223</c:v>
                </c:pt>
                <c:pt idx="75">
                  <c:v>0.93364413262991452</c:v>
                </c:pt>
                <c:pt idx="76">
                  <c:v>0.93376919021624583</c:v>
                </c:pt>
                <c:pt idx="77">
                  <c:v>0.93071314971949271</c:v>
                </c:pt>
                <c:pt idx="78">
                  <c:v>0.93294823190381104</c:v>
                </c:pt>
                <c:pt idx="79">
                  <c:v>0.92110264020239729</c:v>
                </c:pt>
                <c:pt idx="80">
                  <c:v>0.91420166688444926</c:v>
                </c:pt>
                <c:pt idx="81">
                  <c:v>0.91429410352275986</c:v>
                </c:pt>
                <c:pt idx="82">
                  <c:v>0.89093326779445337</c:v>
                </c:pt>
                <c:pt idx="83">
                  <c:v>0.8874134878973361</c:v>
                </c:pt>
                <c:pt idx="84">
                  <c:v>0.8857257559383972</c:v>
                </c:pt>
                <c:pt idx="85">
                  <c:v>0.88724692685406137</c:v>
                </c:pt>
                <c:pt idx="86">
                  <c:v>0.88830203554044795</c:v>
                </c:pt>
                <c:pt idx="87">
                  <c:v>0.87714484794445846</c:v>
                </c:pt>
                <c:pt idx="88">
                  <c:v>0.8777502451655369</c:v>
                </c:pt>
                <c:pt idx="89">
                  <c:v>0.87678833915796972</c:v>
                </c:pt>
                <c:pt idx="90">
                  <c:v>0.87309860893120117</c:v>
                </c:pt>
                <c:pt idx="91">
                  <c:v>0.87213261344590487</c:v>
                </c:pt>
                <c:pt idx="92">
                  <c:v>0.87274858175874492</c:v>
                </c:pt>
                <c:pt idx="93">
                  <c:v>0.87539302815004538</c:v>
                </c:pt>
                <c:pt idx="94">
                  <c:v>0.88105755717651069</c:v>
                </c:pt>
                <c:pt idx="95">
                  <c:v>0.87968086611711516</c:v>
                </c:pt>
                <c:pt idx="96">
                  <c:v>0.8999242687295208</c:v>
                </c:pt>
                <c:pt idx="97">
                  <c:v>0.8975291312123046</c:v>
                </c:pt>
                <c:pt idx="98">
                  <c:v>0.87397313568081092</c:v>
                </c:pt>
                <c:pt idx="99">
                  <c:v>0.87463829969177642</c:v>
                </c:pt>
                <c:pt idx="100">
                  <c:v>0.87029415554479539</c:v>
                </c:pt>
                <c:pt idx="101">
                  <c:v>0.86973494514216743</c:v>
                </c:pt>
                <c:pt idx="102">
                  <c:v>0.8683074612172349</c:v>
                </c:pt>
                <c:pt idx="103">
                  <c:v>0.86930366215299071</c:v>
                </c:pt>
                <c:pt idx="104">
                  <c:v>0.87055986910539274</c:v>
                </c:pt>
                <c:pt idx="105">
                  <c:v>0.85224870975991018</c:v>
                </c:pt>
                <c:pt idx="106">
                  <c:v>0.8546516418692125</c:v>
                </c:pt>
                <c:pt idx="107">
                  <c:v>0.84900147961747818</c:v>
                </c:pt>
                <c:pt idx="108">
                  <c:v>0.83226167648443894</c:v>
                </c:pt>
                <c:pt idx="109">
                  <c:v>0.83560646422837304</c:v>
                </c:pt>
                <c:pt idx="110">
                  <c:v>0.83009895371849485</c:v>
                </c:pt>
                <c:pt idx="111">
                  <c:v>0.82453607615264979</c:v>
                </c:pt>
                <c:pt idx="112">
                  <c:v>0.82488480783090168</c:v>
                </c:pt>
                <c:pt idx="113">
                  <c:v>0.82886583454426666</c:v>
                </c:pt>
                <c:pt idx="114">
                  <c:v>0.82754392821369405</c:v>
                </c:pt>
                <c:pt idx="115">
                  <c:v>0.82458757237039659</c:v>
                </c:pt>
                <c:pt idx="116">
                  <c:v>0.82564174549693969</c:v>
                </c:pt>
                <c:pt idx="117">
                  <c:v>0.82503278677572789</c:v>
                </c:pt>
                <c:pt idx="118">
                  <c:v>0.8098705707304934</c:v>
                </c:pt>
                <c:pt idx="119">
                  <c:v>0.80459641864548248</c:v>
                </c:pt>
                <c:pt idx="120">
                  <c:v>0.80268706713813109</c:v>
                </c:pt>
                <c:pt idx="121">
                  <c:v>0.79969198134999542</c:v>
                </c:pt>
                <c:pt idx="122">
                  <c:v>0.79794321010841496</c:v>
                </c:pt>
                <c:pt idx="123">
                  <c:v>0.79329157319536459</c:v>
                </c:pt>
                <c:pt idx="124">
                  <c:v>0.79338495794967911</c:v>
                </c:pt>
                <c:pt idx="125">
                  <c:v>0.79269710550098382</c:v>
                </c:pt>
                <c:pt idx="126">
                  <c:v>0.79157186259111223</c:v>
                </c:pt>
                <c:pt idx="127">
                  <c:v>0.79065478487889806</c:v>
                </c:pt>
                <c:pt idx="128">
                  <c:v>0.78763760195870436</c:v>
                </c:pt>
                <c:pt idx="129">
                  <c:v>0.78513194843002809</c:v>
                </c:pt>
                <c:pt idx="130">
                  <c:v>0.78260862882780102</c:v>
                </c:pt>
                <c:pt idx="131">
                  <c:v>0.78240644085351563</c:v>
                </c:pt>
                <c:pt idx="132">
                  <c:v>0.77451911797386075</c:v>
                </c:pt>
                <c:pt idx="133">
                  <c:v>0.77209173819348875</c:v>
                </c:pt>
                <c:pt idx="134">
                  <c:v>0.76304815577998297</c:v>
                </c:pt>
                <c:pt idx="135">
                  <c:v>0.76860367319173628</c:v>
                </c:pt>
                <c:pt idx="136">
                  <c:v>0.75858787458592825</c:v>
                </c:pt>
                <c:pt idx="137">
                  <c:v>0.75955973003825361</c:v>
                </c:pt>
                <c:pt idx="138">
                  <c:v>0.75343036088705939</c:v>
                </c:pt>
                <c:pt idx="139">
                  <c:v>0.74453666716751032</c:v>
                </c:pt>
                <c:pt idx="140">
                  <c:v>0.73794064570470608</c:v>
                </c:pt>
                <c:pt idx="141">
                  <c:v>0.73385804876681249</c:v>
                </c:pt>
                <c:pt idx="142">
                  <c:v>0.73087577860463449</c:v>
                </c:pt>
                <c:pt idx="143">
                  <c:v>0.7303207372923145</c:v>
                </c:pt>
                <c:pt idx="144">
                  <c:v>0.72525347526596673</c:v>
                </c:pt>
                <c:pt idx="145">
                  <c:v>0.76894203299918529</c:v>
                </c:pt>
                <c:pt idx="146">
                  <c:v>0.77655976911263402</c:v>
                </c:pt>
                <c:pt idx="147">
                  <c:v>0.77678790099118022</c:v>
                </c:pt>
                <c:pt idx="148">
                  <c:v>0.77802597124441764</c:v>
                </c:pt>
                <c:pt idx="149">
                  <c:v>0.77642798094841425</c:v>
                </c:pt>
                <c:pt idx="150">
                  <c:v>0.7798109236677917</c:v>
                </c:pt>
                <c:pt idx="151">
                  <c:v>0.7759355602693242</c:v>
                </c:pt>
                <c:pt idx="152">
                  <c:v>0.77640740844450862</c:v>
                </c:pt>
                <c:pt idx="153">
                  <c:v>0.76496323261988541</c:v>
                </c:pt>
                <c:pt idx="154">
                  <c:v>0.76364673008984274</c:v>
                </c:pt>
                <c:pt idx="155">
                  <c:v>0.74257782857556109</c:v>
                </c:pt>
                <c:pt idx="156">
                  <c:v>0.7370574053862784</c:v>
                </c:pt>
                <c:pt idx="157">
                  <c:v>0.70511914824950594</c:v>
                </c:pt>
                <c:pt idx="158">
                  <c:v>0.70804204099244294</c:v>
                </c:pt>
                <c:pt idx="159">
                  <c:v>0.6228224250776333</c:v>
                </c:pt>
                <c:pt idx="160">
                  <c:v>0.62322417848929623</c:v>
                </c:pt>
                <c:pt idx="161">
                  <c:v>0.67294995318246997</c:v>
                </c:pt>
                <c:pt idx="162">
                  <c:v>0.66723927848815257</c:v>
                </c:pt>
                <c:pt idx="163">
                  <c:v>0.67453522892352091</c:v>
                </c:pt>
                <c:pt idx="164">
                  <c:v>0.67470690920088539</c:v>
                </c:pt>
                <c:pt idx="165">
                  <c:v>0.66907361001528198</c:v>
                </c:pt>
                <c:pt idx="166">
                  <c:v>0.66882626137597467</c:v>
                </c:pt>
                <c:pt idx="167">
                  <c:v>0.66561419302259317</c:v>
                </c:pt>
                <c:pt idx="168">
                  <c:v>0.66160574120584958</c:v>
                </c:pt>
                <c:pt idx="169">
                  <c:v>0.6520781602678698</c:v>
                </c:pt>
                <c:pt idx="170">
                  <c:v>0.66615481972007617</c:v>
                </c:pt>
                <c:pt idx="171">
                  <c:v>0.72980375413010956</c:v>
                </c:pt>
                <c:pt idx="172">
                  <c:v>0.7251175192125644</c:v>
                </c:pt>
                <c:pt idx="173">
                  <c:v>0.73551861528500406</c:v>
                </c:pt>
                <c:pt idx="174">
                  <c:v>0.73587437575538728</c:v>
                </c:pt>
                <c:pt idx="175">
                  <c:v>0.74665504947111005</c:v>
                </c:pt>
                <c:pt idx="176">
                  <c:v>0.74975326343193693</c:v>
                </c:pt>
                <c:pt idx="177">
                  <c:v>0.76028002972475117</c:v>
                </c:pt>
                <c:pt idx="178">
                  <c:v>0.74421793005984349</c:v>
                </c:pt>
                <c:pt idx="179">
                  <c:v>0.72929601675018207</c:v>
                </c:pt>
                <c:pt idx="180">
                  <c:v>0.72958016136111048</c:v>
                </c:pt>
                <c:pt idx="181">
                  <c:v>0.75489906803059159</c:v>
                </c:pt>
                <c:pt idx="182">
                  <c:v>0.75705357959161801</c:v>
                </c:pt>
                <c:pt idx="183">
                  <c:v>0.75809842753275991</c:v>
                </c:pt>
                <c:pt idx="184">
                  <c:v>0.76267504591820767</c:v>
                </c:pt>
                <c:pt idx="185">
                  <c:v>0.76718085511139189</c:v>
                </c:pt>
                <c:pt idx="186">
                  <c:v>0.76553597765826764</c:v>
                </c:pt>
                <c:pt idx="187">
                  <c:v>0.76922527726233725</c:v>
                </c:pt>
                <c:pt idx="188">
                  <c:v>0.76868178156173994</c:v>
                </c:pt>
                <c:pt idx="189">
                  <c:v>0.76749004883932748</c:v>
                </c:pt>
                <c:pt idx="190">
                  <c:v>0.74917955675807313</c:v>
                </c:pt>
                <c:pt idx="191">
                  <c:v>0.74151368402845541</c:v>
                </c:pt>
                <c:pt idx="192">
                  <c:v>0.65157263313275293</c:v>
                </c:pt>
                <c:pt idx="193">
                  <c:v>0.65124925355225116</c:v>
                </c:pt>
                <c:pt idx="194">
                  <c:v>0.65912838650214745</c:v>
                </c:pt>
                <c:pt idx="195">
                  <c:v>0.66790994655667768</c:v>
                </c:pt>
                <c:pt idx="196">
                  <c:v>0.68004424248246331</c:v>
                </c:pt>
                <c:pt idx="197">
                  <c:v>0.69391055754895425</c:v>
                </c:pt>
                <c:pt idx="198">
                  <c:v>0.67916899844255985</c:v>
                </c:pt>
                <c:pt idx="199">
                  <c:v>0.6817399076494608</c:v>
                </c:pt>
                <c:pt idx="200">
                  <c:v>0.67357237919797841</c:v>
                </c:pt>
                <c:pt idx="201">
                  <c:v>0.65931716550931629</c:v>
                </c:pt>
                <c:pt idx="202">
                  <c:v>0.67262562343155774</c:v>
                </c:pt>
                <c:pt idx="203">
                  <c:v>0.68128597181678852</c:v>
                </c:pt>
                <c:pt idx="204">
                  <c:v>0.68039300645582979</c:v>
                </c:pt>
                <c:pt idx="205">
                  <c:v>0.68253677843470828</c:v>
                </c:pt>
                <c:pt idx="206">
                  <c:v>0.67700904172698984</c:v>
                </c:pt>
                <c:pt idx="207">
                  <c:v>0.67887021732153197</c:v>
                </c:pt>
                <c:pt idx="208">
                  <c:v>0.6721342967527606</c:v>
                </c:pt>
                <c:pt idx="209">
                  <c:v>0.6673358702606863</c:v>
                </c:pt>
                <c:pt idx="210">
                  <c:v>0.66807697056785686</c:v>
                </c:pt>
                <c:pt idx="211">
                  <c:v>0.66517876848637481</c:v>
                </c:pt>
                <c:pt idx="212">
                  <c:v>0.67703325777665002</c:v>
                </c:pt>
                <c:pt idx="213">
                  <c:v>0.67832034057069679</c:v>
                </c:pt>
                <c:pt idx="214">
                  <c:v>0.69270508463566316</c:v>
                </c:pt>
                <c:pt idx="215">
                  <c:v>0.69269454077987491</c:v>
                </c:pt>
                <c:pt idx="216">
                  <c:v>0.69089099839849544</c:v>
                </c:pt>
                <c:pt idx="217">
                  <c:v>0.69292702915729487</c:v>
                </c:pt>
                <c:pt idx="218">
                  <c:v>0.69286535513439906</c:v>
                </c:pt>
                <c:pt idx="219">
                  <c:v>0.70855253132667229</c:v>
                </c:pt>
                <c:pt idx="220">
                  <c:v>0.71780131393063007</c:v>
                </c:pt>
                <c:pt idx="221">
                  <c:v>0.71310002592032706</c:v>
                </c:pt>
                <c:pt idx="222">
                  <c:v>0.74289523865704687</c:v>
                </c:pt>
                <c:pt idx="223">
                  <c:v>0.73935313226043398</c:v>
                </c:pt>
                <c:pt idx="224">
                  <c:v>0.72938662113498554</c:v>
                </c:pt>
                <c:pt idx="225">
                  <c:v>0.67718251498884396</c:v>
                </c:pt>
                <c:pt idx="226">
                  <c:v>0.66866040815158312</c:v>
                </c:pt>
                <c:pt idx="227">
                  <c:v>0.67346886529210215</c:v>
                </c:pt>
                <c:pt idx="228">
                  <c:v>0.68173919145861073</c:v>
                </c:pt>
                <c:pt idx="229">
                  <c:v>0.66594116746909238</c:v>
                </c:pt>
                <c:pt idx="230">
                  <c:v>0.6669025305618721</c:v>
                </c:pt>
                <c:pt idx="231">
                  <c:v>0.66403074429072273</c:v>
                </c:pt>
                <c:pt idx="232">
                  <c:v>0.67146598200985641</c:v>
                </c:pt>
                <c:pt idx="233">
                  <c:v>0.67036162269908239</c:v>
                </c:pt>
                <c:pt idx="234">
                  <c:v>0.68111385560887716</c:v>
                </c:pt>
                <c:pt idx="235">
                  <c:v>0.68297089491774465</c:v>
                </c:pt>
                <c:pt idx="236">
                  <c:v>0.70835137944112403</c:v>
                </c:pt>
                <c:pt idx="237">
                  <c:v>0.70955553605044874</c:v>
                </c:pt>
                <c:pt idx="238">
                  <c:v>0.71267210938032799</c:v>
                </c:pt>
                <c:pt idx="239">
                  <c:v>0.71369015372393452</c:v>
                </c:pt>
                <c:pt idx="240">
                  <c:v>0.71951660428326936</c:v>
                </c:pt>
                <c:pt idx="241">
                  <c:v>0.71716541734139827</c:v>
                </c:pt>
                <c:pt idx="242">
                  <c:v>0.74094874799365729</c:v>
                </c:pt>
                <c:pt idx="243">
                  <c:v>0.73847175578882229</c:v>
                </c:pt>
                <c:pt idx="244">
                  <c:v>0.73995490895446991</c:v>
                </c:pt>
                <c:pt idx="245">
                  <c:v>0.72984518488115879</c:v>
                </c:pt>
                <c:pt idx="246">
                  <c:v>0.73062077854785523</c:v>
                </c:pt>
                <c:pt idx="247">
                  <c:v>0.72501183389948265</c:v>
                </c:pt>
                <c:pt idx="248">
                  <c:v>0.71855250187536401</c:v>
                </c:pt>
                <c:pt idx="249">
                  <c:v>0.70064137919146641</c:v>
                </c:pt>
                <c:pt idx="250">
                  <c:v>0.6897353784492215</c:v>
                </c:pt>
                <c:pt idx="251">
                  <c:v>0.69836846802967989</c:v>
                </c:pt>
                <c:pt idx="252">
                  <c:v>0.69738182249404823</c:v>
                </c:pt>
                <c:pt idx="253">
                  <c:v>0.69404198409127349</c:v>
                </c:pt>
                <c:pt idx="254">
                  <c:v>0.69172462971573156</c:v>
                </c:pt>
                <c:pt idx="255">
                  <c:v>0.73634128445300451</c:v>
                </c:pt>
                <c:pt idx="256">
                  <c:v>0.74030367936678432</c:v>
                </c:pt>
                <c:pt idx="257">
                  <c:v>0.73779067851125801</c:v>
                </c:pt>
                <c:pt idx="258">
                  <c:v>0.74241577983642704</c:v>
                </c:pt>
                <c:pt idx="259">
                  <c:v>0.72836359255642225</c:v>
                </c:pt>
                <c:pt idx="260">
                  <c:v>0.73414255575446796</c:v>
                </c:pt>
                <c:pt idx="261">
                  <c:v>0.76529807796712557</c:v>
                </c:pt>
                <c:pt idx="262">
                  <c:v>0.76443307606159294</c:v>
                </c:pt>
                <c:pt idx="263">
                  <c:v>0.76448040068329204</c:v>
                </c:pt>
                <c:pt idx="264">
                  <c:v>0.77511248783359366</c:v>
                </c:pt>
                <c:pt idx="265">
                  <c:v>0.77293951755127155</c:v>
                </c:pt>
                <c:pt idx="266">
                  <c:v>0.78139171599215229</c:v>
                </c:pt>
                <c:pt idx="267">
                  <c:v>0.78205028580486391</c:v>
                </c:pt>
                <c:pt idx="268">
                  <c:v>0.78209052683609381</c:v>
                </c:pt>
                <c:pt idx="269">
                  <c:v>0.78125969978523047</c:v>
                </c:pt>
                <c:pt idx="270">
                  <c:v>0.7789868504546299</c:v>
                </c:pt>
                <c:pt idx="271">
                  <c:v>0.77868257836003918</c:v>
                </c:pt>
                <c:pt idx="272">
                  <c:v>0.77852147464014221</c:v>
                </c:pt>
                <c:pt idx="273">
                  <c:v>0.77849049646523649</c:v>
                </c:pt>
                <c:pt idx="274">
                  <c:v>0.77647098873835896</c:v>
                </c:pt>
                <c:pt idx="275">
                  <c:v>0.76949035406289468</c:v>
                </c:pt>
                <c:pt idx="276">
                  <c:v>0.76322521980123104</c:v>
                </c:pt>
                <c:pt idx="277">
                  <c:v>0.75132512725563427</c:v>
                </c:pt>
                <c:pt idx="278">
                  <c:v>0.75248518378227058</c:v>
                </c:pt>
                <c:pt idx="279">
                  <c:v>0.75270942067006752</c:v>
                </c:pt>
                <c:pt idx="280">
                  <c:v>0.74991972410427954</c:v>
                </c:pt>
                <c:pt idx="281">
                  <c:v>0.74509665667900249</c:v>
                </c:pt>
                <c:pt idx="282">
                  <c:v>0.74008224983315585</c:v>
                </c:pt>
                <c:pt idx="283">
                  <c:v>0.72991067569373269</c:v>
                </c:pt>
                <c:pt idx="284">
                  <c:v>0.73171107219627796</c:v>
                </c:pt>
                <c:pt idx="285">
                  <c:v>0.71530594720663188</c:v>
                </c:pt>
                <c:pt idx="286">
                  <c:v>0.7144171806881483</c:v>
                </c:pt>
                <c:pt idx="287">
                  <c:v>0.71291014247615736</c:v>
                </c:pt>
                <c:pt idx="288">
                  <c:v>0.76108160454168361</c:v>
                </c:pt>
                <c:pt idx="289">
                  <c:v>0.75403670612163698</c:v>
                </c:pt>
                <c:pt idx="290">
                  <c:v>0.74029777266770136</c:v>
                </c:pt>
                <c:pt idx="291">
                  <c:v>0.73465638041907433</c:v>
                </c:pt>
                <c:pt idx="292">
                  <c:v>0.72710789647698248</c:v>
                </c:pt>
                <c:pt idx="293">
                  <c:v>0.71934805811753688</c:v>
                </c:pt>
                <c:pt idx="294">
                  <c:v>0.71137142816562249</c:v>
                </c:pt>
                <c:pt idx="295">
                  <c:v>0.70323998497173146</c:v>
                </c:pt>
                <c:pt idx="296">
                  <c:v>0.70481826058061725</c:v>
                </c:pt>
                <c:pt idx="297">
                  <c:v>0.70077603202853989</c:v>
                </c:pt>
                <c:pt idx="298">
                  <c:v>0.69947377184672588</c:v>
                </c:pt>
                <c:pt idx="299">
                  <c:v>0.6462367291866512</c:v>
                </c:pt>
                <c:pt idx="300">
                  <c:v>0.64456012551262509</c:v>
                </c:pt>
                <c:pt idx="301">
                  <c:v>0.61957472160036842</c:v>
                </c:pt>
                <c:pt idx="302">
                  <c:v>0.6201598960164556</c:v>
                </c:pt>
                <c:pt idx="303">
                  <c:v>0.61800992989293158</c:v>
                </c:pt>
                <c:pt idx="304">
                  <c:v>0.62918203659269456</c:v>
                </c:pt>
                <c:pt idx="305">
                  <c:v>0.60222693195313681</c:v>
                </c:pt>
                <c:pt idx="306">
                  <c:v>0.60273353116574802</c:v>
                </c:pt>
                <c:pt idx="307">
                  <c:v>0.59778987479846313</c:v>
                </c:pt>
                <c:pt idx="308">
                  <c:v>0.60444621270712984</c:v>
                </c:pt>
                <c:pt idx="309">
                  <c:v>0.5919228093043486</c:v>
                </c:pt>
                <c:pt idx="310">
                  <c:v>0.59031604914339575</c:v>
                </c:pt>
                <c:pt idx="311">
                  <c:v>0.58242812685302658</c:v>
                </c:pt>
                <c:pt idx="312">
                  <c:v>0.609612062623613</c:v>
                </c:pt>
                <c:pt idx="313">
                  <c:v>0.62454246840402727</c:v>
                </c:pt>
                <c:pt idx="314">
                  <c:v>0.59860269983882997</c:v>
                </c:pt>
                <c:pt idx="315">
                  <c:v>0.59180190069117211</c:v>
                </c:pt>
                <c:pt idx="316">
                  <c:v>0.60970811773797029</c:v>
                </c:pt>
                <c:pt idx="317">
                  <c:v>0.61397161933876843</c:v>
                </c:pt>
                <c:pt idx="318">
                  <c:v>0.64001025953320667</c:v>
                </c:pt>
                <c:pt idx="319">
                  <c:v>0.62968057083684059</c:v>
                </c:pt>
                <c:pt idx="320">
                  <c:v>0.66128768989236031</c:v>
                </c:pt>
                <c:pt idx="321">
                  <c:v>0.6501873655919389</c:v>
                </c:pt>
                <c:pt idx="322">
                  <c:v>0.61589541516008073</c:v>
                </c:pt>
                <c:pt idx="323">
                  <c:v>0.59381789998035484</c:v>
                </c:pt>
                <c:pt idx="324">
                  <c:v>0.54087111343012151</c:v>
                </c:pt>
                <c:pt idx="325">
                  <c:v>0.53656601664193171</c:v>
                </c:pt>
                <c:pt idx="326">
                  <c:v>0.52932859807843824</c:v>
                </c:pt>
                <c:pt idx="327">
                  <c:v>0.49398263645139845</c:v>
                </c:pt>
                <c:pt idx="328">
                  <c:v>0.52387294931796879</c:v>
                </c:pt>
                <c:pt idx="329">
                  <c:v>0.46528514654291481</c:v>
                </c:pt>
                <c:pt idx="330">
                  <c:v>0.45601205088420577</c:v>
                </c:pt>
                <c:pt idx="331">
                  <c:v>0.50194937607560142</c:v>
                </c:pt>
                <c:pt idx="332">
                  <c:v>0.52243807153688249</c:v>
                </c:pt>
                <c:pt idx="333">
                  <c:v>0.52137858965538586</c:v>
                </c:pt>
                <c:pt idx="334">
                  <c:v>0.52106383892728336</c:v>
                </c:pt>
                <c:pt idx="335">
                  <c:v>0.5199463987029016</c:v>
                </c:pt>
                <c:pt idx="336">
                  <c:v>0.5156419967477458</c:v>
                </c:pt>
                <c:pt idx="337">
                  <c:v>0.51497399744941386</c:v>
                </c:pt>
                <c:pt idx="338">
                  <c:v>0.50935681697172208</c:v>
                </c:pt>
                <c:pt idx="339">
                  <c:v>0.55335372527177262</c:v>
                </c:pt>
                <c:pt idx="340">
                  <c:v>0.55650432395542626</c:v>
                </c:pt>
                <c:pt idx="341">
                  <c:v>0.55143733601004796</c:v>
                </c:pt>
                <c:pt idx="342">
                  <c:v>0.56096226218653022</c:v>
                </c:pt>
                <c:pt idx="343">
                  <c:v>0.56706186140401382</c:v>
                </c:pt>
                <c:pt idx="344">
                  <c:v>0.57154785668314467</c:v>
                </c:pt>
                <c:pt idx="345">
                  <c:v>0.57462343902248536</c:v>
                </c:pt>
                <c:pt idx="346">
                  <c:v>0.57865553346061394</c:v>
                </c:pt>
                <c:pt idx="347">
                  <c:v>0.57864391264658144</c:v>
                </c:pt>
                <c:pt idx="348">
                  <c:v>0.56201838854894881</c:v>
                </c:pt>
                <c:pt idx="349">
                  <c:v>0.54942992618442876</c:v>
                </c:pt>
                <c:pt idx="350">
                  <c:v>0.54893059751078344</c:v>
                </c:pt>
                <c:pt idx="351">
                  <c:v>0.55244562113257689</c:v>
                </c:pt>
                <c:pt idx="352">
                  <c:v>0.53678944714230958</c:v>
                </c:pt>
                <c:pt idx="353">
                  <c:v>0.54626464162759469</c:v>
                </c:pt>
                <c:pt idx="354">
                  <c:v>0.54991319526565274</c:v>
                </c:pt>
                <c:pt idx="355">
                  <c:v>0.55114289586400755</c:v>
                </c:pt>
                <c:pt idx="356">
                  <c:v>0.56148062477946981</c:v>
                </c:pt>
                <c:pt idx="357">
                  <c:v>0.56003527845613743</c:v>
                </c:pt>
                <c:pt idx="358">
                  <c:v>0.5708106688018193</c:v>
                </c:pt>
                <c:pt idx="359">
                  <c:v>0.58991570596936871</c:v>
                </c:pt>
                <c:pt idx="360">
                  <c:v>0.58796181277345783</c:v>
                </c:pt>
                <c:pt idx="361">
                  <c:v>0.59192940788484061</c:v>
                </c:pt>
                <c:pt idx="362">
                  <c:v>0.6100548779849605</c:v>
                </c:pt>
                <c:pt idx="363">
                  <c:v>0.60956787172402449</c:v>
                </c:pt>
                <c:pt idx="364">
                  <c:v>0.61177926574109154</c:v>
                </c:pt>
                <c:pt idx="365">
                  <c:v>0.61262573744631499</c:v>
                </c:pt>
                <c:pt idx="366">
                  <c:v>0.59526821125052631</c:v>
                </c:pt>
                <c:pt idx="367">
                  <c:v>0.61565410511955676</c:v>
                </c:pt>
                <c:pt idx="368">
                  <c:v>0.61191248950258392</c:v>
                </c:pt>
                <c:pt idx="369">
                  <c:v>0.61172987516356214</c:v>
                </c:pt>
                <c:pt idx="370">
                  <c:v>0.61403935647048258</c:v>
                </c:pt>
                <c:pt idx="371">
                  <c:v>0.61696140336192362</c:v>
                </c:pt>
                <c:pt idx="372">
                  <c:v>0.62938465883510553</c:v>
                </c:pt>
                <c:pt idx="373">
                  <c:v>0.63194776324206903</c:v>
                </c:pt>
                <c:pt idx="374">
                  <c:v>0.62843531763113203</c:v>
                </c:pt>
                <c:pt idx="375">
                  <c:v>0.61564299421845015</c:v>
                </c:pt>
                <c:pt idx="376">
                  <c:v>0.61175095379021727</c:v>
                </c:pt>
                <c:pt idx="377">
                  <c:v>0.61179641372782689</c:v>
                </c:pt>
                <c:pt idx="378">
                  <c:v>0.61515546930419873</c:v>
                </c:pt>
                <c:pt idx="379">
                  <c:v>0.62403103035874352</c:v>
                </c:pt>
                <c:pt idx="380">
                  <c:v>0.61531698505063082</c:v>
                </c:pt>
                <c:pt idx="381">
                  <c:v>0.62417449912019785</c:v>
                </c:pt>
                <c:pt idx="382">
                  <c:v>0.63153521639555998</c:v>
                </c:pt>
                <c:pt idx="383">
                  <c:v>0.59651237610640728</c:v>
                </c:pt>
                <c:pt idx="384">
                  <c:v>0.59724483947890428</c:v>
                </c:pt>
                <c:pt idx="385">
                  <c:v>0.62026470957833002</c:v>
                </c:pt>
                <c:pt idx="386">
                  <c:v>0.60248243990239581</c:v>
                </c:pt>
                <c:pt idx="387">
                  <c:v>0.60428210270803062</c:v>
                </c:pt>
                <c:pt idx="388">
                  <c:v>0.43641530918560134</c:v>
                </c:pt>
                <c:pt idx="389">
                  <c:v>0.45233121007555083</c:v>
                </c:pt>
                <c:pt idx="390">
                  <c:v>0.49701387145926579</c:v>
                </c:pt>
                <c:pt idx="391">
                  <c:v>0.48713640335490765</c:v>
                </c:pt>
                <c:pt idx="392">
                  <c:v>0.4846711602254537</c:v>
                </c:pt>
                <c:pt idx="393">
                  <c:v>0.49438043632160328</c:v>
                </c:pt>
                <c:pt idx="394">
                  <c:v>0.44593178263362748</c:v>
                </c:pt>
                <c:pt idx="395">
                  <c:v>0.42387120175228243</c:v>
                </c:pt>
                <c:pt idx="396">
                  <c:v>0.42346510279062027</c:v>
                </c:pt>
                <c:pt idx="397">
                  <c:v>0.42244874525228626</c:v>
                </c:pt>
                <c:pt idx="398">
                  <c:v>0.41063869589366403</c:v>
                </c:pt>
                <c:pt idx="399">
                  <c:v>0.39740846086597414</c:v>
                </c:pt>
                <c:pt idx="400">
                  <c:v>0.39866195845146929</c:v>
                </c:pt>
                <c:pt idx="401">
                  <c:v>0.43453157791442448</c:v>
                </c:pt>
                <c:pt idx="402">
                  <c:v>0.4304470933572403</c:v>
                </c:pt>
                <c:pt idx="403">
                  <c:v>0.43034814887540612</c:v>
                </c:pt>
                <c:pt idx="404">
                  <c:v>0.47614180419904895</c:v>
                </c:pt>
                <c:pt idx="405">
                  <c:v>0.46628537986580182</c:v>
                </c:pt>
                <c:pt idx="406">
                  <c:v>0.4770299783894531</c:v>
                </c:pt>
                <c:pt idx="407">
                  <c:v>0.4536458379981354</c:v>
                </c:pt>
                <c:pt idx="408">
                  <c:v>0.45190577805327498</c:v>
                </c:pt>
                <c:pt idx="409">
                  <c:v>0.4424285002753679</c:v>
                </c:pt>
                <c:pt idx="410">
                  <c:v>0.45062354784346209</c:v>
                </c:pt>
                <c:pt idx="411">
                  <c:v>0.4570992016636698</c:v>
                </c:pt>
                <c:pt idx="412">
                  <c:v>0.46237163333338527</c:v>
                </c:pt>
                <c:pt idx="413">
                  <c:v>0.46568918877090665</c:v>
                </c:pt>
                <c:pt idx="414">
                  <c:v>0.46529699502299737</c:v>
                </c:pt>
                <c:pt idx="415">
                  <c:v>0.46757214404682063</c:v>
                </c:pt>
                <c:pt idx="416">
                  <c:v>0.46822900044822297</c:v>
                </c:pt>
                <c:pt idx="417">
                  <c:v>0.4678419018548502</c:v>
                </c:pt>
                <c:pt idx="418">
                  <c:v>0.4700196789699515</c:v>
                </c:pt>
                <c:pt idx="419">
                  <c:v>0.46815225973750002</c:v>
                </c:pt>
                <c:pt idx="420">
                  <c:v>0.46679352147117847</c:v>
                </c:pt>
                <c:pt idx="421">
                  <c:v>0.46652261503108305</c:v>
                </c:pt>
                <c:pt idx="422">
                  <c:v>0.46339456143608188</c:v>
                </c:pt>
                <c:pt idx="423">
                  <c:v>0.44920338097961937</c:v>
                </c:pt>
                <c:pt idx="424">
                  <c:v>0.45325737684887241</c:v>
                </c:pt>
                <c:pt idx="425">
                  <c:v>0.45013355899114205</c:v>
                </c:pt>
                <c:pt idx="426">
                  <c:v>0.4498615323410452</c:v>
                </c:pt>
                <c:pt idx="427">
                  <c:v>0.44451357182250456</c:v>
                </c:pt>
                <c:pt idx="428">
                  <c:v>0.45432814237446217</c:v>
                </c:pt>
                <c:pt idx="429">
                  <c:v>0.45762845761137977</c:v>
                </c:pt>
                <c:pt idx="430">
                  <c:v>0.46505474177170647</c:v>
                </c:pt>
                <c:pt idx="431">
                  <c:v>0.48782320117235117</c:v>
                </c:pt>
                <c:pt idx="432">
                  <c:v>0.49340493616543635</c:v>
                </c:pt>
                <c:pt idx="433">
                  <c:v>0.49587828068607659</c:v>
                </c:pt>
                <c:pt idx="434">
                  <c:v>0.49883720885290628</c:v>
                </c:pt>
                <c:pt idx="435">
                  <c:v>0.49500080358986165</c:v>
                </c:pt>
                <c:pt idx="436">
                  <c:v>0.49645401852095705</c:v>
                </c:pt>
                <c:pt idx="437">
                  <c:v>0.50577226792577645</c:v>
                </c:pt>
                <c:pt idx="438">
                  <c:v>0.53761118201477498</c:v>
                </c:pt>
                <c:pt idx="439">
                  <c:v>0.55631983661577877</c:v>
                </c:pt>
                <c:pt idx="440">
                  <c:v>0.57508024286201254</c:v>
                </c:pt>
                <c:pt idx="441">
                  <c:v>0.57732517885767509</c:v>
                </c:pt>
                <c:pt idx="442">
                  <c:v>0.57071157014373974</c:v>
                </c:pt>
                <c:pt idx="443">
                  <c:v>0.57535996299179626</c:v>
                </c:pt>
                <c:pt idx="444">
                  <c:v>0.57519180099802492</c:v>
                </c:pt>
                <c:pt idx="445">
                  <c:v>0.56586888174914285</c:v>
                </c:pt>
                <c:pt idx="446">
                  <c:v>0.56745575448369256</c:v>
                </c:pt>
                <c:pt idx="447">
                  <c:v>0.56890546336249914</c:v>
                </c:pt>
                <c:pt idx="448">
                  <c:v>0.57662091691226502</c:v>
                </c:pt>
                <c:pt idx="449">
                  <c:v>0.58819719182671404</c:v>
                </c:pt>
                <c:pt idx="450">
                  <c:v>0.60168329743414328</c:v>
                </c:pt>
                <c:pt idx="451">
                  <c:v>0.74694082596428857</c:v>
                </c:pt>
                <c:pt idx="452">
                  <c:v>0.74785644769812987</c:v>
                </c:pt>
                <c:pt idx="453">
                  <c:v>0.7362649777454866</c:v>
                </c:pt>
                <c:pt idx="454">
                  <c:v>0.72874560664023691</c:v>
                </c:pt>
                <c:pt idx="455">
                  <c:v>0.73339986830063142</c:v>
                </c:pt>
                <c:pt idx="456">
                  <c:v>0.72882496485089909</c:v>
                </c:pt>
                <c:pt idx="457">
                  <c:v>0.72921768779231588</c:v>
                </c:pt>
                <c:pt idx="458">
                  <c:v>0.72882262732499548</c:v>
                </c:pt>
                <c:pt idx="459">
                  <c:v>0.73333748731936743</c:v>
                </c:pt>
                <c:pt idx="460">
                  <c:v>0.73399178077917526</c:v>
                </c:pt>
                <c:pt idx="461">
                  <c:v>0.74562529283070589</c:v>
                </c:pt>
                <c:pt idx="462">
                  <c:v>0.75293157197773708</c:v>
                </c:pt>
                <c:pt idx="463">
                  <c:v>0.74641059689672029</c:v>
                </c:pt>
                <c:pt idx="464">
                  <c:v>0.73015028417477068</c:v>
                </c:pt>
                <c:pt idx="465">
                  <c:v>0.73348437208766759</c:v>
                </c:pt>
                <c:pt idx="466">
                  <c:v>0.72927957981974501</c:v>
                </c:pt>
                <c:pt idx="467">
                  <c:v>0.71398198269305513</c:v>
                </c:pt>
                <c:pt idx="468">
                  <c:v>0.72441656634701312</c:v>
                </c:pt>
                <c:pt idx="469">
                  <c:v>0.72213338863046372</c:v>
                </c:pt>
                <c:pt idx="470">
                  <c:v>0.75324199119588542</c:v>
                </c:pt>
                <c:pt idx="471">
                  <c:v>0.73801438259476315</c:v>
                </c:pt>
                <c:pt idx="472">
                  <c:v>0.72955739888389914</c:v>
                </c:pt>
                <c:pt idx="473">
                  <c:v>0.69883408635629485</c:v>
                </c:pt>
                <c:pt idx="474">
                  <c:v>0.69685532871559197</c:v>
                </c:pt>
                <c:pt idx="475">
                  <c:v>0.70594307483735963</c:v>
                </c:pt>
                <c:pt idx="476">
                  <c:v>0.65698007001944381</c:v>
                </c:pt>
                <c:pt idx="477">
                  <c:v>0.65589707638958206</c:v>
                </c:pt>
                <c:pt idx="478">
                  <c:v>0.65998915641942146</c:v>
                </c:pt>
                <c:pt idx="479">
                  <c:v>0.65981202924604265</c:v>
                </c:pt>
                <c:pt idx="480">
                  <c:v>0.67571421141423649</c:v>
                </c:pt>
                <c:pt idx="481">
                  <c:v>0.67528989011061558</c:v>
                </c:pt>
                <c:pt idx="482">
                  <c:v>0.67222604179594936</c:v>
                </c:pt>
                <c:pt idx="483">
                  <c:v>0.67719975227468321</c:v>
                </c:pt>
                <c:pt idx="484">
                  <c:v>0.67813670560682371</c:v>
                </c:pt>
                <c:pt idx="485">
                  <c:v>0.69474940597714963</c:v>
                </c:pt>
                <c:pt idx="486">
                  <c:v>0.70627329238642689</c:v>
                </c:pt>
                <c:pt idx="487">
                  <c:v>0.70765326728971589</c:v>
                </c:pt>
                <c:pt idx="488">
                  <c:v>0.70627600340126451</c:v>
                </c:pt>
                <c:pt idx="489">
                  <c:v>0.70445034141646778</c:v>
                </c:pt>
                <c:pt idx="490">
                  <c:v>0.70984312138597305</c:v>
                </c:pt>
                <c:pt idx="491">
                  <c:v>0.70816408536429321</c:v>
                </c:pt>
                <c:pt idx="492">
                  <c:v>0.71717843519040558</c:v>
                </c:pt>
                <c:pt idx="493">
                  <c:v>0.70888958982986716</c:v>
                </c:pt>
                <c:pt idx="494">
                  <c:v>0.70915439624384924</c:v>
                </c:pt>
                <c:pt idx="495">
                  <c:v>0.70804913139847758</c:v>
                </c:pt>
                <c:pt idx="496">
                  <c:v>0.69150096352642143</c:v>
                </c:pt>
                <c:pt idx="497">
                  <c:v>0.68605700920472557</c:v>
                </c:pt>
                <c:pt idx="498">
                  <c:v>0.68274486558186853</c:v>
                </c:pt>
                <c:pt idx="499">
                  <c:v>0.68682377532987404</c:v>
                </c:pt>
                <c:pt idx="500">
                  <c:v>0.68319737675986392</c:v>
                </c:pt>
                <c:pt idx="501">
                  <c:v>0.65451570744392162</c:v>
                </c:pt>
                <c:pt idx="502">
                  <c:v>0.63599671522730183</c:v>
                </c:pt>
                <c:pt idx="503">
                  <c:v>0.61414332368103819</c:v>
                </c:pt>
                <c:pt idx="504">
                  <c:v>0.61079683731014711</c:v>
                </c:pt>
                <c:pt idx="505">
                  <c:v>0.6108106616429676</c:v>
                </c:pt>
                <c:pt idx="506">
                  <c:v>0.6102298355451431</c:v>
                </c:pt>
                <c:pt idx="507">
                  <c:v>0.60683102476230588</c:v>
                </c:pt>
                <c:pt idx="508">
                  <c:v>0.60806319888039162</c:v>
                </c:pt>
                <c:pt idx="509">
                  <c:v>0.60197601836219428</c:v>
                </c:pt>
                <c:pt idx="510">
                  <c:v>0.59768163185230194</c:v>
                </c:pt>
                <c:pt idx="511">
                  <c:v>0.5894717951955204</c:v>
                </c:pt>
                <c:pt idx="512">
                  <c:v>0.58379155325396515</c:v>
                </c:pt>
                <c:pt idx="513">
                  <c:v>0.57380793332956526</c:v>
                </c:pt>
                <c:pt idx="514">
                  <c:v>0.55520651207046312</c:v>
                </c:pt>
                <c:pt idx="515">
                  <c:v>0.5419192253571693</c:v>
                </c:pt>
                <c:pt idx="516">
                  <c:v>0.54083669229636377</c:v>
                </c:pt>
                <c:pt idx="517">
                  <c:v>0.54946005694149436</c:v>
                </c:pt>
                <c:pt idx="518">
                  <c:v>0.54633468218334624</c:v>
                </c:pt>
                <c:pt idx="519">
                  <c:v>0.55238327877816873</c:v>
                </c:pt>
                <c:pt idx="520">
                  <c:v>0.5519319161381433</c:v>
                </c:pt>
                <c:pt idx="521">
                  <c:v>0.5531185892443482</c:v>
                </c:pt>
                <c:pt idx="522">
                  <c:v>0.54463455745223166</c:v>
                </c:pt>
                <c:pt idx="523">
                  <c:v>0.53679894658081806</c:v>
                </c:pt>
                <c:pt idx="524">
                  <c:v>0.56338674228665397</c:v>
                </c:pt>
                <c:pt idx="525">
                  <c:v>0.54965560400755287</c:v>
                </c:pt>
                <c:pt idx="526">
                  <c:v>0.56390867101964404</c:v>
                </c:pt>
                <c:pt idx="527">
                  <c:v>0.57709636438716738</c:v>
                </c:pt>
                <c:pt idx="528">
                  <c:v>0.56591581757955012</c:v>
                </c:pt>
                <c:pt idx="529">
                  <c:v>0.57526074234693636</c:v>
                </c:pt>
                <c:pt idx="530">
                  <c:v>0.57711361984092757</c:v>
                </c:pt>
                <c:pt idx="531">
                  <c:v>0.5677308266469433</c:v>
                </c:pt>
                <c:pt idx="532">
                  <c:v>0.5943466207795105</c:v>
                </c:pt>
                <c:pt idx="533">
                  <c:v>0.59313730224739525</c:v>
                </c:pt>
                <c:pt idx="534">
                  <c:v>0.59404611978042909</c:v>
                </c:pt>
                <c:pt idx="535">
                  <c:v>0.61806677150786737</c:v>
                </c:pt>
                <c:pt idx="536">
                  <c:v>0.64252991660228131</c:v>
                </c:pt>
                <c:pt idx="537">
                  <c:v>0.63788330096886503</c:v>
                </c:pt>
                <c:pt idx="538">
                  <c:v>0.6285011438011443</c:v>
                </c:pt>
                <c:pt idx="539">
                  <c:v>0.70245172287120594</c:v>
                </c:pt>
                <c:pt idx="540">
                  <c:v>0.70988847093611851</c:v>
                </c:pt>
                <c:pt idx="541">
                  <c:v>0.70344601671061424</c:v>
                </c:pt>
                <c:pt idx="542">
                  <c:v>0.69607080418514677</c:v>
                </c:pt>
                <c:pt idx="543">
                  <c:v>0.67164108725906191</c:v>
                </c:pt>
                <c:pt idx="544">
                  <c:v>0.66662390935668314</c:v>
                </c:pt>
                <c:pt idx="545">
                  <c:v>0.66066588320683783</c:v>
                </c:pt>
                <c:pt idx="546">
                  <c:v>0.65618557193652627</c:v>
                </c:pt>
                <c:pt idx="547">
                  <c:v>0.63257971992243789</c:v>
                </c:pt>
                <c:pt idx="548">
                  <c:v>0.55220419981673963</c:v>
                </c:pt>
                <c:pt idx="549">
                  <c:v>0.56278003415684652</c:v>
                </c:pt>
                <c:pt idx="550">
                  <c:v>0.54897910241319881</c:v>
                </c:pt>
                <c:pt idx="551">
                  <c:v>0.54396501166317612</c:v>
                </c:pt>
                <c:pt idx="552">
                  <c:v>0.54983380834398266</c:v>
                </c:pt>
                <c:pt idx="553">
                  <c:v>0.54357073118690291</c:v>
                </c:pt>
                <c:pt idx="554">
                  <c:v>0.55488287296117589</c:v>
                </c:pt>
                <c:pt idx="555">
                  <c:v>0.52135979190006854</c:v>
                </c:pt>
                <c:pt idx="556">
                  <c:v>0.51793611906362513</c:v>
                </c:pt>
                <c:pt idx="557">
                  <c:v>0.51544973527997917</c:v>
                </c:pt>
                <c:pt idx="558">
                  <c:v>0.51188118715306585</c:v>
                </c:pt>
                <c:pt idx="559">
                  <c:v>0.53942730524718752</c:v>
                </c:pt>
                <c:pt idx="560">
                  <c:v>0.57603727197332666</c:v>
                </c:pt>
                <c:pt idx="561">
                  <c:v>0.6123543559182506</c:v>
                </c:pt>
                <c:pt idx="562">
                  <c:v>0.60465536563050171</c:v>
                </c:pt>
                <c:pt idx="563">
                  <c:v>0.60196094607989192</c:v>
                </c:pt>
                <c:pt idx="564">
                  <c:v>0.61256468100516437</c:v>
                </c:pt>
                <c:pt idx="565">
                  <c:v>0.61534534218920311</c:v>
                </c:pt>
                <c:pt idx="566">
                  <c:v>0.60430586484035653</c:v>
                </c:pt>
                <c:pt idx="567">
                  <c:v>0.60609130004879785</c:v>
                </c:pt>
                <c:pt idx="568">
                  <c:v>0.61457701509811502</c:v>
                </c:pt>
                <c:pt idx="569">
                  <c:v>0.61202934085048044</c:v>
                </c:pt>
                <c:pt idx="570">
                  <c:v>0.61028751608724663</c:v>
                </c:pt>
                <c:pt idx="571">
                  <c:v>0.63330329705295096</c:v>
                </c:pt>
                <c:pt idx="572">
                  <c:v>0.64519369397055937</c:v>
                </c:pt>
                <c:pt idx="573">
                  <c:v>0.65888508266183698</c:v>
                </c:pt>
                <c:pt idx="574">
                  <c:v>0.59753217660967384</c:v>
                </c:pt>
                <c:pt idx="575">
                  <c:v>0.60540347985660548</c:v>
                </c:pt>
                <c:pt idx="576">
                  <c:v>0.5882771473776065</c:v>
                </c:pt>
                <c:pt idx="577">
                  <c:v>0.60094213819351794</c:v>
                </c:pt>
                <c:pt idx="578">
                  <c:v>0.60149692606328908</c:v>
                </c:pt>
                <c:pt idx="579">
                  <c:v>0.60423821269955824</c:v>
                </c:pt>
                <c:pt idx="580">
                  <c:v>0.59282888955607649</c:v>
                </c:pt>
                <c:pt idx="581">
                  <c:v>0.59585145393922945</c:v>
                </c:pt>
                <c:pt idx="582">
                  <c:v>0.58286327255402604</c:v>
                </c:pt>
                <c:pt idx="583">
                  <c:v>0.58694732185237863</c:v>
                </c:pt>
                <c:pt idx="584">
                  <c:v>0.6102225682310698</c:v>
                </c:pt>
                <c:pt idx="585">
                  <c:v>0.60910936624694578</c:v>
                </c:pt>
                <c:pt idx="586">
                  <c:v>0.61319167422896759</c:v>
                </c:pt>
                <c:pt idx="587">
                  <c:v>0.59318595528378093</c:v>
                </c:pt>
                <c:pt idx="588">
                  <c:v>0.60342118157635749</c:v>
                </c:pt>
                <c:pt idx="589">
                  <c:v>0.59991069539974362</c:v>
                </c:pt>
                <c:pt idx="590">
                  <c:v>0.60358146329296947</c:v>
                </c:pt>
                <c:pt idx="591">
                  <c:v>0.60873976930212925</c:v>
                </c:pt>
                <c:pt idx="592">
                  <c:v>0.60578313491990865</c:v>
                </c:pt>
                <c:pt idx="593">
                  <c:v>0.61303560743700536</c:v>
                </c:pt>
                <c:pt idx="594">
                  <c:v>0.61091922737069149</c:v>
                </c:pt>
                <c:pt idx="595">
                  <c:v>0.56848073474953575</c:v>
                </c:pt>
                <c:pt idx="596">
                  <c:v>0.56597713411059858</c:v>
                </c:pt>
                <c:pt idx="597">
                  <c:v>0.57124493315538072</c:v>
                </c:pt>
                <c:pt idx="598">
                  <c:v>0.56564399284979305</c:v>
                </c:pt>
                <c:pt idx="599">
                  <c:v>0.56777928547142165</c:v>
                </c:pt>
                <c:pt idx="600">
                  <c:v>0.56633207155976384</c:v>
                </c:pt>
                <c:pt idx="601">
                  <c:v>0.56073579084940861</c:v>
                </c:pt>
                <c:pt idx="602">
                  <c:v>0.50798481929422656</c:v>
                </c:pt>
                <c:pt idx="603">
                  <c:v>0.49077958307288611</c:v>
                </c:pt>
                <c:pt idx="604">
                  <c:v>0.48091565201569514</c:v>
                </c:pt>
                <c:pt idx="605">
                  <c:v>0.48822685821924172</c:v>
                </c:pt>
                <c:pt idx="606">
                  <c:v>0.49851175956962623</c:v>
                </c:pt>
                <c:pt idx="607">
                  <c:v>0.49412645342804579</c:v>
                </c:pt>
                <c:pt idx="608">
                  <c:v>0.49657366541544973</c:v>
                </c:pt>
                <c:pt idx="609">
                  <c:v>0.49382011768619105</c:v>
                </c:pt>
                <c:pt idx="610">
                  <c:v>0.49480334713304225</c:v>
                </c:pt>
                <c:pt idx="611">
                  <c:v>0.49142502377003749</c:v>
                </c:pt>
                <c:pt idx="612">
                  <c:v>0.48312141038700729</c:v>
                </c:pt>
                <c:pt idx="613">
                  <c:v>0.47465277682804879</c:v>
                </c:pt>
                <c:pt idx="614">
                  <c:v>0.48031540788519289</c:v>
                </c:pt>
                <c:pt idx="615">
                  <c:v>0.48346079297282524</c:v>
                </c:pt>
                <c:pt idx="616">
                  <c:v>0.4678198324628598</c:v>
                </c:pt>
                <c:pt idx="617">
                  <c:v>0.46647061328949629</c:v>
                </c:pt>
                <c:pt idx="618">
                  <c:v>0.48959567056597258</c:v>
                </c:pt>
                <c:pt idx="619">
                  <c:v>0.49029780466372158</c:v>
                </c:pt>
                <c:pt idx="620">
                  <c:v>0.51268155669200788</c:v>
                </c:pt>
                <c:pt idx="621">
                  <c:v>0.51946330742094349</c:v>
                </c:pt>
                <c:pt idx="622">
                  <c:v>0.52651330101746541</c:v>
                </c:pt>
                <c:pt idx="623">
                  <c:v>0.51099813014105955</c:v>
                </c:pt>
                <c:pt idx="624">
                  <c:v>0.46595087116035022</c:v>
                </c:pt>
                <c:pt idx="625">
                  <c:v>0.46603515072996088</c:v>
                </c:pt>
                <c:pt idx="626">
                  <c:v>0.45719558340161565</c:v>
                </c:pt>
                <c:pt idx="627">
                  <c:v>0.44411118760205748</c:v>
                </c:pt>
                <c:pt idx="628">
                  <c:v>0.44898007636107323</c:v>
                </c:pt>
                <c:pt idx="629">
                  <c:v>0.46395661008440692</c:v>
                </c:pt>
                <c:pt idx="630">
                  <c:v>0.45396682205111311</c:v>
                </c:pt>
                <c:pt idx="631">
                  <c:v>0.44169560040728201</c:v>
                </c:pt>
                <c:pt idx="632">
                  <c:v>0.44399694654120564</c:v>
                </c:pt>
                <c:pt idx="633">
                  <c:v>0.44850144883912768</c:v>
                </c:pt>
                <c:pt idx="634">
                  <c:v>0.43656145021428489</c:v>
                </c:pt>
                <c:pt idx="635">
                  <c:v>0.4718498525093156</c:v>
                </c:pt>
                <c:pt idx="636">
                  <c:v>0.47287688875057704</c:v>
                </c:pt>
                <c:pt idx="637">
                  <c:v>0.52639964294201991</c:v>
                </c:pt>
                <c:pt idx="638">
                  <c:v>0.49337504065221266</c:v>
                </c:pt>
                <c:pt idx="639">
                  <c:v>0.49905221278171374</c:v>
                </c:pt>
                <c:pt idx="640">
                  <c:v>0.48399354673223771</c:v>
                </c:pt>
                <c:pt idx="641">
                  <c:v>0.50606083418567083</c:v>
                </c:pt>
                <c:pt idx="642">
                  <c:v>0.51530301987490001</c:v>
                </c:pt>
                <c:pt idx="643">
                  <c:v>0.51672759386088574</c:v>
                </c:pt>
                <c:pt idx="644">
                  <c:v>0.54225017637068906</c:v>
                </c:pt>
                <c:pt idx="645">
                  <c:v>0.54276598790640107</c:v>
                </c:pt>
                <c:pt idx="646">
                  <c:v>0.53167397682199202</c:v>
                </c:pt>
                <c:pt idx="647">
                  <c:v>0.51553699312471135</c:v>
                </c:pt>
                <c:pt idx="648">
                  <c:v>0.51152851564579516</c:v>
                </c:pt>
                <c:pt idx="649">
                  <c:v>0.51987153359692628</c:v>
                </c:pt>
                <c:pt idx="650">
                  <c:v>0.51435419978149377</c:v>
                </c:pt>
                <c:pt idx="651">
                  <c:v>0.51543609667046641</c:v>
                </c:pt>
                <c:pt idx="652">
                  <c:v>0.50366082700343706</c:v>
                </c:pt>
                <c:pt idx="653">
                  <c:v>0.50558854099991668</c:v>
                </c:pt>
                <c:pt idx="654">
                  <c:v>0.50217256911601738</c:v>
                </c:pt>
                <c:pt idx="655">
                  <c:v>0.50435660654064307</c:v>
                </c:pt>
                <c:pt idx="656">
                  <c:v>0.49117799467693052</c:v>
                </c:pt>
                <c:pt idx="657">
                  <c:v>0.50456521236873664</c:v>
                </c:pt>
                <c:pt idx="658">
                  <c:v>0.50597782549007797</c:v>
                </c:pt>
                <c:pt idx="659">
                  <c:v>0.50735336304332002</c:v>
                </c:pt>
                <c:pt idx="660">
                  <c:v>0.51790348124179109</c:v>
                </c:pt>
                <c:pt idx="661">
                  <c:v>0.55753472097152168</c:v>
                </c:pt>
                <c:pt idx="662">
                  <c:v>0.54917776249234485</c:v>
                </c:pt>
                <c:pt idx="663">
                  <c:v>0.54194316862434211</c:v>
                </c:pt>
                <c:pt idx="664">
                  <c:v>0.54177362304468102</c:v>
                </c:pt>
                <c:pt idx="665">
                  <c:v>0.57332571450166914</c:v>
                </c:pt>
                <c:pt idx="666">
                  <c:v>0.58607010165525375</c:v>
                </c:pt>
                <c:pt idx="667">
                  <c:v>0.587781180296443</c:v>
                </c:pt>
                <c:pt idx="668">
                  <c:v>0.60452300791012126</c:v>
                </c:pt>
                <c:pt idx="669">
                  <c:v>0.58846595444605432</c:v>
                </c:pt>
                <c:pt idx="670">
                  <c:v>0.59347048289046378</c:v>
                </c:pt>
                <c:pt idx="671">
                  <c:v>0.60010901077456136</c:v>
                </c:pt>
                <c:pt idx="672">
                  <c:v>0.60478683261636046</c:v>
                </c:pt>
                <c:pt idx="673">
                  <c:v>0.60788681361140695</c:v>
                </c:pt>
                <c:pt idx="674">
                  <c:v>0.62015757809582872</c:v>
                </c:pt>
                <c:pt idx="675">
                  <c:v>0.62564038421490975</c:v>
                </c:pt>
                <c:pt idx="676">
                  <c:v>0.61992148343623832</c:v>
                </c:pt>
                <c:pt idx="677">
                  <c:v>0.62242360859568935</c:v>
                </c:pt>
                <c:pt idx="678">
                  <c:v>0.62413924254028652</c:v>
                </c:pt>
                <c:pt idx="679">
                  <c:v>0.64126191980626812</c:v>
                </c:pt>
                <c:pt idx="680">
                  <c:v>0.64591148558641387</c:v>
                </c:pt>
                <c:pt idx="681">
                  <c:v>0.65161606011595785</c:v>
                </c:pt>
                <c:pt idx="682">
                  <c:v>0.65216528207223101</c:v>
                </c:pt>
                <c:pt idx="683">
                  <c:v>0.63595535472060449</c:v>
                </c:pt>
                <c:pt idx="684">
                  <c:v>0.65763579824998697</c:v>
                </c:pt>
                <c:pt idx="685">
                  <c:v>0.67363245783526171</c:v>
                </c:pt>
                <c:pt idx="686">
                  <c:v>0.67663959245221561</c:v>
                </c:pt>
                <c:pt idx="687">
                  <c:v>0.69006746804134489</c:v>
                </c:pt>
                <c:pt idx="688">
                  <c:v>0.71192132316620793</c:v>
                </c:pt>
                <c:pt idx="689">
                  <c:v>0.71677808835937162</c:v>
                </c:pt>
                <c:pt idx="690">
                  <c:v>0.72050945672511957</c:v>
                </c:pt>
                <c:pt idx="691">
                  <c:v>0.72538549890754478</c:v>
                </c:pt>
                <c:pt idx="692">
                  <c:v>0.73085311319917834</c:v>
                </c:pt>
                <c:pt idx="693">
                  <c:v>0.72699940089054149</c:v>
                </c:pt>
                <c:pt idx="694">
                  <c:v>0.72701513145976771</c:v>
                </c:pt>
                <c:pt idx="695">
                  <c:v>0.72711758262256621</c:v>
                </c:pt>
                <c:pt idx="696">
                  <c:v>0.72782860210869837</c:v>
                </c:pt>
                <c:pt idx="697">
                  <c:v>0.73213678566970752</c:v>
                </c:pt>
                <c:pt idx="698">
                  <c:v>0.7143900114074565</c:v>
                </c:pt>
                <c:pt idx="699">
                  <c:v>0.68855481016839437</c:v>
                </c:pt>
                <c:pt idx="700">
                  <c:v>0.69196386319722059</c:v>
                </c:pt>
                <c:pt idx="701">
                  <c:v>0.69715538466510896</c:v>
                </c:pt>
                <c:pt idx="702">
                  <c:v>0.71368890436948473</c:v>
                </c:pt>
                <c:pt idx="703">
                  <c:v>0.71816399562226185</c:v>
                </c:pt>
                <c:pt idx="704">
                  <c:v>0.73738410343428695</c:v>
                </c:pt>
                <c:pt idx="705">
                  <c:v>0.74188305345649297</c:v>
                </c:pt>
                <c:pt idx="706">
                  <c:v>0.70500414592604177</c:v>
                </c:pt>
                <c:pt idx="707">
                  <c:v>0.69955680741270942</c:v>
                </c:pt>
                <c:pt idx="708">
                  <c:v>0.71892773534123922</c:v>
                </c:pt>
                <c:pt idx="709">
                  <c:v>0.72705369530384123</c:v>
                </c:pt>
                <c:pt idx="710">
                  <c:v>0.72787168446205586</c:v>
                </c:pt>
                <c:pt idx="711">
                  <c:v>0.73511758446118958</c:v>
                </c:pt>
                <c:pt idx="712">
                  <c:v>0.72120588758573767</c:v>
                </c:pt>
                <c:pt idx="713">
                  <c:v>0.7173324743986792</c:v>
                </c:pt>
                <c:pt idx="714">
                  <c:v>0.71890246060613561</c:v>
                </c:pt>
                <c:pt idx="715">
                  <c:v>0.73533688658478003</c:v>
                </c:pt>
                <c:pt idx="716">
                  <c:v>0.73229307737769056</c:v>
                </c:pt>
                <c:pt idx="717">
                  <c:v>0.73757814348778883</c:v>
                </c:pt>
                <c:pt idx="718">
                  <c:v>0.73554816948634894</c:v>
                </c:pt>
                <c:pt idx="719">
                  <c:v>0.73822270982080895</c:v>
                </c:pt>
                <c:pt idx="720">
                  <c:v>0.74039976483708381</c:v>
                </c:pt>
                <c:pt idx="721">
                  <c:v>0.73760690759063907</c:v>
                </c:pt>
                <c:pt idx="722">
                  <c:v>0.73642321852051051</c:v>
                </c:pt>
                <c:pt idx="723">
                  <c:v>0.73591867924116927</c:v>
                </c:pt>
                <c:pt idx="724">
                  <c:v>0.71394994200065809</c:v>
                </c:pt>
                <c:pt idx="725">
                  <c:v>0.71416110987990189</c:v>
                </c:pt>
                <c:pt idx="726">
                  <c:v>0.72048932921680819</c:v>
                </c:pt>
                <c:pt idx="727">
                  <c:v>0.72450603512587641</c:v>
                </c:pt>
                <c:pt idx="728">
                  <c:v>0.72084441924145337</c:v>
                </c:pt>
                <c:pt idx="729">
                  <c:v>0.71660801242907335</c:v>
                </c:pt>
                <c:pt idx="730">
                  <c:v>0.71742110209953946</c:v>
                </c:pt>
                <c:pt idx="731">
                  <c:v>0.71295133313439574</c:v>
                </c:pt>
                <c:pt idx="732">
                  <c:v>0.71817054130219826</c:v>
                </c:pt>
                <c:pt idx="733">
                  <c:v>0.7201360624422376</c:v>
                </c:pt>
                <c:pt idx="734">
                  <c:v>0.71340302163288793</c:v>
                </c:pt>
                <c:pt idx="735">
                  <c:v>0.69516837826080657</c:v>
                </c:pt>
                <c:pt idx="736">
                  <c:v>0.69195706132670864</c:v>
                </c:pt>
                <c:pt idx="737">
                  <c:v>0.69273172212796674</c:v>
                </c:pt>
                <c:pt idx="738">
                  <c:v>0.68907498264379374</c:v>
                </c:pt>
                <c:pt idx="739">
                  <c:v>0.69711388173249267</c:v>
                </c:pt>
                <c:pt idx="740">
                  <c:v>0.68792857548891706</c:v>
                </c:pt>
                <c:pt idx="741">
                  <c:v>0.68651241194852675</c:v>
                </c:pt>
                <c:pt idx="742">
                  <c:v>0.68751466765123315</c:v>
                </c:pt>
                <c:pt idx="743">
                  <c:v>0.67689256145054855</c:v>
                </c:pt>
                <c:pt idx="744">
                  <c:v>0.67509797672358496</c:v>
                </c:pt>
                <c:pt idx="745">
                  <c:v>0.67450554386919237</c:v>
                </c:pt>
                <c:pt idx="746">
                  <c:v>0.67513960108246385</c:v>
                </c:pt>
                <c:pt idx="747">
                  <c:v>0.65457375448461685</c:v>
                </c:pt>
                <c:pt idx="748">
                  <c:v>0.6369433073117956</c:v>
                </c:pt>
                <c:pt idx="749">
                  <c:v>0.63411411915246951</c:v>
                </c:pt>
                <c:pt idx="750">
                  <c:v>0.61802500887654321</c:v>
                </c:pt>
                <c:pt idx="751">
                  <c:v>0.59905485076940024</c:v>
                </c:pt>
                <c:pt idx="752">
                  <c:v>0.59496748244928921</c:v>
                </c:pt>
                <c:pt idx="753">
                  <c:v>0.60159661375616424</c:v>
                </c:pt>
                <c:pt idx="754">
                  <c:v>0.59257664332525117</c:v>
                </c:pt>
                <c:pt idx="755">
                  <c:v>0.56647781728496538</c:v>
                </c:pt>
                <c:pt idx="756">
                  <c:v>0.59217707760878968</c:v>
                </c:pt>
                <c:pt idx="757">
                  <c:v>0.58644969312907758</c:v>
                </c:pt>
                <c:pt idx="758">
                  <c:v>0.58379035173791072</c:v>
                </c:pt>
                <c:pt idx="759">
                  <c:v>0.58626881518037066</c:v>
                </c:pt>
                <c:pt idx="760">
                  <c:v>0.58393080632519689</c:v>
                </c:pt>
                <c:pt idx="761">
                  <c:v>0.55319972089128477</c:v>
                </c:pt>
                <c:pt idx="762">
                  <c:v>0.58977858906271985</c:v>
                </c:pt>
                <c:pt idx="763">
                  <c:v>0.58416807661339731</c:v>
                </c:pt>
                <c:pt idx="764">
                  <c:v>0.60792412638096105</c:v>
                </c:pt>
                <c:pt idx="765">
                  <c:v>0.68884922758016764</c:v>
                </c:pt>
                <c:pt idx="766">
                  <c:v>0.68162944808338866</c:v>
                </c:pt>
                <c:pt idx="767">
                  <c:v>0.68948476042747742</c:v>
                </c:pt>
                <c:pt idx="768">
                  <c:v>0.64227311564416811</c:v>
                </c:pt>
                <c:pt idx="769">
                  <c:v>0.70455334007837878</c:v>
                </c:pt>
                <c:pt idx="770">
                  <c:v>0.71140622824525745</c:v>
                </c:pt>
                <c:pt idx="771">
                  <c:v>0.73271602593169771</c:v>
                </c:pt>
                <c:pt idx="772">
                  <c:v>0.72021469164287988</c:v>
                </c:pt>
                <c:pt idx="773">
                  <c:v>0.71825958325941908</c:v>
                </c:pt>
                <c:pt idx="774">
                  <c:v>0.71777573543367157</c:v>
                </c:pt>
                <c:pt idx="775">
                  <c:v>0.7249090778489089</c:v>
                </c:pt>
                <c:pt idx="776">
                  <c:v>0.72717029900678853</c:v>
                </c:pt>
                <c:pt idx="777">
                  <c:v>0.73164952452876197</c:v>
                </c:pt>
                <c:pt idx="778">
                  <c:v>0.72540907091865958</c:v>
                </c:pt>
                <c:pt idx="779">
                  <c:v>0.72312791369483009</c:v>
                </c:pt>
                <c:pt idx="780">
                  <c:v>0.72214911253095815</c:v>
                </c:pt>
                <c:pt idx="781">
                  <c:v>0.72196913042150124</c:v>
                </c:pt>
                <c:pt idx="782">
                  <c:v>0.71442119322679465</c:v>
                </c:pt>
                <c:pt idx="783">
                  <c:v>0.71354029072189418</c:v>
                </c:pt>
                <c:pt idx="784">
                  <c:v>0.71592223598377325</c:v>
                </c:pt>
                <c:pt idx="785">
                  <c:v>0.71755607134336052</c:v>
                </c:pt>
                <c:pt idx="786">
                  <c:v>0.7209722964830052</c:v>
                </c:pt>
                <c:pt idx="787">
                  <c:v>0.72046230188786398</c:v>
                </c:pt>
                <c:pt idx="788">
                  <c:v>0.7266158201490347</c:v>
                </c:pt>
                <c:pt idx="789">
                  <c:v>0.71847555857386747</c:v>
                </c:pt>
                <c:pt idx="790">
                  <c:v>0.71761919301359234</c:v>
                </c:pt>
                <c:pt idx="791">
                  <c:v>0.73183943483777003</c:v>
                </c:pt>
                <c:pt idx="792">
                  <c:v>0.72131965539972642</c:v>
                </c:pt>
                <c:pt idx="793">
                  <c:v>0.72055734248693581</c:v>
                </c:pt>
                <c:pt idx="794">
                  <c:v>0.71058357174684528</c:v>
                </c:pt>
                <c:pt idx="795">
                  <c:v>0.71902518455546949</c:v>
                </c:pt>
                <c:pt idx="796">
                  <c:v>0.71198750597581484</c:v>
                </c:pt>
                <c:pt idx="797">
                  <c:v>0.71818319083623017</c:v>
                </c:pt>
                <c:pt idx="798">
                  <c:v>0.75411813345811174</c:v>
                </c:pt>
                <c:pt idx="799">
                  <c:v>0.75378851205497477</c:v>
                </c:pt>
                <c:pt idx="800">
                  <c:v>0.75122380969838964</c:v>
                </c:pt>
                <c:pt idx="801">
                  <c:v>0.76107089825621965</c:v>
                </c:pt>
                <c:pt idx="802">
                  <c:v>0.75248987956503854</c:v>
                </c:pt>
                <c:pt idx="803">
                  <c:v>0.75949331785100593</c:v>
                </c:pt>
                <c:pt idx="804">
                  <c:v>0.7437703154805777</c:v>
                </c:pt>
                <c:pt idx="805">
                  <c:v>0.716246426608529</c:v>
                </c:pt>
                <c:pt idx="806">
                  <c:v>0.70789166711117646</c:v>
                </c:pt>
                <c:pt idx="807">
                  <c:v>0.70201625918123212</c:v>
                </c:pt>
                <c:pt idx="808">
                  <c:v>0.72687431273525349</c:v>
                </c:pt>
                <c:pt idx="809">
                  <c:v>0.72601056884314563</c:v>
                </c:pt>
                <c:pt idx="810">
                  <c:v>0.6998417679171467</c:v>
                </c:pt>
                <c:pt idx="811">
                  <c:v>0.68982036385346146</c:v>
                </c:pt>
                <c:pt idx="812">
                  <c:v>0.70090733756686163</c:v>
                </c:pt>
                <c:pt idx="813">
                  <c:v>0.69809459690628184</c:v>
                </c:pt>
                <c:pt idx="814">
                  <c:v>0.70769416103848481</c:v>
                </c:pt>
                <c:pt idx="815">
                  <c:v>0.71214740427195533</c:v>
                </c:pt>
                <c:pt idx="816">
                  <c:v>0.69897032968018369</c:v>
                </c:pt>
                <c:pt idx="817">
                  <c:v>0.69635132381491871</c:v>
                </c:pt>
                <c:pt idx="818">
                  <c:v>0.68870020903942719</c:v>
                </c:pt>
                <c:pt idx="819">
                  <c:v>0.6726530748955567</c:v>
                </c:pt>
                <c:pt idx="820">
                  <c:v>0.66932645467339535</c:v>
                </c:pt>
                <c:pt idx="821">
                  <c:v>0.66067217327318706</c:v>
                </c:pt>
                <c:pt idx="822">
                  <c:v>0.61113545052379681</c:v>
                </c:pt>
                <c:pt idx="823">
                  <c:v>0.62052309223326696</c:v>
                </c:pt>
                <c:pt idx="824">
                  <c:v>0.63581824661323005</c:v>
                </c:pt>
                <c:pt idx="825">
                  <c:v>0.62718387523244923</c:v>
                </c:pt>
                <c:pt idx="826">
                  <c:v>0.62788050617983426</c:v>
                </c:pt>
                <c:pt idx="827">
                  <c:v>0.62334605110204167</c:v>
                </c:pt>
                <c:pt idx="828">
                  <c:v>0.54867441739463174</c:v>
                </c:pt>
                <c:pt idx="829">
                  <c:v>0.55500655101063956</c:v>
                </c:pt>
                <c:pt idx="830">
                  <c:v>0.57201963601470418</c:v>
                </c:pt>
                <c:pt idx="831">
                  <c:v>0.58826032744890355</c:v>
                </c:pt>
                <c:pt idx="832">
                  <c:v>0.59302139554444733</c:v>
                </c:pt>
                <c:pt idx="833">
                  <c:v>0.59138819825840094</c:v>
                </c:pt>
                <c:pt idx="834">
                  <c:v>0.57832551051903436</c:v>
                </c:pt>
                <c:pt idx="835">
                  <c:v>0.5772862161611142</c:v>
                </c:pt>
                <c:pt idx="836">
                  <c:v>0.57786419689870905</c:v>
                </c:pt>
                <c:pt idx="837">
                  <c:v>0.57243323253181266</c:v>
                </c:pt>
                <c:pt idx="838">
                  <c:v>0.57592300125981932</c:v>
                </c:pt>
                <c:pt idx="839">
                  <c:v>0.57458102779146947</c:v>
                </c:pt>
                <c:pt idx="840">
                  <c:v>0.56619088783641291</c:v>
                </c:pt>
                <c:pt idx="841">
                  <c:v>0.55560948183490944</c:v>
                </c:pt>
                <c:pt idx="842">
                  <c:v>0.5581610582030474</c:v>
                </c:pt>
                <c:pt idx="843">
                  <c:v>0.55526521053855149</c:v>
                </c:pt>
                <c:pt idx="844">
                  <c:v>0.5537735609371669</c:v>
                </c:pt>
                <c:pt idx="845">
                  <c:v>0.54623852954406371</c:v>
                </c:pt>
                <c:pt idx="846">
                  <c:v>0.54415673826829636</c:v>
                </c:pt>
                <c:pt idx="847">
                  <c:v>0.54477358518870722</c:v>
                </c:pt>
                <c:pt idx="848">
                  <c:v>0.54677180206480891</c:v>
                </c:pt>
                <c:pt idx="849">
                  <c:v>0.54836727301731114</c:v>
                </c:pt>
                <c:pt idx="850">
                  <c:v>0.55822049650277217</c:v>
                </c:pt>
                <c:pt idx="851">
                  <c:v>0.56365361778951562</c:v>
                </c:pt>
                <c:pt idx="852">
                  <c:v>0.56497077829801545</c:v>
                </c:pt>
                <c:pt idx="853">
                  <c:v>0.55959417856279559</c:v>
                </c:pt>
                <c:pt idx="854">
                  <c:v>0.55660546079111173</c:v>
                </c:pt>
                <c:pt idx="855">
                  <c:v>0.56998610492663881</c:v>
                </c:pt>
                <c:pt idx="856">
                  <c:v>0.56470021310998542</c:v>
                </c:pt>
                <c:pt idx="857">
                  <c:v>0.58457847358492976</c:v>
                </c:pt>
                <c:pt idx="858">
                  <c:v>0.58067174225902907</c:v>
                </c:pt>
                <c:pt idx="859">
                  <c:v>0.60438066650084799</c:v>
                </c:pt>
                <c:pt idx="860">
                  <c:v>0.60392939076461505</c:v>
                </c:pt>
                <c:pt idx="861">
                  <c:v>0.6010699509298667</c:v>
                </c:pt>
                <c:pt idx="862">
                  <c:v>0.63598146877847994</c:v>
                </c:pt>
                <c:pt idx="863">
                  <c:v>0.65284845453387286</c:v>
                </c:pt>
                <c:pt idx="864">
                  <c:v>0.64799671385649193</c:v>
                </c:pt>
                <c:pt idx="865">
                  <c:v>0.64933197938195386</c:v>
                </c:pt>
                <c:pt idx="866">
                  <c:v>0.64582611002411094</c:v>
                </c:pt>
                <c:pt idx="867">
                  <c:v>0.64153413792328884</c:v>
                </c:pt>
                <c:pt idx="868">
                  <c:v>0.65607716953261785</c:v>
                </c:pt>
                <c:pt idx="869">
                  <c:v>0.66335549828344909</c:v>
                </c:pt>
                <c:pt idx="870">
                  <c:v>0.66292300518293357</c:v>
                </c:pt>
                <c:pt idx="871">
                  <c:v>0.64138105877024998</c:v>
                </c:pt>
                <c:pt idx="872">
                  <c:v>0.64141159751602506</c:v>
                </c:pt>
                <c:pt idx="873">
                  <c:v>0.66247149228454227</c:v>
                </c:pt>
                <c:pt idx="874">
                  <c:v>0.67536495550592124</c:v>
                </c:pt>
                <c:pt idx="875">
                  <c:v>0.6618201728016353</c:v>
                </c:pt>
                <c:pt idx="876">
                  <c:v>0.64947970256092813</c:v>
                </c:pt>
                <c:pt idx="877">
                  <c:v>0.63239133590011487</c:v>
                </c:pt>
                <c:pt idx="878">
                  <c:v>0.62814554094517605</c:v>
                </c:pt>
                <c:pt idx="879">
                  <c:v>0.6309905635341313</c:v>
                </c:pt>
                <c:pt idx="880">
                  <c:v>0.64042531848698758</c:v>
                </c:pt>
                <c:pt idx="881">
                  <c:v>0.65549185379117836</c:v>
                </c:pt>
                <c:pt idx="882">
                  <c:v>0.67216216938088813</c:v>
                </c:pt>
                <c:pt idx="883">
                  <c:v>0.67336364938169602</c:v>
                </c:pt>
                <c:pt idx="884">
                  <c:v>0.66993916670213438</c:v>
                </c:pt>
                <c:pt idx="885">
                  <c:v>0.72122307523448292</c:v>
                </c:pt>
                <c:pt idx="886">
                  <c:v>0.70510028959166726</c:v>
                </c:pt>
                <c:pt idx="887">
                  <c:v>0.69405134314061845</c:v>
                </c:pt>
                <c:pt idx="888">
                  <c:v>0.69055878361325129</c:v>
                </c:pt>
                <c:pt idx="889">
                  <c:v>0.66984707589067016</c:v>
                </c:pt>
                <c:pt idx="890">
                  <c:v>0.68447670353689194</c:v>
                </c:pt>
                <c:pt idx="891">
                  <c:v>0.72693289976349929</c:v>
                </c:pt>
                <c:pt idx="892">
                  <c:v>0.68883518729976023</c:v>
                </c:pt>
                <c:pt idx="893">
                  <c:v>0.65787429353538684</c:v>
                </c:pt>
                <c:pt idx="894">
                  <c:v>0.65723877467682246</c:v>
                </c:pt>
                <c:pt idx="895">
                  <c:v>0.64534037257549681</c:v>
                </c:pt>
                <c:pt idx="896">
                  <c:v>0.63942596631833892</c:v>
                </c:pt>
                <c:pt idx="897">
                  <c:v>0.63966993441006448</c:v>
                </c:pt>
                <c:pt idx="898">
                  <c:v>0.64244010964362386</c:v>
                </c:pt>
                <c:pt idx="899">
                  <c:v>0.64434681527401716</c:v>
                </c:pt>
                <c:pt idx="900">
                  <c:v>0.64204413351760481</c:v>
                </c:pt>
                <c:pt idx="901">
                  <c:v>0.64110877450931725</c:v>
                </c:pt>
                <c:pt idx="902">
                  <c:v>0.63885614319816719</c:v>
                </c:pt>
                <c:pt idx="903">
                  <c:v>0.63478431704771499</c:v>
                </c:pt>
                <c:pt idx="904">
                  <c:v>0.6451691220778164</c:v>
                </c:pt>
                <c:pt idx="905">
                  <c:v>0.63063836732383882</c:v>
                </c:pt>
                <c:pt idx="906">
                  <c:v>0.63660401967098035</c:v>
                </c:pt>
                <c:pt idx="907">
                  <c:v>0.6384732973653604</c:v>
                </c:pt>
                <c:pt idx="908">
                  <c:v>0.64716689966024843</c:v>
                </c:pt>
                <c:pt idx="909">
                  <c:v>0.64534336210229626</c:v>
                </c:pt>
                <c:pt idx="910">
                  <c:v>0.64377424427849739</c:v>
                </c:pt>
                <c:pt idx="911">
                  <c:v>0.64598467334158771</c:v>
                </c:pt>
                <c:pt idx="912">
                  <c:v>0.64843168751369351</c:v>
                </c:pt>
                <c:pt idx="913">
                  <c:v>0.6451300708869353</c:v>
                </c:pt>
                <c:pt idx="914">
                  <c:v>0.64472841641709233</c:v>
                </c:pt>
                <c:pt idx="915">
                  <c:v>0.64092713092475895</c:v>
                </c:pt>
                <c:pt idx="916">
                  <c:v>0.64008954454453892</c:v>
                </c:pt>
                <c:pt idx="917">
                  <c:v>0.6638520506864648</c:v>
                </c:pt>
                <c:pt idx="918">
                  <c:v>0.65342195932331559</c:v>
                </c:pt>
                <c:pt idx="919">
                  <c:v>0.66084347687594769</c:v>
                </c:pt>
                <c:pt idx="920">
                  <c:v>0.64864922206517628</c:v>
                </c:pt>
                <c:pt idx="921">
                  <c:v>0.64722685841718808</c:v>
                </c:pt>
                <c:pt idx="922">
                  <c:v>0.61928360462708387</c:v>
                </c:pt>
                <c:pt idx="923">
                  <c:v>0.61431989926112052</c:v>
                </c:pt>
                <c:pt idx="924">
                  <c:v>0.60871259052102522</c:v>
                </c:pt>
                <c:pt idx="925">
                  <c:v>0.57232519287600103</c:v>
                </c:pt>
                <c:pt idx="926">
                  <c:v>0.53400205365215936</c:v>
                </c:pt>
                <c:pt idx="927">
                  <c:v>0.53024343079971015</c:v>
                </c:pt>
                <c:pt idx="928">
                  <c:v>0.54767616669810315</c:v>
                </c:pt>
                <c:pt idx="929">
                  <c:v>0.54743878072326535</c:v>
                </c:pt>
                <c:pt idx="930">
                  <c:v>0.54017322921710775</c:v>
                </c:pt>
                <c:pt idx="931">
                  <c:v>0.53017053453728813</c:v>
                </c:pt>
                <c:pt idx="932">
                  <c:v>0.53478120481710534</c:v>
                </c:pt>
                <c:pt idx="933">
                  <c:v>0.53505598712953339</c:v>
                </c:pt>
                <c:pt idx="934">
                  <c:v>0.5367519287496415</c:v>
                </c:pt>
                <c:pt idx="935">
                  <c:v>0.5328549139213612</c:v>
                </c:pt>
                <c:pt idx="936">
                  <c:v>0.51630389829932777</c:v>
                </c:pt>
                <c:pt idx="937">
                  <c:v>0.50059427777714305</c:v>
                </c:pt>
                <c:pt idx="938">
                  <c:v>0.4905003328772215</c:v>
                </c:pt>
                <c:pt idx="939">
                  <c:v>0.47975584746016958</c:v>
                </c:pt>
                <c:pt idx="940">
                  <c:v>0.46495783581094441</c:v>
                </c:pt>
                <c:pt idx="941">
                  <c:v>0.4466931730501611</c:v>
                </c:pt>
                <c:pt idx="942">
                  <c:v>0.4500430500483984</c:v>
                </c:pt>
                <c:pt idx="943">
                  <c:v>0.44465610242287151</c:v>
                </c:pt>
                <c:pt idx="944">
                  <c:v>0.42227158551810717</c:v>
                </c:pt>
                <c:pt idx="945">
                  <c:v>0.36937138916424411</c:v>
                </c:pt>
                <c:pt idx="946">
                  <c:v>0.36629350740253697</c:v>
                </c:pt>
                <c:pt idx="947">
                  <c:v>0.3729680985385031</c:v>
                </c:pt>
                <c:pt idx="948">
                  <c:v>0.3279131644845909</c:v>
                </c:pt>
                <c:pt idx="949">
                  <c:v>0.3319675169759207</c:v>
                </c:pt>
                <c:pt idx="950">
                  <c:v>0.33819883826337094</c:v>
                </c:pt>
                <c:pt idx="951">
                  <c:v>0.35290386944625995</c:v>
                </c:pt>
                <c:pt idx="952">
                  <c:v>0.35460787718734016</c:v>
                </c:pt>
                <c:pt idx="953">
                  <c:v>0.30368606840117768</c:v>
                </c:pt>
                <c:pt idx="954">
                  <c:v>0.24831608687916884</c:v>
                </c:pt>
                <c:pt idx="955">
                  <c:v>0.28832850900706236</c:v>
                </c:pt>
                <c:pt idx="956">
                  <c:v>0.32999081548576659</c:v>
                </c:pt>
                <c:pt idx="957">
                  <c:v>0.33296330612986402</c:v>
                </c:pt>
                <c:pt idx="958">
                  <c:v>0.35213344723380779</c:v>
                </c:pt>
                <c:pt idx="959">
                  <c:v>0.38306214442389147</c:v>
                </c:pt>
                <c:pt idx="960">
                  <c:v>0.3697444097255172</c:v>
                </c:pt>
                <c:pt idx="961">
                  <c:v>0.35918177866919726</c:v>
                </c:pt>
                <c:pt idx="962">
                  <c:v>0.35902656899378826</c:v>
                </c:pt>
                <c:pt idx="963">
                  <c:v>0.39393488208802768</c:v>
                </c:pt>
                <c:pt idx="964">
                  <c:v>0.38013774005031808</c:v>
                </c:pt>
                <c:pt idx="965">
                  <c:v>0.38710303260137235</c:v>
                </c:pt>
                <c:pt idx="966">
                  <c:v>0.39282640686165299</c:v>
                </c:pt>
                <c:pt idx="967">
                  <c:v>0.39087722928918006</c:v>
                </c:pt>
                <c:pt idx="968">
                  <c:v>0.41010185002865901</c:v>
                </c:pt>
                <c:pt idx="969">
                  <c:v>0.41224001468116944</c:v>
                </c:pt>
                <c:pt idx="970">
                  <c:v>0.41966580253872798</c:v>
                </c:pt>
                <c:pt idx="971">
                  <c:v>0.43894152921291096</c:v>
                </c:pt>
                <c:pt idx="972">
                  <c:v>0.44871256133279136</c:v>
                </c:pt>
                <c:pt idx="973">
                  <c:v>0.46091610586979254</c:v>
                </c:pt>
                <c:pt idx="974">
                  <c:v>0.45232180203297195</c:v>
                </c:pt>
                <c:pt idx="975">
                  <c:v>0.44792797741032286</c:v>
                </c:pt>
                <c:pt idx="976">
                  <c:v>0.44393896358453061</c:v>
                </c:pt>
                <c:pt idx="977">
                  <c:v>0.46044415144080381</c:v>
                </c:pt>
                <c:pt idx="978">
                  <c:v>0.46021000281603525</c:v>
                </c:pt>
                <c:pt idx="979">
                  <c:v>0.47532347412890602</c:v>
                </c:pt>
                <c:pt idx="980">
                  <c:v>0.41472349822088267</c:v>
                </c:pt>
                <c:pt idx="981">
                  <c:v>0.43423626304359098</c:v>
                </c:pt>
                <c:pt idx="982">
                  <c:v>0.41695237963880921</c:v>
                </c:pt>
                <c:pt idx="983">
                  <c:v>0.42281629052767061</c:v>
                </c:pt>
                <c:pt idx="984">
                  <c:v>0.40125102064919277</c:v>
                </c:pt>
                <c:pt idx="985">
                  <c:v>0.41954516519624185</c:v>
                </c:pt>
                <c:pt idx="986">
                  <c:v>0.41133494887395733</c:v>
                </c:pt>
                <c:pt idx="987">
                  <c:v>0.45037465817032202</c:v>
                </c:pt>
                <c:pt idx="988">
                  <c:v>0.43944387284083664</c:v>
                </c:pt>
                <c:pt idx="989">
                  <c:v>0.44559391704222928</c:v>
                </c:pt>
                <c:pt idx="990">
                  <c:v>0.44721690783162471</c:v>
                </c:pt>
                <c:pt idx="991">
                  <c:v>0.43586150938291857</c:v>
                </c:pt>
                <c:pt idx="992">
                  <c:v>0.42899891889393488</c:v>
                </c:pt>
                <c:pt idx="993">
                  <c:v>0.41188948980787921</c:v>
                </c:pt>
                <c:pt idx="994">
                  <c:v>0.47999567054790321</c:v>
                </c:pt>
                <c:pt idx="995">
                  <c:v>0.47779727902733515</c:v>
                </c:pt>
                <c:pt idx="996">
                  <c:v>0.46214712974392691</c:v>
                </c:pt>
                <c:pt idx="997">
                  <c:v>0.46216921978097569</c:v>
                </c:pt>
                <c:pt idx="998">
                  <c:v>0.46944265184696327</c:v>
                </c:pt>
                <c:pt idx="999">
                  <c:v>0.44891437194919342</c:v>
                </c:pt>
                <c:pt idx="1000">
                  <c:v>0.46663263908137881</c:v>
                </c:pt>
                <c:pt idx="1001">
                  <c:v>0.45256861974958923</c:v>
                </c:pt>
                <c:pt idx="1002">
                  <c:v>0.48816766163556591</c:v>
                </c:pt>
                <c:pt idx="1003">
                  <c:v>0.49903414003837959</c:v>
                </c:pt>
                <c:pt idx="1004">
                  <c:v>0.50602159029185867</c:v>
                </c:pt>
                <c:pt idx="1005">
                  <c:v>0.50219568291929806</c:v>
                </c:pt>
                <c:pt idx="1006">
                  <c:v>0.51316305802824058</c:v>
                </c:pt>
                <c:pt idx="1007">
                  <c:v>0.52236724483064434</c:v>
                </c:pt>
                <c:pt idx="1008">
                  <c:v>0.53591769991780569</c:v>
                </c:pt>
                <c:pt idx="1009">
                  <c:v>0.54362799085651159</c:v>
                </c:pt>
                <c:pt idx="1010">
                  <c:v>0.55036592035143272</c:v>
                </c:pt>
                <c:pt idx="1011">
                  <c:v>0.57319500207508212</c:v>
                </c:pt>
                <c:pt idx="1012">
                  <c:v>0.60909397040634183</c:v>
                </c:pt>
                <c:pt idx="1013">
                  <c:v>0.60280363622261313</c:v>
                </c:pt>
                <c:pt idx="1014">
                  <c:v>0.59171275309559246</c:v>
                </c:pt>
                <c:pt idx="1015">
                  <c:v>0.62257031000699836</c:v>
                </c:pt>
                <c:pt idx="1016">
                  <c:v>0.65165811953798336</c:v>
                </c:pt>
                <c:pt idx="1017">
                  <c:v>0.63423363561964119</c:v>
                </c:pt>
                <c:pt idx="1018">
                  <c:v>0.634004970483523</c:v>
                </c:pt>
                <c:pt idx="1019">
                  <c:v>0.62142087453193118</c:v>
                </c:pt>
                <c:pt idx="1020">
                  <c:v>0.62262929736259498</c:v>
                </c:pt>
                <c:pt idx="1021">
                  <c:v>0.601891661479663</c:v>
                </c:pt>
                <c:pt idx="1022">
                  <c:v>0.58901129215657788</c:v>
                </c:pt>
                <c:pt idx="1023">
                  <c:v>0.59983539624501614</c:v>
                </c:pt>
                <c:pt idx="1024">
                  <c:v>0.58521621560163939</c:v>
                </c:pt>
                <c:pt idx="1025">
                  <c:v>0.58589831836175554</c:v>
                </c:pt>
                <c:pt idx="1026">
                  <c:v>0.56568736310245449</c:v>
                </c:pt>
                <c:pt idx="1027">
                  <c:v>0.57857928544389403</c:v>
                </c:pt>
                <c:pt idx="1028">
                  <c:v>0.57607782335541535</c:v>
                </c:pt>
                <c:pt idx="1029">
                  <c:v>0.57431601536868782</c:v>
                </c:pt>
                <c:pt idx="1030">
                  <c:v>0.55915140833283694</c:v>
                </c:pt>
                <c:pt idx="1031">
                  <c:v>0.52882286289432501</c:v>
                </c:pt>
                <c:pt idx="1032">
                  <c:v>0.41386764040222068</c:v>
                </c:pt>
                <c:pt idx="1033">
                  <c:v>0.35465348937107249</c:v>
                </c:pt>
                <c:pt idx="1034">
                  <c:v>0.31852961349642217</c:v>
                </c:pt>
                <c:pt idx="1035">
                  <c:v>0.34052186911806986</c:v>
                </c:pt>
                <c:pt idx="1036">
                  <c:v>0.34482978943273679</c:v>
                </c:pt>
                <c:pt idx="1037">
                  <c:v>0.34275931469975185</c:v>
                </c:pt>
                <c:pt idx="1038">
                  <c:v>0.34418427438102195</c:v>
                </c:pt>
                <c:pt idx="1039">
                  <c:v>0.38496061566984785</c:v>
                </c:pt>
                <c:pt idx="1040">
                  <c:v>0.40321001721036831</c:v>
                </c:pt>
                <c:pt idx="1041">
                  <c:v>0.40214763162454353</c:v>
                </c:pt>
                <c:pt idx="1042">
                  <c:v>0.39136642793843168</c:v>
                </c:pt>
                <c:pt idx="1043">
                  <c:v>0.43101073155454211</c:v>
                </c:pt>
                <c:pt idx="1044">
                  <c:v>0.42354781552555815</c:v>
                </c:pt>
                <c:pt idx="1045">
                  <c:v>0.42997550822236241</c:v>
                </c:pt>
                <c:pt idx="1046">
                  <c:v>0.42716249686829466</c:v>
                </c:pt>
                <c:pt idx="1047">
                  <c:v>0.42607947352684067</c:v>
                </c:pt>
                <c:pt idx="1048">
                  <c:v>0.426579164224131</c:v>
                </c:pt>
                <c:pt idx="1049">
                  <c:v>0.42851203919649183</c:v>
                </c:pt>
                <c:pt idx="1050">
                  <c:v>0.40619670540842528</c:v>
                </c:pt>
                <c:pt idx="1051">
                  <c:v>0.40180594055937885</c:v>
                </c:pt>
                <c:pt idx="1052">
                  <c:v>0.40056811198109715</c:v>
                </c:pt>
                <c:pt idx="1053">
                  <c:v>0.40703809814883385</c:v>
                </c:pt>
                <c:pt idx="1054">
                  <c:v>0.40354205857480613</c:v>
                </c:pt>
                <c:pt idx="1055">
                  <c:v>0.40461706101694256</c:v>
                </c:pt>
                <c:pt idx="1056">
                  <c:v>0.43183493282450364</c:v>
                </c:pt>
                <c:pt idx="1057">
                  <c:v>0.4287634752197157</c:v>
                </c:pt>
                <c:pt idx="1058">
                  <c:v>0.41361597242563686</c:v>
                </c:pt>
                <c:pt idx="1059">
                  <c:v>0.36301305157572977</c:v>
                </c:pt>
                <c:pt idx="1060">
                  <c:v>0.36273051921016608</c:v>
                </c:pt>
                <c:pt idx="1061">
                  <c:v>0.35852157105689619</c:v>
                </c:pt>
                <c:pt idx="1062">
                  <c:v>0.36036751881699353</c:v>
                </c:pt>
                <c:pt idx="1063">
                  <c:v>0.34270324877959824</c:v>
                </c:pt>
                <c:pt idx="1064">
                  <c:v>0.35788301117086668</c:v>
                </c:pt>
                <c:pt idx="1065">
                  <c:v>0.35046386248763584</c:v>
                </c:pt>
                <c:pt idx="1066">
                  <c:v>0.345306738032223</c:v>
                </c:pt>
                <c:pt idx="1067">
                  <c:v>0.34360645514423743</c:v>
                </c:pt>
                <c:pt idx="1068">
                  <c:v>0.34091581222778627</c:v>
                </c:pt>
                <c:pt idx="1069">
                  <c:v>0.31736604712697819</c:v>
                </c:pt>
                <c:pt idx="1070">
                  <c:v>0.345085889382094</c:v>
                </c:pt>
                <c:pt idx="1071">
                  <c:v>0.34939004485460756</c:v>
                </c:pt>
                <c:pt idx="1072">
                  <c:v>0.3451573369145739</c:v>
                </c:pt>
                <c:pt idx="1073">
                  <c:v>0.34426194508968316</c:v>
                </c:pt>
                <c:pt idx="1074">
                  <c:v>0.34235214866356617</c:v>
                </c:pt>
                <c:pt idx="1075">
                  <c:v>0.32757918530629665</c:v>
                </c:pt>
                <c:pt idx="1076">
                  <c:v>0.3407313921843404</c:v>
                </c:pt>
                <c:pt idx="1077">
                  <c:v>0.34476295195914841</c:v>
                </c:pt>
                <c:pt idx="1078">
                  <c:v>0.34243299083081241</c:v>
                </c:pt>
                <c:pt idx="1079">
                  <c:v>0.35499164139523465</c:v>
                </c:pt>
                <c:pt idx="1080">
                  <c:v>0.35472487174813633</c:v>
                </c:pt>
                <c:pt idx="1081">
                  <c:v>0.35207416939683389</c:v>
                </c:pt>
                <c:pt idx="1082">
                  <c:v>0.35093047964413437</c:v>
                </c:pt>
                <c:pt idx="1083">
                  <c:v>0.3473368333958089</c:v>
                </c:pt>
                <c:pt idx="1084">
                  <c:v>0.35196932900140143</c:v>
                </c:pt>
                <c:pt idx="1085">
                  <c:v>0.35117405679436736</c:v>
                </c:pt>
                <c:pt idx="1086">
                  <c:v>0.34398971859172506</c:v>
                </c:pt>
                <c:pt idx="1087">
                  <c:v>0.35754010300579125</c:v>
                </c:pt>
                <c:pt idx="1088">
                  <c:v>0.35685740040057501</c:v>
                </c:pt>
                <c:pt idx="1089">
                  <c:v>0.35739958243292674</c:v>
                </c:pt>
                <c:pt idx="1090">
                  <c:v>0.3591953537156502</c:v>
                </c:pt>
                <c:pt idx="1091">
                  <c:v>0.35506016338126573</c:v>
                </c:pt>
                <c:pt idx="1092">
                  <c:v>0.36771288401416902</c:v>
                </c:pt>
                <c:pt idx="1093">
                  <c:v>0.36961453343511907</c:v>
                </c:pt>
                <c:pt idx="1094">
                  <c:v>0.37640145851750795</c:v>
                </c:pt>
                <c:pt idx="1095">
                  <c:v>0.41904544065951527</c:v>
                </c:pt>
                <c:pt idx="1096">
                  <c:v>0.44294365287961096</c:v>
                </c:pt>
                <c:pt idx="1097">
                  <c:v>0.45711321426836304</c:v>
                </c:pt>
                <c:pt idx="1098">
                  <c:v>0.46137952142015487</c:v>
                </c:pt>
                <c:pt idx="1099">
                  <c:v>0.4616284786583455</c:v>
                </c:pt>
                <c:pt idx="1100">
                  <c:v>0.46068052017214611</c:v>
                </c:pt>
                <c:pt idx="1101">
                  <c:v>0.46050763343629231</c:v>
                </c:pt>
                <c:pt idx="1102">
                  <c:v>0.43369382292695385</c:v>
                </c:pt>
                <c:pt idx="1103">
                  <c:v>0.4200373651394631</c:v>
                </c:pt>
                <c:pt idx="1104">
                  <c:v>0.43399411334097771</c:v>
                </c:pt>
                <c:pt idx="1105">
                  <c:v>0.45303900389595642</c:v>
                </c:pt>
                <c:pt idx="1106">
                  <c:v>0.43410503309167459</c:v>
                </c:pt>
                <c:pt idx="1107">
                  <c:v>0.43090665682387952</c:v>
                </c:pt>
                <c:pt idx="1108">
                  <c:v>0.43899022526375397</c:v>
                </c:pt>
                <c:pt idx="1109">
                  <c:v>0.43776370897887507</c:v>
                </c:pt>
                <c:pt idx="1110">
                  <c:v>0.46678286261311919</c:v>
                </c:pt>
                <c:pt idx="1111">
                  <c:v>0.44573836997315047</c:v>
                </c:pt>
                <c:pt idx="1112">
                  <c:v>0.45345197514010405</c:v>
                </c:pt>
                <c:pt idx="1113">
                  <c:v>0.47620851103137579</c:v>
                </c:pt>
                <c:pt idx="1114">
                  <c:v>0.46560525236166</c:v>
                </c:pt>
                <c:pt idx="1115">
                  <c:v>0.46278779947616405</c:v>
                </c:pt>
                <c:pt idx="1116">
                  <c:v>0.45718943238369347</c:v>
                </c:pt>
                <c:pt idx="1117">
                  <c:v>0.46429018055108962</c:v>
                </c:pt>
                <c:pt idx="1118">
                  <c:v>0.47297110927891756</c:v>
                </c:pt>
                <c:pt idx="1119">
                  <c:v>0.47319247183273899</c:v>
                </c:pt>
                <c:pt idx="1120">
                  <c:v>0.46179387647617515</c:v>
                </c:pt>
                <c:pt idx="1121">
                  <c:v>0.4745693613658411</c:v>
                </c:pt>
                <c:pt idx="1122">
                  <c:v>0.5336219160062583</c:v>
                </c:pt>
                <c:pt idx="1123">
                  <c:v>0.5431694767140971</c:v>
                </c:pt>
                <c:pt idx="1124">
                  <c:v>0.56831068441358967</c:v>
                </c:pt>
                <c:pt idx="1125">
                  <c:v>0.5807207676511118</c:v>
                </c:pt>
                <c:pt idx="1126">
                  <c:v>0.58284962501971915</c:v>
                </c:pt>
                <c:pt idx="1127">
                  <c:v>0.61692379166563516</c:v>
                </c:pt>
                <c:pt idx="1128">
                  <c:v>0.61795713955019771</c:v>
                </c:pt>
                <c:pt idx="1129">
                  <c:v>0.61832136866748688</c:v>
                </c:pt>
                <c:pt idx="1130">
                  <c:v>0.61534623428228263</c:v>
                </c:pt>
                <c:pt idx="1131">
                  <c:v>0.64482549537566747</c:v>
                </c:pt>
                <c:pt idx="1132">
                  <c:v>0.68151606219479832</c:v>
                </c:pt>
                <c:pt idx="1133">
                  <c:v>0.68100123901400988</c:v>
                </c:pt>
                <c:pt idx="1134">
                  <c:v>0.66527286930733798</c:v>
                </c:pt>
                <c:pt idx="1135">
                  <c:v>0.64580602446688418</c:v>
                </c:pt>
                <c:pt idx="1136">
                  <c:v>0.57723585202704353</c:v>
                </c:pt>
                <c:pt idx="1137">
                  <c:v>0.58070728372930369</c:v>
                </c:pt>
                <c:pt idx="1138">
                  <c:v>0.5944300031007298</c:v>
                </c:pt>
                <c:pt idx="1139">
                  <c:v>0.59460291993337566</c:v>
                </c:pt>
                <c:pt idx="1140">
                  <c:v>0.59927119647159943</c:v>
                </c:pt>
                <c:pt idx="1141">
                  <c:v>0.60159457034593755</c:v>
                </c:pt>
                <c:pt idx="1142">
                  <c:v>0.62701124136466768</c:v>
                </c:pt>
                <c:pt idx="1143">
                  <c:v>0.63630975362409559</c:v>
                </c:pt>
                <c:pt idx="1144">
                  <c:v>0.65380518290378986</c:v>
                </c:pt>
                <c:pt idx="1145">
                  <c:v>0.66163864000204864</c:v>
                </c:pt>
                <c:pt idx="1146">
                  <c:v>0.64982987627741295</c:v>
                </c:pt>
                <c:pt idx="1147">
                  <c:v>0.65182007289512744</c:v>
                </c:pt>
                <c:pt idx="1148">
                  <c:v>0.66108400412604329</c:v>
                </c:pt>
                <c:pt idx="1149">
                  <c:v>0.65929611628863349</c:v>
                </c:pt>
                <c:pt idx="1150">
                  <c:v>0.65175830873561069</c:v>
                </c:pt>
                <c:pt idx="1151">
                  <c:v>0.64501979472374338</c:v>
                </c:pt>
                <c:pt idx="1152">
                  <c:v>0.65293099099354124</c:v>
                </c:pt>
                <c:pt idx="1153">
                  <c:v>0.66441632623547309</c:v>
                </c:pt>
                <c:pt idx="1154">
                  <c:v>0.67819255780625909</c:v>
                </c:pt>
                <c:pt idx="1155">
                  <c:v>0.67570414030237136</c:v>
                </c:pt>
                <c:pt idx="1156">
                  <c:v>0.67580141889181766</c:v>
                </c:pt>
                <c:pt idx="1157">
                  <c:v>0.68814452529303283</c:v>
                </c:pt>
                <c:pt idx="1158">
                  <c:v>0.69085866688429187</c:v>
                </c:pt>
                <c:pt idx="1159">
                  <c:v>0.69068830439349105</c:v>
                </c:pt>
                <c:pt idx="1160">
                  <c:v>0.69026830085462876</c:v>
                </c:pt>
                <c:pt idx="1161">
                  <c:v>0.67520572323806438</c:v>
                </c:pt>
                <c:pt idx="1162">
                  <c:v>0.66196953031107153</c:v>
                </c:pt>
                <c:pt idx="1163">
                  <c:v>0.66656507927726316</c:v>
                </c:pt>
                <c:pt idx="1164">
                  <c:v>0.66139896314079905</c:v>
                </c:pt>
                <c:pt idx="1165">
                  <c:v>0.66114049672770403</c:v>
                </c:pt>
                <c:pt idx="1166">
                  <c:v>0.66244585803645895</c:v>
                </c:pt>
                <c:pt idx="1167">
                  <c:v>0.66124792488925632</c:v>
                </c:pt>
                <c:pt idx="1168">
                  <c:v>0.66766545133471078</c:v>
                </c:pt>
                <c:pt idx="1169">
                  <c:v>0.66464426284543421</c:v>
                </c:pt>
                <c:pt idx="1170">
                  <c:v>0.66506698141262266</c:v>
                </c:pt>
                <c:pt idx="1171">
                  <c:v>0.67097063597469253</c:v>
                </c:pt>
                <c:pt idx="1172">
                  <c:v>0.67123510025433797</c:v>
                </c:pt>
                <c:pt idx="1173">
                  <c:v>0.66648303651044238</c:v>
                </c:pt>
                <c:pt idx="1174">
                  <c:v>0.67603316079265863</c:v>
                </c:pt>
                <c:pt idx="1175">
                  <c:v>0.67609321927308152</c:v>
                </c:pt>
                <c:pt idx="1176">
                  <c:v>0.67743357692623751</c:v>
                </c:pt>
                <c:pt idx="1177">
                  <c:v>0.6914001905061552</c:v>
                </c:pt>
                <c:pt idx="1178">
                  <c:v>0.69628336355725962</c:v>
                </c:pt>
                <c:pt idx="1179">
                  <c:v>0.70209730894812317</c:v>
                </c:pt>
                <c:pt idx="1180">
                  <c:v>0.70231294071112083</c:v>
                </c:pt>
                <c:pt idx="1181">
                  <c:v>0.70174469774592974</c:v>
                </c:pt>
                <c:pt idx="1182">
                  <c:v>0.70428384019595136</c:v>
                </c:pt>
                <c:pt idx="1183">
                  <c:v>0.70448255666586157</c:v>
                </c:pt>
                <c:pt idx="1184">
                  <c:v>0.70054092516752953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67-4A58-B2FC-24BD3BED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RISKSTATS_LSE!$E$1</c:f>
              <c:strCache>
                <c:ptCount val="1"/>
                <c:pt idx="0">
                  <c:v>alpha_SPTR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RISKSTATS_LSE!$E$2:$E$1186</c:f>
              <c:numCache>
                <c:formatCode>0.0%</c:formatCode>
                <c:ptCount val="1185"/>
                <c:pt idx="62">
                  <c:v>-7.6217214569535008E-3</c:v>
                </c:pt>
                <c:pt idx="63">
                  <c:v>1.6325894214616499E-2</c:v>
                </c:pt>
                <c:pt idx="64">
                  <c:v>-1.5128779208301801E-2</c:v>
                </c:pt>
                <c:pt idx="65">
                  <c:v>1.8966612432759655E-2</c:v>
                </c:pt>
                <c:pt idx="66">
                  <c:v>1.1963346248232032E-2</c:v>
                </c:pt>
                <c:pt idx="67">
                  <c:v>4.2358692563604361E-2</c:v>
                </c:pt>
                <c:pt idx="68">
                  <c:v>5.7689228619840716E-2</c:v>
                </c:pt>
                <c:pt idx="69">
                  <c:v>5.2545120110553123E-2</c:v>
                </c:pt>
                <c:pt idx="70">
                  <c:v>9.7934781515813807E-2</c:v>
                </c:pt>
                <c:pt idx="71">
                  <c:v>7.0196325177293017E-2</c:v>
                </c:pt>
                <c:pt idx="72">
                  <c:v>2.1656350201648911E-2</c:v>
                </c:pt>
                <c:pt idx="73">
                  <c:v>-1.440552867685585E-2</c:v>
                </c:pt>
                <c:pt idx="74">
                  <c:v>6.9655521044744706E-3</c:v>
                </c:pt>
                <c:pt idx="75">
                  <c:v>8.087061237086246E-3</c:v>
                </c:pt>
                <c:pt idx="76">
                  <c:v>3.2896050188470305E-2</c:v>
                </c:pt>
                <c:pt idx="77">
                  <c:v>3.4052671461602735E-2</c:v>
                </c:pt>
                <c:pt idx="78">
                  <c:v>5.2389245215210156E-2</c:v>
                </c:pt>
                <c:pt idx="79">
                  <c:v>7.0184375048813141E-2</c:v>
                </c:pt>
                <c:pt idx="80">
                  <c:v>5.0385629523155062E-2</c:v>
                </c:pt>
                <c:pt idx="81">
                  <c:v>3.4723517226638245E-2</c:v>
                </c:pt>
                <c:pt idx="82">
                  <c:v>0.11708133771086482</c:v>
                </c:pt>
                <c:pt idx="83">
                  <c:v>9.2676909666696616E-2</c:v>
                </c:pt>
                <c:pt idx="84">
                  <c:v>8.3397814183107544E-2</c:v>
                </c:pt>
                <c:pt idx="85">
                  <c:v>0.11737714568256363</c:v>
                </c:pt>
                <c:pt idx="86">
                  <c:v>0.14099274615109492</c:v>
                </c:pt>
                <c:pt idx="87">
                  <c:v>0.2088026680134798</c:v>
                </c:pt>
                <c:pt idx="88">
                  <c:v>0.20440884916420843</c:v>
                </c:pt>
                <c:pt idx="89">
                  <c:v>0.19063008295104256</c:v>
                </c:pt>
                <c:pt idx="90">
                  <c:v>0.13806051143751685</c:v>
                </c:pt>
                <c:pt idx="91">
                  <c:v>0.12789902857275814</c:v>
                </c:pt>
                <c:pt idx="92">
                  <c:v>0.11437477121086936</c:v>
                </c:pt>
                <c:pt idx="93">
                  <c:v>4.8692754740265798E-2</c:v>
                </c:pt>
                <c:pt idx="94">
                  <c:v>3.5366103848276431E-2</c:v>
                </c:pt>
                <c:pt idx="95">
                  <c:v>1.1968379500347348E-2</c:v>
                </c:pt>
                <c:pt idx="96">
                  <c:v>7.5670683392684124E-2</c:v>
                </c:pt>
                <c:pt idx="97">
                  <c:v>5.090591993405158E-2</c:v>
                </c:pt>
                <c:pt idx="98">
                  <c:v>0.12037961518559004</c:v>
                </c:pt>
                <c:pt idx="99">
                  <c:v>0.12509111421797781</c:v>
                </c:pt>
                <c:pt idx="100">
                  <c:v>0.11553264108078887</c:v>
                </c:pt>
                <c:pt idx="101">
                  <c:v>0.13771638717014367</c:v>
                </c:pt>
                <c:pt idx="102">
                  <c:v>0.13810750750943224</c:v>
                </c:pt>
                <c:pt idx="103">
                  <c:v>0.16665514163295092</c:v>
                </c:pt>
                <c:pt idx="104">
                  <c:v>0.15353472990625217</c:v>
                </c:pt>
                <c:pt idx="105">
                  <c:v>7.6093985895554717E-2</c:v>
                </c:pt>
                <c:pt idx="106">
                  <c:v>8.7590159241465182E-2</c:v>
                </c:pt>
                <c:pt idx="107">
                  <c:v>0.13083864355198038</c:v>
                </c:pt>
                <c:pt idx="108">
                  <c:v>0.17696157900236509</c:v>
                </c:pt>
                <c:pt idx="109">
                  <c:v>0.21014655804815452</c:v>
                </c:pt>
                <c:pt idx="110">
                  <c:v>0.1905468005788391</c:v>
                </c:pt>
                <c:pt idx="111">
                  <c:v>0.19401790051738654</c:v>
                </c:pt>
                <c:pt idx="112">
                  <c:v>0.19684569735626245</c:v>
                </c:pt>
                <c:pt idx="113">
                  <c:v>0.209515992368009</c:v>
                </c:pt>
                <c:pt idx="114">
                  <c:v>0.22188465655987955</c:v>
                </c:pt>
                <c:pt idx="115">
                  <c:v>0.2403401089505417</c:v>
                </c:pt>
                <c:pt idx="116">
                  <c:v>0.24792140844866339</c:v>
                </c:pt>
                <c:pt idx="117">
                  <c:v>0.22027923434764074</c:v>
                </c:pt>
                <c:pt idx="118">
                  <c:v>0.22688775558398011</c:v>
                </c:pt>
                <c:pt idx="119">
                  <c:v>0.20500024534509964</c:v>
                </c:pt>
                <c:pt idx="120">
                  <c:v>0.21589813074818687</c:v>
                </c:pt>
                <c:pt idx="121">
                  <c:v>0.20111143301987111</c:v>
                </c:pt>
                <c:pt idx="122">
                  <c:v>0.19340048822094036</c:v>
                </c:pt>
                <c:pt idx="123">
                  <c:v>0.21246524556397084</c:v>
                </c:pt>
                <c:pt idx="124">
                  <c:v>0.21342820477328361</c:v>
                </c:pt>
                <c:pt idx="125">
                  <c:v>0.2100990056764076</c:v>
                </c:pt>
                <c:pt idx="126">
                  <c:v>0.16382635277313429</c:v>
                </c:pt>
                <c:pt idx="127">
                  <c:v>0.15695406166914316</c:v>
                </c:pt>
                <c:pt idx="128">
                  <c:v>0.16348079727383413</c:v>
                </c:pt>
                <c:pt idx="129">
                  <c:v>0.16301098356536148</c:v>
                </c:pt>
                <c:pt idx="130">
                  <c:v>0.15054170987201654</c:v>
                </c:pt>
                <c:pt idx="131">
                  <c:v>0.12757578653261947</c:v>
                </c:pt>
                <c:pt idx="132">
                  <c:v>0.14714018020984199</c:v>
                </c:pt>
                <c:pt idx="133">
                  <c:v>0.12937444354951255</c:v>
                </c:pt>
                <c:pt idx="134">
                  <c:v>0.15244752043489473</c:v>
                </c:pt>
                <c:pt idx="135">
                  <c:v>0.16376898223588698</c:v>
                </c:pt>
                <c:pt idx="136">
                  <c:v>0.14910358139049018</c:v>
                </c:pt>
                <c:pt idx="137">
                  <c:v>0.13082546340391255</c:v>
                </c:pt>
                <c:pt idx="138">
                  <c:v>0.12027258625413895</c:v>
                </c:pt>
                <c:pt idx="139">
                  <c:v>0.12630121597073973</c:v>
                </c:pt>
                <c:pt idx="140">
                  <c:v>0.10675264622916281</c:v>
                </c:pt>
                <c:pt idx="141">
                  <c:v>9.8041059500798111E-2</c:v>
                </c:pt>
                <c:pt idx="142">
                  <c:v>0.12451937700775817</c:v>
                </c:pt>
                <c:pt idx="143">
                  <c:v>0.14568790265739517</c:v>
                </c:pt>
                <c:pt idx="144">
                  <c:v>0.14559800706176285</c:v>
                </c:pt>
                <c:pt idx="145">
                  <c:v>3.7975584670971507E-2</c:v>
                </c:pt>
                <c:pt idx="146">
                  <c:v>6.6170955864071734E-2</c:v>
                </c:pt>
                <c:pt idx="147">
                  <c:v>8.645377128060372E-2</c:v>
                </c:pt>
                <c:pt idx="148">
                  <c:v>5.9330530851327445E-2</c:v>
                </c:pt>
                <c:pt idx="149">
                  <c:v>4.2343867321387174E-2</c:v>
                </c:pt>
                <c:pt idx="150">
                  <c:v>4.8640293781676558E-3</c:v>
                </c:pt>
                <c:pt idx="151">
                  <c:v>-1.2907496616690883E-2</c:v>
                </c:pt>
                <c:pt idx="152">
                  <c:v>-2.0458335519672466E-2</c:v>
                </c:pt>
                <c:pt idx="153">
                  <c:v>-3.9860292343664172E-3</c:v>
                </c:pt>
                <c:pt idx="154">
                  <c:v>-1.2987433088634148E-2</c:v>
                </c:pt>
                <c:pt idx="155">
                  <c:v>1.0783860351382568E-2</c:v>
                </c:pt>
                <c:pt idx="156">
                  <c:v>9.456190370094264E-3</c:v>
                </c:pt>
                <c:pt idx="157">
                  <c:v>-1.7162610013389146E-2</c:v>
                </c:pt>
                <c:pt idx="158">
                  <c:v>2.4190016369292078E-3</c:v>
                </c:pt>
                <c:pt idx="159">
                  <c:v>-3.2695151266427191E-2</c:v>
                </c:pt>
                <c:pt idx="160">
                  <c:v>-1.4634006551334955E-2</c:v>
                </c:pt>
                <c:pt idx="161">
                  <c:v>-7.4286118729747885E-2</c:v>
                </c:pt>
                <c:pt idx="162">
                  <c:v>-8.5597609868070967E-2</c:v>
                </c:pt>
                <c:pt idx="163">
                  <c:v>-6.6009546176235778E-2</c:v>
                </c:pt>
                <c:pt idx="164">
                  <c:v>-6.1820941147037733E-2</c:v>
                </c:pt>
                <c:pt idx="165">
                  <c:v>-8.2343775138168374E-2</c:v>
                </c:pt>
                <c:pt idx="166">
                  <c:v>-8.6505626341722874E-2</c:v>
                </c:pt>
                <c:pt idx="167">
                  <c:v>-0.10054393809951401</c:v>
                </c:pt>
                <c:pt idx="168">
                  <c:v>-1.6810794018303765E-2</c:v>
                </c:pt>
                <c:pt idx="169">
                  <c:v>-1.9855568406213164E-2</c:v>
                </c:pt>
                <c:pt idx="170">
                  <c:v>-4.9339612105057551E-2</c:v>
                </c:pt>
                <c:pt idx="171">
                  <c:v>-0.13478171179439025</c:v>
                </c:pt>
                <c:pt idx="172">
                  <c:v>-0.13753137720039688</c:v>
                </c:pt>
                <c:pt idx="173">
                  <c:v>-0.15548873624599624</c:v>
                </c:pt>
                <c:pt idx="174">
                  <c:v>-0.15489556242772151</c:v>
                </c:pt>
                <c:pt idx="175">
                  <c:v>-0.15002068824221748</c:v>
                </c:pt>
                <c:pt idx="176">
                  <c:v>-0.13422447034518659</c:v>
                </c:pt>
                <c:pt idx="177">
                  <c:v>-0.16030323970800586</c:v>
                </c:pt>
                <c:pt idx="178">
                  <c:v>-0.15106287340655189</c:v>
                </c:pt>
                <c:pt idx="179">
                  <c:v>-0.16718989588919597</c:v>
                </c:pt>
                <c:pt idx="180">
                  <c:v>-0.1705350562947664</c:v>
                </c:pt>
                <c:pt idx="181">
                  <c:v>-0.16728380517405272</c:v>
                </c:pt>
                <c:pt idx="182">
                  <c:v>-0.15488328319762223</c:v>
                </c:pt>
                <c:pt idx="183">
                  <c:v>-0.16483787388370208</c:v>
                </c:pt>
                <c:pt idx="184">
                  <c:v>-0.15555117743464786</c:v>
                </c:pt>
                <c:pt idx="185">
                  <c:v>-0.13226540914085982</c:v>
                </c:pt>
                <c:pt idx="186">
                  <c:v>-0.12735588170867962</c:v>
                </c:pt>
                <c:pt idx="187">
                  <c:v>-0.12900670495097621</c:v>
                </c:pt>
                <c:pt idx="188">
                  <c:v>-0.11405947667641814</c:v>
                </c:pt>
                <c:pt idx="189">
                  <c:v>-9.2542639537329441E-2</c:v>
                </c:pt>
                <c:pt idx="190">
                  <c:v>-9.402472512713711E-2</c:v>
                </c:pt>
                <c:pt idx="191">
                  <c:v>-9.359092430084115E-2</c:v>
                </c:pt>
                <c:pt idx="192">
                  <c:v>-1.8421277954518867E-2</c:v>
                </c:pt>
                <c:pt idx="193">
                  <c:v>-1.8760320802286179E-2</c:v>
                </c:pt>
                <c:pt idx="194">
                  <c:v>-1.7260368981123264E-2</c:v>
                </c:pt>
                <c:pt idx="195">
                  <c:v>-4.6067459028719226E-2</c:v>
                </c:pt>
                <c:pt idx="196">
                  <c:v>-3.8192925182308435E-2</c:v>
                </c:pt>
                <c:pt idx="197">
                  <c:v>-5.2740991479064081E-2</c:v>
                </c:pt>
                <c:pt idx="198">
                  <c:v>-8.614431691077451E-3</c:v>
                </c:pt>
                <c:pt idx="199">
                  <c:v>1.5261639499335455E-3</c:v>
                </c:pt>
                <c:pt idx="200">
                  <c:v>-1.3767952996825983E-2</c:v>
                </c:pt>
                <c:pt idx="201">
                  <c:v>1.7202820268909846E-2</c:v>
                </c:pt>
                <c:pt idx="202">
                  <c:v>-2.2552106844897946E-2</c:v>
                </c:pt>
                <c:pt idx="203">
                  <c:v>1.8994429364926901E-6</c:v>
                </c:pt>
                <c:pt idx="204">
                  <c:v>-1.8580455013602615E-3</c:v>
                </c:pt>
                <c:pt idx="205">
                  <c:v>-1.6269403834720753E-2</c:v>
                </c:pt>
                <c:pt idx="206">
                  <c:v>-1.5243254918838156E-2</c:v>
                </c:pt>
                <c:pt idx="207">
                  <c:v>-2.9511784429709143E-2</c:v>
                </c:pt>
                <c:pt idx="208">
                  <c:v>-6.8512299295038215E-3</c:v>
                </c:pt>
                <c:pt idx="209">
                  <c:v>-3.4979121001538216E-3</c:v>
                </c:pt>
                <c:pt idx="210">
                  <c:v>-6.210071842933429E-3</c:v>
                </c:pt>
                <c:pt idx="211">
                  <c:v>1.1689277915719831E-2</c:v>
                </c:pt>
                <c:pt idx="212">
                  <c:v>1.9530801884293902E-2</c:v>
                </c:pt>
                <c:pt idx="213">
                  <c:v>3.7872755161112881E-2</c:v>
                </c:pt>
                <c:pt idx="214">
                  <c:v>4.6540170356689003E-2</c:v>
                </c:pt>
                <c:pt idx="215">
                  <c:v>5.6726963562609756E-2</c:v>
                </c:pt>
                <c:pt idx="216">
                  <c:v>5.0585890788451549E-2</c:v>
                </c:pt>
                <c:pt idx="217">
                  <c:v>6.839327119634131E-2</c:v>
                </c:pt>
                <c:pt idx="218">
                  <c:v>5.9605141211221069E-2</c:v>
                </c:pt>
                <c:pt idx="219">
                  <c:v>8.2897045994227536E-2</c:v>
                </c:pt>
                <c:pt idx="220">
                  <c:v>0.10167007020141483</c:v>
                </c:pt>
                <c:pt idx="221">
                  <c:v>0.10676719191453277</c:v>
                </c:pt>
                <c:pt idx="222">
                  <c:v>0.14789551535838164</c:v>
                </c:pt>
                <c:pt idx="223">
                  <c:v>0.1355464532443762</c:v>
                </c:pt>
                <c:pt idx="224">
                  <c:v>0.1413736363030571</c:v>
                </c:pt>
                <c:pt idx="225">
                  <c:v>8.5468499549674171E-2</c:v>
                </c:pt>
                <c:pt idx="226">
                  <c:v>6.2163394287105156E-2</c:v>
                </c:pt>
                <c:pt idx="227">
                  <c:v>6.8606514375807004E-2</c:v>
                </c:pt>
                <c:pt idx="228">
                  <c:v>6.3174116503271316E-2</c:v>
                </c:pt>
                <c:pt idx="229">
                  <c:v>5.1149113058965856E-2</c:v>
                </c:pt>
                <c:pt idx="230">
                  <c:v>2.9428614276570064E-2</c:v>
                </c:pt>
                <c:pt idx="231">
                  <c:v>3.6802405394631421E-3</c:v>
                </c:pt>
                <c:pt idx="232">
                  <c:v>1.2987795530287727E-2</c:v>
                </c:pt>
                <c:pt idx="233">
                  <c:v>1.220137258991838E-2</c:v>
                </c:pt>
                <c:pt idx="234">
                  <c:v>4.1032399193419833E-2</c:v>
                </c:pt>
                <c:pt idx="235">
                  <c:v>3.0690086443761366E-2</c:v>
                </c:pt>
                <c:pt idx="236">
                  <c:v>2.7583297041444022E-2</c:v>
                </c:pt>
                <c:pt idx="237">
                  <c:v>3.6110293987150488E-3</c:v>
                </c:pt>
                <c:pt idx="238">
                  <c:v>-1.2884231265075541E-2</c:v>
                </c:pt>
                <c:pt idx="239">
                  <c:v>-1.8437267752481223E-2</c:v>
                </c:pt>
                <c:pt idx="240">
                  <c:v>5.6593385172811761E-3</c:v>
                </c:pt>
                <c:pt idx="241">
                  <c:v>1.0257781197745341E-2</c:v>
                </c:pt>
                <c:pt idx="242">
                  <c:v>2.9539305236737201E-2</c:v>
                </c:pt>
                <c:pt idx="243">
                  <c:v>2.3418629181504391E-2</c:v>
                </c:pt>
                <c:pt idx="244">
                  <c:v>4.8688348008482762E-2</c:v>
                </c:pt>
                <c:pt idx="245">
                  <c:v>7.1450878264644135E-2</c:v>
                </c:pt>
                <c:pt idx="246">
                  <c:v>8.3718655720519841E-2</c:v>
                </c:pt>
                <c:pt idx="247">
                  <c:v>8.4024213737758036E-2</c:v>
                </c:pt>
                <c:pt idx="248">
                  <c:v>7.683538004111834E-2</c:v>
                </c:pt>
                <c:pt idx="249">
                  <c:v>2.3690726732850331E-2</c:v>
                </c:pt>
                <c:pt idx="250">
                  <c:v>3.7002701390129955E-2</c:v>
                </c:pt>
                <c:pt idx="251">
                  <c:v>4.4776580926025655E-2</c:v>
                </c:pt>
                <c:pt idx="252">
                  <c:v>3.1901295882253766E-2</c:v>
                </c:pt>
                <c:pt idx="253">
                  <c:v>2.6228434361211361E-2</c:v>
                </c:pt>
                <c:pt idx="254">
                  <c:v>1.698886314004322E-2</c:v>
                </c:pt>
                <c:pt idx="255">
                  <c:v>-2.3752142132373866E-3</c:v>
                </c:pt>
                <c:pt idx="256">
                  <c:v>5.6957796291148277E-3</c:v>
                </c:pt>
                <c:pt idx="257">
                  <c:v>1.6962387426477932E-2</c:v>
                </c:pt>
                <c:pt idx="258">
                  <c:v>1.1612549170083364E-2</c:v>
                </c:pt>
                <c:pt idx="259">
                  <c:v>-1.8238210490944873E-2</c:v>
                </c:pt>
                <c:pt idx="260">
                  <c:v>-2.8089884017049815E-2</c:v>
                </c:pt>
                <c:pt idx="261">
                  <c:v>-5.3117739220420956E-2</c:v>
                </c:pt>
                <c:pt idx="262">
                  <c:v>-5.0974454152768134E-2</c:v>
                </c:pt>
                <c:pt idx="263">
                  <c:v>-1.88666685378307E-2</c:v>
                </c:pt>
                <c:pt idx="264">
                  <c:v>-5.2455069621700878E-2</c:v>
                </c:pt>
                <c:pt idx="265">
                  <c:v>-2.6117176055697855E-2</c:v>
                </c:pt>
                <c:pt idx="266">
                  <c:v>-1.8910494933805699E-2</c:v>
                </c:pt>
                <c:pt idx="267">
                  <c:v>3.5426449914606195E-3</c:v>
                </c:pt>
                <c:pt idx="268">
                  <c:v>1.2562806879435673E-2</c:v>
                </c:pt>
                <c:pt idx="269">
                  <c:v>1.7691131641930813E-2</c:v>
                </c:pt>
                <c:pt idx="270">
                  <c:v>4.7838274925089408E-3</c:v>
                </c:pt>
                <c:pt idx="271">
                  <c:v>-7.0672689751773987E-3</c:v>
                </c:pt>
                <c:pt idx="272">
                  <c:v>-1.5621556944876547E-2</c:v>
                </c:pt>
                <c:pt idx="273">
                  <c:v>-2.2151333149972974E-2</c:v>
                </c:pt>
                <c:pt idx="274">
                  <c:v>-1.3132644988768205E-2</c:v>
                </c:pt>
                <c:pt idx="275">
                  <c:v>5.6413970490010179E-4</c:v>
                </c:pt>
                <c:pt idx="276">
                  <c:v>1.5579470707399956E-2</c:v>
                </c:pt>
                <c:pt idx="277">
                  <c:v>-8.0614256321960287E-3</c:v>
                </c:pt>
                <c:pt idx="278">
                  <c:v>-5.0176663336853888E-4</c:v>
                </c:pt>
                <c:pt idx="279">
                  <c:v>-3.8397776384173632E-3</c:v>
                </c:pt>
                <c:pt idx="280">
                  <c:v>1.6172498944380109E-3</c:v>
                </c:pt>
                <c:pt idx="281">
                  <c:v>-7.6367542230667551E-3</c:v>
                </c:pt>
                <c:pt idx="282">
                  <c:v>-2.2730159350674906E-2</c:v>
                </c:pt>
                <c:pt idx="283">
                  <c:v>-9.6277309272544409E-3</c:v>
                </c:pt>
                <c:pt idx="284">
                  <c:v>-2.8624717834398017E-2</c:v>
                </c:pt>
                <c:pt idx="285">
                  <c:v>-3.4421182638374459E-2</c:v>
                </c:pt>
                <c:pt idx="286">
                  <c:v>-5.4767370913743063E-3</c:v>
                </c:pt>
                <c:pt idx="287">
                  <c:v>-2.1763042149914869E-3</c:v>
                </c:pt>
                <c:pt idx="288">
                  <c:v>3.2816390597811385E-2</c:v>
                </c:pt>
                <c:pt idx="289">
                  <c:v>1.8740706946602792E-2</c:v>
                </c:pt>
                <c:pt idx="290">
                  <c:v>-1.9056964859208048E-2</c:v>
                </c:pt>
                <c:pt idx="291">
                  <c:v>-1.8593572255096946E-2</c:v>
                </c:pt>
                <c:pt idx="292">
                  <c:v>-3.1400353926007374E-2</c:v>
                </c:pt>
                <c:pt idx="293">
                  <c:v>-2.2400796518539545E-2</c:v>
                </c:pt>
                <c:pt idx="294">
                  <c:v>-2.8418197467837247E-2</c:v>
                </c:pt>
                <c:pt idx="295">
                  <c:v>-1.4505996005122035E-2</c:v>
                </c:pt>
                <c:pt idx="296">
                  <c:v>-2.1779805713300959E-2</c:v>
                </c:pt>
                <c:pt idx="297">
                  <c:v>-3.7155632853471676E-2</c:v>
                </c:pt>
                <c:pt idx="298">
                  <c:v>-4.6725656122842296E-2</c:v>
                </c:pt>
                <c:pt idx="299">
                  <c:v>-5.671344954669566E-2</c:v>
                </c:pt>
                <c:pt idx="300">
                  <c:v>-4.4734216075676625E-2</c:v>
                </c:pt>
                <c:pt idx="301">
                  <c:v>-3.6200615556489901E-2</c:v>
                </c:pt>
                <c:pt idx="302">
                  <c:v>-2.5801809122901087E-2</c:v>
                </c:pt>
                <c:pt idx="303">
                  <c:v>-3.8866247541999299E-2</c:v>
                </c:pt>
                <c:pt idx="304">
                  <c:v>-5.9414977294550586E-2</c:v>
                </c:pt>
                <c:pt idx="305">
                  <c:v>-5.0527506523262655E-2</c:v>
                </c:pt>
                <c:pt idx="306">
                  <c:v>-4.7953859307577562E-2</c:v>
                </c:pt>
                <c:pt idx="307">
                  <c:v>-6.4146044536107838E-2</c:v>
                </c:pt>
                <c:pt idx="308">
                  <c:v>-9.8330030045587491E-2</c:v>
                </c:pt>
                <c:pt idx="309">
                  <c:v>-0.12235724034170947</c:v>
                </c:pt>
                <c:pt idx="310">
                  <c:v>-0.12876232737475501</c:v>
                </c:pt>
                <c:pt idx="311">
                  <c:v>-0.12374779246191769</c:v>
                </c:pt>
                <c:pt idx="312">
                  <c:v>-0.10830945465570163</c:v>
                </c:pt>
                <c:pt idx="313">
                  <c:v>-0.12832330798369596</c:v>
                </c:pt>
                <c:pt idx="314">
                  <c:v>-0.13032497348851479</c:v>
                </c:pt>
                <c:pt idx="315">
                  <c:v>-0.1089519730128391</c:v>
                </c:pt>
                <c:pt idx="316">
                  <c:v>-9.7207368240703418E-2</c:v>
                </c:pt>
                <c:pt idx="317">
                  <c:v>-9.4558445584634665E-2</c:v>
                </c:pt>
                <c:pt idx="318">
                  <c:v>-0.1486797384286912</c:v>
                </c:pt>
                <c:pt idx="319">
                  <c:v>-0.173105824069679</c:v>
                </c:pt>
                <c:pt idx="320">
                  <c:v>-0.19129913833047274</c:v>
                </c:pt>
                <c:pt idx="321">
                  <c:v>-0.18670900848856942</c:v>
                </c:pt>
                <c:pt idx="322">
                  <c:v>-0.14110163832354272</c:v>
                </c:pt>
                <c:pt idx="323">
                  <c:v>-0.14301744428113339</c:v>
                </c:pt>
                <c:pt idx="324">
                  <c:v>-0.13957321191501471</c:v>
                </c:pt>
                <c:pt idx="325">
                  <c:v>-0.12336490200221406</c:v>
                </c:pt>
                <c:pt idx="326">
                  <c:v>-0.10973128650780606</c:v>
                </c:pt>
                <c:pt idx="327">
                  <c:v>-0.12084016705749467</c:v>
                </c:pt>
                <c:pt idx="328">
                  <c:v>-0.16579708203170151</c:v>
                </c:pt>
                <c:pt idx="329">
                  <c:v>-0.17528339778950719</c:v>
                </c:pt>
                <c:pt idx="330">
                  <c:v>-0.1965926286274865</c:v>
                </c:pt>
                <c:pt idx="331">
                  <c:v>-0.21400479445087639</c:v>
                </c:pt>
                <c:pt idx="332">
                  <c:v>-0.23595937363994979</c:v>
                </c:pt>
                <c:pt idx="333">
                  <c:v>-0.21338005668055648</c:v>
                </c:pt>
                <c:pt idx="334">
                  <c:v>-0.21567532163927339</c:v>
                </c:pt>
                <c:pt idx="335">
                  <c:v>-0.21356970475575654</c:v>
                </c:pt>
                <c:pt idx="336">
                  <c:v>-0.20718822266109416</c:v>
                </c:pt>
                <c:pt idx="337">
                  <c:v>-0.23214315453876821</c:v>
                </c:pt>
                <c:pt idx="338">
                  <c:v>-0.23462989454162797</c:v>
                </c:pt>
                <c:pt idx="339">
                  <c:v>-0.24852043224975917</c:v>
                </c:pt>
                <c:pt idx="340">
                  <c:v>-0.24159193494813558</c:v>
                </c:pt>
                <c:pt idx="341">
                  <c:v>-0.22279249517716682</c:v>
                </c:pt>
                <c:pt idx="342">
                  <c:v>-0.22778965972706477</c:v>
                </c:pt>
                <c:pt idx="343">
                  <c:v>-0.2320724063226598</c:v>
                </c:pt>
                <c:pt idx="344">
                  <c:v>-0.22819333793095431</c:v>
                </c:pt>
                <c:pt idx="345">
                  <c:v>-0.22149295030902338</c:v>
                </c:pt>
                <c:pt idx="346">
                  <c:v>-0.21427677198088502</c:v>
                </c:pt>
                <c:pt idx="347">
                  <c:v>-0.21566925496471989</c:v>
                </c:pt>
                <c:pt idx="348">
                  <c:v>-0.19808152809448032</c:v>
                </c:pt>
                <c:pt idx="349">
                  <c:v>-0.19972154373609918</c:v>
                </c:pt>
                <c:pt idx="350">
                  <c:v>-0.21274751806453285</c:v>
                </c:pt>
                <c:pt idx="351">
                  <c:v>-0.22105706225958677</c:v>
                </c:pt>
                <c:pt idx="352">
                  <c:v>-0.21550016352846135</c:v>
                </c:pt>
                <c:pt idx="353">
                  <c:v>-0.18739423287208246</c:v>
                </c:pt>
                <c:pt idx="354">
                  <c:v>-0.17673446266294335</c:v>
                </c:pt>
                <c:pt idx="355">
                  <c:v>-0.17179186564203019</c:v>
                </c:pt>
                <c:pt idx="356">
                  <c:v>-0.17209001273820146</c:v>
                </c:pt>
                <c:pt idx="357">
                  <c:v>-0.15855814439171056</c:v>
                </c:pt>
                <c:pt idx="358">
                  <c:v>-0.17603988433119155</c:v>
                </c:pt>
                <c:pt idx="359">
                  <c:v>-0.15984865592457143</c:v>
                </c:pt>
                <c:pt idx="360">
                  <c:v>-0.14202824526545954</c:v>
                </c:pt>
                <c:pt idx="361">
                  <c:v>-0.13455379783059651</c:v>
                </c:pt>
                <c:pt idx="362">
                  <c:v>-0.10258694844858041</c:v>
                </c:pt>
                <c:pt idx="363">
                  <c:v>-0.10453919720690685</c:v>
                </c:pt>
                <c:pt idx="364">
                  <c:v>-0.10383148349962512</c:v>
                </c:pt>
                <c:pt idx="365">
                  <c:v>-0.11228883491623654</c:v>
                </c:pt>
                <c:pt idx="366">
                  <c:v>-9.2639241481041745E-2</c:v>
                </c:pt>
                <c:pt idx="367">
                  <c:v>-8.4347497202953203E-2</c:v>
                </c:pt>
                <c:pt idx="368">
                  <c:v>-0.10510192112218375</c:v>
                </c:pt>
                <c:pt idx="369">
                  <c:v>-0.11541051877740693</c:v>
                </c:pt>
                <c:pt idx="370">
                  <c:v>-0.10451526273782119</c:v>
                </c:pt>
                <c:pt idx="371">
                  <c:v>-8.2499445395590065E-2</c:v>
                </c:pt>
                <c:pt idx="372">
                  <c:v>-7.9433958083816369E-2</c:v>
                </c:pt>
                <c:pt idx="373">
                  <c:v>-6.7868420672922758E-2</c:v>
                </c:pt>
                <c:pt idx="374">
                  <c:v>-7.0684779966060929E-2</c:v>
                </c:pt>
                <c:pt idx="375">
                  <c:v>-4.7177619775346513E-2</c:v>
                </c:pt>
                <c:pt idx="376">
                  <c:v>-4.6547152747927756E-2</c:v>
                </c:pt>
                <c:pt idx="377">
                  <c:v>-5.0963510408959634E-2</c:v>
                </c:pt>
                <c:pt idx="378">
                  <c:v>-6.0233663828224482E-2</c:v>
                </c:pt>
                <c:pt idx="379">
                  <c:v>-4.2009163637413804E-2</c:v>
                </c:pt>
                <c:pt idx="380">
                  <c:v>-5.3470152890600087E-2</c:v>
                </c:pt>
                <c:pt idx="381">
                  <c:v>-3.9689877328116241E-2</c:v>
                </c:pt>
                <c:pt idx="382">
                  <c:v>-1.5232888011573964E-2</c:v>
                </c:pt>
                <c:pt idx="383">
                  <c:v>-9.3104340648353379E-3</c:v>
                </c:pt>
                <c:pt idx="384">
                  <c:v>-4.7709841534386843E-3</c:v>
                </c:pt>
                <c:pt idx="385">
                  <c:v>-2.3388099282401487E-2</c:v>
                </c:pt>
                <c:pt idx="386">
                  <c:v>-4.3526480816043156E-2</c:v>
                </c:pt>
                <c:pt idx="387">
                  <c:v>-8.6270780895450039E-2</c:v>
                </c:pt>
                <c:pt idx="388">
                  <c:v>1.4015226456941976E-2</c:v>
                </c:pt>
                <c:pt idx="389">
                  <c:v>-1.5205333923233977E-2</c:v>
                </c:pt>
                <c:pt idx="390">
                  <c:v>-1.511907992246575E-2</c:v>
                </c:pt>
                <c:pt idx="391">
                  <c:v>4.2511666292020411E-2</c:v>
                </c:pt>
                <c:pt idx="392">
                  <c:v>5.7555655475125089E-2</c:v>
                </c:pt>
                <c:pt idx="393">
                  <c:v>7.1960061945116172E-2</c:v>
                </c:pt>
                <c:pt idx="394">
                  <c:v>8.7397671921163989E-2</c:v>
                </c:pt>
                <c:pt idx="395">
                  <c:v>9.8996761534482225E-2</c:v>
                </c:pt>
                <c:pt idx="396">
                  <c:v>0.10003423696295921</c:v>
                </c:pt>
                <c:pt idx="397">
                  <c:v>0.11639354649369427</c:v>
                </c:pt>
                <c:pt idx="398">
                  <c:v>0.15124956714301785</c:v>
                </c:pt>
                <c:pt idx="399">
                  <c:v>0.1627633503987107</c:v>
                </c:pt>
                <c:pt idx="400">
                  <c:v>0.19917553266613441</c:v>
                </c:pt>
                <c:pt idx="401">
                  <c:v>0.1506606870213365</c:v>
                </c:pt>
                <c:pt idx="402">
                  <c:v>0.11122941145654108</c:v>
                </c:pt>
                <c:pt idx="403">
                  <c:v>0.12149473277814171</c:v>
                </c:pt>
                <c:pt idx="404">
                  <c:v>7.7967416217308072E-2</c:v>
                </c:pt>
                <c:pt idx="405">
                  <c:v>6.6573196518265654E-2</c:v>
                </c:pt>
                <c:pt idx="406">
                  <c:v>6.5026104383899108E-2</c:v>
                </c:pt>
                <c:pt idx="407">
                  <c:v>0.11566504253053411</c:v>
                </c:pt>
                <c:pt idx="408">
                  <c:v>0.10218590121966664</c:v>
                </c:pt>
                <c:pt idx="409">
                  <c:v>6.8398564350352187E-2</c:v>
                </c:pt>
                <c:pt idx="410">
                  <c:v>8.6473823967655905E-2</c:v>
                </c:pt>
                <c:pt idx="411">
                  <c:v>7.8998429900587697E-2</c:v>
                </c:pt>
                <c:pt idx="412">
                  <c:v>7.4800788334804302E-2</c:v>
                </c:pt>
                <c:pt idx="413">
                  <c:v>9.3976237184058453E-2</c:v>
                </c:pt>
                <c:pt idx="414">
                  <c:v>9.2064403397726258E-2</c:v>
                </c:pt>
                <c:pt idx="415">
                  <c:v>8.7910743717397821E-2</c:v>
                </c:pt>
                <c:pt idx="416">
                  <c:v>8.9569740260399211E-2</c:v>
                </c:pt>
                <c:pt idx="417">
                  <c:v>9.176564731607284E-2</c:v>
                </c:pt>
                <c:pt idx="418">
                  <c:v>8.3546010340456611E-2</c:v>
                </c:pt>
                <c:pt idx="419">
                  <c:v>8.6401100278678644E-2</c:v>
                </c:pt>
                <c:pt idx="420">
                  <c:v>8.8496775661998983E-2</c:v>
                </c:pt>
                <c:pt idx="421">
                  <c:v>9.6220138590076498E-2</c:v>
                </c:pt>
                <c:pt idx="422">
                  <c:v>7.350615901672608E-2</c:v>
                </c:pt>
                <c:pt idx="423">
                  <c:v>4.625890598067417E-2</c:v>
                </c:pt>
                <c:pt idx="424">
                  <c:v>3.5583297033094263E-2</c:v>
                </c:pt>
                <c:pt idx="425">
                  <c:v>3.1944510579646312E-2</c:v>
                </c:pt>
                <c:pt idx="426">
                  <c:v>3.3450797925985709E-2</c:v>
                </c:pt>
                <c:pt idx="427">
                  <c:v>6.4102115741904164E-2</c:v>
                </c:pt>
                <c:pt idx="428">
                  <c:v>2.8672785573052417E-2</c:v>
                </c:pt>
                <c:pt idx="429">
                  <c:v>-1.4153004889297827E-2</c:v>
                </c:pt>
                <c:pt idx="430">
                  <c:v>-4.671353343229756E-2</c:v>
                </c:pt>
                <c:pt idx="431">
                  <c:v>-4.6668570300413825E-2</c:v>
                </c:pt>
                <c:pt idx="432">
                  <c:v>-5.4346033432832397E-2</c:v>
                </c:pt>
                <c:pt idx="433">
                  <c:v>-5.5069794396143013E-2</c:v>
                </c:pt>
                <c:pt idx="434">
                  <c:v>-7.2156025714276928E-2</c:v>
                </c:pt>
                <c:pt idx="435">
                  <c:v>-6.1594988938217465E-2</c:v>
                </c:pt>
                <c:pt idx="436">
                  <c:v>-5.3680997986496948E-2</c:v>
                </c:pt>
                <c:pt idx="437">
                  <c:v>-5.6588786767106214E-2</c:v>
                </c:pt>
                <c:pt idx="438">
                  <c:v>-5.4752603406768796E-2</c:v>
                </c:pt>
                <c:pt idx="439">
                  <c:v>-4.4172437199820669E-2</c:v>
                </c:pt>
                <c:pt idx="440">
                  <c:v>-4.6645652657954839E-2</c:v>
                </c:pt>
                <c:pt idx="441">
                  <c:v>-4.37609160683885E-2</c:v>
                </c:pt>
                <c:pt idx="442">
                  <c:v>-5.8762957289269391E-2</c:v>
                </c:pt>
                <c:pt idx="443">
                  <c:v>-4.5837657802261123E-2</c:v>
                </c:pt>
                <c:pt idx="444">
                  <c:v>-4.8552795828301409E-2</c:v>
                </c:pt>
                <c:pt idx="445">
                  <c:v>-1.3451470322941361E-2</c:v>
                </c:pt>
                <c:pt idx="446">
                  <c:v>3.0481439931488996E-3</c:v>
                </c:pt>
                <c:pt idx="447">
                  <c:v>-1.2570754799033135E-2</c:v>
                </c:pt>
                <c:pt idx="448">
                  <c:v>-1.2225327507333072E-2</c:v>
                </c:pt>
                <c:pt idx="449">
                  <c:v>2.0315748533307865E-2</c:v>
                </c:pt>
                <c:pt idx="450">
                  <c:v>-3.5249937241854656E-3</c:v>
                </c:pt>
                <c:pt idx="451">
                  <c:v>-0.10617938931538484</c:v>
                </c:pt>
                <c:pt idx="452">
                  <c:v>-0.10536533318268249</c:v>
                </c:pt>
                <c:pt idx="453">
                  <c:v>-9.090296174877599E-2</c:v>
                </c:pt>
                <c:pt idx="454">
                  <c:v>-0.10051412976112017</c:v>
                </c:pt>
                <c:pt idx="455">
                  <c:v>-0.1131833868804909</c:v>
                </c:pt>
                <c:pt idx="456">
                  <c:v>-0.10174460682195852</c:v>
                </c:pt>
                <c:pt idx="457">
                  <c:v>-9.8638584992895462E-2</c:v>
                </c:pt>
                <c:pt idx="458">
                  <c:v>-0.10490074207340316</c:v>
                </c:pt>
                <c:pt idx="459">
                  <c:v>-0.12605446419763255</c:v>
                </c:pt>
                <c:pt idx="460">
                  <c:v>-0.13462786759712198</c:v>
                </c:pt>
                <c:pt idx="461">
                  <c:v>-0.15107726580827563</c:v>
                </c:pt>
                <c:pt idx="462">
                  <c:v>-0.1738115565188586</c:v>
                </c:pt>
                <c:pt idx="463">
                  <c:v>-0.19666748543988843</c:v>
                </c:pt>
                <c:pt idx="464">
                  <c:v>-0.20478085227678999</c:v>
                </c:pt>
                <c:pt idx="465">
                  <c:v>-0.20131635982612506</c:v>
                </c:pt>
                <c:pt idx="466">
                  <c:v>-0.18435276097232989</c:v>
                </c:pt>
                <c:pt idx="467">
                  <c:v>-0.19052715257671671</c:v>
                </c:pt>
                <c:pt idx="468">
                  <c:v>-0.17450479609192904</c:v>
                </c:pt>
                <c:pt idx="469">
                  <c:v>-0.17024552368138779</c:v>
                </c:pt>
                <c:pt idx="470">
                  <c:v>-0.19914561324093349</c:v>
                </c:pt>
                <c:pt idx="471">
                  <c:v>-0.15263419722995031</c:v>
                </c:pt>
                <c:pt idx="472">
                  <c:v>-0.15860119385592408</c:v>
                </c:pt>
                <c:pt idx="473">
                  <c:v>-0.13020108520779161</c:v>
                </c:pt>
                <c:pt idx="474">
                  <c:v>-0.12552048191342002</c:v>
                </c:pt>
                <c:pt idx="475">
                  <c:v>-0.13711999395941277</c:v>
                </c:pt>
                <c:pt idx="476">
                  <c:v>-0.17035419964691723</c:v>
                </c:pt>
                <c:pt idx="477">
                  <c:v>-0.15979244623286726</c:v>
                </c:pt>
                <c:pt idx="478">
                  <c:v>-0.15750801849672991</c:v>
                </c:pt>
                <c:pt idx="479">
                  <c:v>-0.16121049852433722</c:v>
                </c:pt>
                <c:pt idx="480">
                  <c:v>-0.1595016879501201</c:v>
                </c:pt>
                <c:pt idx="481">
                  <c:v>-0.1505426715585545</c:v>
                </c:pt>
                <c:pt idx="482">
                  <c:v>-0.14549030521844519</c:v>
                </c:pt>
                <c:pt idx="483">
                  <c:v>-0.15088659901400858</c:v>
                </c:pt>
                <c:pt idx="484">
                  <c:v>-0.15072862639214701</c:v>
                </c:pt>
                <c:pt idx="485">
                  <c:v>-0.14280695098841101</c:v>
                </c:pt>
                <c:pt idx="486">
                  <c:v>-0.12024162910373759</c:v>
                </c:pt>
                <c:pt idx="487">
                  <c:v>-0.10894801845941371</c:v>
                </c:pt>
                <c:pt idx="488">
                  <c:v>-0.11277786948911461</c:v>
                </c:pt>
                <c:pt idx="489">
                  <c:v>-0.13109563532842472</c:v>
                </c:pt>
                <c:pt idx="490">
                  <c:v>-0.14314546242218007</c:v>
                </c:pt>
                <c:pt idx="491">
                  <c:v>-0.10217102981281656</c:v>
                </c:pt>
                <c:pt idx="492">
                  <c:v>-8.40374155382001E-2</c:v>
                </c:pt>
                <c:pt idx="493">
                  <c:v>-6.4553910787427116E-2</c:v>
                </c:pt>
                <c:pt idx="494">
                  <c:v>-5.6155513077074115E-2</c:v>
                </c:pt>
                <c:pt idx="495">
                  <c:v>-4.4615642188005289E-2</c:v>
                </c:pt>
                <c:pt idx="496">
                  <c:v>-7.4788201959360978E-2</c:v>
                </c:pt>
                <c:pt idx="497">
                  <c:v>-8.3252687802342296E-2</c:v>
                </c:pt>
                <c:pt idx="498">
                  <c:v>-7.9020735041339663E-2</c:v>
                </c:pt>
                <c:pt idx="499">
                  <c:v>-9.0331125263761858E-2</c:v>
                </c:pt>
                <c:pt idx="500">
                  <c:v>-6.3089914212858145E-2</c:v>
                </c:pt>
                <c:pt idx="501">
                  <c:v>-6.7640426979880375E-2</c:v>
                </c:pt>
                <c:pt idx="502">
                  <c:v>-7.1765088921565523E-2</c:v>
                </c:pt>
                <c:pt idx="503">
                  <c:v>-4.9399096605436177E-2</c:v>
                </c:pt>
                <c:pt idx="504">
                  <c:v>-4.7476948991422963E-2</c:v>
                </c:pt>
                <c:pt idx="505">
                  <c:v>-2.7995113853207743E-2</c:v>
                </c:pt>
                <c:pt idx="506">
                  <c:v>-2.9168569463990823E-2</c:v>
                </c:pt>
                <c:pt idx="507">
                  <c:v>-1.8297174290462737E-2</c:v>
                </c:pt>
                <c:pt idx="508">
                  <c:v>-2.3687978449074554E-2</c:v>
                </c:pt>
                <c:pt idx="509">
                  <c:v>-6.2985925004902521E-3</c:v>
                </c:pt>
                <c:pt idx="510">
                  <c:v>-4.6134688275546454E-3</c:v>
                </c:pt>
                <c:pt idx="511">
                  <c:v>-1.0776686350326137E-2</c:v>
                </c:pt>
                <c:pt idx="512">
                  <c:v>-2.3642456723687033E-3</c:v>
                </c:pt>
                <c:pt idx="513">
                  <c:v>7.4393022925096197E-2</c:v>
                </c:pt>
                <c:pt idx="514">
                  <c:v>4.899187175580999E-2</c:v>
                </c:pt>
                <c:pt idx="515">
                  <c:v>3.1548668984864969E-2</c:v>
                </c:pt>
                <c:pt idx="516">
                  <c:v>2.9519925468912911E-2</c:v>
                </c:pt>
                <c:pt idx="517">
                  <c:v>1.29862605843718E-2</c:v>
                </c:pt>
                <c:pt idx="518">
                  <c:v>1.1999443521951036E-2</c:v>
                </c:pt>
                <c:pt idx="519">
                  <c:v>8.1301293131512686E-3</c:v>
                </c:pt>
                <c:pt idx="520">
                  <c:v>4.009089477509109E-3</c:v>
                </c:pt>
                <c:pt idx="521">
                  <c:v>1.3396370123240908E-2</c:v>
                </c:pt>
                <c:pt idx="522">
                  <c:v>5.9454973995114457E-3</c:v>
                </c:pt>
                <c:pt idx="523">
                  <c:v>1.7527024489341292E-2</c:v>
                </c:pt>
                <c:pt idx="524">
                  <c:v>-3.2815169790179066E-4</c:v>
                </c:pt>
                <c:pt idx="525">
                  <c:v>1.5473850767759867E-2</c:v>
                </c:pt>
                <c:pt idx="526">
                  <c:v>3.75160249426576E-2</c:v>
                </c:pt>
                <c:pt idx="527">
                  <c:v>6.464226489400926E-2</c:v>
                </c:pt>
                <c:pt idx="528">
                  <c:v>9.8020515673653108E-2</c:v>
                </c:pt>
                <c:pt idx="529">
                  <c:v>9.6136404144876231E-2</c:v>
                </c:pt>
                <c:pt idx="530">
                  <c:v>0.10373610007478429</c:v>
                </c:pt>
                <c:pt idx="531">
                  <c:v>0.10514147114090755</c:v>
                </c:pt>
                <c:pt idx="532">
                  <c:v>9.456694141656663E-2</c:v>
                </c:pt>
                <c:pt idx="533">
                  <c:v>9.5539728364969045E-2</c:v>
                </c:pt>
                <c:pt idx="534">
                  <c:v>0.10140505688210699</c:v>
                </c:pt>
                <c:pt idx="535">
                  <c:v>0.11199357546829636</c:v>
                </c:pt>
                <c:pt idx="536">
                  <c:v>8.9327037758117456E-2</c:v>
                </c:pt>
                <c:pt idx="537">
                  <c:v>8.5030926315875055E-2</c:v>
                </c:pt>
                <c:pt idx="538">
                  <c:v>6.9668204570736858E-2</c:v>
                </c:pt>
                <c:pt idx="539">
                  <c:v>0.10782557627535749</c:v>
                </c:pt>
                <c:pt idx="540">
                  <c:v>0.10618906542039785</c:v>
                </c:pt>
                <c:pt idx="541">
                  <c:v>0.11400275455683118</c:v>
                </c:pt>
                <c:pt idx="542">
                  <c:v>9.8113563362723477E-2</c:v>
                </c:pt>
                <c:pt idx="543">
                  <c:v>6.7640962907334679E-2</c:v>
                </c:pt>
                <c:pt idx="544">
                  <c:v>6.3901132872484334E-2</c:v>
                </c:pt>
                <c:pt idx="545">
                  <c:v>5.7758386312846355E-2</c:v>
                </c:pt>
                <c:pt idx="546">
                  <c:v>6.9865138744912736E-2</c:v>
                </c:pt>
                <c:pt idx="547">
                  <c:v>6.4466691892642869E-2</c:v>
                </c:pt>
                <c:pt idx="548">
                  <c:v>7.7364333854347267E-2</c:v>
                </c:pt>
                <c:pt idx="549">
                  <c:v>6.776864190663634E-2</c:v>
                </c:pt>
                <c:pt idx="550">
                  <c:v>6.3155298404593774E-2</c:v>
                </c:pt>
                <c:pt idx="551">
                  <c:v>7.4282985179603633E-2</c:v>
                </c:pt>
                <c:pt idx="552">
                  <c:v>9.1841790467228845E-2</c:v>
                </c:pt>
                <c:pt idx="553">
                  <c:v>8.6254283162116696E-2</c:v>
                </c:pt>
                <c:pt idx="554">
                  <c:v>7.41201206329547E-2</c:v>
                </c:pt>
                <c:pt idx="555">
                  <c:v>9.8322604757228982E-2</c:v>
                </c:pt>
                <c:pt idx="556">
                  <c:v>9.8116254287795579E-2</c:v>
                </c:pt>
                <c:pt idx="557">
                  <c:v>0.10330195129824071</c:v>
                </c:pt>
                <c:pt idx="558">
                  <c:v>0.11785314616743103</c:v>
                </c:pt>
                <c:pt idx="559">
                  <c:v>0.13470779913086584</c:v>
                </c:pt>
                <c:pt idx="560">
                  <c:v>0.13694424368302127</c:v>
                </c:pt>
                <c:pt idx="561">
                  <c:v>0.10921594430179904</c:v>
                </c:pt>
                <c:pt idx="562">
                  <c:v>0.11249201264283659</c:v>
                </c:pt>
                <c:pt idx="563">
                  <c:v>8.1000109411831334E-2</c:v>
                </c:pt>
                <c:pt idx="564">
                  <c:v>9.8798276157040732E-2</c:v>
                </c:pt>
                <c:pt idx="565">
                  <c:v>9.6603433151968288E-2</c:v>
                </c:pt>
                <c:pt idx="566">
                  <c:v>0.10271964860401095</c:v>
                </c:pt>
                <c:pt idx="567">
                  <c:v>9.8247201428948383E-2</c:v>
                </c:pt>
                <c:pt idx="568">
                  <c:v>0.1048473410658648</c:v>
                </c:pt>
                <c:pt idx="569">
                  <c:v>0.10126596455719605</c:v>
                </c:pt>
                <c:pt idx="570">
                  <c:v>0.1070231053371502</c:v>
                </c:pt>
                <c:pt idx="571">
                  <c:v>7.9535483079090641E-2</c:v>
                </c:pt>
                <c:pt idx="572">
                  <c:v>4.3914356034797208E-2</c:v>
                </c:pt>
                <c:pt idx="573">
                  <c:v>7.7227151768166857E-2</c:v>
                </c:pt>
                <c:pt idx="574">
                  <c:v>2.7132945163517608E-2</c:v>
                </c:pt>
                <c:pt idx="575">
                  <c:v>8.1178759875788487E-3</c:v>
                </c:pt>
                <c:pt idx="576">
                  <c:v>-2.8356471866005428E-2</c:v>
                </c:pt>
                <c:pt idx="577">
                  <c:v>-2.7208853262105759E-2</c:v>
                </c:pt>
                <c:pt idx="578">
                  <c:v>-7.2119373773380513E-3</c:v>
                </c:pt>
                <c:pt idx="579">
                  <c:v>-1.0612903920101613E-2</c:v>
                </c:pt>
                <c:pt idx="580">
                  <c:v>2.8503028671550856E-2</c:v>
                </c:pt>
                <c:pt idx="581">
                  <c:v>1.0307332103702382E-2</c:v>
                </c:pt>
                <c:pt idx="582">
                  <c:v>-8.6775622531087837E-3</c:v>
                </c:pt>
                <c:pt idx="583">
                  <c:v>-3.0992883869882526E-3</c:v>
                </c:pt>
                <c:pt idx="584">
                  <c:v>7.1119096975713614E-3</c:v>
                </c:pt>
                <c:pt idx="585">
                  <c:v>1.2351928135014845E-3</c:v>
                </c:pt>
                <c:pt idx="586">
                  <c:v>-2.7576899202415017E-3</c:v>
                </c:pt>
                <c:pt idx="587">
                  <c:v>1.5777258932363258E-2</c:v>
                </c:pt>
                <c:pt idx="588">
                  <c:v>-6.3074846248720728E-3</c:v>
                </c:pt>
                <c:pt idx="589">
                  <c:v>8.5859638382457248E-4</c:v>
                </c:pt>
                <c:pt idx="590">
                  <c:v>-1.6668976948010061E-2</c:v>
                </c:pt>
                <c:pt idx="591">
                  <c:v>-4.1163636796163972E-2</c:v>
                </c:pt>
                <c:pt idx="592">
                  <c:v>-4.9169694223159977E-2</c:v>
                </c:pt>
                <c:pt idx="593">
                  <c:v>-4.0802935015649244E-2</c:v>
                </c:pt>
                <c:pt idx="594">
                  <c:v>-6.7008463380304306E-2</c:v>
                </c:pt>
                <c:pt idx="595">
                  <c:v>-4.452578997097989E-2</c:v>
                </c:pt>
                <c:pt idx="596">
                  <c:v>-4.5230463965803991E-2</c:v>
                </c:pt>
                <c:pt idx="597">
                  <c:v>-5.8822957382834828E-2</c:v>
                </c:pt>
                <c:pt idx="598">
                  <c:v>-4.3255813889565342E-2</c:v>
                </c:pt>
                <c:pt idx="599">
                  <c:v>-6.7177592169751943E-2</c:v>
                </c:pt>
                <c:pt idx="600">
                  <c:v>-7.0578306930483059E-2</c:v>
                </c:pt>
                <c:pt idx="601">
                  <c:v>-5.3777030473364462E-2</c:v>
                </c:pt>
                <c:pt idx="602">
                  <c:v>-1.0721276141492098E-2</c:v>
                </c:pt>
                <c:pt idx="603">
                  <c:v>-2.1275153013265879E-2</c:v>
                </c:pt>
                <c:pt idx="604">
                  <c:v>-9.5096452631074913E-3</c:v>
                </c:pt>
                <c:pt idx="605">
                  <c:v>-7.3082924867682308E-3</c:v>
                </c:pt>
                <c:pt idx="606">
                  <c:v>4.8865177067236587E-3</c:v>
                </c:pt>
                <c:pt idx="607">
                  <c:v>1.9012919471584899E-2</c:v>
                </c:pt>
                <c:pt idx="608">
                  <c:v>3.476182607870193E-2</c:v>
                </c:pt>
                <c:pt idx="609">
                  <c:v>1.7543894009586447E-2</c:v>
                </c:pt>
                <c:pt idx="610">
                  <c:v>2.8360656049724264E-2</c:v>
                </c:pt>
                <c:pt idx="611">
                  <c:v>2.7674745887441787E-2</c:v>
                </c:pt>
                <c:pt idx="612">
                  <c:v>2.4389364112507472E-2</c:v>
                </c:pt>
                <c:pt idx="613">
                  <c:v>6.3446122429521301E-2</c:v>
                </c:pt>
                <c:pt idx="614">
                  <c:v>5.8662636940240542E-2</c:v>
                </c:pt>
                <c:pt idx="615">
                  <c:v>4.6211343574462882E-2</c:v>
                </c:pt>
                <c:pt idx="616">
                  <c:v>2.4967904797646767E-2</c:v>
                </c:pt>
                <c:pt idx="617">
                  <c:v>2.6030279339353868E-2</c:v>
                </c:pt>
                <c:pt idx="618">
                  <c:v>6.3255546453033773E-4</c:v>
                </c:pt>
                <c:pt idx="619">
                  <c:v>2.3010321616621088E-3</c:v>
                </c:pt>
                <c:pt idx="620">
                  <c:v>-2.289174111641612E-2</c:v>
                </c:pt>
                <c:pt idx="621">
                  <c:v>-3.5547306684002522E-2</c:v>
                </c:pt>
                <c:pt idx="622">
                  <c:v>-4.9259698345103686E-2</c:v>
                </c:pt>
                <c:pt idx="623">
                  <c:v>-4.320666544692664E-2</c:v>
                </c:pt>
                <c:pt idx="624">
                  <c:v>-1.5768776300997489E-2</c:v>
                </c:pt>
                <c:pt idx="625">
                  <c:v>-1.5951946364910152E-2</c:v>
                </c:pt>
                <c:pt idx="626">
                  <c:v>-1.2357263030447263E-2</c:v>
                </c:pt>
                <c:pt idx="627">
                  <c:v>-2.9435022425973179E-3</c:v>
                </c:pt>
                <c:pt idx="628">
                  <c:v>-7.0229411684112897E-3</c:v>
                </c:pt>
                <c:pt idx="629">
                  <c:v>-2.1385643281918165E-2</c:v>
                </c:pt>
                <c:pt idx="630">
                  <c:v>-1.2701237657714248E-2</c:v>
                </c:pt>
                <c:pt idx="631">
                  <c:v>-2.8651069756061132E-2</c:v>
                </c:pt>
                <c:pt idx="632">
                  <c:v>-1.3881088510266038E-2</c:v>
                </c:pt>
                <c:pt idx="633">
                  <c:v>-2.8732757971414835E-2</c:v>
                </c:pt>
                <c:pt idx="634">
                  <c:v>-1.69658416711157E-2</c:v>
                </c:pt>
                <c:pt idx="635">
                  <c:v>-6.6045497990038227E-3</c:v>
                </c:pt>
                <c:pt idx="636">
                  <c:v>-2.080569602724569E-2</c:v>
                </c:pt>
                <c:pt idx="637">
                  <c:v>1.2174305927334261E-2</c:v>
                </c:pt>
                <c:pt idx="638">
                  <c:v>3.7016480165046772E-2</c:v>
                </c:pt>
                <c:pt idx="639">
                  <c:v>4.4847964507562565E-2</c:v>
                </c:pt>
                <c:pt idx="640">
                  <c:v>6.6249788157575207E-2</c:v>
                </c:pt>
                <c:pt idx="641">
                  <c:v>6.5129346415297995E-2</c:v>
                </c:pt>
                <c:pt idx="642">
                  <c:v>7.2917480067349771E-2</c:v>
                </c:pt>
                <c:pt idx="643">
                  <c:v>4.7281906321769096E-2</c:v>
                </c:pt>
                <c:pt idx="644">
                  <c:v>7.6374658028554476E-2</c:v>
                </c:pt>
                <c:pt idx="645">
                  <c:v>8.0275772906150733E-2</c:v>
                </c:pt>
                <c:pt idx="646">
                  <c:v>7.7192598787428013E-2</c:v>
                </c:pt>
                <c:pt idx="647">
                  <c:v>6.686798632984603E-2</c:v>
                </c:pt>
                <c:pt idx="648">
                  <c:v>0.1006616037642234</c:v>
                </c:pt>
                <c:pt idx="649">
                  <c:v>0.11184915199819701</c:v>
                </c:pt>
                <c:pt idx="650">
                  <c:v>0.11791294558609833</c:v>
                </c:pt>
                <c:pt idx="651">
                  <c:v>0.13284605248177117</c:v>
                </c:pt>
                <c:pt idx="652">
                  <c:v>0.14107660622918972</c:v>
                </c:pt>
                <c:pt idx="653">
                  <c:v>0.18486246992388655</c:v>
                </c:pt>
                <c:pt idx="654">
                  <c:v>0.21950365636573421</c:v>
                </c:pt>
                <c:pt idx="655">
                  <c:v>0.2574484299605142</c:v>
                </c:pt>
                <c:pt idx="656">
                  <c:v>0.22142803081572437</c:v>
                </c:pt>
                <c:pt idx="657">
                  <c:v>0.25203869341613094</c:v>
                </c:pt>
                <c:pt idx="658">
                  <c:v>0.2567579864936349</c:v>
                </c:pt>
                <c:pt idx="659">
                  <c:v>0.2636595778123616</c:v>
                </c:pt>
                <c:pt idx="660">
                  <c:v>0.25347571765988586</c:v>
                </c:pt>
                <c:pt idx="661">
                  <c:v>0.28860485778268075</c:v>
                </c:pt>
                <c:pt idx="662">
                  <c:v>0.28741852600107709</c:v>
                </c:pt>
                <c:pt idx="663">
                  <c:v>0.28251170715798191</c:v>
                </c:pt>
                <c:pt idx="664">
                  <c:v>0.28637895618298792</c:v>
                </c:pt>
                <c:pt idx="665">
                  <c:v>0.21472633254311702</c:v>
                </c:pt>
                <c:pt idx="666">
                  <c:v>0.19793136721914273</c:v>
                </c:pt>
                <c:pt idx="667">
                  <c:v>0.18658609722349206</c:v>
                </c:pt>
                <c:pt idx="668">
                  <c:v>0.1788909458560104</c:v>
                </c:pt>
                <c:pt idx="669">
                  <c:v>0.19659660434937276</c:v>
                </c:pt>
                <c:pt idx="670">
                  <c:v>0.1852494229908388</c:v>
                </c:pt>
                <c:pt idx="671">
                  <c:v>0.19933265524514665</c:v>
                </c:pt>
                <c:pt idx="672">
                  <c:v>0.20574595083901137</c:v>
                </c:pt>
                <c:pt idx="673">
                  <c:v>0.20782338714416637</c:v>
                </c:pt>
                <c:pt idx="674">
                  <c:v>0.2190364269902334</c:v>
                </c:pt>
                <c:pt idx="675">
                  <c:v>0.21375541268068887</c:v>
                </c:pt>
                <c:pt idx="676">
                  <c:v>0.16317374214490465</c:v>
                </c:pt>
                <c:pt idx="677">
                  <c:v>0.1266931168955916</c:v>
                </c:pt>
                <c:pt idx="678">
                  <c:v>0.124721197323308</c:v>
                </c:pt>
                <c:pt idx="679">
                  <c:v>0.14587434676866984</c:v>
                </c:pt>
                <c:pt idx="680">
                  <c:v>0.17651770901496477</c:v>
                </c:pt>
                <c:pt idx="681">
                  <c:v>0.19246854988392093</c:v>
                </c:pt>
                <c:pt idx="682">
                  <c:v>0.19374405601338029</c:v>
                </c:pt>
                <c:pt idx="683">
                  <c:v>0.18288613912673801</c:v>
                </c:pt>
                <c:pt idx="684">
                  <c:v>0.15158749240550384</c:v>
                </c:pt>
                <c:pt idx="685">
                  <c:v>0.14125026337263891</c:v>
                </c:pt>
                <c:pt idx="686">
                  <c:v>0.14901830014912321</c:v>
                </c:pt>
                <c:pt idx="687">
                  <c:v>0.18103821320206692</c:v>
                </c:pt>
                <c:pt idx="688">
                  <c:v>0.18233468562411947</c:v>
                </c:pt>
                <c:pt idx="689">
                  <c:v>0.1791131134887185</c:v>
                </c:pt>
                <c:pt idx="690">
                  <c:v>0.1520726399138832</c:v>
                </c:pt>
                <c:pt idx="691">
                  <c:v>0.17034014482243087</c:v>
                </c:pt>
                <c:pt idx="692">
                  <c:v>0.17745361053065323</c:v>
                </c:pt>
                <c:pt idx="693">
                  <c:v>0.19524800318487823</c:v>
                </c:pt>
                <c:pt idx="694">
                  <c:v>0.20569830503934217</c:v>
                </c:pt>
                <c:pt idx="695">
                  <c:v>0.21224132808819496</c:v>
                </c:pt>
                <c:pt idx="696">
                  <c:v>0.22137125297785554</c:v>
                </c:pt>
                <c:pt idx="697">
                  <c:v>0.20744659049116798</c:v>
                </c:pt>
                <c:pt idx="698">
                  <c:v>0.12144116068100819</c:v>
                </c:pt>
                <c:pt idx="699">
                  <c:v>7.6410470655094098E-2</c:v>
                </c:pt>
                <c:pt idx="700">
                  <c:v>8.3872195974851182E-2</c:v>
                </c:pt>
                <c:pt idx="701">
                  <c:v>8.9068197082244671E-2</c:v>
                </c:pt>
                <c:pt idx="702">
                  <c:v>9.9159312760551233E-2</c:v>
                </c:pt>
                <c:pt idx="703">
                  <c:v>8.9015117247862374E-2</c:v>
                </c:pt>
                <c:pt idx="704">
                  <c:v>6.5730226336071507E-3</c:v>
                </c:pt>
                <c:pt idx="705">
                  <c:v>6.4220363344642539E-3</c:v>
                </c:pt>
                <c:pt idx="706">
                  <c:v>-3.8985621177286323E-2</c:v>
                </c:pt>
                <c:pt idx="707">
                  <c:v>-4.4677834231310332E-2</c:v>
                </c:pt>
                <c:pt idx="708">
                  <c:v>-1.8686459726728333E-2</c:v>
                </c:pt>
                <c:pt idx="709">
                  <c:v>-7.6962044766331061E-3</c:v>
                </c:pt>
                <c:pt idx="710">
                  <c:v>-3.5741075401710676E-3</c:v>
                </c:pt>
                <c:pt idx="711">
                  <c:v>-4.0000886459808593E-2</c:v>
                </c:pt>
                <c:pt idx="712">
                  <c:v>-2.2333864412046656E-2</c:v>
                </c:pt>
                <c:pt idx="713">
                  <c:v>-3.7384655192377547E-2</c:v>
                </c:pt>
                <c:pt idx="714">
                  <c:v>-3.3061408930371128E-2</c:v>
                </c:pt>
                <c:pt idx="715">
                  <c:v>-6.7177372865233731E-2</c:v>
                </c:pt>
                <c:pt idx="716">
                  <c:v>-8.8541774406986962E-2</c:v>
                </c:pt>
                <c:pt idx="717">
                  <c:v>-0.10069969942255186</c:v>
                </c:pt>
                <c:pt idx="718">
                  <c:v>-0.10414454174282728</c:v>
                </c:pt>
                <c:pt idx="719">
                  <c:v>-9.1574917820243407E-2</c:v>
                </c:pt>
                <c:pt idx="720">
                  <c:v>-0.1046935428786252</c:v>
                </c:pt>
                <c:pt idx="721">
                  <c:v>-0.11180722887760997</c:v>
                </c:pt>
                <c:pt idx="722">
                  <c:v>-0.13040321463761362</c:v>
                </c:pt>
                <c:pt idx="723">
                  <c:v>-0.14629886204826759</c:v>
                </c:pt>
                <c:pt idx="724">
                  <c:v>-0.14867800834797829</c:v>
                </c:pt>
                <c:pt idx="725">
                  <c:v>-0.1147187261233209</c:v>
                </c:pt>
                <c:pt idx="726">
                  <c:v>-9.0904085053931105E-2</c:v>
                </c:pt>
                <c:pt idx="727">
                  <c:v>-0.10061619911161024</c:v>
                </c:pt>
                <c:pt idx="728">
                  <c:v>-6.5063179734973664E-2</c:v>
                </c:pt>
                <c:pt idx="729">
                  <c:v>-5.762100357634925E-2</c:v>
                </c:pt>
                <c:pt idx="730">
                  <c:v>-6.0151764929295748E-2</c:v>
                </c:pt>
                <c:pt idx="731">
                  <c:v>-6.1625636693472985E-2</c:v>
                </c:pt>
                <c:pt idx="732">
                  <c:v>-8.3022646836933278E-2</c:v>
                </c:pt>
                <c:pt idx="733">
                  <c:v>-7.1195167283895966E-2</c:v>
                </c:pt>
                <c:pt idx="734">
                  <c:v>-6.9485375291954421E-2</c:v>
                </c:pt>
                <c:pt idx="735">
                  <c:v>-0.10855711376611743</c:v>
                </c:pt>
                <c:pt idx="736">
                  <c:v>-0.11569603682651119</c:v>
                </c:pt>
                <c:pt idx="737">
                  <c:v>-0.12301317380911247</c:v>
                </c:pt>
                <c:pt idx="738">
                  <c:v>-0.12642864952235688</c:v>
                </c:pt>
                <c:pt idx="739">
                  <c:v>-0.10736450041314394</c:v>
                </c:pt>
                <c:pt idx="740">
                  <c:v>-9.0561801982987356E-2</c:v>
                </c:pt>
                <c:pt idx="741">
                  <c:v>-8.434639731529614E-2</c:v>
                </c:pt>
                <c:pt idx="742">
                  <c:v>-7.4176336817422528E-2</c:v>
                </c:pt>
                <c:pt idx="743">
                  <c:v>-8.2465515475721451E-2</c:v>
                </c:pt>
                <c:pt idx="744">
                  <c:v>-8.6827050489109658E-2</c:v>
                </c:pt>
                <c:pt idx="745">
                  <c:v>-9.1908277667405724E-2</c:v>
                </c:pt>
                <c:pt idx="746">
                  <c:v>-7.9852122401122383E-2</c:v>
                </c:pt>
                <c:pt idx="747">
                  <c:v>-7.784305327810348E-2</c:v>
                </c:pt>
                <c:pt idx="748">
                  <c:v>-6.0764879787072568E-2</c:v>
                </c:pt>
                <c:pt idx="749">
                  <c:v>-6.6625796724675612E-2</c:v>
                </c:pt>
                <c:pt idx="750">
                  <c:v>-8.042464737777455E-2</c:v>
                </c:pt>
                <c:pt idx="751">
                  <c:v>-0.11411690928158646</c:v>
                </c:pt>
                <c:pt idx="752">
                  <c:v>-0.12814365839989661</c:v>
                </c:pt>
                <c:pt idx="753">
                  <c:v>-0.12963301212372202</c:v>
                </c:pt>
                <c:pt idx="754">
                  <c:v>-0.13679916501550893</c:v>
                </c:pt>
                <c:pt idx="755">
                  <c:v>-0.10660552094379394</c:v>
                </c:pt>
                <c:pt idx="756">
                  <c:v>-0.12288141262884666</c:v>
                </c:pt>
                <c:pt idx="757">
                  <c:v>-0.12320452685740169</c:v>
                </c:pt>
                <c:pt idx="758">
                  <c:v>-0.13654163555783017</c:v>
                </c:pt>
                <c:pt idx="759">
                  <c:v>-0.13886932962139487</c:v>
                </c:pt>
                <c:pt idx="760">
                  <c:v>-0.15845316218009042</c:v>
                </c:pt>
                <c:pt idx="761">
                  <c:v>-0.10087307329417172</c:v>
                </c:pt>
                <c:pt idx="762">
                  <c:v>-6.9244857647499769E-2</c:v>
                </c:pt>
                <c:pt idx="763">
                  <c:v>-5.305541702632699E-2</c:v>
                </c:pt>
                <c:pt idx="764">
                  <c:v>-9.1765165179589991E-2</c:v>
                </c:pt>
                <c:pt idx="765">
                  <c:v>-9.9021700543254654E-2</c:v>
                </c:pt>
                <c:pt idx="766">
                  <c:v>-9.251560964740102E-2</c:v>
                </c:pt>
                <c:pt idx="767">
                  <c:v>-8.2016729362794027E-2</c:v>
                </c:pt>
                <c:pt idx="768">
                  <c:v>-4.5372920977677644E-2</c:v>
                </c:pt>
                <c:pt idx="769">
                  <c:v>1.6399182797529832E-2</c:v>
                </c:pt>
                <c:pt idx="770">
                  <c:v>1.2959100232255327E-2</c:v>
                </c:pt>
                <c:pt idx="771">
                  <c:v>2.7733780137417785E-2</c:v>
                </c:pt>
                <c:pt idx="772">
                  <c:v>2.3820703405323052E-2</c:v>
                </c:pt>
                <c:pt idx="773">
                  <c:v>1.180736480142186E-2</c:v>
                </c:pt>
                <c:pt idx="774">
                  <c:v>3.0820273041755497E-2</c:v>
                </c:pt>
                <c:pt idx="775">
                  <c:v>-4.8998814549449099E-3</c:v>
                </c:pt>
                <c:pt idx="776">
                  <c:v>-3.3839699452828942E-3</c:v>
                </c:pt>
                <c:pt idx="777">
                  <c:v>-1.8265651519317583E-2</c:v>
                </c:pt>
                <c:pt idx="778">
                  <c:v>5.3818940264391824E-3</c:v>
                </c:pt>
                <c:pt idx="779">
                  <c:v>4.954171910288796E-3</c:v>
                </c:pt>
                <c:pt idx="780">
                  <c:v>-2.9144600797851306E-3</c:v>
                </c:pt>
                <c:pt idx="781">
                  <c:v>-1.871905951928754E-2</c:v>
                </c:pt>
                <c:pt idx="782">
                  <c:v>-3.2500353009828453E-2</c:v>
                </c:pt>
                <c:pt idx="783">
                  <c:v>-2.5187707870952591E-2</c:v>
                </c:pt>
                <c:pt idx="784">
                  <c:v>-1.0654844197009905E-2</c:v>
                </c:pt>
                <c:pt idx="785">
                  <c:v>6.0306975188644252E-3</c:v>
                </c:pt>
                <c:pt idx="786">
                  <c:v>2.6642634474261628E-2</c:v>
                </c:pt>
                <c:pt idx="787">
                  <c:v>2.8510373283906931E-2</c:v>
                </c:pt>
                <c:pt idx="788">
                  <c:v>1.10422280417799E-2</c:v>
                </c:pt>
                <c:pt idx="789">
                  <c:v>-2.3744839227989534E-2</c:v>
                </c:pt>
                <c:pt idx="790">
                  <c:v>-2.7695817907163245E-2</c:v>
                </c:pt>
                <c:pt idx="791">
                  <c:v>-5.3721773475410628E-2</c:v>
                </c:pt>
                <c:pt idx="792">
                  <c:v>-3.3603512705374317E-2</c:v>
                </c:pt>
                <c:pt idx="793">
                  <c:v>-3.6672666295781808E-2</c:v>
                </c:pt>
                <c:pt idx="794">
                  <c:v>-2.2825012532544986E-2</c:v>
                </c:pt>
                <c:pt idx="795">
                  <c:v>-2.8913703733263518E-2</c:v>
                </c:pt>
                <c:pt idx="796">
                  <c:v>-5.089763484958576E-2</c:v>
                </c:pt>
                <c:pt idx="797">
                  <c:v>-6.5301807929841305E-2</c:v>
                </c:pt>
                <c:pt idx="798">
                  <c:v>-3.6249445444622053E-2</c:v>
                </c:pt>
                <c:pt idx="799">
                  <c:v>-3.5527688977481597E-2</c:v>
                </c:pt>
                <c:pt idx="800">
                  <c:v>-4.5746666184064089E-2</c:v>
                </c:pt>
                <c:pt idx="801">
                  <c:v>-4.1020408872576186E-2</c:v>
                </c:pt>
                <c:pt idx="802">
                  <c:v>-3.0389903005186514E-2</c:v>
                </c:pt>
                <c:pt idx="803">
                  <c:v>-2.0804559454384419E-2</c:v>
                </c:pt>
                <c:pt idx="804">
                  <c:v>4.9995671371916295E-4</c:v>
                </c:pt>
                <c:pt idx="805">
                  <c:v>-2.8977940225431653E-2</c:v>
                </c:pt>
                <c:pt idx="806">
                  <c:v>-1.9787792837900109E-2</c:v>
                </c:pt>
                <c:pt idx="807">
                  <c:v>-2.7436231173892378E-2</c:v>
                </c:pt>
                <c:pt idx="808">
                  <c:v>-2.8537100418516648E-2</c:v>
                </c:pt>
                <c:pt idx="809">
                  <c:v>-2.7211886357937365E-2</c:v>
                </c:pt>
                <c:pt idx="810">
                  <c:v>-3.8468430067337023E-2</c:v>
                </c:pt>
                <c:pt idx="811">
                  <c:v>-4.7829446164631473E-2</c:v>
                </c:pt>
                <c:pt idx="812">
                  <c:v>-3.5914322783513364E-2</c:v>
                </c:pt>
                <c:pt idx="813">
                  <c:v>-4.2301767558890924E-2</c:v>
                </c:pt>
                <c:pt idx="814">
                  <c:v>-2.6190373125548505E-2</c:v>
                </c:pt>
                <c:pt idx="815">
                  <c:v>-2.6312248329842691E-2</c:v>
                </c:pt>
                <c:pt idx="816">
                  <c:v>-6.364534755680662E-4</c:v>
                </c:pt>
                <c:pt idx="817">
                  <c:v>2.165917347906321E-2</c:v>
                </c:pt>
                <c:pt idx="818">
                  <c:v>2.8372011035932676E-2</c:v>
                </c:pt>
                <c:pt idx="819">
                  <c:v>2.679769210063343E-2</c:v>
                </c:pt>
                <c:pt idx="820">
                  <c:v>8.9253300983804795E-3</c:v>
                </c:pt>
                <c:pt idx="821">
                  <c:v>-5.4045516494359847E-3</c:v>
                </c:pt>
                <c:pt idx="822">
                  <c:v>-4.8289614532760927E-2</c:v>
                </c:pt>
                <c:pt idx="823">
                  <c:v>-3.3720301383825979E-2</c:v>
                </c:pt>
                <c:pt idx="824">
                  <c:v>-7.168585328865662E-3</c:v>
                </c:pt>
                <c:pt idx="825">
                  <c:v>-2.0690729087144089E-2</c:v>
                </c:pt>
                <c:pt idx="826">
                  <c:v>-2.099894934217017E-2</c:v>
                </c:pt>
                <c:pt idx="827">
                  <c:v>-3.0142354844222785E-2</c:v>
                </c:pt>
                <c:pt idx="828">
                  <c:v>4.0475781898382523E-2</c:v>
                </c:pt>
                <c:pt idx="829">
                  <c:v>2.1055997139918459E-2</c:v>
                </c:pt>
                <c:pt idx="830">
                  <c:v>4.6741348725164444E-2</c:v>
                </c:pt>
                <c:pt idx="831">
                  <c:v>1.8073158729247529E-2</c:v>
                </c:pt>
                <c:pt idx="832">
                  <c:v>6.1042729242457572E-3</c:v>
                </c:pt>
                <c:pt idx="833">
                  <c:v>3.4956414910927824E-2</c:v>
                </c:pt>
                <c:pt idx="834">
                  <c:v>1.0394819327609106E-2</c:v>
                </c:pt>
                <c:pt idx="835">
                  <c:v>7.1540021800415854E-3</c:v>
                </c:pt>
                <c:pt idx="836">
                  <c:v>2.0342916037828118E-2</c:v>
                </c:pt>
                <c:pt idx="837">
                  <c:v>6.7462272983893623E-3</c:v>
                </c:pt>
                <c:pt idx="838">
                  <c:v>1.6759524644862855E-2</c:v>
                </c:pt>
                <c:pt idx="839">
                  <c:v>1.3322930762303065E-2</c:v>
                </c:pt>
                <c:pt idx="840">
                  <c:v>1.2397999909569357E-2</c:v>
                </c:pt>
                <c:pt idx="841">
                  <c:v>-2.231277105045204E-2</c:v>
                </c:pt>
                <c:pt idx="842">
                  <c:v>-1.7805631987631632E-2</c:v>
                </c:pt>
                <c:pt idx="843">
                  <c:v>-3.5601328749867323E-2</c:v>
                </c:pt>
                <c:pt idx="844">
                  <c:v>-1.9369340471328655E-2</c:v>
                </c:pt>
                <c:pt idx="845">
                  <c:v>-2.9085825476279581E-2</c:v>
                </c:pt>
                <c:pt idx="846">
                  <c:v>-1.5995647401510271E-2</c:v>
                </c:pt>
                <c:pt idx="847">
                  <c:v>-1.980888051951013E-2</c:v>
                </c:pt>
                <c:pt idx="848">
                  <c:v>-2.2025831240380822E-2</c:v>
                </c:pt>
                <c:pt idx="849">
                  <c:v>-4.4845235335526978E-2</c:v>
                </c:pt>
                <c:pt idx="850">
                  <c:v>-6.9461623594660571E-2</c:v>
                </c:pt>
                <c:pt idx="851">
                  <c:v>-5.5370293416383887E-2</c:v>
                </c:pt>
                <c:pt idx="852">
                  <c:v>-4.129638685156789E-2</c:v>
                </c:pt>
                <c:pt idx="853">
                  <c:v>-3.7896582311528926E-2</c:v>
                </c:pt>
                <c:pt idx="854">
                  <c:v>-2.0288092090117726E-2</c:v>
                </c:pt>
                <c:pt idx="855">
                  <c:v>-4.5753164179489825E-2</c:v>
                </c:pt>
                <c:pt idx="856">
                  <c:v>-3.5931075544265112E-2</c:v>
                </c:pt>
                <c:pt idx="857">
                  <c:v>-5.7466068083092292E-2</c:v>
                </c:pt>
                <c:pt idx="858">
                  <c:v>-4.1767765679436186E-2</c:v>
                </c:pt>
                <c:pt idx="859">
                  <c:v>-2.612782931001445E-2</c:v>
                </c:pt>
                <c:pt idx="860">
                  <c:v>-3.7463591059374024E-2</c:v>
                </c:pt>
                <c:pt idx="861">
                  <c:v>-3.5685987788639628E-2</c:v>
                </c:pt>
                <c:pt idx="862">
                  <c:v>-1.8154140523073736E-2</c:v>
                </c:pt>
                <c:pt idx="863">
                  <c:v>-9.0046882384043903E-3</c:v>
                </c:pt>
                <c:pt idx="864">
                  <c:v>9.1614563191155796E-3</c:v>
                </c:pt>
                <c:pt idx="865">
                  <c:v>1.1269511060049808E-2</c:v>
                </c:pt>
                <c:pt idx="866">
                  <c:v>-3.8141159395643776E-3</c:v>
                </c:pt>
                <c:pt idx="867">
                  <c:v>-5.6950599694701731E-3</c:v>
                </c:pt>
                <c:pt idx="868">
                  <c:v>2.0808931372740425E-2</c:v>
                </c:pt>
                <c:pt idx="869">
                  <c:v>8.0522635578921253E-3</c:v>
                </c:pt>
                <c:pt idx="870">
                  <c:v>1.2979487334707107E-2</c:v>
                </c:pt>
                <c:pt idx="871">
                  <c:v>4.996810446031974E-2</c:v>
                </c:pt>
                <c:pt idx="872">
                  <c:v>5.3376800539199909E-2</c:v>
                </c:pt>
                <c:pt idx="873">
                  <c:v>7.7305054349931623E-2</c:v>
                </c:pt>
                <c:pt idx="874">
                  <c:v>8.413712373602622E-2</c:v>
                </c:pt>
                <c:pt idx="875">
                  <c:v>8.6822721185150886E-2</c:v>
                </c:pt>
                <c:pt idx="876">
                  <c:v>7.940109319616262E-2</c:v>
                </c:pt>
                <c:pt idx="877">
                  <c:v>7.9366222974025069E-2</c:v>
                </c:pt>
                <c:pt idx="878">
                  <c:v>7.8459017923014462E-2</c:v>
                </c:pt>
                <c:pt idx="879">
                  <c:v>6.6658417568897121E-2</c:v>
                </c:pt>
                <c:pt idx="880">
                  <c:v>4.599943402963147E-2</c:v>
                </c:pt>
                <c:pt idx="881">
                  <c:v>2.520136422529351E-2</c:v>
                </c:pt>
                <c:pt idx="882">
                  <c:v>1.5410683335332687E-2</c:v>
                </c:pt>
                <c:pt idx="883">
                  <c:v>2.9902690284834499E-2</c:v>
                </c:pt>
                <c:pt idx="884">
                  <c:v>2.4005493736843464E-2</c:v>
                </c:pt>
                <c:pt idx="885">
                  <c:v>4.164160239037118E-2</c:v>
                </c:pt>
                <c:pt idx="886">
                  <c:v>6.4915375297118549E-2</c:v>
                </c:pt>
                <c:pt idx="887">
                  <c:v>4.833817237992144E-2</c:v>
                </c:pt>
                <c:pt idx="888">
                  <c:v>8.4918423033943258E-2</c:v>
                </c:pt>
                <c:pt idx="889">
                  <c:v>0.10433118535807528</c:v>
                </c:pt>
                <c:pt idx="890">
                  <c:v>0.12498646908617905</c:v>
                </c:pt>
                <c:pt idx="891">
                  <c:v>7.7886600253110894E-2</c:v>
                </c:pt>
                <c:pt idx="892">
                  <c:v>5.3699612546771913E-2</c:v>
                </c:pt>
                <c:pt idx="893">
                  <c:v>8.0914913542136091E-3</c:v>
                </c:pt>
                <c:pt idx="894">
                  <c:v>1.88324557208146E-2</c:v>
                </c:pt>
                <c:pt idx="895">
                  <c:v>-2.9805102144720985E-3</c:v>
                </c:pt>
                <c:pt idx="896">
                  <c:v>-6.3967711124209847E-3</c:v>
                </c:pt>
                <c:pt idx="897">
                  <c:v>-1.4498182299128914E-2</c:v>
                </c:pt>
                <c:pt idx="898">
                  <c:v>-2.3736748988885337E-2</c:v>
                </c:pt>
                <c:pt idx="899">
                  <c:v>-1.7283107673325193E-2</c:v>
                </c:pt>
                <c:pt idx="900">
                  <c:v>-1.6809942610421791E-2</c:v>
                </c:pt>
                <c:pt idx="901">
                  <c:v>-4.6426137484069097E-3</c:v>
                </c:pt>
                <c:pt idx="902">
                  <c:v>-6.9894915617821907E-3</c:v>
                </c:pt>
                <c:pt idx="903">
                  <c:v>-1.887355872728369E-4</c:v>
                </c:pt>
                <c:pt idx="904">
                  <c:v>1.8981373918059763E-2</c:v>
                </c:pt>
                <c:pt idx="905">
                  <c:v>-3.2099310170674578E-4</c:v>
                </c:pt>
                <c:pt idx="906">
                  <c:v>1.9951789204049719E-2</c:v>
                </c:pt>
                <c:pt idx="907">
                  <c:v>1.3200062470168028E-2</c:v>
                </c:pt>
                <c:pt idx="908">
                  <c:v>2.5641357184038149E-2</c:v>
                </c:pt>
                <c:pt idx="909">
                  <c:v>2.2015353543492377E-2</c:v>
                </c:pt>
                <c:pt idx="910">
                  <c:v>2.54024112472373E-2</c:v>
                </c:pt>
                <c:pt idx="911">
                  <c:v>3.3356853220636529E-2</c:v>
                </c:pt>
                <c:pt idx="912">
                  <c:v>3.7694967272424496E-2</c:v>
                </c:pt>
                <c:pt idx="913">
                  <c:v>4.0954842815644765E-2</c:v>
                </c:pt>
                <c:pt idx="914">
                  <c:v>2.638475632731474E-2</c:v>
                </c:pt>
                <c:pt idx="915">
                  <c:v>3.9877828855791497E-2</c:v>
                </c:pt>
                <c:pt idx="916">
                  <c:v>2.4322218194441358E-2</c:v>
                </c:pt>
                <c:pt idx="917">
                  <c:v>-1.2671422923726805E-4</c:v>
                </c:pt>
                <c:pt idx="918">
                  <c:v>3.3816896865190849E-2</c:v>
                </c:pt>
                <c:pt idx="919">
                  <c:v>2.1783361817059754E-2</c:v>
                </c:pt>
                <c:pt idx="920">
                  <c:v>2.9336216777178903E-2</c:v>
                </c:pt>
                <c:pt idx="921">
                  <c:v>2.1737302498642475E-2</c:v>
                </c:pt>
                <c:pt idx="922">
                  <c:v>4.6124377991803245E-2</c:v>
                </c:pt>
                <c:pt idx="923">
                  <c:v>5.3278903413814582E-2</c:v>
                </c:pt>
                <c:pt idx="924">
                  <c:v>5.910772716066659E-2</c:v>
                </c:pt>
                <c:pt idx="925">
                  <c:v>4.1406420622869478E-2</c:v>
                </c:pt>
                <c:pt idx="926">
                  <c:v>2.6223943049529685E-2</c:v>
                </c:pt>
                <c:pt idx="927">
                  <c:v>2.2423367968064101E-2</c:v>
                </c:pt>
                <c:pt idx="928">
                  <c:v>6.3010051696532621E-3</c:v>
                </c:pt>
                <c:pt idx="929">
                  <c:v>4.4802958452347941E-3</c:v>
                </c:pt>
                <c:pt idx="930">
                  <c:v>2.082318990136045E-2</c:v>
                </c:pt>
                <c:pt idx="931">
                  <c:v>9.6077267547589607E-4</c:v>
                </c:pt>
                <c:pt idx="932">
                  <c:v>-5.1190000112560918E-3</c:v>
                </c:pt>
                <c:pt idx="933">
                  <c:v>-7.0887603275857636E-3</c:v>
                </c:pt>
                <c:pt idx="934">
                  <c:v>-1.3544084387399735E-2</c:v>
                </c:pt>
                <c:pt idx="935">
                  <c:v>-2.0476627231057698E-2</c:v>
                </c:pt>
                <c:pt idx="936">
                  <c:v>-2.1574636638820865E-2</c:v>
                </c:pt>
                <c:pt idx="937">
                  <c:v>8.2248174953751807E-3</c:v>
                </c:pt>
                <c:pt idx="938">
                  <c:v>2.7418132820364871E-3</c:v>
                </c:pt>
                <c:pt idx="939">
                  <c:v>-1.0715587923247893E-3</c:v>
                </c:pt>
                <c:pt idx="940">
                  <c:v>1.2387644659183072E-2</c:v>
                </c:pt>
                <c:pt idx="941">
                  <c:v>1.4278084644933742E-2</c:v>
                </c:pt>
                <c:pt idx="942">
                  <c:v>1.4897850598269979E-2</c:v>
                </c:pt>
                <c:pt idx="943">
                  <c:v>1.7506925761152203E-2</c:v>
                </c:pt>
                <c:pt idx="944">
                  <c:v>3.7308528346846614E-2</c:v>
                </c:pt>
                <c:pt idx="945">
                  <c:v>1.1475315312476475E-2</c:v>
                </c:pt>
                <c:pt idx="946">
                  <c:v>9.917924240526288E-3</c:v>
                </c:pt>
                <c:pt idx="947">
                  <c:v>1.5224970614138078E-2</c:v>
                </c:pt>
                <c:pt idx="948">
                  <c:v>-1.3466975049021501E-2</c:v>
                </c:pt>
                <c:pt idx="949">
                  <c:v>-4.4204688924045721E-2</c:v>
                </c:pt>
                <c:pt idx="950">
                  <c:v>-5.8866328430651205E-2</c:v>
                </c:pt>
                <c:pt idx="951">
                  <c:v>-6.8156063940626344E-2</c:v>
                </c:pt>
                <c:pt idx="952">
                  <c:v>-6.2092076226486048E-2</c:v>
                </c:pt>
                <c:pt idx="953">
                  <c:v>-6.1031810908347195E-2</c:v>
                </c:pt>
                <c:pt idx="954">
                  <c:v>-4.3611615602322629E-2</c:v>
                </c:pt>
                <c:pt idx="955">
                  <c:v>-3.4711918363749983E-2</c:v>
                </c:pt>
                <c:pt idx="956">
                  <c:v>-3.3901892059286287E-2</c:v>
                </c:pt>
                <c:pt idx="957">
                  <c:v>-3.7003311858964771E-2</c:v>
                </c:pt>
                <c:pt idx="958">
                  <c:v>-2.4812652611471364E-2</c:v>
                </c:pt>
                <c:pt idx="959">
                  <c:v>-2.5327894028934983E-2</c:v>
                </c:pt>
                <c:pt idx="960">
                  <c:v>-1.1895385302925332E-2</c:v>
                </c:pt>
                <c:pt idx="961">
                  <c:v>-1.09396170022662E-2</c:v>
                </c:pt>
                <c:pt idx="962">
                  <c:v>-1.6207033518976677E-2</c:v>
                </c:pt>
                <c:pt idx="963">
                  <c:v>3.4345505003936516E-3</c:v>
                </c:pt>
                <c:pt idx="964">
                  <c:v>-2.8277980620978971E-2</c:v>
                </c:pt>
                <c:pt idx="965">
                  <c:v>-7.515564381199713E-4</c:v>
                </c:pt>
                <c:pt idx="966">
                  <c:v>-1.965513721575185E-2</c:v>
                </c:pt>
                <c:pt idx="967">
                  <c:v>-1.3892672037987164E-2</c:v>
                </c:pt>
                <c:pt idx="968">
                  <c:v>9.0089045150518743E-3</c:v>
                </c:pt>
                <c:pt idx="969">
                  <c:v>1.3362187303118667E-3</c:v>
                </c:pt>
                <c:pt idx="970">
                  <c:v>-4.6201594411612312E-3</c:v>
                </c:pt>
                <c:pt idx="971">
                  <c:v>7.5816304904501308E-3</c:v>
                </c:pt>
                <c:pt idx="972">
                  <c:v>-1.045604415863266E-2</c:v>
                </c:pt>
                <c:pt idx="973">
                  <c:v>-2.4806872859164164E-2</c:v>
                </c:pt>
                <c:pt idx="974">
                  <c:v>-3.1294371167012947E-2</c:v>
                </c:pt>
                <c:pt idx="975">
                  <c:v>-2.7804854783203492E-2</c:v>
                </c:pt>
                <c:pt idx="976">
                  <c:v>3.9148862423443731E-3</c:v>
                </c:pt>
                <c:pt idx="977">
                  <c:v>-1.2054002625992544E-2</c:v>
                </c:pt>
                <c:pt idx="978">
                  <c:v>-9.4862637567008079E-3</c:v>
                </c:pt>
                <c:pt idx="979">
                  <c:v>-1.7306235570519912E-2</c:v>
                </c:pt>
                <c:pt idx="980">
                  <c:v>-4.3544717839816283E-3</c:v>
                </c:pt>
                <c:pt idx="981">
                  <c:v>-2.1092844168863811E-2</c:v>
                </c:pt>
                <c:pt idx="982">
                  <c:v>-2.970946191616175E-2</c:v>
                </c:pt>
                <c:pt idx="983">
                  <c:v>-3.4104915772539934E-2</c:v>
                </c:pt>
                <c:pt idx="984">
                  <c:v>-2.1196870731981621E-2</c:v>
                </c:pt>
                <c:pt idx="985">
                  <c:v>-2.9527155551556605E-2</c:v>
                </c:pt>
                <c:pt idx="986">
                  <c:v>-3.1769444914326317E-2</c:v>
                </c:pt>
                <c:pt idx="987">
                  <c:v>-2.7104344529584878E-2</c:v>
                </c:pt>
                <c:pt idx="988">
                  <c:v>-2.4877505527600485E-2</c:v>
                </c:pt>
                <c:pt idx="989">
                  <c:v>-1.1751190919627397E-2</c:v>
                </c:pt>
                <c:pt idx="990">
                  <c:v>-2.0833797083938732E-2</c:v>
                </c:pt>
                <c:pt idx="991">
                  <c:v>-3.0217105631292318E-2</c:v>
                </c:pt>
                <c:pt idx="992">
                  <c:v>-2.2471436196651928E-2</c:v>
                </c:pt>
                <c:pt idx="993">
                  <c:v>-7.1914744572321498E-2</c:v>
                </c:pt>
                <c:pt idx="994">
                  <c:v>-7.0891493845199771E-2</c:v>
                </c:pt>
                <c:pt idx="995">
                  <c:v>-6.0226430179880386E-2</c:v>
                </c:pt>
                <c:pt idx="996">
                  <c:v>-7.0091500777486937E-2</c:v>
                </c:pt>
                <c:pt idx="997">
                  <c:v>-6.9837271058746819E-2</c:v>
                </c:pt>
                <c:pt idx="998">
                  <c:v>-6.595260312265383E-2</c:v>
                </c:pt>
                <c:pt idx="999">
                  <c:v>-7.8917292191395538E-2</c:v>
                </c:pt>
                <c:pt idx="1000">
                  <c:v>-9.2203968228936284E-2</c:v>
                </c:pt>
                <c:pt idx="1001">
                  <c:v>-0.10611076849884171</c:v>
                </c:pt>
                <c:pt idx="1002">
                  <c:v>-8.7265218455769955E-2</c:v>
                </c:pt>
                <c:pt idx="1003">
                  <c:v>-9.7657478907789197E-2</c:v>
                </c:pt>
                <c:pt idx="1004">
                  <c:v>-8.5522383760904264E-2</c:v>
                </c:pt>
                <c:pt idx="1005">
                  <c:v>-9.4482508650702512E-2</c:v>
                </c:pt>
                <c:pt idx="1006">
                  <c:v>-8.6530565177623475E-2</c:v>
                </c:pt>
                <c:pt idx="1007">
                  <c:v>-0.1063298767109776</c:v>
                </c:pt>
                <c:pt idx="1008">
                  <c:v>-7.7854537253083667E-2</c:v>
                </c:pt>
                <c:pt idx="1009">
                  <c:v>-9.045282589434156E-2</c:v>
                </c:pt>
                <c:pt idx="1010">
                  <c:v>-8.7293336648395559E-2</c:v>
                </c:pt>
                <c:pt idx="1011">
                  <c:v>-6.0095767406796785E-2</c:v>
                </c:pt>
                <c:pt idx="1012">
                  <c:v>-5.8605273380072154E-2</c:v>
                </c:pt>
                <c:pt idx="1013">
                  <c:v>-4.3916455928497133E-2</c:v>
                </c:pt>
                <c:pt idx="1014">
                  <c:v>-5.3874097427494938E-2</c:v>
                </c:pt>
                <c:pt idx="1015">
                  <c:v>-7.3866811206743099E-2</c:v>
                </c:pt>
                <c:pt idx="1016">
                  <c:v>-9.905377598526055E-2</c:v>
                </c:pt>
                <c:pt idx="1017">
                  <c:v>-6.2984616121744219E-2</c:v>
                </c:pt>
                <c:pt idx="1018">
                  <c:v>-5.0937665007175337E-2</c:v>
                </c:pt>
                <c:pt idx="1019">
                  <c:v>-4.1876639248098035E-2</c:v>
                </c:pt>
                <c:pt idx="1020">
                  <c:v>-3.2849414261711063E-2</c:v>
                </c:pt>
                <c:pt idx="1021">
                  <c:v>-1.6744484449341401E-2</c:v>
                </c:pt>
                <c:pt idx="1022">
                  <c:v>-3.2426787020828574E-2</c:v>
                </c:pt>
                <c:pt idx="1023">
                  <c:v>-4.883251862599014E-2</c:v>
                </c:pt>
                <c:pt idx="1024">
                  <c:v>-3.9121192619751666E-2</c:v>
                </c:pt>
                <c:pt idx="1025">
                  <c:v>-3.2048603750469473E-2</c:v>
                </c:pt>
                <c:pt idx="1026">
                  <c:v>-4.1969852377586214E-2</c:v>
                </c:pt>
                <c:pt idx="1027">
                  <c:v>-1.8480735856774122E-2</c:v>
                </c:pt>
                <c:pt idx="1028">
                  <c:v>-4.0210720586208337E-2</c:v>
                </c:pt>
                <c:pt idx="1029">
                  <c:v>-2.9446229505373234E-2</c:v>
                </c:pt>
                <c:pt idx="1030">
                  <c:v>-2.1379920836917199E-2</c:v>
                </c:pt>
                <c:pt idx="1031">
                  <c:v>-1.6356680673387136E-2</c:v>
                </c:pt>
                <c:pt idx="1032">
                  <c:v>8.6999116532326948E-3</c:v>
                </c:pt>
                <c:pt idx="1033">
                  <c:v>1.8935323314815733E-2</c:v>
                </c:pt>
                <c:pt idx="1034">
                  <c:v>1.1677551829158528E-2</c:v>
                </c:pt>
                <c:pt idx="1035">
                  <c:v>9.9733222586702031E-3</c:v>
                </c:pt>
                <c:pt idx="1036">
                  <c:v>1.9226013177392032E-2</c:v>
                </c:pt>
                <c:pt idx="1037">
                  <c:v>9.1475321923231157E-3</c:v>
                </c:pt>
                <c:pt idx="1038">
                  <c:v>1.2450081877491082E-2</c:v>
                </c:pt>
                <c:pt idx="1039">
                  <c:v>-9.1279357892031232E-3</c:v>
                </c:pt>
                <c:pt idx="1040">
                  <c:v>1.7263705063098822E-2</c:v>
                </c:pt>
                <c:pt idx="1041">
                  <c:v>-1.0089893838038932E-4</c:v>
                </c:pt>
                <c:pt idx="1042">
                  <c:v>2.2970686910076532E-2</c:v>
                </c:pt>
                <c:pt idx="1043">
                  <c:v>4.5122578634414268E-2</c:v>
                </c:pt>
                <c:pt idx="1044">
                  <c:v>4.9283117721344638E-2</c:v>
                </c:pt>
                <c:pt idx="1045">
                  <c:v>6.460784921861018E-2</c:v>
                </c:pt>
                <c:pt idx="1046">
                  <c:v>0.10055779049715663</c:v>
                </c:pt>
                <c:pt idx="1047">
                  <c:v>0.10294981873807396</c:v>
                </c:pt>
                <c:pt idx="1048">
                  <c:v>9.8358587249887997E-2</c:v>
                </c:pt>
                <c:pt idx="1049">
                  <c:v>0.10238880925575211</c:v>
                </c:pt>
                <c:pt idx="1050">
                  <c:v>0.10627452922994163</c:v>
                </c:pt>
                <c:pt idx="1051">
                  <c:v>0.11222934738803603</c:v>
                </c:pt>
                <c:pt idx="1052">
                  <c:v>0.11099039944388212</c:v>
                </c:pt>
                <c:pt idx="1053">
                  <c:v>0.11495643850784165</c:v>
                </c:pt>
                <c:pt idx="1054">
                  <c:v>0.14185257145261221</c:v>
                </c:pt>
                <c:pt idx="1055">
                  <c:v>0.13709413239813628</c:v>
                </c:pt>
                <c:pt idx="1056">
                  <c:v>0.17667284105083025</c:v>
                </c:pt>
                <c:pt idx="1057">
                  <c:v>0.18773612165714715</c:v>
                </c:pt>
                <c:pt idx="1058">
                  <c:v>0.15186063930029658</c:v>
                </c:pt>
                <c:pt idx="1059">
                  <c:v>0.12883305342855889</c:v>
                </c:pt>
                <c:pt idx="1060">
                  <c:v>0.13000551768855906</c:v>
                </c:pt>
                <c:pt idx="1061">
                  <c:v>0.13237463155518947</c:v>
                </c:pt>
                <c:pt idx="1062">
                  <c:v>0.13957632714663792</c:v>
                </c:pt>
                <c:pt idx="1063">
                  <c:v>0.13951862582105523</c:v>
                </c:pt>
                <c:pt idx="1064">
                  <c:v>0.16457688963145234</c:v>
                </c:pt>
                <c:pt idx="1065">
                  <c:v>0.1588612014984665</c:v>
                </c:pt>
                <c:pt idx="1066">
                  <c:v>0.14765119611093191</c:v>
                </c:pt>
                <c:pt idx="1067">
                  <c:v>0.14335759074234544</c:v>
                </c:pt>
                <c:pt idx="1068">
                  <c:v>0.11556886942140787</c:v>
                </c:pt>
                <c:pt idx="1069">
                  <c:v>5.6138149434826978E-2</c:v>
                </c:pt>
                <c:pt idx="1070">
                  <c:v>9.611834558984822E-2</c:v>
                </c:pt>
                <c:pt idx="1071">
                  <c:v>9.2479314591681128E-2</c:v>
                </c:pt>
                <c:pt idx="1072">
                  <c:v>0.12083323032962556</c:v>
                </c:pt>
                <c:pt idx="1073">
                  <c:v>0.11953360603487218</c:v>
                </c:pt>
                <c:pt idx="1074">
                  <c:v>8.7731161602958352E-2</c:v>
                </c:pt>
                <c:pt idx="1075">
                  <c:v>0.11311277728093261</c:v>
                </c:pt>
                <c:pt idx="1076">
                  <c:v>0.14824662023173096</c:v>
                </c:pt>
                <c:pt idx="1077">
                  <c:v>0.14771268842839302</c:v>
                </c:pt>
                <c:pt idx="1078">
                  <c:v>0.13103034246972389</c:v>
                </c:pt>
                <c:pt idx="1079">
                  <c:v>0.15819052690223123</c:v>
                </c:pt>
                <c:pt idx="1080">
                  <c:v>0.10090558021636942</c:v>
                </c:pt>
                <c:pt idx="1081">
                  <c:v>0.10730053802060779</c:v>
                </c:pt>
                <c:pt idx="1082">
                  <c:v>9.2031140154195779E-2</c:v>
                </c:pt>
                <c:pt idx="1083">
                  <c:v>6.6852547890568159E-2</c:v>
                </c:pt>
                <c:pt idx="1084">
                  <c:v>6.0505019774686808E-2</c:v>
                </c:pt>
                <c:pt idx="1085">
                  <c:v>6.6565901685212703E-2</c:v>
                </c:pt>
                <c:pt idx="1086">
                  <c:v>7.7503215385952284E-2</c:v>
                </c:pt>
                <c:pt idx="1087">
                  <c:v>4.4995958411641057E-2</c:v>
                </c:pt>
                <c:pt idx="1088">
                  <c:v>3.8085803371052274E-2</c:v>
                </c:pt>
                <c:pt idx="1089">
                  <c:v>3.6077692175066067E-2</c:v>
                </c:pt>
                <c:pt idx="1090">
                  <c:v>2.548836063995763E-2</c:v>
                </c:pt>
                <c:pt idx="1091">
                  <c:v>3.6669127475669194E-2</c:v>
                </c:pt>
                <c:pt idx="1092">
                  <c:v>4.4383192817282646E-2</c:v>
                </c:pt>
                <c:pt idx="1093">
                  <c:v>4.7781841544658255E-2</c:v>
                </c:pt>
                <c:pt idx="1094">
                  <c:v>4.4367181294669988E-2</c:v>
                </c:pt>
                <c:pt idx="1095">
                  <c:v>1.3387150086510369E-2</c:v>
                </c:pt>
                <c:pt idx="1096">
                  <c:v>1.3350873181456668E-2</c:v>
                </c:pt>
                <c:pt idx="1097">
                  <c:v>-3.296055964819411E-3</c:v>
                </c:pt>
                <c:pt idx="1098">
                  <c:v>3.9192379178727421E-3</c:v>
                </c:pt>
                <c:pt idx="1099">
                  <c:v>2.1801866595634989E-2</c:v>
                </c:pt>
                <c:pt idx="1100">
                  <c:v>3.4664440510168815E-2</c:v>
                </c:pt>
                <c:pt idx="1101">
                  <c:v>3.2956798665109588E-2</c:v>
                </c:pt>
                <c:pt idx="1102">
                  <c:v>3.8898378523494204E-2</c:v>
                </c:pt>
                <c:pt idx="1103">
                  <c:v>3.6292010728936841E-2</c:v>
                </c:pt>
                <c:pt idx="1104">
                  <c:v>4.0404164073268412E-2</c:v>
                </c:pt>
                <c:pt idx="1105">
                  <c:v>2.3399507935213171E-2</c:v>
                </c:pt>
                <c:pt idx="1106">
                  <c:v>-5.4952264565102382E-3</c:v>
                </c:pt>
                <c:pt idx="1107">
                  <c:v>-1.3617109672016126E-3</c:v>
                </c:pt>
                <c:pt idx="1108">
                  <c:v>-2.1466261222991223E-2</c:v>
                </c:pt>
                <c:pt idx="1109">
                  <c:v>-4.3605501654589096E-2</c:v>
                </c:pt>
                <c:pt idx="1110">
                  <c:v>-6.3326227644851296E-2</c:v>
                </c:pt>
                <c:pt idx="1111">
                  <c:v>-8.5131725550492421E-2</c:v>
                </c:pt>
                <c:pt idx="1112">
                  <c:v>-7.721710807974802E-2</c:v>
                </c:pt>
                <c:pt idx="1113">
                  <c:v>-9.9043681643400938E-2</c:v>
                </c:pt>
                <c:pt idx="1114">
                  <c:v>-9.2970925584561326E-2</c:v>
                </c:pt>
                <c:pt idx="1115">
                  <c:v>-9.0815084070360652E-2</c:v>
                </c:pt>
                <c:pt idx="1116">
                  <c:v>-0.10315794693752334</c:v>
                </c:pt>
                <c:pt idx="1117">
                  <c:v>-0.10899795104136301</c:v>
                </c:pt>
                <c:pt idx="1118">
                  <c:v>-0.11156507166756302</c:v>
                </c:pt>
                <c:pt idx="1119">
                  <c:v>-0.11290090116803708</c:v>
                </c:pt>
                <c:pt idx="1120">
                  <c:v>-0.11671405277354174</c:v>
                </c:pt>
                <c:pt idx="1121">
                  <c:v>-9.3931604728876072E-2</c:v>
                </c:pt>
                <c:pt idx="1122">
                  <c:v>-7.2411720486732278E-2</c:v>
                </c:pt>
                <c:pt idx="1123">
                  <c:v>-8.0143303974178015E-2</c:v>
                </c:pt>
                <c:pt idx="1124">
                  <c:v>-8.3492815416235211E-2</c:v>
                </c:pt>
                <c:pt idx="1125">
                  <c:v>-8.1629502493146933E-2</c:v>
                </c:pt>
                <c:pt idx="1126">
                  <c:v>-7.3012946343789964E-2</c:v>
                </c:pt>
                <c:pt idx="1127">
                  <c:v>-8.3114570519448816E-2</c:v>
                </c:pt>
                <c:pt idx="1128">
                  <c:v>-9.9008223469285062E-2</c:v>
                </c:pt>
                <c:pt idx="1129">
                  <c:v>-9.763397416866626E-2</c:v>
                </c:pt>
                <c:pt idx="1130">
                  <c:v>-0.10759464724096923</c:v>
                </c:pt>
                <c:pt idx="1131">
                  <c:v>-9.0112098222001613E-2</c:v>
                </c:pt>
                <c:pt idx="1132">
                  <c:v>-3.9122578387220885E-2</c:v>
                </c:pt>
                <c:pt idx="1133">
                  <c:v>-5.5919315678576997E-2</c:v>
                </c:pt>
                <c:pt idx="1134">
                  <c:v>-8.9547243114145192E-2</c:v>
                </c:pt>
                <c:pt idx="1135">
                  <c:v>-8.5425160940571843E-2</c:v>
                </c:pt>
                <c:pt idx="1136">
                  <c:v>5.4246707074265821E-3</c:v>
                </c:pt>
                <c:pt idx="1137">
                  <c:v>2.0750995409600792E-2</c:v>
                </c:pt>
                <c:pt idx="1138">
                  <c:v>3.7983605860913539E-2</c:v>
                </c:pt>
                <c:pt idx="1139">
                  <c:v>1.8995915605305669E-2</c:v>
                </c:pt>
                <c:pt idx="1140">
                  <c:v>-5.7078428447928653E-3</c:v>
                </c:pt>
                <c:pt idx="1141">
                  <c:v>4.6498901241032176E-3</c:v>
                </c:pt>
                <c:pt idx="1142">
                  <c:v>1.9757745118536896E-2</c:v>
                </c:pt>
                <c:pt idx="1143">
                  <c:v>5.3110945859491387E-2</c:v>
                </c:pt>
                <c:pt idx="1144">
                  <c:v>2.8232310486837386E-2</c:v>
                </c:pt>
                <c:pt idx="1145">
                  <c:v>5.3223279659256884E-2</c:v>
                </c:pt>
                <c:pt idx="1146">
                  <c:v>0.11366518761389943</c:v>
                </c:pt>
                <c:pt idx="1147">
                  <c:v>4.7150945390248333E-2</c:v>
                </c:pt>
                <c:pt idx="1148">
                  <c:v>4.771329491274412E-2</c:v>
                </c:pt>
                <c:pt idx="1149">
                  <c:v>1.6487370664755474E-2</c:v>
                </c:pt>
                <c:pt idx="1150">
                  <c:v>8.5843182092817383E-3</c:v>
                </c:pt>
                <c:pt idx="1151">
                  <c:v>3.1457727460445284E-2</c:v>
                </c:pt>
                <c:pt idx="1152">
                  <c:v>2.7457566942620026E-2</c:v>
                </c:pt>
                <c:pt idx="1153">
                  <c:v>2.157173520909339E-2</c:v>
                </c:pt>
                <c:pt idx="1154">
                  <c:v>6.4560582396044897E-3</c:v>
                </c:pt>
                <c:pt idx="1155">
                  <c:v>-1.0365534151983713E-3</c:v>
                </c:pt>
                <c:pt idx="1156">
                  <c:v>9.2560222857240859E-4</c:v>
                </c:pt>
                <c:pt idx="1157">
                  <c:v>4.6036523742057245E-2</c:v>
                </c:pt>
                <c:pt idx="1158">
                  <c:v>4.7186496176730097E-2</c:v>
                </c:pt>
                <c:pt idx="1159">
                  <c:v>4.9881214855679756E-2</c:v>
                </c:pt>
                <c:pt idx="1160">
                  <c:v>3.758798127040941E-2</c:v>
                </c:pt>
                <c:pt idx="1161">
                  <c:v>8.4650406752319718E-2</c:v>
                </c:pt>
                <c:pt idx="1162">
                  <c:v>0.10960328365574545</c:v>
                </c:pt>
                <c:pt idx="1163">
                  <c:v>9.009456605155286E-2</c:v>
                </c:pt>
                <c:pt idx="1164">
                  <c:v>6.3775751174284467E-2</c:v>
                </c:pt>
                <c:pt idx="1165">
                  <c:v>7.1979796815568209E-2</c:v>
                </c:pt>
                <c:pt idx="1166">
                  <c:v>6.3929307351124232E-2</c:v>
                </c:pt>
                <c:pt idx="1167">
                  <c:v>6.014408420543127E-2</c:v>
                </c:pt>
                <c:pt idx="1168">
                  <c:v>4.260108022623732E-2</c:v>
                </c:pt>
                <c:pt idx="1169">
                  <c:v>4.9721600313813452E-2</c:v>
                </c:pt>
                <c:pt idx="1170">
                  <c:v>4.8933360211376176E-3</c:v>
                </c:pt>
                <c:pt idx="1171">
                  <c:v>2.0474989702861102E-2</c:v>
                </c:pt>
                <c:pt idx="1172">
                  <c:v>2.1118736164179808E-2</c:v>
                </c:pt>
                <c:pt idx="1173">
                  <c:v>-1.1400129208146037E-2</c:v>
                </c:pt>
                <c:pt idx="1174">
                  <c:v>1.5208018099614806E-2</c:v>
                </c:pt>
                <c:pt idx="1175">
                  <c:v>2.3778999487863439E-2</c:v>
                </c:pt>
                <c:pt idx="1176">
                  <c:v>5.4521403604264274E-2</c:v>
                </c:pt>
                <c:pt idx="1177">
                  <c:v>2.5454176717417232E-2</c:v>
                </c:pt>
                <c:pt idx="1178">
                  <c:v>-1.3137661031673131E-2</c:v>
                </c:pt>
                <c:pt idx="1179">
                  <c:v>3.6447762132307826E-3</c:v>
                </c:pt>
                <c:pt idx="1180">
                  <c:v>6.72136291596237E-3</c:v>
                </c:pt>
                <c:pt idx="1181">
                  <c:v>3.25157104252769E-2</c:v>
                </c:pt>
                <c:pt idx="1182">
                  <c:v>3.3576190263164607E-2</c:v>
                </c:pt>
                <c:pt idx="1183">
                  <c:v>2.9226643067304936E-2</c:v>
                </c:pt>
                <c:pt idx="1184">
                  <c:v>4.4717679726621773E-2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B-4739-8113-1C53CEF58F72}"/>
            </c:ext>
          </c:extLst>
        </c:ser>
        <c:ser>
          <c:idx val="1"/>
          <c:order val="1"/>
          <c:tx>
            <c:strRef>
              <c:f>RISKSTATS_LSE!$Y$1</c:f>
              <c:strCache>
                <c:ptCount val="1"/>
                <c:pt idx="0">
                  <c:v>Coe.to.HFRXEH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RISKSTATS_LSE!$Y$2:$Y$1186</c:f>
              <c:numCache>
                <c:formatCode>General</c:formatCode>
                <c:ptCount val="1185"/>
                <c:pt idx="62">
                  <c:v>0.83796557696799201</c:v>
                </c:pt>
                <c:pt idx="63">
                  <c:v>0.84418793479177812</c:v>
                </c:pt>
                <c:pt idx="64">
                  <c:v>0.84401297720113821</c:v>
                </c:pt>
                <c:pt idx="65">
                  <c:v>0.84369388586097827</c:v>
                </c:pt>
                <c:pt idx="66">
                  <c:v>0.84461686603376074</c:v>
                </c:pt>
                <c:pt idx="67">
                  <c:v>0.84249882049726776</c:v>
                </c:pt>
                <c:pt idx="68">
                  <c:v>0.84259276461693444</c:v>
                </c:pt>
                <c:pt idx="69">
                  <c:v>0.84214464766678543</c:v>
                </c:pt>
                <c:pt idx="70">
                  <c:v>0.84790917127302767</c:v>
                </c:pt>
                <c:pt idx="71">
                  <c:v>0.84712739559671468</c:v>
                </c:pt>
                <c:pt idx="72">
                  <c:v>0.84563645623065276</c:v>
                </c:pt>
                <c:pt idx="73">
                  <c:v>0.84799033786329248</c:v>
                </c:pt>
                <c:pt idx="74">
                  <c:v>0.84808560822920387</c:v>
                </c:pt>
                <c:pt idx="75">
                  <c:v>0.84588776175491376</c:v>
                </c:pt>
                <c:pt idx="76">
                  <c:v>0.84814427149491078</c:v>
                </c:pt>
                <c:pt idx="77">
                  <c:v>0.8486871923100312</c:v>
                </c:pt>
                <c:pt idx="78">
                  <c:v>0.85020054136234413</c:v>
                </c:pt>
                <c:pt idx="79">
                  <c:v>0.82296476795734652</c:v>
                </c:pt>
                <c:pt idx="80">
                  <c:v>0.80575591305359695</c:v>
                </c:pt>
                <c:pt idx="81">
                  <c:v>0.79927975407774632</c:v>
                </c:pt>
                <c:pt idx="82">
                  <c:v>0.78685679780517248</c:v>
                </c:pt>
                <c:pt idx="83">
                  <c:v>0.78862864624704476</c:v>
                </c:pt>
                <c:pt idx="84">
                  <c:v>0.79114354262793241</c:v>
                </c:pt>
                <c:pt idx="85">
                  <c:v>0.79048043985586114</c:v>
                </c:pt>
                <c:pt idx="86">
                  <c:v>0.78970536436001726</c:v>
                </c:pt>
                <c:pt idx="87">
                  <c:v>0.74684118044741477</c:v>
                </c:pt>
                <c:pt idx="88">
                  <c:v>0.7481145924370346</c:v>
                </c:pt>
                <c:pt idx="89">
                  <c:v>0.74752415316483301</c:v>
                </c:pt>
                <c:pt idx="90">
                  <c:v>0.74649391100295293</c:v>
                </c:pt>
                <c:pt idx="91">
                  <c:v>0.7456420255514884</c:v>
                </c:pt>
                <c:pt idx="92">
                  <c:v>0.7555266768806842</c:v>
                </c:pt>
                <c:pt idx="93">
                  <c:v>0.7569951011809285</c:v>
                </c:pt>
                <c:pt idx="94">
                  <c:v>0.73727406037611165</c:v>
                </c:pt>
                <c:pt idx="95">
                  <c:v>0.72550173704065934</c:v>
                </c:pt>
                <c:pt idx="96">
                  <c:v>0.77735693209479562</c:v>
                </c:pt>
                <c:pt idx="97">
                  <c:v>0.77751048299823022</c:v>
                </c:pt>
                <c:pt idx="98">
                  <c:v>0.76170706649786124</c:v>
                </c:pt>
                <c:pt idx="99">
                  <c:v>0.76548844327653887</c:v>
                </c:pt>
                <c:pt idx="100">
                  <c:v>0.76074657116349442</c:v>
                </c:pt>
                <c:pt idx="101">
                  <c:v>0.76740724746975808</c:v>
                </c:pt>
                <c:pt idx="102">
                  <c:v>0.76767448316436326</c:v>
                </c:pt>
                <c:pt idx="103">
                  <c:v>0.77558927100570019</c:v>
                </c:pt>
                <c:pt idx="104">
                  <c:v>0.78372682679172989</c:v>
                </c:pt>
                <c:pt idx="105">
                  <c:v>0.77380663164203334</c:v>
                </c:pt>
                <c:pt idx="106">
                  <c:v>0.77556958278235733</c:v>
                </c:pt>
                <c:pt idx="107">
                  <c:v>0.77783702848790359</c:v>
                </c:pt>
                <c:pt idx="108">
                  <c:v>0.7888846487683463</c:v>
                </c:pt>
                <c:pt idx="109">
                  <c:v>0.78961411981559437</c:v>
                </c:pt>
                <c:pt idx="110">
                  <c:v>0.78387521049741782</c:v>
                </c:pt>
                <c:pt idx="111">
                  <c:v>0.79758335472928465</c:v>
                </c:pt>
                <c:pt idx="112">
                  <c:v>0.79414725315321877</c:v>
                </c:pt>
                <c:pt idx="113">
                  <c:v>0.79112337215382356</c:v>
                </c:pt>
                <c:pt idx="114">
                  <c:v>0.78812634532133241</c:v>
                </c:pt>
                <c:pt idx="115">
                  <c:v>0.77877625040937382</c:v>
                </c:pt>
                <c:pt idx="116">
                  <c:v>0.7788787264583763</c:v>
                </c:pt>
                <c:pt idx="117">
                  <c:v>0.77680917703976449</c:v>
                </c:pt>
                <c:pt idx="118">
                  <c:v>0.74967484337052115</c:v>
                </c:pt>
                <c:pt idx="119">
                  <c:v>0.75286809761953721</c:v>
                </c:pt>
                <c:pt idx="120">
                  <c:v>0.75107516154865883</c:v>
                </c:pt>
                <c:pt idx="121">
                  <c:v>0.74615528345290405</c:v>
                </c:pt>
                <c:pt idx="122">
                  <c:v>0.74045145267160895</c:v>
                </c:pt>
                <c:pt idx="123">
                  <c:v>0.73160958765651718</c:v>
                </c:pt>
                <c:pt idx="124">
                  <c:v>0.73278405042303063</c:v>
                </c:pt>
                <c:pt idx="125">
                  <c:v>0.7316901199140845</c:v>
                </c:pt>
                <c:pt idx="126">
                  <c:v>0.73252317247386156</c:v>
                </c:pt>
                <c:pt idx="127">
                  <c:v>0.73004750624987647</c:v>
                </c:pt>
                <c:pt idx="128">
                  <c:v>0.73582960759894522</c:v>
                </c:pt>
                <c:pt idx="129">
                  <c:v>0.73392729430419335</c:v>
                </c:pt>
                <c:pt idx="130">
                  <c:v>0.73595144496513532</c:v>
                </c:pt>
                <c:pt idx="131">
                  <c:v>0.74145245203983756</c:v>
                </c:pt>
                <c:pt idx="132">
                  <c:v>0.74266264541547833</c:v>
                </c:pt>
                <c:pt idx="133">
                  <c:v>0.739391295244337</c:v>
                </c:pt>
                <c:pt idx="134">
                  <c:v>0.7343538856741838</c:v>
                </c:pt>
                <c:pt idx="135">
                  <c:v>0.73192371225719466</c:v>
                </c:pt>
                <c:pt idx="136">
                  <c:v>0.72480930231585516</c:v>
                </c:pt>
                <c:pt idx="137">
                  <c:v>0.72003534260817326</c:v>
                </c:pt>
                <c:pt idx="138">
                  <c:v>0.70822054105239407</c:v>
                </c:pt>
                <c:pt idx="139">
                  <c:v>0.69783125693254733</c:v>
                </c:pt>
                <c:pt idx="140">
                  <c:v>0.69584681188545205</c:v>
                </c:pt>
                <c:pt idx="141">
                  <c:v>0.68823175628819455</c:v>
                </c:pt>
                <c:pt idx="142">
                  <c:v>0.68634123333669395</c:v>
                </c:pt>
                <c:pt idx="143">
                  <c:v>0.68713319542216</c:v>
                </c:pt>
                <c:pt idx="144">
                  <c:v>0.68465173167545801</c:v>
                </c:pt>
                <c:pt idx="145">
                  <c:v>0.7063497004284186</c:v>
                </c:pt>
                <c:pt idx="146">
                  <c:v>0.71199419783622431</c:v>
                </c:pt>
                <c:pt idx="147">
                  <c:v>0.70969618342090446</c:v>
                </c:pt>
                <c:pt idx="148">
                  <c:v>0.70341626367460319</c:v>
                </c:pt>
                <c:pt idx="149">
                  <c:v>0.70653190749049233</c:v>
                </c:pt>
                <c:pt idx="150">
                  <c:v>0.70701055520968092</c:v>
                </c:pt>
                <c:pt idx="151">
                  <c:v>0.70078236567922492</c:v>
                </c:pt>
                <c:pt idx="152">
                  <c:v>0.69491111879170919</c:v>
                </c:pt>
                <c:pt idx="153">
                  <c:v>0.68086430529676889</c:v>
                </c:pt>
                <c:pt idx="154">
                  <c:v>0.67875115560917898</c:v>
                </c:pt>
                <c:pt idx="155">
                  <c:v>0.64896529173967121</c:v>
                </c:pt>
                <c:pt idx="156">
                  <c:v>0.63802117845697492</c:v>
                </c:pt>
                <c:pt idx="157">
                  <c:v>0.63580948198152598</c:v>
                </c:pt>
                <c:pt idx="158">
                  <c:v>0.64946687553221027</c:v>
                </c:pt>
                <c:pt idx="159">
                  <c:v>0.58309879646302654</c:v>
                </c:pt>
                <c:pt idx="160">
                  <c:v>0.57583263988688582</c:v>
                </c:pt>
                <c:pt idx="161">
                  <c:v>0.62683240044638522</c:v>
                </c:pt>
                <c:pt idx="162">
                  <c:v>0.6327616647296026</c:v>
                </c:pt>
                <c:pt idx="163">
                  <c:v>0.64917864259428415</c:v>
                </c:pt>
                <c:pt idx="164">
                  <c:v>0.65464498285105899</c:v>
                </c:pt>
                <c:pt idx="165">
                  <c:v>0.64494719994521377</c:v>
                </c:pt>
                <c:pt idx="166">
                  <c:v>0.64149713112669327</c:v>
                </c:pt>
                <c:pt idx="167">
                  <c:v>0.64212161317024008</c:v>
                </c:pt>
                <c:pt idx="168">
                  <c:v>0.62050716629524116</c:v>
                </c:pt>
                <c:pt idx="169">
                  <c:v>0.61241035360718388</c:v>
                </c:pt>
                <c:pt idx="170">
                  <c:v>0.61392920089387748</c:v>
                </c:pt>
                <c:pt idx="171">
                  <c:v>0.67460071224464579</c:v>
                </c:pt>
                <c:pt idx="172">
                  <c:v>0.66864824093106168</c:v>
                </c:pt>
                <c:pt idx="173">
                  <c:v>0.65754858706034025</c:v>
                </c:pt>
                <c:pt idx="174">
                  <c:v>0.65505446135876744</c:v>
                </c:pt>
                <c:pt idx="175">
                  <c:v>0.66782088007659657</c:v>
                </c:pt>
                <c:pt idx="176">
                  <c:v>0.66442874994597678</c:v>
                </c:pt>
                <c:pt idx="177">
                  <c:v>0.69499174036443911</c:v>
                </c:pt>
                <c:pt idx="178">
                  <c:v>0.66707881505766398</c:v>
                </c:pt>
                <c:pt idx="179">
                  <c:v>0.64928718848450551</c:v>
                </c:pt>
                <c:pt idx="180">
                  <c:v>0.64822018240013746</c:v>
                </c:pt>
                <c:pt idx="181">
                  <c:v>0.66351793798461034</c:v>
                </c:pt>
                <c:pt idx="182">
                  <c:v>0.6689693088742652</c:v>
                </c:pt>
                <c:pt idx="183">
                  <c:v>0.66846409769861403</c:v>
                </c:pt>
                <c:pt idx="184">
                  <c:v>0.67651358299227626</c:v>
                </c:pt>
                <c:pt idx="185">
                  <c:v>0.69644584445319313</c:v>
                </c:pt>
                <c:pt idx="186">
                  <c:v>0.69005957498507708</c:v>
                </c:pt>
                <c:pt idx="187">
                  <c:v>0.69636011648526142</c:v>
                </c:pt>
                <c:pt idx="188">
                  <c:v>0.69940209102648865</c:v>
                </c:pt>
                <c:pt idx="189">
                  <c:v>0.69296292001377235</c:v>
                </c:pt>
                <c:pt idx="190">
                  <c:v>0.68910163343084851</c:v>
                </c:pt>
                <c:pt idx="191">
                  <c:v>0.68062185631474648</c:v>
                </c:pt>
                <c:pt idx="192">
                  <c:v>0.63532576714643496</c:v>
                </c:pt>
                <c:pt idx="193">
                  <c:v>0.63501014181165638</c:v>
                </c:pt>
                <c:pt idx="194">
                  <c:v>0.64297183743485964</c:v>
                </c:pt>
                <c:pt idx="195">
                  <c:v>0.64981576651929773</c:v>
                </c:pt>
                <c:pt idx="196">
                  <c:v>0.65780813647776304</c:v>
                </c:pt>
                <c:pt idx="197">
                  <c:v>0.65748994210254808</c:v>
                </c:pt>
                <c:pt idx="198">
                  <c:v>0.65722143698413149</c:v>
                </c:pt>
                <c:pt idx="199">
                  <c:v>0.65984749152120048</c:v>
                </c:pt>
                <c:pt idx="200">
                  <c:v>0.6658372288482528</c:v>
                </c:pt>
                <c:pt idx="201">
                  <c:v>0.67455965331316736</c:v>
                </c:pt>
                <c:pt idx="202">
                  <c:v>0.68678324350993358</c:v>
                </c:pt>
                <c:pt idx="203">
                  <c:v>0.68259725171746577</c:v>
                </c:pt>
                <c:pt idx="204">
                  <c:v>0.68755817755211968</c:v>
                </c:pt>
                <c:pt idx="205">
                  <c:v>0.68389302761595694</c:v>
                </c:pt>
                <c:pt idx="206">
                  <c:v>0.66360417035271901</c:v>
                </c:pt>
                <c:pt idx="207">
                  <c:v>0.6608983390696217</c:v>
                </c:pt>
                <c:pt idx="208">
                  <c:v>0.65931936941099556</c:v>
                </c:pt>
                <c:pt idx="209">
                  <c:v>0.64210902655508595</c:v>
                </c:pt>
                <c:pt idx="210">
                  <c:v>0.6422047559207531</c:v>
                </c:pt>
                <c:pt idx="211">
                  <c:v>0.65223744038332443</c:v>
                </c:pt>
                <c:pt idx="212">
                  <c:v>0.66217095755037758</c:v>
                </c:pt>
                <c:pt idx="213">
                  <c:v>0.64848719697863311</c:v>
                </c:pt>
                <c:pt idx="214">
                  <c:v>0.66290945336421236</c:v>
                </c:pt>
                <c:pt idx="215">
                  <c:v>0.67438880659528011</c:v>
                </c:pt>
                <c:pt idx="216">
                  <c:v>0.67011359784255109</c:v>
                </c:pt>
                <c:pt idx="217">
                  <c:v>0.67449019659009357</c:v>
                </c:pt>
                <c:pt idx="218">
                  <c:v>0.67141460805559061</c:v>
                </c:pt>
                <c:pt idx="219">
                  <c:v>0.68364204978895649</c:v>
                </c:pt>
                <c:pt idx="220">
                  <c:v>0.70165311848319556</c:v>
                </c:pt>
                <c:pt idx="221">
                  <c:v>0.69870522952407987</c:v>
                </c:pt>
                <c:pt idx="222">
                  <c:v>0.73001526922756732</c:v>
                </c:pt>
                <c:pt idx="223">
                  <c:v>0.73046836472861054</c:v>
                </c:pt>
                <c:pt idx="224">
                  <c:v>0.72088232034510535</c:v>
                </c:pt>
                <c:pt idx="225">
                  <c:v>0.69542465278952781</c:v>
                </c:pt>
                <c:pt idx="226">
                  <c:v>0.67564020087589594</c:v>
                </c:pt>
                <c:pt idx="227">
                  <c:v>0.67254793699470494</c:v>
                </c:pt>
                <c:pt idx="228">
                  <c:v>0.68084489439880591</c:v>
                </c:pt>
                <c:pt idx="229">
                  <c:v>0.67891216754357187</c:v>
                </c:pt>
                <c:pt idx="230">
                  <c:v>0.67018164246926326</c:v>
                </c:pt>
                <c:pt idx="231">
                  <c:v>0.6728145547832538</c:v>
                </c:pt>
                <c:pt idx="232">
                  <c:v>0.67998034781198313</c:v>
                </c:pt>
                <c:pt idx="233">
                  <c:v>0.68056401478248707</c:v>
                </c:pt>
                <c:pt idx="234">
                  <c:v>0.68416760250103537</c:v>
                </c:pt>
                <c:pt idx="235">
                  <c:v>0.68174198197479474</c:v>
                </c:pt>
                <c:pt idx="236">
                  <c:v>0.68898460946447837</c:v>
                </c:pt>
                <c:pt idx="237">
                  <c:v>0.69068210417020592</c:v>
                </c:pt>
                <c:pt idx="238">
                  <c:v>0.68708217800342797</c:v>
                </c:pt>
                <c:pt idx="239">
                  <c:v>0.68781103674327781</c:v>
                </c:pt>
                <c:pt idx="240">
                  <c:v>0.69831691161165677</c:v>
                </c:pt>
                <c:pt idx="241">
                  <c:v>0.7026348757535581</c:v>
                </c:pt>
                <c:pt idx="242">
                  <c:v>0.73017255569208095</c:v>
                </c:pt>
                <c:pt idx="243">
                  <c:v>0.72877015576427362</c:v>
                </c:pt>
                <c:pt idx="244">
                  <c:v>0.73364093225426907</c:v>
                </c:pt>
                <c:pt idx="245">
                  <c:v>0.72951233985976249</c:v>
                </c:pt>
                <c:pt idx="246">
                  <c:v>0.73280192028756874</c:v>
                </c:pt>
                <c:pt idx="247">
                  <c:v>0.72666122672862432</c:v>
                </c:pt>
                <c:pt idx="248">
                  <c:v>0.7164414630369359</c:v>
                </c:pt>
                <c:pt idx="249">
                  <c:v>0.70702724032160735</c:v>
                </c:pt>
                <c:pt idx="250">
                  <c:v>0.70145047315895925</c:v>
                </c:pt>
                <c:pt idx="251">
                  <c:v>0.71382119508673481</c:v>
                </c:pt>
                <c:pt idx="252">
                  <c:v>0.71286063546403333</c:v>
                </c:pt>
                <c:pt idx="253">
                  <c:v>0.70883370092072095</c:v>
                </c:pt>
                <c:pt idx="254">
                  <c:v>0.71154813021532426</c:v>
                </c:pt>
                <c:pt idx="255">
                  <c:v>0.73084035740283193</c:v>
                </c:pt>
                <c:pt idx="256">
                  <c:v>0.73430390547231505</c:v>
                </c:pt>
                <c:pt idx="257">
                  <c:v>0.72758933843745044</c:v>
                </c:pt>
                <c:pt idx="258">
                  <c:v>0.73229628509478484</c:v>
                </c:pt>
                <c:pt idx="259">
                  <c:v>0.70984424894484976</c:v>
                </c:pt>
                <c:pt idx="260">
                  <c:v>0.71572132851132564</c:v>
                </c:pt>
                <c:pt idx="261">
                  <c:v>0.74133325195206867</c:v>
                </c:pt>
                <c:pt idx="262">
                  <c:v>0.74140288916268182</c:v>
                </c:pt>
                <c:pt idx="263">
                  <c:v>0.7398441431037267</c:v>
                </c:pt>
                <c:pt idx="264">
                  <c:v>0.74243849164289699</c:v>
                </c:pt>
                <c:pt idx="265">
                  <c:v>0.74205402279232258</c:v>
                </c:pt>
                <c:pt idx="266">
                  <c:v>0.75197013691902292</c:v>
                </c:pt>
                <c:pt idx="267">
                  <c:v>0.75432265623515093</c:v>
                </c:pt>
                <c:pt idx="268">
                  <c:v>0.7547208656942298</c:v>
                </c:pt>
                <c:pt idx="269">
                  <c:v>0.76536380873055021</c:v>
                </c:pt>
                <c:pt idx="270">
                  <c:v>0.76483981099142428</c:v>
                </c:pt>
                <c:pt idx="271">
                  <c:v>0.76401304798934311</c:v>
                </c:pt>
                <c:pt idx="272">
                  <c:v>0.77159324679488928</c:v>
                </c:pt>
                <c:pt idx="273">
                  <c:v>0.77167288402368805</c:v>
                </c:pt>
                <c:pt idx="274">
                  <c:v>0.77320522380617029</c:v>
                </c:pt>
                <c:pt idx="275">
                  <c:v>0.75664816543108682</c:v>
                </c:pt>
                <c:pt idx="276">
                  <c:v>0.75561894902358384</c:v>
                </c:pt>
                <c:pt idx="277">
                  <c:v>0.74502052073243996</c:v>
                </c:pt>
                <c:pt idx="278">
                  <c:v>0.74589041509215315</c:v>
                </c:pt>
                <c:pt idx="279">
                  <c:v>0.74930662864756392</c:v>
                </c:pt>
                <c:pt idx="280">
                  <c:v>0.74836109488723468</c:v>
                </c:pt>
                <c:pt idx="281">
                  <c:v>0.74835778946104314</c:v>
                </c:pt>
                <c:pt idx="282">
                  <c:v>0.74606265064178534</c:v>
                </c:pt>
                <c:pt idx="283">
                  <c:v>0.73689311222729226</c:v>
                </c:pt>
                <c:pt idx="284">
                  <c:v>0.73760923626633879</c:v>
                </c:pt>
                <c:pt idx="285">
                  <c:v>0.73252268797712572</c:v>
                </c:pt>
                <c:pt idx="286">
                  <c:v>0.73772229822607793</c:v>
                </c:pt>
                <c:pt idx="287">
                  <c:v>0.73550670313167466</c:v>
                </c:pt>
                <c:pt idx="288">
                  <c:v>0.76811541460554411</c:v>
                </c:pt>
                <c:pt idx="289">
                  <c:v>0.77383813655804468</c:v>
                </c:pt>
                <c:pt idx="290">
                  <c:v>0.78070014002299903</c:v>
                </c:pt>
                <c:pt idx="291">
                  <c:v>0.77712169404441711</c:v>
                </c:pt>
                <c:pt idx="292">
                  <c:v>0.77131548056832067</c:v>
                </c:pt>
                <c:pt idx="293">
                  <c:v>0.77094298100913594</c:v>
                </c:pt>
                <c:pt idx="294">
                  <c:v>0.77218534283590912</c:v>
                </c:pt>
                <c:pt idx="295">
                  <c:v>0.77217609315145086</c:v>
                </c:pt>
                <c:pt idx="296">
                  <c:v>0.77068961717194939</c:v>
                </c:pt>
                <c:pt idx="297">
                  <c:v>0.76114410581223146</c:v>
                </c:pt>
                <c:pt idx="298">
                  <c:v>0.76279798829794898</c:v>
                </c:pt>
                <c:pt idx="299">
                  <c:v>0.7317713451566803</c:v>
                </c:pt>
                <c:pt idx="300">
                  <c:v>0.72983289160933051</c:v>
                </c:pt>
                <c:pt idx="301">
                  <c:v>0.71174969076718897</c:v>
                </c:pt>
                <c:pt idx="302">
                  <c:v>0.71505326087420085</c:v>
                </c:pt>
                <c:pt idx="303">
                  <c:v>0.71288653015513337</c:v>
                </c:pt>
                <c:pt idx="304">
                  <c:v>0.71893859362717172</c:v>
                </c:pt>
                <c:pt idx="305">
                  <c:v>0.70229979767301731</c:v>
                </c:pt>
                <c:pt idx="306">
                  <c:v>0.70014313300306708</c:v>
                </c:pt>
                <c:pt idx="307">
                  <c:v>0.68634051169463273</c:v>
                </c:pt>
                <c:pt idx="308">
                  <c:v>0.68949782775847301</c:v>
                </c:pt>
                <c:pt idx="309">
                  <c:v>0.66570579646207195</c:v>
                </c:pt>
                <c:pt idx="310">
                  <c:v>0.65442284616330637</c:v>
                </c:pt>
                <c:pt idx="311">
                  <c:v>0.65138548999936874</c:v>
                </c:pt>
                <c:pt idx="312">
                  <c:v>0.65348693270004898</c:v>
                </c:pt>
                <c:pt idx="313">
                  <c:v>0.65711822687546284</c:v>
                </c:pt>
                <c:pt idx="314">
                  <c:v>0.63107198733510639</c:v>
                </c:pt>
                <c:pt idx="315">
                  <c:v>0.62524676612989183</c:v>
                </c:pt>
                <c:pt idx="316">
                  <c:v>0.62994320183664909</c:v>
                </c:pt>
                <c:pt idx="317">
                  <c:v>0.63099906951768026</c:v>
                </c:pt>
                <c:pt idx="318">
                  <c:v>0.65668740735226627</c:v>
                </c:pt>
                <c:pt idx="319">
                  <c:v>0.65881032067918066</c:v>
                </c:pt>
                <c:pt idx="320">
                  <c:v>0.68771001166764267</c:v>
                </c:pt>
                <c:pt idx="321">
                  <c:v>0.6754937450398355</c:v>
                </c:pt>
                <c:pt idx="322">
                  <c:v>0.67287036469267436</c:v>
                </c:pt>
                <c:pt idx="323">
                  <c:v>0.65610081791287767</c:v>
                </c:pt>
                <c:pt idx="324">
                  <c:v>0.61701920039925839</c:v>
                </c:pt>
                <c:pt idx="325">
                  <c:v>0.60393284066329345</c:v>
                </c:pt>
                <c:pt idx="326">
                  <c:v>0.58918004905413435</c:v>
                </c:pt>
                <c:pt idx="327">
                  <c:v>0.54062039735041545</c:v>
                </c:pt>
                <c:pt idx="328">
                  <c:v>0.56980959818069021</c:v>
                </c:pt>
                <c:pt idx="329">
                  <c:v>0.50659650757926022</c:v>
                </c:pt>
                <c:pt idx="330">
                  <c:v>0.48263548893705083</c:v>
                </c:pt>
                <c:pt idx="331">
                  <c:v>0.52674455416286459</c:v>
                </c:pt>
                <c:pt idx="332">
                  <c:v>0.538119053420134</c:v>
                </c:pt>
                <c:pt idx="333">
                  <c:v>0.52785574391169354</c:v>
                </c:pt>
                <c:pt idx="334">
                  <c:v>0.52797680576257155</c:v>
                </c:pt>
                <c:pt idx="335">
                  <c:v>0.5258063536855746</c:v>
                </c:pt>
                <c:pt idx="336">
                  <c:v>0.51859455563736157</c:v>
                </c:pt>
                <c:pt idx="337">
                  <c:v>0.52197092281850865</c:v>
                </c:pt>
                <c:pt idx="338">
                  <c:v>0.52498204519827352</c:v>
                </c:pt>
                <c:pt idx="339">
                  <c:v>0.58974600492856244</c:v>
                </c:pt>
                <c:pt idx="340">
                  <c:v>0.58497710788133028</c:v>
                </c:pt>
                <c:pt idx="341">
                  <c:v>0.57640514714598956</c:v>
                </c:pt>
                <c:pt idx="342">
                  <c:v>0.58615811019232877</c:v>
                </c:pt>
                <c:pt idx="343">
                  <c:v>0.58413741053442436</c:v>
                </c:pt>
                <c:pt idx="344">
                  <c:v>0.58258350344156973</c:v>
                </c:pt>
                <c:pt idx="345">
                  <c:v>0.58263873521585852</c:v>
                </c:pt>
                <c:pt idx="346">
                  <c:v>0.58768500478324492</c:v>
                </c:pt>
                <c:pt idx="347">
                  <c:v>0.58687045652213476</c:v>
                </c:pt>
                <c:pt idx="348">
                  <c:v>0.56901117337458773</c:v>
                </c:pt>
                <c:pt idx="349">
                  <c:v>0.56066010230319274</c:v>
                </c:pt>
                <c:pt idx="350">
                  <c:v>0.5575887723908256</c:v>
                </c:pt>
                <c:pt idx="351">
                  <c:v>0.55755820193898553</c:v>
                </c:pt>
                <c:pt idx="352">
                  <c:v>0.53876875064392493</c:v>
                </c:pt>
                <c:pt idx="353">
                  <c:v>0.52354160003526717</c:v>
                </c:pt>
                <c:pt idx="354">
                  <c:v>0.52552929043113528</c:v>
                </c:pt>
                <c:pt idx="355">
                  <c:v>0.52755914348888544</c:v>
                </c:pt>
                <c:pt idx="356">
                  <c:v>0.53974603410297817</c:v>
                </c:pt>
                <c:pt idx="357">
                  <c:v>0.53500435413855774</c:v>
                </c:pt>
                <c:pt idx="358">
                  <c:v>0.52493195766560841</c:v>
                </c:pt>
                <c:pt idx="359">
                  <c:v>0.54717694867059175</c:v>
                </c:pt>
                <c:pt idx="360">
                  <c:v>0.55386273149024967</c:v>
                </c:pt>
                <c:pt idx="361">
                  <c:v>0.55560762230878402</c:v>
                </c:pt>
                <c:pt idx="362">
                  <c:v>0.55577247402143015</c:v>
                </c:pt>
                <c:pt idx="363">
                  <c:v>0.55571141906343835</c:v>
                </c:pt>
                <c:pt idx="364">
                  <c:v>0.55638886130011833</c:v>
                </c:pt>
                <c:pt idx="365">
                  <c:v>0.55590128286289153</c:v>
                </c:pt>
                <c:pt idx="366">
                  <c:v>0.54469950487049057</c:v>
                </c:pt>
                <c:pt idx="367">
                  <c:v>0.56567202530050387</c:v>
                </c:pt>
                <c:pt idx="368">
                  <c:v>0.56350546486898823</c:v>
                </c:pt>
                <c:pt idx="369">
                  <c:v>0.5631585504027854</c:v>
                </c:pt>
                <c:pt idx="370">
                  <c:v>0.56900305151649366</c:v>
                </c:pt>
                <c:pt idx="371">
                  <c:v>0.56570581400277187</c:v>
                </c:pt>
                <c:pt idx="372">
                  <c:v>0.57760245626211204</c:v>
                </c:pt>
                <c:pt idx="373">
                  <c:v>0.58640124573059782</c:v>
                </c:pt>
                <c:pt idx="374">
                  <c:v>0.58286588243558091</c:v>
                </c:pt>
                <c:pt idx="375">
                  <c:v>0.57672451692651339</c:v>
                </c:pt>
                <c:pt idx="376">
                  <c:v>0.57102523057698829</c:v>
                </c:pt>
                <c:pt idx="377">
                  <c:v>0.57177283722144623</c:v>
                </c:pt>
                <c:pt idx="378">
                  <c:v>0.57217485933830137</c:v>
                </c:pt>
                <c:pt idx="379">
                  <c:v>0.58153027128257628</c:v>
                </c:pt>
                <c:pt idx="380">
                  <c:v>0.57527839516380685</c:v>
                </c:pt>
                <c:pt idx="381">
                  <c:v>0.57124199170222834</c:v>
                </c:pt>
                <c:pt idx="382">
                  <c:v>0.56428049490198329</c:v>
                </c:pt>
                <c:pt idx="383">
                  <c:v>0.54325036455080411</c:v>
                </c:pt>
                <c:pt idx="384">
                  <c:v>0.54178896815582966</c:v>
                </c:pt>
                <c:pt idx="385">
                  <c:v>0.55335906776187882</c:v>
                </c:pt>
                <c:pt idx="386">
                  <c:v>0.53240111805083312</c:v>
                </c:pt>
                <c:pt idx="387">
                  <c:v>0.52647662036762666</c:v>
                </c:pt>
                <c:pt idx="388">
                  <c:v>0.51179100556714163</c:v>
                </c:pt>
                <c:pt idx="389">
                  <c:v>0.52683345993298802</c:v>
                </c:pt>
                <c:pt idx="390">
                  <c:v>0.56950774731712084</c:v>
                </c:pt>
                <c:pt idx="391">
                  <c:v>0.55330024520519061</c:v>
                </c:pt>
                <c:pt idx="392">
                  <c:v>0.55601207973182332</c:v>
                </c:pt>
                <c:pt idx="393">
                  <c:v>0.5656726693704649</c:v>
                </c:pt>
                <c:pt idx="394">
                  <c:v>0.52992264358584606</c:v>
                </c:pt>
                <c:pt idx="395">
                  <c:v>0.51471816842304341</c:v>
                </c:pt>
                <c:pt idx="396">
                  <c:v>0.52657988346275408</c:v>
                </c:pt>
                <c:pt idx="397">
                  <c:v>0.52405034366302106</c:v>
                </c:pt>
                <c:pt idx="398">
                  <c:v>0.51208428333298217</c:v>
                </c:pt>
                <c:pt idx="399">
                  <c:v>0.50317336313301642</c:v>
                </c:pt>
                <c:pt idx="400">
                  <c:v>0.4911206144370534</c:v>
                </c:pt>
                <c:pt idx="401">
                  <c:v>0.52550287556812014</c:v>
                </c:pt>
                <c:pt idx="402">
                  <c:v>0.54514589970471161</c:v>
                </c:pt>
                <c:pt idx="403">
                  <c:v>0.55031217490108875</c:v>
                </c:pt>
                <c:pt idx="404">
                  <c:v>0.58931992795856647</c:v>
                </c:pt>
                <c:pt idx="405">
                  <c:v>0.58782422131262424</c:v>
                </c:pt>
                <c:pt idx="406">
                  <c:v>0.59663821441627296</c:v>
                </c:pt>
                <c:pt idx="407">
                  <c:v>0.59408252019193153</c:v>
                </c:pt>
                <c:pt idx="408">
                  <c:v>0.58641145071367395</c:v>
                </c:pt>
                <c:pt idx="409">
                  <c:v>0.58840675609504534</c:v>
                </c:pt>
                <c:pt idx="410">
                  <c:v>0.59346502868095252</c:v>
                </c:pt>
                <c:pt idx="411">
                  <c:v>0.60124723784464185</c:v>
                </c:pt>
                <c:pt idx="412">
                  <c:v>0.60102747677272106</c:v>
                </c:pt>
                <c:pt idx="413">
                  <c:v>0.59927153398364263</c:v>
                </c:pt>
                <c:pt idx="414">
                  <c:v>0.60113713366275268</c:v>
                </c:pt>
                <c:pt idx="415">
                  <c:v>0.60238958379978302</c:v>
                </c:pt>
                <c:pt idx="416">
                  <c:v>0.60714904484968379</c:v>
                </c:pt>
                <c:pt idx="417">
                  <c:v>0.60938812826134192</c:v>
                </c:pt>
                <c:pt idx="418">
                  <c:v>0.60699328721117041</c:v>
                </c:pt>
                <c:pt idx="419">
                  <c:v>0.60186634390556282</c:v>
                </c:pt>
                <c:pt idx="420">
                  <c:v>0.60012585065885671</c:v>
                </c:pt>
                <c:pt idx="421">
                  <c:v>0.59972570595535102</c:v>
                </c:pt>
                <c:pt idx="422">
                  <c:v>0.60055798109768777</c:v>
                </c:pt>
                <c:pt idx="423">
                  <c:v>0.60171939675137298</c:v>
                </c:pt>
                <c:pt idx="424">
                  <c:v>0.60247932698389584</c:v>
                </c:pt>
                <c:pt idx="425">
                  <c:v>0.60687520141075413</c:v>
                </c:pt>
                <c:pt idx="426">
                  <c:v>0.60041315337944134</c:v>
                </c:pt>
                <c:pt idx="427">
                  <c:v>0.59125178717672366</c:v>
                </c:pt>
                <c:pt idx="428">
                  <c:v>0.61692926650384716</c:v>
                </c:pt>
                <c:pt idx="429">
                  <c:v>0.61581068183104803</c:v>
                </c:pt>
                <c:pt idx="430">
                  <c:v>0.61910860599317008</c:v>
                </c:pt>
                <c:pt idx="431">
                  <c:v>0.6348852716596648</c:v>
                </c:pt>
                <c:pt idx="432">
                  <c:v>0.64406121468571731</c:v>
                </c:pt>
                <c:pt idx="433">
                  <c:v>0.64606626744192386</c:v>
                </c:pt>
                <c:pt idx="434">
                  <c:v>0.64729005810792928</c:v>
                </c:pt>
                <c:pt idx="435">
                  <c:v>0.64441668649571648</c:v>
                </c:pt>
                <c:pt idx="436">
                  <c:v>0.64833782547911167</c:v>
                </c:pt>
                <c:pt idx="437">
                  <c:v>0.65531283645958094</c:v>
                </c:pt>
                <c:pt idx="438">
                  <c:v>0.65981239587079699</c:v>
                </c:pt>
                <c:pt idx="439">
                  <c:v>0.67103702157225631</c:v>
                </c:pt>
                <c:pt idx="440">
                  <c:v>0.683526427076803</c:v>
                </c:pt>
                <c:pt idx="441">
                  <c:v>0.68610180616880068</c:v>
                </c:pt>
                <c:pt idx="442">
                  <c:v>0.67915900845155464</c:v>
                </c:pt>
                <c:pt idx="443">
                  <c:v>0.68169028820428523</c:v>
                </c:pt>
                <c:pt idx="444">
                  <c:v>0.66775740473946354</c:v>
                </c:pt>
                <c:pt idx="445">
                  <c:v>0.66772206577990545</c:v>
                </c:pt>
                <c:pt idx="446">
                  <c:v>0.6788536724097527</c:v>
                </c:pt>
                <c:pt idx="447">
                  <c:v>0.68160016877061991</c:v>
                </c:pt>
                <c:pt idx="448">
                  <c:v>0.68280867357680053</c:v>
                </c:pt>
                <c:pt idx="449">
                  <c:v>0.69558726015637362</c:v>
                </c:pt>
                <c:pt idx="450">
                  <c:v>0.70527494017461889</c:v>
                </c:pt>
                <c:pt idx="451">
                  <c:v>0.76039430424582755</c:v>
                </c:pt>
                <c:pt idx="452">
                  <c:v>0.76241141105453125</c:v>
                </c:pt>
                <c:pt idx="453">
                  <c:v>0.75614219343963152</c:v>
                </c:pt>
                <c:pt idx="454">
                  <c:v>0.75638239597817658</c:v>
                </c:pt>
                <c:pt idx="455">
                  <c:v>0.75594927309066784</c:v>
                </c:pt>
                <c:pt idx="456">
                  <c:v>0.75374551300394921</c:v>
                </c:pt>
                <c:pt idx="457">
                  <c:v>0.75390767727980113</c:v>
                </c:pt>
                <c:pt idx="458">
                  <c:v>0.7552149459569516</c:v>
                </c:pt>
                <c:pt idx="459">
                  <c:v>0.75335473454085522</c:v>
                </c:pt>
                <c:pt idx="460">
                  <c:v>0.75386049515283504</c:v>
                </c:pt>
                <c:pt idx="461">
                  <c:v>0.76683160426571029</c:v>
                </c:pt>
                <c:pt idx="462">
                  <c:v>0.77277505178519001</c:v>
                </c:pt>
                <c:pt idx="463">
                  <c:v>0.76293741178255103</c:v>
                </c:pt>
                <c:pt idx="464">
                  <c:v>0.76074925883633293</c:v>
                </c:pt>
                <c:pt idx="465">
                  <c:v>0.75782958991585425</c:v>
                </c:pt>
                <c:pt idx="466">
                  <c:v>0.72331585973237522</c:v>
                </c:pt>
                <c:pt idx="467">
                  <c:v>0.70716355364467298</c:v>
                </c:pt>
                <c:pt idx="468">
                  <c:v>0.71444411016946707</c:v>
                </c:pt>
                <c:pt idx="469">
                  <c:v>0.71166189401775459</c:v>
                </c:pt>
                <c:pt idx="470">
                  <c:v>0.71557261531888183</c:v>
                </c:pt>
                <c:pt idx="471">
                  <c:v>0.71938372598792433</c:v>
                </c:pt>
                <c:pt idx="472">
                  <c:v>0.72156471409866907</c:v>
                </c:pt>
                <c:pt idx="473">
                  <c:v>0.70637256526443415</c:v>
                </c:pt>
                <c:pt idx="474">
                  <c:v>0.70403503783708643</c:v>
                </c:pt>
                <c:pt idx="475">
                  <c:v>0.68589055951819489</c:v>
                </c:pt>
                <c:pt idx="476">
                  <c:v>0.65896706796712179</c:v>
                </c:pt>
                <c:pt idx="477">
                  <c:v>0.65948197511133588</c:v>
                </c:pt>
                <c:pt idx="478">
                  <c:v>0.66215119677692347</c:v>
                </c:pt>
                <c:pt idx="479">
                  <c:v>0.65456686495351701</c:v>
                </c:pt>
                <c:pt idx="480">
                  <c:v>0.6357726119511985</c:v>
                </c:pt>
                <c:pt idx="481">
                  <c:v>0.63398282815967455</c:v>
                </c:pt>
                <c:pt idx="482">
                  <c:v>0.632305461522912</c:v>
                </c:pt>
                <c:pt idx="483">
                  <c:v>0.63676713905342219</c:v>
                </c:pt>
                <c:pt idx="484">
                  <c:v>0.64263417761566521</c:v>
                </c:pt>
                <c:pt idx="485">
                  <c:v>0.66338351799012996</c:v>
                </c:pt>
                <c:pt idx="486">
                  <c:v>0.65766997563913088</c:v>
                </c:pt>
                <c:pt idx="487">
                  <c:v>0.65803652137089896</c:v>
                </c:pt>
                <c:pt idx="488">
                  <c:v>0.65795427896070391</c:v>
                </c:pt>
                <c:pt idx="489">
                  <c:v>0.65221722982722607</c:v>
                </c:pt>
                <c:pt idx="490">
                  <c:v>0.66103756908274824</c:v>
                </c:pt>
                <c:pt idx="491">
                  <c:v>0.65406328483849152</c:v>
                </c:pt>
                <c:pt idx="492">
                  <c:v>0.65652459649293882</c:v>
                </c:pt>
                <c:pt idx="493">
                  <c:v>0.66009177503680394</c:v>
                </c:pt>
                <c:pt idx="494">
                  <c:v>0.66050012565954408</c:v>
                </c:pt>
                <c:pt idx="495">
                  <c:v>0.65428101097054991</c:v>
                </c:pt>
                <c:pt idx="496">
                  <c:v>0.64399635136407418</c:v>
                </c:pt>
                <c:pt idx="497">
                  <c:v>0.63977646014409351</c:v>
                </c:pt>
                <c:pt idx="498">
                  <c:v>0.63568947566653877</c:v>
                </c:pt>
                <c:pt idx="499">
                  <c:v>0.63790969956846533</c:v>
                </c:pt>
                <c:pt idx="500">
                  <c:v>0.64084878560968361</c:v>
                </c:pt>
                <c:pt idx="501">
                  <c:v>0.60835020373535564</c:v>
                </c:pt>
                <c:pt idx="502">
                  <c:v>0.60078578922727699</c:v>
                </c:pt>
                <c:pt idx="503">
                  <c:v>0.58444004941456229</c:v>
                </c:pt>
                <c:pt idx="504">
                  <c:v>0.58040083803899112</c:v>
                </c:pt>
                <c:pt idx="505">
                  <c:v>0.57504636467955783</c:v>
                </c:pt>
                <c:pt idx="506">
                  <c:v>0.57431716605190841</c:v>
                </c:pt>
                <c:pt idx="507">
                  <c:v>0.56936906010622657</c:v>
                </c:pt>
                <c:pt idx="508">
                  <c:v>0.56921427882226061</c:v>
                </c:pt>
                <c:pt idx="509">
                  <c:v>0.55371688501208716</c:v>
                </c:pt>
                <c:pt idx="510">
                  <c:v>0.5628139332879083</c:v>
                </c:pt>
                <c:pt idx="511">
                  <c:v>0.56039452955415225</c:v>
                </c:pt>
                <c:pt idx="512">
                  <c:v>0.56464406266290124</c:v>
                </c:pt>
                <c:pt idx="513">
                  <c:v>0.58328408547592936</c:v>
                </c:pt>
                <c:pt idx="514">
                  <c:v>0.57246807885813922</c:v>
                </c:pt>
                <c:pt idx="515">
                  <c:v>0.54401338772966268</c:v>
                </c:pt>
                <c:pt idx="516">
                  <c:v>0.54247557488847875</c:v>
                </c:pt>
                <c:pt idx="517">
                  <c:v>0.54271652663045633</c:v>
                </c:pt>
                <c:pt idx="518">
                  <c:v>0.53528708130977265</c:v>
                </c:pt>
                <c:pt idx="519">
                  <c:v>0.53758176719053963</c:v>
                </c:pt>
                <c:pt idx="520">
                  <c:v>0.53750093503514362</c:v>
                </c:pt>
                <c:pt idx="521">
                  <c:v>0.53554748645745265</c:v>
                </c:pt>
                <c:pt idx="522">
                  <c:v>0.52902875251363923</c:v>
                </c:pt>
                <c:pt idx="523">
                  <c:v>0.52752976388964534</c:v>
                </c:pt>
                <c:pt idx="524">
                  <c:v>0.54820861391216913</c:v>
                </c:pt>
                <c:pt idx="525">
                  <c:v>0.53887454264376256</c:v>
                </c:pt>
                <c:pt idx="526">
                  <c:v>0.55737914367158659</c:v>
                </c:pt>
                <c:pt idx="527">
                  <c:v>0.55002193317097414</c:v>
                </c:pt>
                <c:pt idx="528">
                  <c:v>0.54626379809391135</c:v>
                </c:pt>
                <c:pt idx="529">
                  <c:v>0.56356436473338323</c:v>
                </c:pt>
                <c:pt idx="530">
                  <c:v>0.5679264033342295</c:v>
                </c:pt>
                <c:pt idx="531">
                  <c:v>0.56070195593222549</c:v>
                </c:pt>
                <c:pt idx="532">
                  <c:v>0.59751189981201447</c:v>
                </c:pt>
                <c:pt idx="533">
                  <c:v>0.57496663554979477</c:v>
                </c:pt>
                <c:pt idx="534">
                  <c:v>0.58197507981643026</c:v>
                </c:pt>
                <c:pt idx="535">
                  <c:v>0.57576188699862019</c:v>
                </c:pt>
                <c:pt idx="536">
                  <c:v>0.58419192667343867</c:v>
                </c:pt>
                <c:pt idx="537">
                  <c:v>0.57619725303270708</c:v>
                </c:pt>
                <c:pt idx="538">
                  <c:v>0.58955842699107486</c:v>
                </c:pt>
                <c:pt idx="539">
                  <c:v>0.62742940438999739</c:v>
                </c:pt>
                <c:pt idx="540">
                  <c:v>0.63487969193855953</c:v>
                </c:pt>
                <c:pt idx="541">
                  <c:v>0.62573641476397368</c:v>
                </c:pt>
                <c:pt idx="542">
                  <c:v>0.62518959790965278</c:v>
                </c:pt>
                <c:pt idx="543">
                  <c:v>0.65711060333608629</c:v>
                </c:pt>
                <c:pt idx="544">
                  <c:v>0.6650323724671402</c:v>
                </c:pt>
                <c:pt idx="545">
                  <c:v>0.66200827791006567</c:v>
                </c:pt>
                <c:pt idx="546">
                  <c:v>0.64579925255819681</c:v>
                </c:pt>
                <c:pt idx="547">
                  <c:v>0.63804699397626741</c:v>
                </c:pt>
                <c:pt idx="548">
                  <c:v>0.56602968923469821</c:v>
                </c:pt>
                <c:pt idx="549">
                  <c:v>0.5780365009020656</c:v>
                </c:pt>
                <c:pt idx="550">
                  <c:v>0.56235296441407834</c:v>
                </c:pt>
                <c:pt idx="551">
                  <c:v>0.56180812018019988</c:v>
                </c:pt>
                <c:pt idx="552">
                  <c:v>0.57316827069016585</c:v>
                </c:pt>
                <c:pt idx="553">
                  <c:v>0.56205058669875385</c:v>
                </c:pt>
                <c:pt idx="554">
                  <c:v>0.56183946044605126</c:v>
                </c:pt>
                <c:pt idx="555">
                  <c:v>0.54699096902446542</c:v>
                </c:pt>
                <c:pt idx="556">
                  <c:v>0.53774582615909339</c:v>
                </c:pt>
                <c:pt idx="557">
                  <c:v>0.53801014344841014</c:v>
                </c:pt>
                <c:pt idx="558">
                  <c:v>0.53788023536372542</c:v>
                </c:pt>
                <c:pt idx="559">
                  <c:v>0.55077903967369979</c:v>
                </c:pt>
                <c:pt idx="560">
                  <c:v>0.58104332142935378</c:v>
                </c:pt>
                <c:pt idx="561">
                  <c:v>0.59624903705339183</c:v>
                </c:pt>
                <c:pt idx="562">
                  <c:v>0.58591576628176589</c:v>
                </c:pt>
                <c:pt idx="563">
                  <c:v>0.58813528286442662</c:v>
                </c:pt>
                <c:pt idx="564">
                  <c:v>0.6016816114615603</c:v>
                </c:pt>
                <c:pt idx="565">
                  <c:v>0.60372153379982407</c:v>
                </c:pt>
                <c:pt idx="566">
                  <c:v>0.6040571827829031</c:v>
                </c:pt>
                <c:pt idx="567">
                  <c:v>0.61161399942282757</c:v>
                </c:pt>
                <c:pt idx="568">
                  <c:v>0.63432076222981171</c:v>
                </c:pt>
                <c:pt idx="569">
                  <c:v>0.63284249944143867</c:v>
                </c:pt>
                <c:pt idx="570">
                  <c:v>0.64119157635598167</c:v>
                </c:pt>
                <c:pt idx="571">
                  <c:v>0.64539227560125789</c:v>
                </c:pt>
                <c:pt idx="572">
                  <c:v>0.67128171335130604</c:v>
                </c:pt>
                <c:pt idx="573">
                  <c:v>0.66024376675078378</c:v>
                </c:pt>
                <c:pt idx="574">
                  <c:v>0.65034391179156226</c:v>
                </c:pt>
                <c:pt idx="575">
                  <c:v>0.64077812711325355</c:v>
                </c:pt>
                <c:pt idx="576">
                  <c:v>0.6303824918160863</c:v>
                </c:pt>
                <c:pt idx="577">
                  <c:v>0.62908395067561607</c:v>
                </c:pt>
                <c:pt idx="578">
                  <c:v>0.6547108835310792</c:v>
                </c:pt>
                <c:pt idx="579">
                  <c:v>0.65228856009712921</c:v>
                </c:pt>
                <c:pt idx="580">
                  <c:v>0.65194834403611546</c:v>
                </c:pt>
                <c:pt idx="581">
                  <c:v>0.6653380424620422</c:v>
                </c:pt>
                <c:pt idx="582">
                  <c:v>0.66409916025096238</c:v>
                </c:pt>
                <c:pt idx="583">
                  <c:v>0.66575738427448816</c:v>
                </c:pt>
                <c:pt idx="584">
                  <c:v>0.65099646119449517</c:v>
                </c:pt>
                <c:pt idx="585">
                  <c:v>0.63919564485436409</c:v>
                </c:pt>
                <c:pt idx="586">
                  <c:v>0.63981827625898191</c:v>
                </c:pt>
                <c:pt idx="587">
                  <c:v>0.61400377333575928</c:v>
                </c:pt>
                <c:pt idx="588">
                  <c:v>0.62199411314994313</c:v>
                </c:pt>
                <c:pt idx="589">
                  <c:v>0.62051314161632487</c:v>
                </c:pt>
                <c:pt idx="590">
                  <c:v>0.60819692498074773</c:v>
                </c:pt>
                <c:pt idx="591">
                  <c:v>0.61869295673573432</c:v>
                </c:pt>
                <c:pt idx="592">
                  <c:v>0.62149125620426626</c:v>
                </c:pt>
                <c:pt idx="593">
                  <c:v>0.62750029666188223</c:v>
                </c:pt>
                <c:pt idx="594">
                  <c:v>0.61757470874739118</c:v>
                </c:pt>
                <c:pt idx="595">
                  <c:v>0.56678094169338389</c:v>
                </c:pt>
                <c:pt idx="596">
                  <c:v>0.62440118490985808</c:v>
                </c:pt>
                <c:pt idx="597">
                  <c:v>0.61387016319455179</c:v>
                </c:pt>
                <c:pt idx="598">
                  <c:v>0.60217317820856064</c:v>
                </c:pt>
                <c:pt idx="599">
                  <c:v>0.61314809545954918</c:v>
                </c:pt>
                <c:pt idx="600">
                  <c:v>0.61059554464354371</c:v>
                </c:pt>
                <c:pt idx="601">
                  <c:v>0.58167884695697736</c:v>
                </c:pt>
                <c:pt idx="602">
                  <c:v>0.56904824966169543</c:v>
                </c:pt>
                <c:pt idx="603">
                  <c:v>0.55256619331679435</c:v>
                </c:pt>
                <c:pt idx="604">
                  <c:v>0.55554523857367333</c:v>
                </c:pt>
                <c:pt idx="605">
                  <c:v>0.55741553416885825</c:v>
                </c:pt>
                <c:pt idx="606">
                  <c:v>0.55625043799054563</c:v>
                </c:pt>
                <c:pt idx="607">
                  <c:v>0.54065144464015202</c:v>
                </c:pt>
                <c:pt idx="608">
                  <c:v>0.54511890205691638</c:v>
                </c:pt>
                <c:pt idx="609">
                  <c:v>0.55541449655167252</c:v>
                </c:pt>
                <c:pt idx="610">
                  <c:v>0.5573992264561145</c:v>
                </c:pt>
                <c:pt idx="611">
                  <c:v>0.55696843540531071</c:v>
                </c:pt>
                <c:pt idx="612">
                  <c:v>0.5332463473020187</c:v>
                </c:pt>
                <c:pt idx="613">
                  <c:v>0.51071606022120264</c:v>
                </c:pt>
                <c:pt idx="614">
                  <c:v>0.51361496668560136</c:v>
                </c:pt>
                <c:pt idx="615">
                  <c:v>0.51745055364646209</c:v>
                </c:pt>
                <c:pt idx="616">
                  <c:v>0.51396701540202006</c:v>
                </c:pt>
                <c:pt idx="617">
                  <c:v>0.51198675754869105</c:v>
                </c:pt>
                <c:pt idx="618">
                  <c:v>0.53468057444873107</c:v>
                </c:pt>
                <c:pt idx="619">
                  <c:v>0.5458094575346939</c:v>
                </c:pt>
                <c:pt idx="620">
                  <c:v>0.55139727652566917</c:v>
                </c:pt>
                <c:pt idx="621">
                  <c:v>0.55232103312248326</c:v>
                </c:pt>
                <c:pt idx="622">
                  <c:v>0.54843803282867698</c:v>
                </c:pt>
                <c:pt idx="623">
                  <c:v>0.53210350544834406</c:v>
                </c:pt>
                <c:pt idx="624">
                  <c:v>0.47476106759899173</c:v>
                </c:pt>
                <c:pt idx="625">
                  <c:v>0.47730034075927058</c:v>
                </c:pt>
                <c:pt idx="626">
                  <c:v>0.45943196162047317</c:v>
                </c:pt>
                <c:pt idx="627">
                  <c:v>0.44180162503247022</c:v>
                </c:pt>
                <c:pt idx="628">
                  <c:v>0.44479707954822589</c:v>
                </c:pt>
                <c:pt idx="629">
                  <c:v>0.44777517440909487</c:v>
                </c:pt>
                <c:pt idx="630">
                  <c:v>0.43117935834524534</c:v>
                </c:pt>
                <c:pt idx="631">
                  <c:v>0.39879259477182011</c:v>
                </c:pt>
                <c:pt idx="632">
                  <c:v>0.39215905008571</c:v>
                </c:pt>
                <c:pt idx="633">
                  <c:v>0.39066959059002709</c:v>
                </c:pt>
                <c:pt idx="634">
                  <c:v>0.38408309111281613</c:v>
                </c:pt>
                <c:pt idx="635">
                  <c:v>0.42366322221722719</c:v>
                </c:pt>
                <c:pt idx="636">
                  <c:v>0.418972449169843</c:v>
                </c:pt>
                <c:pt idx="637">
                  <c:v>0.40267203299916965</c:v>
                </c:pt>
                <c:pt idx="638">
                  <c:v>0.40199787472591569</c:v>
                </c:pt>
                <c:pt idx="639">
                  <c:v>0.39986202205620114</c:v>
                </c:pt>
                <c:pt idx="640">
                  <c:v>0.39953845171074032</c:v>
                </c:pt>
                <c:pt idx="641">
                  <c:v>0.42725641906861472</c:v>
                </c:pt>
                <c:pt idx="642">
                  <c:v>0.41633553569908394</c:v>
                </c:pt>
                <c:pt idx="643">
                  <c:v>0.41049372221123154</c:v>
                </c:pt>
                <c:pt idx="644">
                  <c:v>0.44795038070786725</c:v>
                </c:pt>
                <c:pt idx="645">
                  <c:v>0.44046755465162951</c:v>
                </c:pt>
                <c:pt idx="646">
                  <c:v>0.43319600398119773</c:v>
                </c:pt>
                <c:pt idx="647">
                  <c:v>0.46261463681555587</c:v>
                </c:pt>
                <c:pt idx="648">
                  <c:v>0.47924461728592788</c:v>
                </c:pt>
                <c:pt idx="649">
                  <c:v>0.47754704766574135</c:v>
                </c:pt>
                <c:pt idx="650">
                  <c:v>0.47864296449621191</c:v>
                </c:pt>
                <c:pt idx="651">
                  <c:v>0.4829462410679255</c:v>
                </c:pt>
                <c:pt idx="652">
                  <c:v>0.47096555251215322</c:v>
                </c:pt>
                <c:pt idx="653">
                  <c:v>0.47507194450477491</c:v>
                </c:pt>
                <c:pt idx="654">
                  <c:v>0.46539286526706819</c:v>
                </c:pt>
                <c:pt idx="655">
                  <c:v>0.45398026325958185</c:v>
                </c:pt>
                <c:pt idx="656">
                  <c:v>0.4407144273452232</c:v>
                </c:pt>
                <c:pt idx="657">
                  <c:v>0.45355445627614405</c:v>
                </c:pt>
                <c:pt idx="658">
                  <c:v>0.45507408938762955</c:v>
                </c:pt>
                <c:pt idx="659">
                  <c:v>0.46212001642952699</c:v>
                </c:pt>
                <c:pt idx="660">
                  <c:v>0.4814731259270183</c:v>
                </c:pt>
                <c:pt idx="661">
                  <c:v>0.52779911170492222</c:v>
                </c:pt>
                <c:pt idx="662">
                  <c:v>0.50352082200381343</c:v>
                </c:pt>
                <c:pt idx="663">
                  <c:v>0.48710984023349435</c:v>
                </c:pt>
                <c:pt idx="664">
                  <c:v>0.49260121548103147</c:v>
                </c:pt>
                <c:pt idx="665">
                  <c:v>0.50647836937950419</c:v>
                </c:pt>
                <c:pt idx="666">
                  <c:v>0.50894160485460804</c:v>
                </c:pt>
                <c:pt idx="667">
                  <c:v>0.49796554109696545</c:v>
                </c:pt>
                <c:pt idx="668">
                  <c:v>0.51393017120709383</c:v>
                </c:pt>
                <c:pt idx="669">
                  <c:v>0.49740742221882106</c:v>
                </c:pt>
                <c:pt idx="670">
                  <c:v>0.50695559270270274</c:v>
                </c:pt>
                <c:pt idx="671">
                  <c:v>0.52138110020357187</c:v>
                </c:pt>
                <c:pt idx="672">
                  <c:v>0.52568070251188903</c:v>
                </c:pt>
                <c:pt idx="673">
                  <c:v>0.51918250188392523</c:v>
                </c:pt>
                <c:pt idx="674">
                  <c:v>0.52076808803311125</c:v>
                </c:pt>
                <c:pt idx="675">
                  <c:v>0.54765350537834301</c:v>
                </c:pt>
                <c:pt idx="676">
                  <c:v>0.55835296634744158</c:v>
                </c:pt>
                <c:pt idx="677">
                  <c:v>0.54803877161638448</c:v>
                </c:pt>
                <c:pt idx="678">
                  <c:v>0.5512175151450891</c:v>
                </c:pt>
                <c:pt idx="679">
                  <c:v>0.55645845582804609</c:v>
                </c:pt>
                <c:pt idx="680">
                  <c:v>0.5805748254510148</c:v>
                </c:pt>
                <c:pt idx="681">
                  <c:v>0.59425166693563125</c:v>
                </c:pt>
                <c:pt idx="682">
                  <c:v>0.59602128526528231</c:v>
                </c:pt>
                <c:pt idx="683">
                  <c:v>0.60223498967186029</c:v>
                </c:pt>
                <c:pt idx="684">
                  <c:v>0.61148584698914976</c:v>
                </c:pt>
                <c:pt idx="685">
                  <c:v>0.65295120753984215</c:v>
                </c:pt>
                <c:pt idx="686">
                  <c:v>0.63962252037282263</c:v>
                </c:pt>
                <c:pt idx="687">
                  <c:v>0.66424048294004012</c:v>
                </c:pt>
                <c:pt idx="688">
                  <c:v>0.68401723757546873</c:v>
                </c:pt>
                <c:pt idx="689">
                  <c:v>0.69425954826691016</c:v>
                </c:pt>
                <c:pt idx="690">
                  <c:v>0.67895948079696344</c:v>
                </c:pt>
                <c:pt idx="691">
                  <c:v>0.66367489583515904</c:v>
                </c:pt>
                <c:pt idx="692">
                  <c:v>0.66951413548355942</c:v>
                </c:pt>
                <c:pt idx="693">
                  <c:v>0.67744944644163074</c:v>
                </c:pt>
                <c:pt idx="694">
                  <c:v>0.67927533725305755</c:v>
                </c:pt>
                <c:pt idx="695">
                  <c:v>0.68648554522601113</c:v>
                </c:pt>
                <c:pt idx="696">
                  <c:v>0.6869968380459387</c:v>
                </c:pt>
                <c:pt idx="697">
                  <c:v>0.68797964857943084</c:v>
                </c:pt>
                <c:pt idx="698">
                  <c:v>0.67623228465719043</c:v>
                </c:pt>
                <c:pt idx="699">
                  <c:v>0.6847967128258412</c:v>
                </c:pt>
                <c:pt idx="700">
                  <c:v>0.69782814589525788</c:v>
                </c:pt>
                <c:pt idx="701">
                  <c:v>0.68104001707230111</c:v>
                </c:pt>
                <c:pt idx="702">
                  <c:v>0.67564327409756053</c:v>
                </c:pt>
                <c:pt idx="703">
                  <c:v>0.67843869069555285</c:v>
                </c:pt>
                <c:pt idx="704">
                  <c:v>0.67800925209300911</c:v>
                </c:pt>
                <c:pt idx="705">
                  <c:v>0.68904949823418893</c:v>
                </c:pt>
                <c:pt idx="706">
                  <c:v>0.69830718788762847</c:v>
                </c:pt>
                <c:pt idx="707">
                  <c:v>0.69408775819084856</c:v>
                </c:pt>
                <c:pt idx="708">
                  <c:v>0.70027010135684131</c:v>
                </c:pt>
                <c:pt idx="709">
                  <c:v>0.71141338961326328</c:v>
                </c:pt>
                <c:pt idx="710">
                  <c:v>0.70875031889319551</c:v>
                </c:pt>
                <c:pt idx="711">
                  <c:v>0.70829958487515743</c:v>
                </c:pt>
                <c:pt idx="712">
                  <c:v>0.68689756889312015</c:v>
                </c:pt>
                <c:pt idx="713">
                  <c:v>0.68278415349288579</c:v>
                </c:pt>
                <c:pt idx="714">
                  <c:v>0.68172739049625686</c:v>
                </c:pt>
                <c:pt idx="715">
                  <c:v>0.68177532190104362</c:v>
                </c:pt>
                <c:pt idx="716">
                  <c:v>0.6852146243707895</c:v>
                </c:pt>
                <c:pt idx="717">
                  <c:v>0.68326107878970155</c:v>
                </c:pt>
                <c:pt idx="718">
                  <c:v>0.68640570544424762</c:v>
                </c:pt>
                <c:pt idx="719">
                  <c:v>0.6939478443352356</c:v>
                </c:pt>
                <c:pt idx="720">
                  <c:v>0.69230805798557482</c:v>
                </c:pt>
                <c:pt idx="721">
                  <c:v>0.69163053845789924</c:v>
                </c:pt>
                <c:pt idx="722">
                  <c:v>0.68663409573555045</c:v>
                </c:pt>
                <c:pt idx="723">
                  <c:v>0.68718758314313722</c:v>
                </c:pt>
                <c:pt idx="724">
                  <c:v>0.66471087839556264</c:v>
                </c:pt>
                <c:pt idx="725">
                  <c:v>0.68555439317666744</c:v>
                </c:pt>
                <c:pt idx="726">
                  <c:v>0.69989326825909925</c:v>
                </c:pt>
                <c:pt idx="727">
                  <c:v>0.70663045367162569</c:v>
                </c:pt>
                <c:pt idx="728">
                  <c:v>0.70547521418911596</c:v>
                </c:pt>
                <c:pt idx="729">
                  <c:v>0.70670002125829168</c:v>
                </c:pt>
                <c:pt idx="730">
                  <c:v>0.7111057380134983</c:v>
                </c:pt>
                <c:pt idx="731">
                  <c:v>0.70633987566101564</c:v>
                </c:pt>
                <c:pt idx="732">
                  <c:v>0.70897375996255152</c:v>
                </c:pt>
                <c:pt idx="733">
                  <c:v>0.70781803720582925</c:v>
                </c:pt>
                <c:pt idx="734">
                  <c:v>0.70077402850168113</c:v>
                </c:pt>
                <c:pt idx="735">
                  <c:v>0.67476588949185057</c:v>
                </c:pt>
                <c:pt idx="736">
                  <c:v>0.67654198447279734</c:v>
                </c:pt>
                <c:pt idx="737">
                  <c:v>0.67687577435505908</c:v>
                </c:pt>
                <c:pt idx="738">
                  <c:v>0.67352794957078244</c:v>
                </c:pt>
                <c:pt idx="739">
                  <c:v>0.67646664063350437</c:v>
                </c:pt>
                <c:pt idx="740">
                  <c:v>0.68241857569114106</c:v>
                </c:pt>
                <c:pt idx="741">
                  <c:v>0.68157958905705351</c:v>
                </c:pt>
                <c:pt idx="742">
                  <c:v>0.68280641445804124</c:v>
                </c:pt>
                <c:pt idx="743">
                  <c:v>0.66846269428390481</c:v>
                </c:pt>
                <c:pt idx="744">
                  <c:v>0.66323716887234341</c:v>
                </c:pt>
                <c:pt idx="745">
                  <c:v>0.65940378236986574</c:v>
                </c:pt>
                <c:pt idx="746">
                  <c:v>0.65630072949158047</c:v>
                </c:pt>
                <c:pt idx="747">
                  <c:v>0.65640715188159271</c:v>
                </c:pt>
                <c:pt idx="748">
                  <c:v>0.63705851004738911</c:v>
                </c:pt>
                <c:pt idx="749">
                  <c:v>0.65334381552720333</c:v>
                </c:pt>
                <c:pt idx="750">
                  <c:v>0.64062376203647053</c:v>
                </c:pt>
                <c:pt idx="751">
                  <c:v>0.61565200512519636</c:v>
                </c:pt>
                <c:pt idx="752">
                  <c:v>0.61331502565984231</c:v>
                </c:pt>
                <c:pt idx="753">
                  <c:v>0.64427526135848701</c:v>
                </c:pt>
                <c:pt idx="754">
                  <c:v>0.67038611876033616</c:v>
                </c:pt>
                <c:pt idx="755">
                  <c:v>0.66641599954652264</c:v>
                </c:pt>
                <c:pt idx="756">
                  <c:v>0.66595053082179945</c:v>
                </c:pt>
                <c:pt idx="757">
                  <c:v>0.66133568444718782</c:v>
                </c:pt>
                <c:pt idx="758">
                  <c:v>0.65169572015789712</c:v>
                </c:pt>
                <c:pt idx="759">
                  <c:v>0.64704115150030339</c:v>
                </c:pt>
                <c:pt idx="760">
                  <c:v>0.6386089840930198</c:v>
                </c:pt>
                <c:pt idx="761">
                  <c:v>0.62233680820187831</c:v>
                </c:pt>
                <c:pt idx="762">
                  <c:v>0.6062143716590167</c:v>
                </c:pt>
                <c:pt idx="763">
                  <c:v>0.6033510819688479</c:v>
                </c:pt>
                <c:pt idx="764">
                  <c:v>0.63892037063578133</c:v>
                </c:pt>
                <c:pt idx="765">
                  <c:v>0.71002587267592798</c:v>
                </c:pt>
                <c:pt idx="766">
                  <c:v>0.69541098223641684</c:v>
                </c:pt>
                <c:pt idx="767">
                  <c:v>0.69904508364460793</c:v>
                </c:pt>
                <c:pt idx="768">
                  <c:v>0.67764932992281746</c:v>
                </c:pt>
                <c:pt idx="769">
                  <c:v>0.63687585187354512</c:v>
                </c:pt>
                <c:pt idx="770">
                  <c:v>0.63689532234980772</c:v>
                </c:pt>
                <c:pt idx="771">
                  <c:v>0.62287192037793548</c:v>
                </c:pt>
                <c:pt idx="772">
                  <c:v>0.60984654113676628</c:v>
                </c:pt>
                <c:pt idx="773">
                  <c:v>0.60255793978207373</c:v>
                </c:pt>
                <c:pt idx="774">
                  <c:v>0.59977991680285225</c:v>
                </c:pt>
                <c:pt idx="775">
                  <c:v>0.61870352324974232</c:v>
                </c:pt>
                <c:pt idx="776">
                  <c:v>0.62472746747841534</c:v>
                </c:pt>
                <c:pt idx="777">
                  <c:v>0.63588453170879755</c:v>
                </c:pt>
                <c:pt idx="778">
                  <c:v>0.64907871462234346</c:v>
                </c:pt>
                <c:pt idx="779">
                  <c:v>0.64536733419579373</c:v>
                </c:pt>
                <c:pt idx="780">
                  <c:v>0.64268444798987212</c:v>
                </c:pt>
                <c:pt idx="781">
                  <c:v>0.64117904781957991</c:v>
                </c:pt>
                <c:pt idx="782">
                  <c:v>0.62829456215041357</c:v>
                </c:pt>
                <c:pt idx="783">
                  <c:v>0.63104675624759143</c:v>
                </c:pt>
                <c:pt idx="784">
                  <c:v>0.63173894657404295</c:v>
                </c:pt>
                <c:pt idx="785">
                  <c:v>0.63058095336893605</c:v>
                </c:pt>
                <c:pt idx="786">
                  <c:v>0.6390538917643297</c:v>
                </c:pt>
                <c:pt idx="787">
                  <c:v>0.63869833137733001</c:v>
                </c:pt>
                <c:pt idx="788">
                  <c:v>0.62725500029211634</c:v>
                </c:pt>
                <c:pt idx="789">
                  <c:v>0.6067807606575174</c:v>
                </c:pt>
                <c:pt idx="790">
                  <c:v>0.60210862357084638</c:v>
                </c:pt>
                <c:pt idx="791">
                  <c:v>0.60770613968924059</c:v>
                </c:pt>
                <c:pt idx="792">
                  <c:v>0.60553059312699042</c:v>
                </c:pt>
                <c:pt idx="793">
                  <c:v>0.60361142313709193</c:v>
                </c:pt>
                <c:pt idx="794">
                  <c:v>0.60119761970973329</c:v>
                </c:pt>
                <c:pt idx="795">
                  <c:v>0.60923231633391883</c:v>
                </c:pt>
                <c:pt idx="796">
                  <c:v>0.60874733994431274</c:v>
                </c:pt>
                <c:pt idx="797">
                  <c:v>0.59670142848165264</c:v>
                </c:pt>
                <c:pt idx="798">
                  <c:v>0.6408481182766339</c:v>
                </c:pt>
                <c:pt idx="799">
                  <c:v>0.63622728929690364</c:v>
                </c:pt>
                <c:pt idx="800">
                  <c:v>0.63858290961372599</c:v>
                </c:pt>
                <c:pt idx="801">
                  <c:v>0.65004282516849488</c:v>
                </c:pt>
                <c:pt idx="802">
                  <c:v>0.64252748507868851</c:v>
                </c:pt>
                <c:pt idx="803">
                  <c:v>0.65212312136404282</c:v>
                </c:pt>
                <c:pt idx="804">
                  <c:v>0.65698952657414011</c:v>
                </c:pt>
                <c:pt idx="805">
                  <c:v>0.63267055569575203</c:v>
                </c:pt>
                <c:pt idx="806">
                  <c:v>0.62982627384714884</c:v>
                </c:pt>
                <c:pt idx="807">
                  <c:v>0.62352110937165417</c:v>
                </c:pt>
                <c:pt idx="808">
                  <c:v>0.66174974662132835</c:v>
                </c:pt>
                <c:pt idx="809">
                  <c:v>0.66086257271322457</c:v>
                </c:pt>
                <c:pt idx="810">
                  <c:v>0.62535914063652309</c:v>
                </c:pt>
                <c:pt idx="811">
                  <c:v>0.60357900142957466</c:v>
                </c:pt>
                <c:pt idx="812">
                  <c:v>0.61524438426260519</c:v>
                </c:pt>
                <c:pt idx="813">
                  <c:v>0.61670197579939645</c:v>
                </c:pt>
                <c:pt idx="814">
                  <c:v>0.63409141701113803</c:v>
                </c:pt>
                <c:pt idx="815">
                  <c:v>0.63739945282309129</c:v>
                </c:pt>
                <c:pt idx="816">
                  <c:v>0.63028424026421814</c:v>
                </c:pt>
                <c:pt idx="817">
                  <c:v>0.62778516733437073</c:v>
                </c:pt>
                <c:pt idx="818">
                  <c:v>0.61177317128605802</c:v>
                </c:pt>
                <c:pt idx="819">
                  <c:v>0.58928903476898153</c:v>
                </c:pt>
                <c:pt idx="820">
                  <c:v>0.58837946034727651</c:v>
                </c:pt>
                <c:pt idx="821">
                  <c:v>0.57721320091539441</c:v>
                </c:pt>
                <c:pt idx="822">
                  <c:v>0.559598002473775</c:v>
                </c:pt>
                <c:pt idx="823">
                  <c:v>0.57024549216202047</c:v>
                </c:pt>
                <c:pt idx="824">
                  <c:v>0.58746763723770024</c:v>
                </c:pt>
                <c:pt idx="825">
                  <c:v>0.5849273224452638</c:v>
                </c:pt>
                <c:pt idx="826">
                  <c:v>0.58374390343607674</c:v>
                </c:pt>
                <c:pt idx="827">
                  <c:v>0.57342688996380586</c:v>
                </c:pt>
                <c:pt idx="828">
                  <c:v>0.50780165636056041</c:v>
                </c:pt>
                <c:pt idx="829">
                  <c:v>0.51556987713367863</c:v>
                </c:pt>
                <c:pt idx="830">
                  <c:v>0.54775990978156708</c:v>
                </c:pt>
                <c:pt idx="831">
                  <c:v>0.55930281890366518</c:v>
                </c:pt>
                <c:pt idx="832">
                  <c:v>0.58023241658189173</c:v>
                </c:pt>
                <c:pt idx="833">
                  <c:v>0.56710456594505099</c:v>
                </c:pt>
                <c:pt idx="834">
                  <c:v>0.59214990822597591</c:v>
                </c:pt>
                <c:pt idx="835">
                  <c:v>0.58152200443721491</c:v>
                </c:pt>
                <c:pt idx="836">
                  <c:v>0.5906607832728149</c:v>
                </c:pt>
                <c:pt idx="837">
                  <c:v>0.58063647759305304</c:v>
                </c:pt>
                <c:pt idx="838">
                  <c:v>0.58774494659427523</c:v>
                </c:pt>
                <c:pt idx="839">
                  <c:v>0.58482347606917362</c:v>
                </c:pt>
                <c:pt idx="840">
                  <c:v>0.57463799014292805</c:v>
                </c:pt>
                <c:pt idx="841">
                  <c:v>0.5656103318238459</c:v>
                </c:pt>
                <c:pt idx="842">
                  <c:v>0.5693075196023174</c:v>
                </c:pt>
                <c:pt idx="843">
                  <c:v>0.56351588794353202</c:v>
                </c:pt>
                <c:pt idx="844">
                  <c:v>0.56637943301471028</c:v>
                </c:pt>
                <c:pt idx="845">
                  <c:v>0.56142666660310725</c:v>
                </c:pt>
                <c:pt idx="846">
                  <c:v>0.56836030832903384</c:v>
                </c:pt>
                <c:pt idx="847">
                  <c:v>0.56717835629974434</c:v>
                </c:pt>
                <c:pt idx="848">
                  <c:v>0.57068376153674572</c:v>
                </c:pt>
                <c:pt idx="849">
                  <c:v>0.55707199936824447</c:v>
                </c:pt>
                <c:pt idx="850">
                  <c:v>0.5769189404280175</c:v>
                </c:pt>
                <c:pt idx="851">
                  <c:v>0.56632448413053127</c:v>
                </c:pt>
                <c:pt idx="852">
                  <c:v>0.57005205713262752</c:v>
                </c:pt>
                <c:pt idx="853">
                  <c:v>0.56782193910800538</c:v>
                </c:pt>
                <c:pt idx="854">
                  <c:v>0.57227880379739493</c:v>
                </c:pt>
                <c:pt idx="855">
                  <c:v>0.58806951201899393</c:v>
                </c:pt>
                <c:pt idx="856">
                  <c:v>0.57608666103205131</c:v>
                </c:pt>
                <c:pt idx="857">
                  <c:v>0.58026644630251289</c:v>
                </c:pt>
                <c:pt idx="858">
                  <c:v>0.58437385752467363</c:v>
                </c:pt>
                <c:pt idx="859">
                  <c:v>0.59659687498388214</c:v>
                </c:pt>
                <c:pt idx="860">
                  <c:v>0.61033224506723915</c:v>
                </c:pt>
                <c:pt idx="861">
                  <c:v>0.60584343171830501</c:v>
                </c:pt>
                <c:pt idx="862">
                  <c:v>0.61133878097992811</c:v>
                </c:pt>
                <c:pt idx="863">
                  <c:v>0.6278258344700115</c:v>
                </c:pt>
                <c:pt idx="864">
                  <c:v>0.6220899803357357</c:v>
                </c:pt>
                <c:pt idx="865">
                  <c:v>0.62321924978785415</c:v>
                </c:pt>
                <c:pt idx="866">
                  <c:v>0.61665105933863051</c:v>
                </c:pt>
                <c:pt idx="867">
                  <c:v>0.61126517565914973</c:v>
                </c:pt>
                <c:pt idx="868">
                  <c:v>0.62837312815939916</c:v>
                </c:pt>
                <c:pt idx="869">
                  <c:v>0.62971561568397938</c:v>
                </c:pt>
                <c:pt idx="870">
                  <c:v>0.62804376100523085</c:v>
                </c:pt>
                <c:pt idx="871">
                  <c:v>0.59833870059351224</c:v>
                </c:pt>
                <c:pt idx="872">
                  <c:v>0.59680418182818673</c:v>
                </c:pt>
                <c:pt idx="873">
                  <c:v>0.6225600122109215</c:v>
                </c:pt>
                <c:pt idx="874">
                  <c:v>0.64702550891673971</c:v>
                </c:pt>
                <c:pt idx="875">
                  <c:v>0.63113131987787441</c:v>
                </c:pt>
                <c:pt idx="876">
                  <c:v>0.62089415883053334</c:v>
                </c:pt>
                <c:pt idx="877">
                  <c:v>0.59834441348902168</c:v>
                </c:pt>
                <c:pt idx="878">
                  <c:v>0.58263718634952866</c:v>
                </c:pt>
                <c:pt idx="879">
                  <c:v>0.58312685497693395</c:v>
                </c:pt>
                <c:pt idx="880">
                  <c:v>0.59332871649094443</c:v>
                </c:pt>
                <c:pt idx="881">
                  <c:v>0.61219654306409921</c:v>
                </c:pt>
                <c:pt idx="882">
                  <c:v>0.62311654423281948</c:v>
                </c:pt>
                <c:pt idx="883">
                  <c:v>0.62101412146627988</c:v>
                </c:pt>
                <c:pt idx="884">
                  <c:v>0.624352793380621</c:v>
                </c:pt>
                <c:pt idx="885">
                  <c:v>0.65495148692011784</c:v>
                </c:pt>
                <c:pt idx="886">
                  <c:v>0.65398905320526213</c:v>
                </c:pt>
                <c:pt idx="887">
                  <c:v>0.6380187933219299</c:v>
                </c:pt>
                <c:pt idx="888">
                  <c:v>0.63937762834312628</c:v>
                </c:pt>
                <c:pt idx="889">
                  <c:v>0.62962353185497533</c:v>
                </c:pt>
                <c:pt idx="890">
                  <c:v>0.65136439309073857</c:v>
                </c:pt>
                <c:pt idx="891">
                  <c:v>0.6787838890291491</c:v>
                </c:pt>
                <c:pt idx="892">
                  <c:v>0.68228440172620031</c:v>
                </c:pt>
                <c:pt idx="893">
                  <c:v>0.63103019822539574</c:v>
                </c:pt>
                <c:pt idx="894">
                  <c:v>0.62927644874935973</c:v>
                </c:pt>
                <c:pt idx="895">
                  <c:v>0.61737600538448245</c:v>
                </c:pt>
                <c:pt idx="896">
                  <c:v>0.62633590586863674</c:v>
                </c:pt>
                <c:pt idx="897">
                  <c:v>0.63189077434668794</c:v>
                </c:pt>
                <c:pt idx="898">
                  <c:v>0.63980362682266956</c:v>
                </c:pt>
                <c:pt idx="899">
                  <c:v>0.63935644329724473</c:v>
                </c:pt>
                <c:pt idx="900">
                  <c:v>0.64057808159674079</c:v>
                </c:pt>
                <c:pt idx="901">
                  <c:v>0.64472724080718935</c:v>
                </c:pt>
                <c:pt idx="902">
                  <c:v>0.64239251131177599</c:v>
                </c:pt>
                <c:pt idx="903">
                  <c:v>0.64500339104503546</c:v>
                </c:pt>
                <c:pt idx="904">
                  <c:v>0.64220456739674514</c:v>
                </c:pt>
                <c:pt idx="905">
                  <c:v>0.6281809964208408</c:v>
                </c:pt>
                <c:pt idx="906">
                  <c:v>0.63447903905820435</c:v>
                </c:pt>
                <c:pt idx="907">
                  <c:v>0.63180475712451578</c:v>
                </c:pt>
                <c:pt idx="908">
                  <c:v>0.63597094101084262</c:v>
                </c:pt>
                <c:pt idx="909">
                  <c:v>0.62293017680182694</c:v>
                </c:pt>
                <c:pt idx="910">
                  <c:v>0.62370020869268705</c:v>
                </c:pt>
                <c:pt idx="911">
                  <c:v>0.62694080986328837</c:v>
                </c:pt>
                <c:pt idx="912">
                  <c:v>0.64164071473009943</c:v>
                </c:pt>
                <c:pt idx="913">
                  <c:v>0.61586659146254552</c:v>
                </c:pt>
                <c:pt idx="914">
                  <c:v>0.63265565074482233</c:v>
                </c:pt>
                <c:pt idx="915">
                  <c:v>0.63305758066809426</c:v>
                </c:pt>
                <c:pt idx="916">
                  <c:v>0.63537574845497979</c:v>
                </c:pt>
                <c:pt idx="917">
                  <c:v>0.65188806124886012</c:v>
                </c:pt>
                <c:pt idx="918">
                  <c:v>0.63608728176273122</c:v>
                </c:pt>
                <c:pt idx="919">
                  <c:v>0.65519223755688094</c:v>
                </c:pt>
                <c:pt idx="920">
                  <c:v>0.64945569248240143</c:v>
                </c:pt>
                <c:pt idx="921">
                  <c:v>0.64881633961208263</c:v>
                </c:pt>
                <c:pt idx="922">
                  <c:v>0.63266760054105575</c:v>
                </c:pt>
                <c:pt idx="923">
                  <c:v>0.61468215620529731</c:v>
                </c:pt>
                <c:pt idx="924">
                  <c:v>0.6132659796656813</c:v>
                </c:pt>
                <c:pt idx="925">
                  <c:v>0.62696764478842915</c:v>
                </c:pt>
                <c:pt idx="926">
                  <c:v>0.5909177855293708</c:v>
                </c:pt>
                <c:pt idx="927">
                  <c:v>0.58510647872081945</c:v>
                </c:pt>
                <c:pt idx="928">
                  <c:v>0.60665224778855131</c:v>
                </c:pt>
                <c:pt idx="929">
                  <c:v>0.60344911460538631</c:v>
                </c:pt>
                <c:pt idx="930">
                  <c:v>0.60891517616067392</c:v>
                </c:pt>
                <c:pt idx="931">
                  <c:v>0.59052751952866267</c:v>
                </c:pt>
                <c:pt idx="932">
                  <c:v>0.5924980268527148</c:v>
                </c:pt>
                <c:pt idx="933">
                  <c:v>0.58910132228978906</c:v>
                </c:pt>
                <c:pt idx="934">
                  <c:v>0.58777280054628334</c:v>
                </c:pt>
                <c:pt idx="935">
                  <c:v>0.58885252875968486</c:v>
                </c:pt>
                <c:pt idx="936">
                  <c:v>0.57357485523941432</c:v>
                </c:pt>
                <c:pt idx="937">
                  <c:v>0.5582170838341961</c:v>
                </c:pt>
                <c:pt idx="938">
                  <c:v>0.54926729139551689</c:v>
                </c:pt>
                <c:pt idx="939">
                  <c:v>0.53767761157047911</c:v>
                </c:pt>
                <c:pt idx="940">
                  <c:v>0.53181682621875259</c:v>
                </c:pt>
                <c:pt idx="941">
                  <c:v>0.53220036067578835</c:v>
                </c:pt>
                <c:pt idx="942">
                  <c:v>0.52783478829892094</c:v>
                </c:pt>
                <c:pt idx="943">
                  <c:v>0.52142417327021851</c:v>
                </c:pt>
                <c:pt idx="944">
                  <c:v>0.49831517457796665</c:v>
                </c:pt>
                <c:pt idx="945">
                  <c:v>0.5106064150958467</c:v>
                </c:pt>
                <c:pt idx="946">
                  <c:v>0.52727849795606418</c:v>
                </c:pt>
                <c:pt idx="947">
                  <c:v>0.53487899605137623</c:v>
                </c:pt>
                <c:pt idx="948">
                  <c:v>0.4990619886101707</c:v>
                </c:pt>
                <c:pt idx="949">
                  <c:v>0.48936583090888569</c:v>
                </c:pt>
                <c:pt idx="950">
                  <c:v>0.4814866971161269</c:v>
                </c:pt>
                <c:pt idx="951">
                  <c:v>0.48600441056223348</c:v>
                </c:pt>
                <c:pt idx="952">
                  <c:v>0.46914911363248374</c:v>
                </c:pt>
                <c:pt idx="953">
                  <c:v>0.44540070800892106</c:v>
                </c:pt>
                <c:pt idx="954">
                  <c:v>0.41172419218687517</c:v>
                </c:pt>
                <c:pt idx="955">
                  <c:v>0.4043365606327769</c:v>
                </c:pt>
                <c:pt idx="956">
                  <c:v>0.43506216721216012</c:v>
                </c:pt>
                <c:pt idx="957">
                  <c:v>0.43112714968889954</c:v>
                </c:pt>
                <c:pt idx="958">
                  <c:v>0.43593362782957845</c:v>
                </c:pt>
                <c:pt idx="959">
                  <c:v>0.46791820386588667</c:v>
                </c:pt>
                <c:pt idx="960">
                  <c:v>0.46053472712527088</c:v>
                </c:pt>
                <c:pt idx="961">
                  <c:v>0.4435448595619691</c:v>
                </c:pt>
                <c:pt idx="962">
                  <c:v>0.44006861657584956</c:v>
                </c:pt>
                <c:pt idx="963">
                  <c:v>0.44071011384801906</c:v>
                </c:pt>
                <c:pt idx="964">
                  <c:v>0.40579126184713271</c:v>
                </c:pt>
                <c:pt idx="965">
                  <c:v>0.38866969134943435</c:v>
                </c:pt>
                <c:pt idx="966">
                  <c:v>0.38164526301287932</c:v>
                </c:pt>
                <c:pt idx="967">
                  <c:v>0.38122025526405762</c:v>
                </c:pt>
                <c:pt idx="968">
                  <c:v>0.38599235875285265</c:v>
                </c:pt>
                <c:pt idx="969">
                  <c:v>0.38564751946756892</c:v>
                </c:pt>
                <c:pt idx="970">
                  <c:v>0.39414257624476817</c:v>
                </c:pt>
                <c:pt idx="971">
                  <c:v>0.40511669957553209</c:v>
                </c:pt>
                <c:pt idx="972">
                  <c:v>0.41426428520893716</c:v>
                </c:pt>
                <c:pt idx="973">
                  <c:v>0.42148470391702375</c:v>
                </c:pt>
                <c:pt idx="974">
                  <c:v>0.41776225189569133</c:v>
                </c:pt>
                <c:pt idx="975">
                  <c:v>0.41542218489247573</c:v>
                </c:pt>
                <c:pt idx="976">
                  <c:v>0.40957406441379313</c:v>
                </c:pt>
                <c:pt idx="977">
                  <c:v>0.4352908431065452</c:v>
                </c:pt>
                <c:pt idx="978">
                  <c:v>0.43188206506509036</c:v>
                </c:pt>
                <c:pt idx="979">
                  <c:v>0.44485526716522</c:v>
                </c:pt>
                <c:pt idx="980">
                  <c:v>0.40954130739719774</c:v>
                </c:pt>
                <c:pt idx="981">
                  <c:v>0.41239236409381275</c:v>
                </c:pt>
                <c:pt idx="982">
                  <c:v>0.39243762825935136</c:v>
                </c:pt>
                <c:pt idx="983">
                  <c:v>0.39013976411427642</c:v>
                </c:pt>
                <c:pt idx="984">
                  <c:v>0.36581436680554924</c:v>
                </c:pt>
                <c:pt idx="985">
                  <c:v>0.36669701231902752</c:v>
                </c:pt>
                <c:pt idx="986">
                  <c:v>0.35684891792803985</c:v>
                </c:pt>
                <c:pt idx="987">
                  <c:v>0.37252599596196684</c:v>
                </c:pt>
                <c:pt idx="988">
                  <c:v>0.36339045451136998</c:v>
                </c:pt>
                <c:pt idx="989">
                  <c:v>0.37737135579563025</c:v>
                </c:pt>
                <c:pt idx="990">
                  <c:v>0.3663213428649037</c:v>
                </c:pt>
                <c:pt idx="991">
                  <c:v>0.34402691830661658</c:v>
                </c:pt>
                <c:pt idx="992">
                  <c:v>0.33790250006692751</c:v>
                </c:pt>
                <c:pt idx="993">
                  <c:v>0.35390821887206753</c:v>
                </c:pt>
                <c:pt idx="994">
                  <c:v>0.43650541007417021</c:v>
                </c:pt>
                <c:pt idx="995">
                  <c:v>0.44048880705144638</c:v>
                </c:pt>
                <c:pt idx="996">
                  <c:v>0.43477405468518582</c:v>
                </c:pt>
                <c:pt idx="997">
                  <c:v>0.43528791221348945</c:v>
                </c:pt>
                <c:pt idx="998">
                  <c:v>0.4278318347453548</c:v>
                </c:pt>
                <c:pt idx="999">
                  <c:v>0.43806438300643163</c:v>
                </c:pt>
                <c:pt idx="1000">
                  <c:v>0.44159054824830279</c:v>
                </c:pt>
                <c:pt idx="1001">
                  <c:v>0.3630136308818101</c:v>
                </c:pt>
                <c:pt idx="1002">
                  <c:v>0.41756540902698491</c:v>
                </c:pt>
                <c:pt idx="1003">
                  <c:v>0.42125059922589647</c:v>
                </c:pt>
                <c:pt idx="1004">
                  <c:v>0.42107873151643566</c:v>
                </c:pt>
                <c:pt idx="1005">
                  <c:v>0.42415690089416741</c:v>
                </c:pt>
                <c:pt idx="1006">
                  <c:v>0.43809772824104376</c:v>
                </c:pt>
                <c:pt idx="1007">
                  <c:v>0.43596462393336988</c:v>
                </c:pt>
                <c:pt idx="1008">
                  <c:v>0.4273028340851896</c:v>
                </c:pt>
                <c:pt idx="1009">
                  <c:v>0.41977268934866346</c:v>
                </c:pt>
                <c:pt idx="1010">
                  <c:v>0.42453195156551754</c:v>
                </c:pt>
                <c:pt idx="1011">
                  <c:v>0.44374142681514667</c:v>
                </c:pt>
                <c:pt idx="1012">
                  <c:v>0.47584809823472735</c:v>
                </c:pt>
                <c:pt idx="1013">
                  <c:v>0.46751806973232901</c:v>
                </c:pt>
                <c:pt idx="1014">
                  <c:v>0.46689829775139413</c:v>
                </c:pt>
                <c:pt idx="1015">
                  <c:v>0.49416970277545574</c:v>
                </c:pt>
                <c:pt idx="1016">
                  <c:v>0.50818034663795908</c:v>
                </c:pt>
                <c:pt idx="1017">
                  <c:v>0.5001873161599516</c:v>
                </c:pt>
                <c:pt idx="1018">
                  <c:v>0.50414228910375614</c:v>
                </c:pt>
                <c:pt idx="1019">
                  <c:v>0.49164568204509435</c:v>
                </c:pt>
                <c:pt idx="1020">
                  <c:v>0.4841997137981926</c:v>
                </c:pt>
                <c:pt idx="1021">
                  <c:v>0.47507825398947412</c:v>
                </c:pt>
                <c:pt idx="1022">
                  <c:v>0.46482095074464952</c:v>
                </c:pt>
                <c:pt idx="1023">
                  <c:v>0.47104582352772617</c:v>
                </c:pt>
                <c:pt idx="1024">
                  <c:v>0.46877859803517752</c:v>
                </c:pt>
                <c:pt idx="1025">
                  <c:v>0.46247444805920418</c:v>
                </c:pt>
                <c:pt idx="1026">
                  <c:v>0.46107248404758533</c:v>
                </c:pt>
                <c:pt idx="1027">
                  <c:v>0.48492151246726989</c:v>
                </c:pt>
                <c:pt idx="1028">
                  <c:v>0.49477383828593657</c:v>
                </c:pt>
                <c:pt idx="1029">
                  <c:v>0.49671324222256902</c:v>
                </c:pt>
                <c:pt idx="1030">
                  <c:v>0.48656207893073572</c:v>
                </c:pt>
                <c:pt idx="1031">
                  <c:v>0.470116264056541</c:v>
                </c:pt>
                <c:pt idx="1032">
                  <c:v>0.39425188548108286</c:v>
                </c:pt>
                <c:pt idx="1033">
                  <c:v>0.3494559379181113</c:v>
                </c:pt>
                <c:pt idx="1034">
                  <c:v>0.34642450997166224</c:v>
                </c:pt>
                <c:pt idx="1035">
                  <c:v>0.36076167516787705</c:v>
                </c:pt>
                <c:pt idx="1036">
                  <c:v>0.36647343211927363</c:v>
                </c:pt>
                <c:pt idx="1037">
                  <c:v>0.36086534622939714</c:v>
                </c:pt>
                <c:pt idx="1038">
                  <c:v>0.3622297798052449</c:v>
                </c:pt>
                <c:pt idx="1039">
                  <c:v>0.39466500793646081</c:v>
                </c:pt>
                <c:pt idx="1040">
                  <c:v>0.39917207360413876</c:v>
                </c:pt>
                <c:pt idx="1041">
                  <c:v>0.39084985579885911</c:v>
                </c:pt>
                <c:pt idx="1042">
                  <c:v>0.38479995717132592</c:v>
                </c:pt>
                <c:pt idx="1043">
                  <c:v>0.40380052893926266</c:v>
                </c:pt>
                <c:pt idx="1044">
                  <c:v>0.39814216399016844</c:v>
                </c:pt>
                <c:pt idx="1045">
                  <c:v>0.40119346030622516</c:v>
                </c:pt>
                <c:pt idx="1046">
                  <c:v>0.39756934738873617</c:v>
                </c:pt>
                <c:pt idx="1047">
                  <c:v>0.39733692339531096</c:v>
                </c:pt>
                <c:pt idx="1048">
                  <c:v>0.39928366702826074</c:v>
                </c:pt>
                <c:pt idx="1049">
                  <c:v>0.40119115477735828</c:v>
                </c:pt>
                <c:pt idx="1050">
                  <c:v>0.40101305368595924</c:v>
                </c:pt>
                <c:pt idx="1051">
                  <c:v>0.39867428115252418</c:v>
                </c:pt>
                <c:pt idx="1052">
                  <c:v>0.39295907058990487</c:v>
                </c:pt>
                <c:pt idx="1053">
                  <c:v>0.40593038537272025</c:v>
                </c:pt>
                <c:pt idx="1054">
                  <c:v>0.40754340134871314</c:v>
                </c:pt>
                <c:pt idx="1055">
                  <c:v>0.40829703577315518</c:v>
                </c:pt>
                <c:pt idx="1056">
                  <c:v>0.41796010452475202</c:v>
                </c:pt>
                <c:pt idx="1057">
                  <c:v>0.40306249668399413</c:v>
                </c:pt>
                <c:pt idx="1058">
                  <c:v>0.40523404225273563</c:v>
                </c:pt>
                <c:pt idx="1059">
                  <c:v>0.35034765741973617</c:v>
                </c:pt>
                <c:pt idx="1060">
                  <c:v>0.34837696339944663</c:v>
                </c:pt>
                <c:pt idx="1061">
                  <c:v>0.33879899797751079</c:v>
                </c:pt>
                <c:pt idx="1062">
                  <c:v>0.32474346264648363</c:v>
                </c:pt>
                <c:pt idx="1063">
                  <c:v>0.29413844235843045</c:v>
                </c:pt>
                <c:pt idx="1064">
                  <c:v>0.34642585276184795</c:v>
                </c:pt>
                <c:pt idx="1065">
                  <c:v>0.31492786645412874</c:v>
                </c:pt>
                <c:pt idx="1066">
                  <c:v>0.31265237756343067</c:v>
                </c:pt>
                <c:pt idx="1067">
                  <c:v>0.3110653284455317</c:v>
                </c:pt>
                <c:pt idx="1068">
                  <c:v>0.28673941811965892</c:v>
                </c:pt>
                <c:pt idx="1069">
                  <c:v>0.2622183078437913</c:v>
                </c:pt>
                <c:pt idx="1070">
                  <c:v>0.29548057556267038</c:v>
                </c:pt>
                <c:pt idx="1071">
                  <c:v>0.29529458603915215</c:v>
                </c:pt>
                <c:pt idx="1072">
                  <c:v>0.30080689157001106</c:v>
                </c:pt>
                <c:pt idx="1073">
                  <c:v>0.30170735109469576</c:v>
                </c:pt>
                <c:pt idx="1074">
                  <c:v>0.31274058840905555</c:v>
                </c:pt>
                <c:pt idx="1075">
                  <c:v>0.29816217179981436</c:v>
                </c:pt>
                <c:pt idx="1076">
                  <c:v>0.3205474777292131</c:v>
                </c:pt>
                <c:pt idx="1077">
                  <c:v>0.32182610880922174</c:v>
                </c:pt>
                <c:pt idx="1078">
                  <c:v>0.31501169469429702</c:v>
                </c:pt>
                <c:pt idx="1079">
                  <c:v>0.32981079853647033</c:v>
                </c:pt>
                <c:pt idx="1080">
                  <c:v>0.31049333647565491</c:v>
                </c:pt>
                <c:pt idx="1081">
                  <c:v>0.3111538011165233</c:v>
                </c:pt>
                <c:pt idx="1082">
                  <c:v>0.3094385888271361</c:v>
                </c:pt>
                <c:pt idx="1083">
                  <c:v>0.3113854944937956</c:v>
                </c:pt>
                <c:pt idx="1084">
                  <c:v>0.3142023591294808</c:v>
                </c:pt>
                <c:pt idx="1085">
                  <c:v>0.30808655466311341</c:v>
                </c:pt>
                <c:pt idx="1086">
                  <c:v>0.30625273988598462</c:v>
                </c:pt>
                <c:pt idx="1087">
                  <c:v>0.32101545270093235</c:v>
                </c:pt>
                <c:pt idx="1088">
                  <c:v>0.32359143267673518</c:v>
                </c:pt>
                <c:pt idx="1089">
                  <c:v>0.32402946868325644</c:v>
                </c:pt>
                <c:pt idx="1090">
                  <c:v>0.32480598926041698</c:v>
                </c:pt>
                <c:pt idx="1091">
                  <c:v>0.32398989108111148</c:v>
                </c:pt>
                <c:pt idx="1092">
                  <c:v>0.33001540913302163</c:v>
                </c:pt>
                <c:pt idx="1093">
                  <c:v>0.33261774725342447</c:v>
                </c:pt>
                <c:pt idx="1094">
                  <c:v>0.3400045293765428</c:v>
                </c:pt>
                <c:pt idx="1095">
                  <c:v>0.38824420144866334</c:v>
                </c:pt>
                <c:pt idx="1096">
                  <c:v>0.43731120604729129</c:v>
                </c:pt>
                <c:pt idx="1097">
                  <c:v>0.43489685747246254</c:v>
                </c:pt>
                <c:pt idx="1098">
                  <c:v>0.42722725783641363</c:v>
                </c:pt>
                <c:pt idx="1099">
                  <c:v>0.44769447599089029</c:v>
                </c:pt>
                <c:pt idx="1100">
                  <c:v>0.45165876123105142</c:v>
                </c:pt>
                <c:pt idx="1101">
                  <c:v>0.45074509164867205</c:v>
                </c:pt>
                <c:pt idx="1102">
                  <c:v>0.42240259467767166</c:v>
                </c:pt>
                <c:pt idx="1103">
                  <c:v>0.41472614105585792</c:v>
                </c:pt>
                <c:pt idx="1104">
                  <c:v>0.43668311018560735</c:v>
                </c:pt>
                <c:pt idx="1105">
                  <c:v>0.4519115176902867</c:v>
                </c:pt>
                <c:pt idx="1106">
                  <c:v>0.44162204319079718</c:v>
                </c:pt>
                <c:pt idx="1107">
                  <c:v>0.43818601493011489</c:v>
                </c:pt>
                <c:pt idx="1108">
                  <c:v>0.4489475790239445</c:v>
                </c:pt>
                <c:pt idx="1109">
                  <c:v>0.45487126397761252</c:v>
                </c:pt>
                <c:pt idx="1110">
                  <c:v>0.48107828504621419</c:v>
                </c:pt>
                <c:pt idx="1111">
                  <c:v>0.48292606693384016</c:v>
                </c:pt>
                <c:pt idx="1112">
                  <c:v>0.4961461986484077</c:v>
                </c:pt>
                <c:pt idx="1113">
                  <c:v>0.49874728940254376</c:v>
                </c:pt>
                <c:pt idx="1114">
                  <c:v>0.50707056177236931</c:v>
                </c:pt>
                <c:pt idx="1115">
                  <c:v>0.50923774366198415</c:v>
                </c:pt>
                <c:pt idx="1116">
                  <c:v>0.51805071419694981</c:v>
                </c:pt>
                <c:pt idx="1117">
                  <c:v>0.52724128062537612</c:v>
                </c:pt>
                <c:pt idx="1118">
                  <c:v>0.53534881923131838</c:v>
                </c:pt>
                <c:pt idx="1119">
                  <c:v>0.53467041841623231</c:v>
                </c:pt>
                <c:pt idx="1120">
                  <c:v>0.53292971014492141</c:v>
                </c:pt>
                <c:pt idx="1121">
                  <c:v>0.53524592837392537</c:v>
                </c:pt>
                <c:pt idx="1122">
                  <c:v>0.63026900221429361</c:v>
                </c:pt>
                <c:pt idx="1123">
                  <c:v>0.63436871699196962</c:v>
                </c:pt>
                <c:pt idx="1124">
                  <c:v>0.6547112219975828</c:v>
                </c:pt>
                <c:pt idx="1125">
                  <c:v>0.68537130717486971</c:v>
                </c:pt>
                <c:pt idx="1126">
                  <c:v>0.68606920230996771</c:v>
                </c:pt>
                <c:pt idx="1127">
                  <c:v>0.70508914891616181</c:v>
                </c:pt>
                <c:pt idx="1128">
                  <c:v>0.71329714513883369</c:v>
                </c:pt>
                <c:pt idx="1129">
                  <c:v>0.70859788109334143</c:v>
                </c:pt>
                <c:pt idx="1130">
                  <c:v>0.70836716240725739</c:v>
                </c:pt>
                <c:pt idx="1131">
                  <c:v>0.73752144836469391</c:v>
                </c:pt>
                <c:pt idx="1132">
                  <c:v>0.72675651836375588</c:v>
                </c:pt>
                <c:pt idx="1133">
                  <c:v>0.72312230732268579</c:v>
                </c:pt>
                <c:pt idx="1134">
                  <c:v>0.73548442176509654</c:v>
                </c:pt>
                <c:pt idx="1135">
                  <c:v>0.68364738329430175</c:v>
                </c:pt>
                <c:pt idx="1136">
                  <c:v>0.62836988584627074</c:v>
                </c:pt>
                <c:pt idx="1137">
                  <c:v>0.61516557525720439</c:v>
                </c:pt>
                <c:pt idx="1138">
                  <c:v>0.61904282256798671</c:v>
                </c:pt>
                <c:pt idx="1139">
                  <c:v>0.60871978661916903</c:v>
                </c:pt>
                <c:pt idx="1140">
                  <c:v>0.61988734609601392</c:v>
                </c:pt>
                <c:pt idx="1141">
                  <c:v>0.61652943198756249</c:v>
                </c:pt>
                <c:pt idx="1142">
                  <c:v>0.64582331112132341</c:v>
                </c:pt>
                <c:pt idx="1143">
                  <c:v>0.66520011087680819</c:v>
                </c:pt>
                <c:pt idx="1144">
                  <c:v>0.68145198071403901</c:v>
                </c:pt>
                <c:pt idx="1145">
                  <c:v>0.68262570160855907</c:v>
                </c:pt>
                <c:pt idx="1146">
                  <c:v>0.65977952506601023</c:v>
                </c:pt>
                <c:pt idx="1147">
                  <c:v>0.66690325164862174</c:v>
                </c:pt>
                <c:pt idx="1148">
                  <c:v>0.67613186585639928</c:v>
                </c:pt>
                <c:pt idx="1149">
                  <c:v>0.67460095116673924</c:v>
                </c:pt>
                <c:pt idx="1150">
                  <c:v>0.65845117315146939</c:v>
                </c:pt>
                <c:pt idx="1151">
                  <c:v>0.63696460763182983</c:v>
                </c:pt>
                <c:pt idx="1152">
                  <c:v>0.64535021756184385</c:v>
                </c:pt>
                <c:pt idx="1153">
                  <c:v>0.65520154241736828</c:v>
                </c:pt>
                <c:pt idx="1154">
                  <c:v>0.66360821360121414</c:v>
                </c:pt>
                <c:pt idx="1155">
                  <c:v>0.65608195483728893</c:v>
                </c:pt>
                <c:pt idx="1156">
                  <c:v>0.65303787197383067</c:v>
                </c:pt>
                <c:pt idx="1157">
                  <c:v>0.66723818233809362</c:v>
                </c:pt>
                <c:pt idx="1158">
                  <c:v>0.66927344159708979</c:v>
                </c:pt>
                <c:pt idx="1159">
                  <c:v>0.66139064898945743</c:v>
                </c:pt>
                <c:pt idx="1160">
                  <c:v>0.66089317013125226</c:v>
                </c:pt>
                <c:pt idx="1161">
                  <c:v>0.66695923565719617</c:v>
                </c:pt>
                <c:pt idx="1162">
                  <c:v>0.66611678972392985</c:v>
                </c:pt>
                <c:pt idx="1163">
                  <c:v>0.66958960994875738</c:v>
                </c:pt>
                <c:pt idx="1164">
                  <c:v>0.66408321632245115</c:v>
                </c:pt>
                <c:pt idx="1165">
                  <c:v>0.66377131698971181</c:v>
                </c:pt>
                <c:pt idx="1166">
                  <c:v>0.66365445808368573</c:v>
                </c:pt>
                <c:pt idx="1167">
                  <c:v>0.6620035251260401</c:v>
                </c:pt>
                <c:pt idx="1168">
                  <c:v>0.67244352740305213</c:v>
                </c:pt>
                <c:pt idx="1169">
                  <c:v>0.6659799086073972</c:v>
                </c:pt>
                <c:pt idx="1170">
                  <c:v>0.66153673936382573</c:v>
                </c:pt>
                <c:pt idx="1171">
                  <c:v>0.66894067020980252</c:v>
                </c:pt>
                <c:pt idx="1172">
                  <c:v>0.66883912731895079</c:v>
                </c:pt>
                <c:pt idx="1173">
                  <c:v>0.66861670094278891</c:v>
                </c:pt>
                <c:pt idx="1174">
                  <c:v>0.66661701622372949</c:v>
                </c:pt>
                <c:pt idx="1175">
                  <c:v>0.66765543877554001</c:v>
                </c:pt>
                <c:pt idx="1176">
                  <c:v>0.66845625161071276</c:v>
                </c:pt>
                <c:pt idx="1177">
                  <c:v>0.66968741370104612</c:v>
                </c:pt>
                <c:pt idx="1178">
                  <c:v>0.66594071063825022</c:v>
                </c:pt>
                <c:pt idx="1179">
                  <c:v>0.66811208272987621</c:v>
                </c:pt>
                <c:pt idx="1180">
                  <c:v>0.66688568667653247</c:v>
                </c:pt>
                <c:pt idx="1181">
                  <c:v>0.66643579996388969</c:v>
                </c:pt>
                <c:pt idx="1182">
                  <c:v>0.66946691485686605</c:v>
                </c:pt>
                <c:pt idx="1183">
                  <c:v>0.66963234112207093</c:v>
                </c:pt>
                <c:pt idx="1184">
                  <c:v>0.6680240712418446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B-4739-8113-1C53CEF5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RISKSTATS_LSE!$F$1</c:f>
              <c:strCache>
                <c:ptCount val="1"/>
                <c:pt idx="0">
                  <c:v>beta_SPTR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RISKSTATS_LSE!$F$2:$F$1186</c:f>
              <c:numCache>
                <c:formatCode>General</c:formatCode>
                <c:ptCount val="1185"/>
                <c:pt idx="62">
                  <c:v>0.44247134271847977</c:v>
                </c:pt>
                <c:pt idx="63">
                  <c:v>0.4428079932837875</c:v>
                </c:pt>
                <c:pt idx="64">
                  <c:v>0.44101963324719023</c:v>
                </c:pt>
                <c:pt idx="65">
                  <c:v>0.44450367723236411</c:v>
                </c:pt>
                <c:pt idx="66">
                  <c:v>0.44343821002812983</c:v>
                </c:pt>
                <c:pt idx="67">
                  <c:v>0.44602194273409423</c:v>
                </c:pt>
                <c:pt idx="68">
                  <c:v>0.44662473434422173</c:v>
                </c:pt>
                <c:pt idx="69">
                  <c:v>0.44748726799016197</c:v>
                </c:pt>
                <c:pt idx="70">
                  <c:v>0.44804899845455354</c:v>
                </c:pt>
                <c:pt idx="71">
                  <c:v>0.45211625969329428</c:v>
                </c:pt>
                <c:pt idx="72">
                  <c:v>0.45049292159980719</c:v>
                </c:pt>
                <c:pt idx="73">
                  <c:v>0.4481434542384034</c:v>
                </c:pt>
                <c:pt idx="74">
                  <c:v>0.44791495097229245</c:v>
                </c:pt>
                <c:pt idx="75">
                  <c:v>0.44776108232069506</c:v>
                </c:pt>
                <c:pt idx="76">
                  <c:v>0.44501593382322518</c:v>
                </c:pt>
                <c:pt idx="77">
                  <c:v>0.4482246163884544</c:v>
                </c:pt>
                <c:pt idx="78">
                  <c:v>0.44724450463125209</c:v>
                </c:pt>
                <c:pt idx="79">
                  <c:v>0.43625765979930559</c:v>
                </c:pt>
                <c:pt idx="80">
                  <c:v>0.42842816036752479</c:v>
                </c:pt>
                <c:pt idx="81">
                  <c:v>0.44119445838136495</c:v>
                </c:pt>
                <c:pt idx="82">
                  <c:v>0.42519921379645603</c:v>
                </c:pt>
                <c:pt idx="83">
                  <c:v>0.42326703651217934</c:v>
                </c:pt>
                <c:pt idx="84">
                  <c:v>0.42145308501846357</c:v>
                </c:pt>
                <c:pt idx="85">
                  <c:v>0.41796118141084665</c:v>
                </c:pt>
                <c:pt idx="86">
                  <c:v>0.41828347913387315</c:v>
                </c:pt>
                <c:pt idx="87">
                  <c:v>0.39587973498916718</c:v>
                </c:pt>
                <c:pt idx="88">
                  <c:v>0.3966109307838212</c:v>
                </c:pt>
                <c:pt idx="89">
                  <c:v>0.3968737996716149</c:v>
                </c:pt>
                <c:pt idx="90">
                  <c:v>0.38876119287936756</c:v>
                </c:pt>
                <c:pt idx="91">
                  <c:v>0.38816253730194478</c:v>
                </c:pt>
                <c:pt idx="92">
                  <c:v>0.39243306947243195</c:v>
                </c:pt>
                <c:pt idx="93">
                  <c:v>0.38581863241257702</c:v>
                </c:pt>
                <c:pt idx="94">
                  <c:v>0.38172984884842626</c:v>
                </c:pt>
                <c:pt idx="95">
                  <c:v>0.38100613909963654</c:v>
                </c:pt>
                <c:pt idx="96">
                  <c:v>0.39598181619401412</c:v>
                </c:pt>
                <c:pt idx="97">
                  <c:v>0.39710917524157369</c:v>
                </c:pt>
                <c:pt idx="98">
                  <c:v>0.39380300419248093</c:v>
                </c:pt>
                <c:pt idx="99">
                  <c:v>0.39691127390987097</c:v>
                </c:pt>
                <c:pt idx="100">
                  <c:v>0.39664163063011193</c:v>
                </c:pt>
                <c:pt idx="101">
                  <c:v>0.3946191657519183</c:v>
                </c:pt>
                <c:pt idx="102">
                  <c:v>0.39474933242300753</c:v>
                </c:pt>
                <c:pt idx="103">
                  <c:v>0.39907340902347327</c:v>
                </c:pt>
                <c:pt idx="104">
                  <c:v>0.39746098029046634</c:v>
                </c:pt>
                <c:pt idx="105">
                  <c:v>0.40289726590140457</c:v>
                </c:pt>
                <c:pt idx="106">
                  <c:v>0.40647455806308574</c:v>
                </c:pt>
                <c:pt idx="107">
                  <c:v>0.4081137365027051</c:v>
                </c:pt>
                <c:pt idx="108">
                  <c:v>0.4133539033341142</c:v>
                </c:pt>
                <c:pt idx="109">
                  <c:v>0.41226616852800807</c:v>
                </c:pt>
                <c:pt idx="110">
                  <c:v>0.40639918101252603</c:v>
                </c:pt>
                <c:pt idx="111">
                  <c:v>0.41005572226205994</c:v>
                </c:pt>
                <c:pt idx="112">
                  <c:v>0.40987553366185137</c:v>
                </c:pt>
                <c:pt idx="113">
                  <c:v>0.41615661229762718</c:v>
                </c:pt>
                <c:pt idx="114">
                  <c:v>0.41591953428419565</c:v>
                </c:pt>
                <c:pt idx="115">
                  <c:v>0.41108969568688408</c:v>
                </c:pt>
                <c:pt idx="116">
                  <c:v>0.41152429686146547</c:v>
                </c:pt>
                <c:pt idx="117">
                  <c:v>0.41708484478166646</c:v>
                </c:pt>
                <c:pt idx="118">
                  <c:v>0.40398567340106323</c:v>
                </c:pt>
                <c:pt idx="119">
                  <c:v>0.39972045219163255</c:v>
                </c:pt>
                <c:pt idx="120">
                  <c:v>0.40054204274038735</c:v>
                </c:pt>
                <c:pt idx="121">
                  <c:v>0.40006101648464537</c:v>
                </c:pt>
                <c:pt idx="122">
                  <c:v>0.39956568906152334</c:v>
                </c:pt>
                <c:pt idx="123">
                  <c:v>0.40594818349953399</c:v>
                </c:pt>
                <c:pt idx="124">
                  <c:v>0.40595659553937657</c:v>
                </c:pt>
                <c:pt idx="125">
                  <c:v>0.40614638435476164</c:v>
                </c:pt>
                <c:pt idx="126">
                  <c:v>0.40977137352639365</c:v>
                </c:pt>
                <c:pt idx="127">
                  <c:v>0.4137252039673231</c:v>
                </c:pt>
                <c:pt idx="128">
                  <c:v>0.41448521192933968</c:v>
                </c:pt>
                <c:pt idx="129">
                  <c:v>0.41612843906786939</c:v>
                </c:pt>
                <c:pt idx="130">
                  <c:v>0.41642827978492614</c:v>
                </c:pt>
                <c:pt idx="131">
                  <c:v>0.41597867486067308</c:v>
                </c:pt>
                <c:pt idx="132">
                  <c:v>0.41356033785734914</c:v>
                </c:pt>
                <c:pt idx="133">
                  <c:v>0.41015492670038312</c:v>
                </c:pt>
                <c:pt idx="134">
                  <c:v>0.40665343198879206</c:v>
                </c:pt>
                <c:pt idx="135">
                  <c:v>0.41163951655176395</c:v>
                </c:pt>
                <c:pt idx="136">
                  <c:v>0.4204331193280581</c:v>
                </c:pt>
                <c:pt idx="137">
                  <c:v>0.42054276520002554</c:v>
                </c:pt>
                <c:pt idx="138">
                  <c:v>0.42310662922146075</c:v>
                </c:pt>
                <c:pt idx="139">
                  <c:v>0.4306368498356804</c:v>
                </c:pt>
                <c:pt idx="140">
                  <c:v>0.4238994479321897</c:v>
                </c:pt>
                <c:pt idx="141">
                  <c:v>0.42619647179489945</c:v>
                </c:pt>
                <c:pt idx="142">
                  <c:v>0.42480487129289185</c:v>
                </c:pt>
                <c:pt idx="143">
                  <c:v>0.4259371713746527</c:v>
                </c:pt>
                <c:pt idx="144">
                  <c:v>0.42208703533263009</c:v>
                </c:pt>
                <c:pt idx="145">
                  <c:v>0.48742040709295176</c:v>
                </c:pt>
                <c:pt idx="146">
                  <c:v>0.4934832419681795</c:v>
                </c:pt>
                <c:pt idx="147">
                  <c:v>0.50148469806549589</c:v>
                </c:pt>
                <c:pt idx="148">
                  <c:v>0.50734975193263687</c:v>
                </c:pt>
                <c:pt idx="149">
                  <c:v>0.50313687259558804</c:v>
                </c:pt>
                <c:pt idx="150">
                  <c:v>0.51496402193280499</c:v>
                </c:pt>
                <c:pt idx="151">
                  <c:v>0.52017011127808732</c:v>
                </c:pt>
                <c:pt idx="152">
                  <c:v>0.52235042986203617</c:v>
                </c:pt>
                <c:pt idx="153">
                  <c:v>0.51962344676909389</c:v>
                </c:pt>
                <c:pt idx="154">
                  <c:v>0.51987086600923249</c:v>
                </c:pt>
                <c:pt idx="155">
                  <c:v>0.50871906611549</c:v>
                </c:pt>
                <c:pt idx="156">
                  <c:v>0.50390822246244849</c:v>
                </c:pt>
                <c:pt idx="157">
                  <c:v>0.48356786578809269</c:v>
                </c:pt>
                <c:pt idx="158">
                  <c:v>0.4846642797314541</c:v>
                </c:pt>
                <c:pt idx="159">
                  <c:v>0.47009591751557034</c:v>
                </c:pt>
                <c:pt idx="160">
                  <c:v>0.46638766277215266</c:v>
                </c:pt>
                <c:pt idx="161">
                  <c:v>0.47468284201560057</c:v>
                </c:pt>
                <c:pt idx="162">
                  <c:v>0.46615362796051735</c:v>
                </c:pt>
                <c:pt idx="163">
                  <c:v>0.47594271201687666</c:v>
                </c:pt>
                <c:pt idx="164">
                  <c:v>0.4770986890482618</c:v>
                </c:pt>
                <c:pt idx="165">
                  <c:v>0.4981011484124741</c:v>
                </c:pt>
                <c:pt idx="166">
                  <c:v>0.49171503184047616</c:v>
                </c:pt>
                <c:pt idx="167">
                  <c:v>0.50420254164148759</c:v>
                </c:pt>
                <c:pt idx="168">
                  <c:v>0.46753687728711013</c:v>
                </c:pt>
                <c:pt idx="169">
                  <c:v>0.46849139997888356</c:v>
                </c:pt>
                <c:pt idx="170">
                  <c:v>0.46653889116512881</c:v>
                </c:pt>
                <c:pt idx="171">
                  <c:v>0.47217953589363248</c:v>
                </c:pt>
                <c:pt idx="172">
                  <c:v>0.48031509514569837</c:v>
                </c:pt>
                <c:pt idx="173">
                  <c:v>0.54692912816765193</c:v>
                </c:pt>
                <c:pt idx="174">
                  <c:v>0.54914755503017842</c:v>
                </c:pt>
                <c:pt idx="175">
                  <c:v>0.55334216376956535</c:v>
                </c:pt>
                <c:pt idx="176">
                  <c:v>0.55879844487940766</c:v>
                </c:pt>
                <c:pt idx="177">
                  <c:v>0.56820934481998808</c:v>
                </c:pt>
                <c:pt idx="178">
                  <c:v>0.56997117761175553</c:v>
                </c:pt>
                <c:pt idx="179">
                  <c:v>0.56940106998423212</c:v>
                </c:pt>
                <c:pt idx="180">
                  <c:v>0.57049586036314082</c:v>
                </c:pt>
                <c:pt idx="181">
                  <c:v>0.61465015039865301</c:v>
                </c:pt>
                <c:pt idx="182">
                  <c:v>0.60205057863186195</c:v>
                </c:pt>
                <c:pt idx="183">
                  <c:v>0.60095994764452554</c:v>
                </c:pt>
                <c:pt idx="184">
                  <c:v>0.59148205970669021</c:v>
                </c:pt>
                <c:pt idx="185">
                  <c:v>0.56693633094956686</c:v>
                </c:pt>
                <c:pt idx="186">
                  <c:v>0.56990748336588604</c:v>
                </c:pt>
                <c:pt idx="187">
                  <c:v>0.5615328111432577</c:v>
                </c:pt>
                <c:pt idx="188">
                  <c:v>0.54756489157970933</c:v>
                </c:pt>
                <c:pt idx="189">
                  <c:v>0.53748755256104597</c:v>
                </c:pt>
                <c:pt idx="190">
                  <c:v>0.50570879304841598</c:v>
                </c:pt>
                <c:pt idx="191">
                  <c:v>0.49978765944418402</c:v>
                </c:pt>
                <c:pt idx="192">
                  <c:v>0.46444856364437825</c:v>
                </c:pt>
                <c:pt idx="193">
                  <c:v>0.46414083531789402</c:v>
                </c:pt>
                <c:pt idx="194">
                  <c:v>0.46745733194695421</c:v>
                </c:pt>
                <c:pt idx="195">
                  <c:v>0.46942217699123046</c:v>
                </c:pt>
                <c:pt idx="196">
                  <c:v>0.47828673674255501</c:v>
                </c:pt>
                <c:pt idx="197">
                  <c:v>0.49182104998321546</c:v>
                </c:pt>
                <c:pt idx="198">
                  <c:v>0.49370044394659274</c:v>
                </c:pt>
                <c:pt idx="199">
                  <c:v>0.49199384266122509</c:v>
                </c:pt>
                <c:pt idx="200">
                  <c:v>0.48550009179986253</c:v>
                </c:pt>
                <c:pt idx="201">
                  <c:v>0.48085771936272703</c:v>
                </c:pt>
                <c:pt idx="202">
                  <c:v>0.49108765213819544</c:v>
                </c:pt>
                <c:pt idx="203">
                  <c:v>0.49485858510209252</c:v>
                </c:pt>
                <c:pt idx="204">
                  <c:v>0.49432941834747535</c:v>
                </c:pt>
                <c:pt idx="205">
                  <c:v>0.49207597003328857</c:v>
                </c:pt>
                <c:pt idx="206">
                  <c:v>0.4822217483737315</c:v>
                </c:pt>
                <c:pt idx="207">
                  <c:v>0.48088201135898523</c:v>
                </c:pt>
                <c:pt idx="208">
                  <c:v>0.4711315744666702</c:v>
                </c:pt>
                <c:pt idx="209">
                  <c:v>0.46084212547916265</c:v>
                </c:pt>
                <c:pt idx="210">
                  <c:v>0.45936109911953282</c:v>
                </c:pt>
                <c:pt idx="211">
                  <c:v>0.45345215647758241</c:v>
                </c:pt>
                <c:pt idx="212">
                  <c:v>0.46187332631833428</c:v>
                </c:pt>
                <c:pt idx="213">
                  <c:v>0.46042267235127937</c:v>
                </c:pt>
                <c:pt idx="214">
                  <c:v>0.46129457167461202</c:v>
                </c:pt>
                <c:pt idx="215">
                  <c:v>0.45745512510820041</c:v>
                </c:pt>
                <c:pt idx="216">
                  <c:v>0.45492312957943165</c:v>
                </c:pt>
                <c:pt idx="217">
                  <c:v>0.45711500848523584</c:v>
                </c:pt>
                <c:pt idx="218">
                  <c:v>0.45705893439985729</c:v>
                </c:pt>
                <c:pt idx="219">
                  <c:v>0.46080562104053657</c:v>
                </c:pt>
                <c:pt idx="220">
                  <c:v>0.45743346052136535</c:v>
                </c:pt>
                <c:pt idx="221">
                  <c:v>0.45480100586113381</c:v>
                </c:pt>
                <c:pt idx="222">
                  <c:v>0.44513475671502661</c:v>
                </c:pt>
                <c:pt idx="223">
                  <c:v>0.44390654500153448</c:v>
                </c:pt>
                <c:pt idx="224">
                  <c:v>0.43809222367544642</c:v>
                </c:pt>
                <c:pt idx="225">
                  <c:v>0.38474704767438173</c:v>
                </c:pt>
                <c:pt idx="226">
                  <c:v>0.374152307028503</c:v>
                </c:pt>
                <c:pt idx="227">
                  <c:v>0.37898816644712502</c:v>
                </c:pt>
                <c:pt idx="228">
                  <c:v>0.38273208584598017</c:v>
                </c:pt>
                <c:pt idx="229">
                  <c:v>0.37151643217512309</c:v>
                </c:pt>
                <c:pt idx="230">
                  <c:v>0.37831300626816877</c:v>
                </c:pt>
                <c:pt idx="231">
                  <c:v>0.36890481860977892</c:v>
                </c:pt>
                <c:pt idx="232">
                  <c:v>0.37270662315039299</c:v>
                </c:pt>
                <c:pt idx="233">
                  <c:v>0.37211725177471555</c:v>
                </c:pt>
                <c:pt idx="234">
                  <c:v>0.36972560547009087</c:v>
                </c:pt>
                <c:pt idx="235">
                  <c:v>0.3703902083799297</c:v>
                </c:pt>
                <c:pt idx="236">
                  <c:v>0.38503380958170058</c:v>
                </c:pt>
                <c:pt idx="237">
                  <c:v>0.38046663082605581</c:v>
                </c:pt>
                <c:pt idx="238">
                  <c:v>0.3855333535527713</c:v>
                </c:pt>
                <c:pt idx="239">
                  <c:v>0.38544064781466947</c:v>
                </c:pt>
                <c:pt idx="240">
                  <c:v>0.38624714398009974</c:v>
                </c:pt>
                <c:pt idx="241">
                  <c:v>0.38571940543449629</c:v>
                </c:pt>
                <c:pt idx="242">
                  <c:v>0.38472152367318713</c:v>
                </c:pt>
                <c:pt idx="243">
                  <c:v>0.38380517452313417</c:v>
                </c:pt>
                <c:pt idx="244">
                  <c:v>0.38657128248961103</c:v>
                </c:pt>
                <c:pt idx="245">
                  <c:v>0.38209800479380163</c:v>
                </c:pt>
                <c:pt idx="246">
                  <c:v>0.38042115314524849</c:v>
                </c:pt>
                <c:pt idx="247">
                  <c:v>0.37764680408000223</c:v>
                </c:pt>
                <c:pt idx="248">
                  <c:v>0.37858250917253139</c:v>
                </c:pt>
                <c:pt idx="249">
                  <c:v>0.37298643112280339</c:v>
                </c:pt>
                <c:pt idx="250">
                  <c:v>0.36976619732749166</c:v>
                </c:pt>
                <c:pt idx="251">
                  <c:v>0.3753379586944573</c:v>
                </c:pt>
                <c:pt idx="252">
                  <c:v>0.37661087604072663</c:v>
                </c:pt>
                <c:pt idx="253">
                  <c:v>0.38299923934836511</c:v>
                </c:pt>
                <c:pt idx="254">
                  <c:v>0.38047578172451896</c:v>
                </c:pt>
                <c:pt idx="255">
                  <c:v>0.40204602517037025</c:v>
                </c:pt>
                <c:pt idx="256">
                  <c:v>0.40239531620888769</c:v>
                </c:pt>
                <c:pt idx="257">
                  <c:v>0.39842630669174234</c:v>
                </c:pt>
                <c:pt idx="258">
                  <c:v>0.40319347162792707</c:v>
                </c:pt>
                <c:pt idx="259">
                  <c:v>0.39662579977405088</c:v>
                </c:pt>
                <c:pt idx="260">
                  <c:v>0.39389366274705723</c:v>
                </c:pt>
                <c:pt idx="261">
                  <c:v>0.39888692413505211</c:v>
                </c:pt>
                <c:pt idx="262">
                  <c:v>0.39760071029775007</c:v>
                </c:pt>
                <c:pt idx="263">
                  <c:v>0.39846792930117925</c:v>
                </c:pt>
                <c:pt idx="264">
                  <c:v>0.40166219813592535</c:v>
                </c:pt>
                <c:pt idx="265">
                  <c:v>0.39384879722879745</c:v>
                </c:pt>
                <c:pt idx="266">
                  <c:v>0.40370483878437013</c:v>
                </c:pt>
                <c:pt idx="267">
                  <c:v>0.40453884382774458</c:v>
                </c:pt>
                <c:pt idx="268">
                  <c:v>0.40591748694976726</c:v>
                </c:pt>
                <c:pt idx="269">
                  <c:v>0.40968121894399934</c:v>
                </c:pt>
                <c:pt idx="270">
                  <c:v>0.40956043058610236</c:v>
                </c:pt>
                <c:pt idx="271">
                  <c:v>0.40994241712545543</c:v>
                </c:pt>
                <c:pt idx="272">
                  <c:v>0.41324268525377378</c:v>
                </c:pt>
                <c:pt idx="273">
                  <c:v>0.41436741729443882</c:v>
                </c:pt>
                <c:pt idx="274">
                  <c:v>0.41528901687216119</c:v>
                </c:pt>
                <c:pt idx="275">
                  <c:v>0.41519681499476302</c:v>
                </c:pt>
                <c:pt idx="276">
                  <c:v>0.41802851584301087</c:v>
                </c:pt>
                <c:pt idx="277">
                  <c:v>0.41706893238175058</c:v>
                </c:pt>
                <c:pt idx="278">
                  <c:v>0.41680624725478566</c:v>
                </c:pt>
                <c:pt idx="279">
                  <c:v>0.41657378233079201</c:v>
                </c:pt>
                <c:pt idx="280">
                  <c:v>0.41143930559678338</c:v>
                </c:pt>
                <c:pt idx="281">
                  <c:v>0.40774472824891556</c:v>
                </c:pt>
                <c:pt idx="282">
                  <c:v>0.4085086210057543</c:v>
                </c:pt>
                <c:pt idx="283">
                  <c:v>0.40570586541586556</c:v>
                </c:pt>
                <c:pt idx="284">
                  <c:v>0.40745332772563164</c:v>
                </c:pt>
                <c:pt idx="285">
                  <c:v>0.4112465871831455</c:v>
                </c:pt>
                <c:pt idx="286">
                  <c:v>0.41382779903736755</c:v>
                </c:pt>
                <c:pt idx="287">
                  <c:v>0.41276737957636261</c:v>
                </c:pt>
                <c:pt idx="288">
                  <c:v>0.46353726130144846</c:v>
                </c:pt>
                <c:pt idx="289">
                  <c:v>0.44330097117773515</c:v>
                </c:pt>
                <c:pt idx="290">
                  <c:v>0.4343748318095087</c:v>
                </c:pt>
                <c:pt idx="291">
                  <c:v>0.43351313207063952</c:v>
                </c:pt>
                <c:pt idx="292">
                  <c:v>0.42960572735919506</c:v>
                </c:pt>
                <c:pt idx="293">
                  <c:v>0.41954026963000401</c:v>
                </c:pt>
                <c:pt idx="294">
                  <c:v>0.40862257115449985</c:v>
                </c:pt>
                <c:pt idx="295">
                  <c:v>0.408468555414435</c:v>
                </c:pt>
                <c:pt idx="296">
                  <c:v>0.40927113128379228</c:v>
                </c:pt>
                <c:pt idx="297">
                  <c:v>0.41092446757997819</c:v>
                </c:pt>
                <c:pt idx="298">
                  <c:v>0.41111900689010683</c:v>
                </c:pt>
                <c:pt idx="299">
                  <c:v>0.3925379706078666</c:v>
                </c:pt>
                <c:pt idx="300">
                  <c:v>0.39305888878805645</c:v>
                </c:pt>
                <c:pt idx="301">
                  <c:v>0.38136848141439877</c:v>
                </c:pt>
                <c:pt idx="302">
                  <c:v>0.37574610688887594</c:v>
                </c:pt>
                <c:pt idx="303">
                  <c:v>0.37360084005290389</c:v>
                </c:pt>
                <c:pt idx="304">
                  <c:v>0.37687213774890771</c:v>
                </c:pt>
                <c:pt idx="305">
                  <c:v>0.37914820584272541</c:v>
                </c:pt>
                <c:pt idx="306">
                  <c:v>0.37946365547081823</c:v>
                </c:pt>
                <c:pt idx="307">
                  <c:v>0.37243059703829068</c:v>
                </c:pt>
                <c:pt idx="308">
                  <c:v>0.37786037878913564</c:v>
                </c:pt>
                <c:pt idx="309">
                  <c:v>0.37468806534189236</c:v>
                </c:pt>
                <c:pt idx="310">
                  <c:v>0.37498714542929346</c:v>
                </c:pt>
                <c:pt idx="311">
                  <c:v>0.37077509617769361</c:v>
                </c:pt>
                <c:pt idx="312">
                  <c:v>0.37768675908410093</c:v>
                </c:pt>
                <c:pt idx="313">
                  <c:v>0.38746250824713918</c:v>
                </c:pt>
                <c:pt idx="314">
                  <c:v>0.37494323508827138</c:v>
                </c:pt>
                <c:pt idx="315">
                  <c:v>0.36811170578955926</c:v>
                </c:pt>
                <c:pt idx="316">
                  <c:v>0.37541389025156674</c:v>
                </c:pt>
                <c:pt idx="317">
                  <c:v>0.37585653352007709</c:v>
                </c:pt>
                <c:pt idx="318">
                  <c:v>0.36452381237442727</c:v>
                </c:pt>
                <c:pt idx="319">
                  <c:v>0.37330838786539267</c:v>
                </c:pt>
                <c:pt idx="320">
                  <c:v>0.39332388878661828</c:v>
                </c:pt>
                <c:pt idx="321">
                  <c:v>0.3873565357868673</c:v>
                </c:pt>
                <c:pt idx="322">
                  <c:v>0.35045965059005713</c:v>
                </c:pt>
                <c:pt idx="323">
                  <c:v>0.34273353984749755</c:v>
                </c:pt>
                <c:pt idx="324">
                  <c:v>0.3170228435127655</c:v>
                </c:pt>
                <c:pt idx="325">
                  <c:v>0.31523569486068209</c:v>
                </c:pt>
                <c:pt idx="326">
                  <c:v>0.32219317490730232</c:v>
                </c:pt>
                <c:pt idx="327">
                  <c:v>0.29530860053086422</c:v>
                </c:pt>
                <c:pt idx="328">
                  <c:v>0.33461002220439073</c:v>
                </c:pt>
                <c:pt idx="329">
                  <c:v>0.30089811488169893</c:v>
                </c:pt>
                <c:pt idx="330">
                  <c:v>0.28915672967110267</c:v>
                </c:pt>
                <c:pt idx="331">
                  <c:v>0.29695568951146023</c:v>
                </c:pt>
                <c:pt idx="332">
                  <c:v>0.2998700117012591</c:v>
                </c:pt>
                <c:pt idx="333">
                  <c:v>0.30362380781107118</c:v>
                </c:pt>
                <c:pt idx="334">
                  <c:v>0.30388040294366908</c:v>
                </c:pt>
                <c:pt idx="335">
                  <c:v>0.30268603549647138</c:v>
                </c:pt>
                <c:pt idx="336">
                  <c:v>0.29263389630122283</c:v>
                </c:pt>
                <c:pt idx="337">
                  <c:v>0.2912927995860895</c:v>
                </c:pt>
                <c:pt idx="338">
                  <c:v>0.28723731678273035</c:v>
                </c:pt>
                <c:pt idx="339">
                  <c:v>0.29568888500628909</c:v>
                </c:pt>
                <c:pt idx="340">
                  <c:v>0.29549148990563184</c:v>
                </c:pt>
                <c:pt idx="341">
                  <c:v>0.30052753808771349</c:v>
                </c:pt>
                <c:pt idx="342">
                  <c:v>0.30060816874877261</c:v>
                </c:pt>
                <c:pt idx="343">
                  <c:v>0.30646711371281277</c:v>
                </c:pt>
                <c:pt idx="344">
                  <c:v>0.3100982717001034</c:v>
                </c:pt>
                <c:pt idx="345">
                  <c:v>0.30850338229981022</c:v>
                </c:pt>
                <c:pt idx="346">
                  <c:v>0.31534350022766072</c:v>
                </c:pt>
                <c:pt idx="347">
                  <c:v>0.31558710878504381</c:v>
                </c:pt>
                <c:pt idx="348">
                  <c:v>0.30827770815606675</c:v>
                </c:pt>
                <c:pt idx="349">
                  <c:v>0.29773010228827212</c:v>
                </c:pt>
                <c:pt idx="350">
                  <c:v>0.29742243896025022</c:v>
                </c:pt>
                <c:pt idx="351">
                  <c:v>0.29829378375666094</c:v>
                </c:pt>
                <c:pt idx="352">
                  <c:v>0.30297139437934911</c:v>
                </c:pt>
                <c:pt idx="353">
                  <c:v>0.30940704813723391</c:v>
                </c:pt>
                <c:pt idx="354">
                  <c:v>0.3134956777723652</c:v>
                </c:pt>
                <c:pt idx="355">
                  <c:v>0.31462673555757442</c:v>
                </c:pt>
                <c:pt idx="356">
                  <c:v>0.32185847245665405</c:v>
                </c:pt>
                <c:pt idx="357">
                  <c:v>0.3326102441432538</c:v>
                </c:pt>
                <c:pt idx="358">
                  <c:v>0.32777929143194523</c:v>
                </c:pt>
                <c:pt idx="359">
                  <c:v>0.34234557502991453</c:v>
                </c:pt>
                <c:pt idx="360">
                  <c:v>0.33676089089754851</c:v>
                </c:pt>
                <c:pt idx="361">
                  <c:v>0.3380826958552961</c:v>
                </c:pt>
                <c:pt idx="362">
                  <c:v>0.33497298248228785</c:v>
                </c:pt>
                <c:pt idx="363">
                  <c:v>0.3337985675796315</c:v>
                </c:pt>
                <c:pt idx="364">
                  <c:v>0.33482330492238055</c:v>
                </c:pt>
                <c:pt idx="365">
                  <c:v>0.33979524297135377</c:v>
                </c:pt>
                <c:pt idx="366">
                  <c:v>0.32488249245015954</c:v>
                </c:pt>
                <c:pt idx="367">
                  <c:v>0.33510867788829429</c:v>
                </c:pt>
                <c:pt idx="368">
                  <c:v>0.31096900924048748</c:v>
                </c:pt>
                <c:pt idx="369">
                  <c:v>0.31218695550186754</c:v>
                </c:pt>
                <c:pt idx="370">
                  <c:v>0.3151257983648757</c:v>
                </c:pt>
                <c:pt idx="371">
                  <c:v>0.31608242975818018</c:v>
                </c:pt>
                <c:pt idx="372">
                  <c:v>0.32618213077970898</c:v>
                </c:pt>
                <c:pt idx="373">
                  <c:v>0.32625147019727335</c:v>
                </c:pt>
                <c:pt idx="374">
                  <c:v>0.32231230814225315</c:v>
                </c:pt>
                <c:pt idx="375">
                  <c:v>0.31386353505263315</c:v>
                </c:pt>
                <c:pt idx="376">
                  <c:v>0.31210708785052277</c:v>
                </c:pt>
                <c:pt idx="377">
                  <c:v>0.31207562806728428</c:v>
                </c:pt>
                <c:pt idx="378">
                  <c:v>0.31401384466400273</c:v>
                </c:pt>
                <c:pt idx="379">
                  <c:v>0.32160910121185704</c:v>
                </c:pt>
                <c:pt idx="380">
                  <c:v>0.32041020869315734</c:v>
                </c:pt>
                <c:pt idx="381">
                  <c:v>0.32368955004903194</c:v>
                </c:pt>
                <c:pt idx="382">
                  <c:v>0.31871633385779524</c:v>
                </c:pt>
                <c:pt idx="383">
                  <c:v>0.30019842133236507</c:v>
                </c:pt>
                <c:pt idx="384">
                  <c:v>0.29939499931776492</c:v>
                </c:pt>
                <c:pt idx="385">
                  <c:v>0.32060144319285022</c:v>
                </c:pt>
                <c:pt idx="386">
                  <c:v>0.31428764797457054</c:v>
                </c:pt>
                <c:pt idx="387">
                  <c:v>0.32048242960087142</c:v>
                </c:pt>
                <c:pt idx="388">
                  <c:v>0.29579928735903394</c:v>
                </c:pt>
                <c:pt idx="389">
                  <c:v>0.29936797839959506</c:v>
                </c:pt>
                <c:pt idx="390">
                  <c:v>0.33230053357078559</c:v>
                </c:pt>
                <c:pt idx="391">
                  <c:v>0.31299454962657125</c:v>
                </c:pt>
                <c:pt idx="392">
                  <c:v>0.31254605107290601</c:v>
                </c:pt>
                <c:pt idx="393">
                  <c:v>0.32016913178743461</c:v>
                </c:pt>
                <c:pt idx="394">
                  <c:v>0.30281520128812128</c:v>
                </c:pt>
                <c:pt idx="395">
                  <c:v>0.29216824025094884</c:v>
                </c:pt>
                <c:pt idx="396">
                  <c:v>0.29204727103305361</c:v>
                </c:pt>
                <c:pt idx="397">
                  <c:v>0.2905782357970364</c:v>
                </c:pt>
                <c:pt idx="398">
                  <c:v>0.28802831276688012</c:v>
                </c:pt>
                <c:pt idx="399">
                  <c:v>0.28923462425768548</c:v>
                </c:pt>
                <c:pt idx="400">
                  <c:v>0.28666645171988575</c:v>
                </c:pt>
                <c:pt idx="401">
                  <c:v>0.31081931766070187</c:v>
                </c:pt>
                <c:pt idx="402">
                  <c:v>0.32828735857703101</c:v>
                </c:pt>
                <c:pt idx="403">
                  <c:v>0.32386834879727988</c:v>
                </c:pt>
                <c:pt idx="404">
                  <c:v>0.34260202276125273</c:v>
                </c:pt>
                <c:pt idx="405">
                  <c:v>0.34210782538870155</c:v>
                </c:pt>
                <c:pt idx="406">
                  <c:v>0.34512804705479128</c:v>
                </c:pt>
                <c:pt idx="407">
                  <c:v>0.33546782550052207</c:v>
                </c:pt>
                <c:pt idx="408">
                  <c:v>0.3387069404096007</c:v>
                </c:pt>
                <c:pt idx="409">
                  <c:v>0.32990692703478153</c:v>
                </c:pt>
                <c:pt idx="410">
                  <c:v>0.33353392446882457</c:v>
                </c:pt>
                <c:pt idx="411">
                  <c:v>0.34083773385212951</c:v>
                </c:pt>
                <c:pt idx="412">
                  <c:v>0.34590908401815135</c:v>
                </c:pt>
                <c:pt idx="413">
                  <c:v>0.34723267347618486</c:v>
                </c:pt>
                <c:pt idx="414">
                  <c:v>0.34708440067875129</c:v>
                </c:pt>
                <c:pt idx="415">
                  <c:v>0.34864798588691931</c:v>
                </c:pt>
                <c:pt idx="416">
                  <c:v>0.34970107591494193</c:v>
                </c:pt>
                <c:pt idx="417">
                  <c:v>0.35000691918601112</c:v>
                </c:pt>
                <c:pt idx="418">
                  <c:v>0.35229212867366005</c:v>
                </c:pt>
                <c:pt idx="419">
                  <c:v>0.3505122135551153</c:v>
                </c:pt>
                <c:pt idx="420">
                  <c:v>0.35019013350433942</c:v>
                </c:pt>
                <c:pt idx="421">
                  <c:v>0.3548251154303248</c:v>
                </c:pt>
                <c:pt idx="422">
                  <c:v>0.35198106390789313</c:v>
                </c:pt>
                <c:pt idx="423">
                  <c:v>0.34466403706798937</c:v>
                </c:pt>
                <c:pt idx="424">
                  <c:v>0.34922024467681628</c:v>
                </c:pt>
                <c:pt idx="425">
                  <c:v>0.35024595381340023</c:v>
                </c:pt>
                <c:pt idx="426">
                  <c:v>0.35077437093010411</c:v>
                </c:pt>
                <c:pt idx="427">
                  <c:v>0.3502718498007541</c:v>
                </c:pt>
                <c:pt idx="428">
                  <c:v>0.36608764632460861</c:v>
                </c:pt>
                <c:pt idx="429">
                  <c:v>0.37982359606378474</c:v>
                </c:pt>
                <c:pt idx="430">
                  <c:v>0.397613416894956</c:v>
                </c:pt>
                <c:pt idx="431">
                  <c:v>0.47019962412681815</c:v>
                </c:pt>
                <c:pt idx="432">
                  <c:v>0.47678234522156165</c:v>
                </c:pt>
                <c:pt idx="433">
                  <c:v>0.4780403629381817</c:v>
                </c:pt>
                <c:pt idx="434">
                  <c:v>0.48227099297534531</c:v>
                </c:pt>
                <c:pt idx="435">
                  <c:v>0.46517744870709055</c:v>
                </c:pt>
                <c:pt idx="436">
                  <c:v>0.46732340268671546</c:v>
                </c:pt>
                <c:pt idx="437">
                  <c:v>0.4809153864954735</c:v>
                </c:pt>
                <c:pt idx="438">
                  <c:v>0.46489675038249212</c:v>
                </c:pt>
                <c:pt idx="439">
                  <c:v>0.4743826058580437</c:v>
                </c:pt>
                <c:pt idx="440">
                  <c:v>0.47932015083776786</c:v>
                </c:pt>
                <c:pt idx="441">
                  <c:v>0.47793690625654917</c:v>
                </c:pt>
                <c:pt idx="442">
                  <c:v>0.46818454350520394</c:v>
                </c:pt>
                <c:pt idx="443">
                  <c:v>0.47070125667097257</c:v>
                </c:pt>
                <c:pt idx="444">
                  <c:v>0.46563961280780974</c:v>
                </c:pt>
                <c:pt idx="445">
                  <c:v>0.46379174712011922</c:v>
                </c:pt>
                <c:pt idx="446">
                  <c:v>0.46292952383392777</c:v>
                </c:pt>
                <c:pt idx="447">
                  <c:v>0.4690000506620014</c:v>
                </c:pt>
                <c:pt idx="448">
                  <c:v>0.47685325660166533</c:v>
                </c:pt>
                <c:pt idx="449">
                  <c:v>0.48584082752117852</c:v>
                </c:pt>
                <c:pt idx="450">
                  <c:v>0.50926113857662869</c:v>
                </c:pt>
                <c:pt idx="451">
                  <c:v>0.54396543240286999</c:v>
                </c:pt>
                <c:pt idx="452">
                  <c:v>0.54446647920205715</c:v>
                </c:pt>
                <c:pt idx="453">
                  <c:v>0.53851374418113451</c:v>
                </c:pt>
                <c:pt idx="454">
                  <c:v>0.53287547278195446</c:v>
                </c:pt>
                <c:pt idx="455">
                  <c:v>0.53421207127197268</c:v>
                </c:pt>
                <c:pt idx="456">
                  <c:v>0.52993330575879904</c:v>
                </c:pt>
                <c:pt idx="457">
                  <c:v>0.53112606560110209</c:v>
                </c:pt>
                <c:pt idx="458">
                  <c:v>0.53169565007769271</c:v>
                </c:pt>
                <c:pt idx="459">
                  <c:v>0.5264868493840299</c:v>
                </c:pt>
                <c:pt idx="460">
                  <c:v>0.5256618319489279</c:v>
                </c:pt>
                <c:pt idx="461">
                  <c:v>0.52173741835511878</c:v>
                </c:pt>
                <c:pt idx="462">
                  <c:v>0.52044728079650882</c:v>
                </c:pt>
                <c:pt idx="463">
                  <c:v>0.52061588772017509</c:v>
                </c:pt>
                <c:pt idx="464">
                  <c:v>0.51574177353543338</c:v>
                </c:pt>
                <c:pt idx="465">
                  <c:v>0.515331391663432</c:v>
                </c:pt>
                <c:pt idx="466">
                  <c:v>0.514685589164941</c:v>
                </c:pt>
                <c:pt idx="467">
                  <c:v>0.52385533648162774</c:v>
                </c:pt>
                <c:pt idx="468">
                  <c:v>0.53306658053134159</c:v>
                </c:pt>
                <c:pt idx="469">
                  <c:v>0.53472125795077297</c:v>
                </c:pt>
                <c:pt idx="470">
                  <c:v>0.54516004969041088</c:v>
                </c:pt>
                <c:pt idx="471">
                  <c:v>0.51055211168734338</c:v>
                </c:pt>
                <c:pt idx="472">
                  <c:v>0.50531245821984216</c:v>
                </c:pt>
                <c:pt idx="473">
                  <c:v>0.48519333179994528</c:v>
                </c:pt>
                <c:pt idx="474">
                  <c:v>0.46775211833537839</c:v>
                </c:pt>
                <c:pt idx="475">
                  <c:v>0.46947286698976592</c:v>
                </c:pt>
                <c:pt idx="476">
                  <c:v>0.4311497548731219</c:v>
                </c:pt>
                <c:pt idx="477">
                  <c:v>0.43103922721643911</c:v>
                </c:pt>
                <c:pt idx="478">
                  <c:v>0.42906827249121615</c:v>
                </c:pt>
                <c:pt idx="479">
                  <c:v>0.4219193419970404</c:v>
                </c:pt>
                <c:pt idx="480">
                  <c:v>0.43163375634408463</c:v>
                </c:pt>
                <c:pt idx="481">
                  <c:v>0.42881496658546969</c:v>
                </c:pt>
                <c:pt idx="482">
                  <c:v>0.42416336567602309</c:v>
                </c:pt>
                <c:pt idx="483">
                  <c:v>0.42714941776569371</c:v>
                </c:pt>
                <c:pt idx="484">
                  <c:v>0.41789101852683896</c:v>
                </c:pt>
                <c:pt idx="485">
                  <c:v>0.4099109369541582</c:v>
                </c:pt>
                <c:pt idx="486">
                  <c:v>0.41824850144675313</c:v>
                </c:pt>
                <c:pt idx="487">
                  <c:v>0.41327276132189245</c:v>
                </c:pt>
                <c:pt idx="488">
                  <c:v>0.41103538039309329</c:v>
                </c:pt>
                <c:pt idx="489">
                  <c:v>0.40591669661739527</c:v>
                </c:pt>
                <c:pt idx="490">
                  <c:v>0.4043328750604947</c:v>
                </c:pt>
                <c:pt idx="491">
                  <c:v>0.39303127591424908</c:v>
                </c:pt>
                <c:pt idx="492">
                  <c:v>0.3979319796100772</c:v>
                </c:pt>
                <c:pt idx="493">
                  <c:v>0.38624196394431742</c:v>
                </c:pt>
                <c:pt idx="494">
                  <c:v>0.38705144752062925</c:v>
                </c:pt>
                <c:pt idx="495">
                  <c:v>0.37888885292505398</c:v>
                </c:pt>
                <c:pt idx="496">
                  <c:v>0.37016809728092809</c:v>
                </c:pt>
                <c:pt idx="497">
                  <c:v>0.3661688954867251</c:v>
                </c:pt>
                <c:pt idx="498">
                  <c:v>0.3677353331848543</c:v>
                </c:pt>
                <c:pt idx="499">
                  <c:v>0.36437556771744722</c:v>
                </c:pt>
                <c:pt idx="500">
                  <c:v>0.36412880123165547</c:v>
                </c:pt>
                <c:pt idx="501">
                  <c:v>0.36016939008572768</c:v>
                </c:pt>
                <c:pt idx="502">
                  <c:v>0.34581355190669544</c:v>
                </c:pt>
                <c:pt idx="503">
                  <c:v>0.33568126344360055</c:v>
                </c:pt>
                <c:pt idx="504">
                  <c:v>0.33500206620306461</c:v>
                </c:pt>
                <c:pt idx="505">
                  <c:v>0.33907082760491247</c:v>
                </c:pt>
                <c:pt idx="506">
                  <c:v>0.33903204683284871</c:v>
                </c:pt>
                <c:pt idx="507">
                  <c:v>0.33986922168738481</c:v>
                </c:pt>
                <c:pt idx="508">
                  <c:v>0.33401081054843401</c:v>
                </c:pt>
                <c:pt idx="509">
                  <c:v>0.33539944934902322</c:v>
                </c:pt>
                <c:pt idx="510">
                  <c:v>0.33169522991135986</c:v>
                </c:pt>
                <c:pt idx="511">
                  <c:v>0.32235646341341051</c:v>
                </c:pt>
                <c:pt idx="512">
                  <c:v>0.32070102277490736</c:v>
                </c:pt>
                <c:pt idx="513">
                  <c:v>0.28447209270528367</c:v>
                </c:pt>
                <c:pt idx="514">
                  <c:v>0.26532247052527552</c:v>
                </c:pt>
                <c:pt idx="515">
                  <c:v>0.26124624319647316</c:v>
                </c:pt>
                <c:pt idx="516">
                  <c:v>0.25993848121464275</c:v>
                </c:pt>
                <c:pt idx="517">
                  <c:v>0.26925634184287345</c:v>
                </c:pt>
                <c:pt idx="518">
                  <c:v>0.26677967370444666</c:v>
                </c:pt>
                <c:pt idx="519">
                  <c:v>0.27053463141090506</c:v>
                </c:pt>
                <c:pt idx="520">
                  <c:v>0.26992064731974358</c:v>
                </c:pt>
                <c:pt idx="521">
                  <c:v>0.26955455621465957</c:v>
                </c:pt>
                <c:pt idx="522">
                  <c:v>0.26748726157242314</c:v>
                </c:pt>
                <c:pt idx="523">
                  <c:v>0.26346293859915104</c:v>
                </c:pt>
                <c:pt idx="524">
                  <c:v>0.27748342239825119</c:v>
                </c:pt>
                <c:pt idx="525">
                  <c:v>0.27430240453155569</c:v>
                </c:pt>
                <c:pt idx="526">
                  <c:v>0.27460571133662515</c:v>
                </c:pt>
                <c:pt idx="527">
                  <c:v>0.27872382803751267</c:v>
                </c:pt>
                <c:pt idx="528">
                  <c:v>0.26234334899668127</c:v>
                </c:pt>
                <c:pt idx="529">
                  <c:v>0.26615442269454653</c:v>
                </c:pt>
                <c:pt idx="530">
                  <c:v>0.2669568050616456</c:v>
                </c:pt>
                <c:pt idx="531">
                  <c:v>0.26151225871386685</c:v>
                </c:pt>
                <c:pt idx="532">
                  <c:v>0.27712076125323248</c:v>
                </c:pt>
                <c:pt idx="533">
                  <c:v>0.27674960134563381</c:v>
                </c:pt>
                <c:pt idx="534">
                  <c:v>0.28692660051043989</c:v>
                </c:pt>
                <c:pt idx="535">
                  <c:v>0.29983709126514091</c:v>
                </c:pt>
                <c:pt idx="536">
                  <c:v>0.30986645035974597</c:v>
                </c:pt>
                <c:pt idx="537">
                  <c:v>0.31157051907651906</c:v>
                </c:pt>
                <c:pt idx="538">
                  <c:v>0.30676089384701066</c:v>
                </c:pt>
                <c:pt idx="539">
                  <c:v>0.3435846059016367</c:v>
                </c:pt>
                <c:pt idx="540">
                  <c:v>0.34571298947689211</c:v>
                </c:pt>
                <c:pt idx="541">
                  <c:v>0.34219427584585127</c:v>
                </c:pt>
                <c:pt idx="542">
                  <c:v>0.3421277206710131</c:v>
                </c:pt>
                <c:pt idx="543">
                  <c:v>0.32979968480705535</c:v>
                </c:pt>
                <c:pt idx="544">
                  <c:v>0.3280477634311933</c:v>
                </c:pt>
                <c:pt idx="545">
                  <c:v>0.32605972272829037</c:v>
                </c:pt>
                <c:pt idx="546">
                  <c:v>0.32896121753972818</c:v>
                </c:pt>
                <c:pt idx="547">
                  <c:v>0.31581465768788591</c:v>
                </c:pt>
                <c:pt idx="548">
                  <c:v>0.29088962859258061</c:v>
                </c:pt>
                <c:pt idx="549">
                  <c:v>0.29448857016615698</c:v>
                </c:pt>
                <c:pt idx="550">
                  <c:v>0.29456917190189441</c:v>
                </c:pt>
                <c:pt idx="551">
                  <c:v>0.29528813621566408</c:v>
                </c:pt>
                <c:pt idx="552">
                  <c:v>0.30318091972733957</c:v>
                </c:pt>
                <c:pt idx="553">
                  <c:v>0.29868321726177965</c:v>
                </c:pt>
                <c:pt idx="554">
                  <c:v>0.30508351045229859</c:v>
                </c:pt>
                <c:pt idx="555">
                  <c:v>0.28632988942170085</c:v>
                </c:pt>
                <c:pt idx="556">
                  <c:v>0.28049255450056831</c:v>
                </c:pt>
                <c:pt idx="557">
                  <c:v>0.27937275491086233</c:v>
                </c:pt>
                <c:pt idx="558">
                  <c:v>0.27700196215740097</c:v>
                </c:pt>
                <c:pt idx="559">
                  <c:v>0.28497459392111901</c:v>
                </c:pt>
                <c:pt idx="560">
                  <c:v>0.30820324963657275</c:v>
                </c:pt>
                <c:pt idx="561">
                  <c:v>0.34128771130856866</c:v>
                </c:pt>
                <c:pt idx="562">
                  <c:v>0.34853779934323054</c:v>
                </c:pt>
                <c:pt idx="563">
                  <c:v>0.31125815676035568</c:v>
                </c:pt>
                <c:pt idx="564">
                  <c:v>0.31564140711409883</c:v>
                </c:pt>
                <c:pt idx="565">
                  <c:v>0.31787038267683759</c:v>
                </c:pt>
                <c:pt idx="566">
                  <c:v>0.30793668897386123</c:v>
                </c:pt>
                <c:pt idx="567">
                  <c:v>0.30104505444564872</c:v>
                </c:pt>
                <c:pt idx="568">
                  <c:v>0.31029089249094555</c:v>
                </c:pt>
                <c:pt idx="569">
                  <c:v>0.30714907819401732</c:v>
                </c:pt>
                <c:pt idx="570">
                  <c:v>0.30782263939526205</c:v>
                </c:pt>
                <c:pt idx="571">
                  <c:v>0.31564193994574019</c:v>
                </c:pt>
                <c:pt idx="572">
                  <c:v>0.31826214708977441</c:v>
                </c:pt>
                <c:pt idx="573">
                  <c:v>0.32098258601392349</c:v>
                </c:pt>
                <c:pt idx="574">
                  <c:v>0.31004600892285394</c:v>
                </c:pt>
                <c:pt idx="575">
                  <c:v>0.31056503910903721</c:v>
                </c:pt>
                <c:pt idx="576">
                  <c:v>0.30200254183951852</c:v>
                </c:pt>
                <c:pt idx="577">
                  <c:v>0.31675508763181726</c:v>
                </c:pt>
                <c:pt idx="578">
                  <c:v>0.31475723530034844</c:v>
                </c:pt>
                <c:pt idx="579">
                  <c:v>0.31635913042026076</c:v>
                </c:pt>
                <c:pt idx="580">
                  <c:v>0.31255937940456902</c:v>
                </c:pt>
                <c:pt idx="581">
                  <c:v>0.31804011450700814</c:v>
                </c:pt>
                <c:pt idx="582">
                  <c:v>0.31101349362872899</c:v>
                </c:pt>
                <c:pt idx="583">
                  <c:v>0.30559902797756178</c:v>
                </c:pt>
                <c:pt idx="584">
                  <c:v>0.31980070990822052</c:v>
                </c:pt>
                <c:pt idx="585">
                  <c:v>0.32106858917566622</c:v>
                </c:pt>
                <c:pt idx="586">
                  <c:v>0.32448426886693338</c:v>
                </c:pt>
                <c:pt idx="587">
                  <c:v>0.31609406507852955</c:v>
                </c:pt>
                <c:pt idx="588">
                  <c:v>0.32069774428916586</c:v>
                </c:pt>
                <c:pt idx="589">
                  <c:v>0.32067313885118376</c:v>
                </c:pt>
                <c:pt idx="590">
                  <c:v>0.32364497254268715</c:v>
                </c:pt>
                <c:pt idx="591">
                  <c:v>0.33268118230771171</c:v>
                </c:pt>
                <c:pt idx="592">
                  <c:v>0.33178403709495136</c:v>
                </c:pt>
                <c:pt idx="593">
                  <c:v>0.34053467440668567</c:v>
                </c:pt>
                <c:pt idx="594">
                  <c:v>0.34129572365609734</c:v>
                </c:pt>
                <c:pt idx="595">
                  <c:v>0.32009818821543884</c:v>
                </c:pt>
                <c:pt idx="596">
                  <c:v>0.31721192434426049</c:v>
                </c:pt>
                <c:pt idx="597">
                  <c:v>0.31667884691534809</c:v>
                </c:pt>
                <c:pt idx="598">
                  <c:v>0.31069528531308543</c:v>
                </c:pt>
                <c:pt idx="599">
                  <c:v>0.31654176509583853</c:v>
                </c:pt>
                <c:pt idx="600">
                  <c:v>0.31703398098447738</c:v>
                </c:pt>
                <c:pt idx="601">
                  <c:v>0.31412075241940757</c:v>
                </c:pt>
                <c:pt idx="602">
                  <c:v>0.29325622099172688</c:v>
                </c:pt>
                <c:pt idx="603">
                  <c:v>0.2791337981283934</c:v>
                </c:pt>
                <c:pt idx="604">
                  <c:v>0.2770087492423603</c:v>
                </c:pt>
                <c:pt idx="605">
                  <c:v>0.28104089233286589</c:v>
                </c:pt>
                <c:pt idx="606">
                  <c:v>0.27883153443468328</c:v>
                </c:pt>
                <c:pt idx="607">
                  <c:v>0.2756705435706775</c:v>
                </c:pt>
                <c:pt idx="608">
                  <c:v>0.2785978057224156</c:v>
                </c:pt>
                <c:pt idx="609">
                  <c:v>0.27241353694251985</c:v>
                </c:pt>
                <c:pt idx="610">
                  <c:v>0.27873993466947522</c:v>
                </c:pt>
                <c:pt idx="611">
                  <c:v>0.26454081649618588</c:v>
                </c:pt>
                <c:pt idx="612">
                  <c:v>0.2623079698583396</c:v>
                </c:pt>
                <c:pt idx="613">
                  <c:v>0.26873052932032365</c:v>
                </c:pt>
                <c:pt idx="614">
                  <c:v>0.27225268660777469</c:v>
                </c:pt>
                <c:pt idx="615">
                  <c:v>0.274611852522821</c:v>
                </c:pt>
                <c:pt idx="616">
                  <c:v>0.26785463105125079</c:v>
                </c:pt>
                <c:pt idx="617">
                  <c:v>0.26825082709806997</c:v>
                </c:pt>
                <c:pt idx="618">
                  <c:v>0.28269209920979849</c:v>
                </c:pt>
                <c:pt idx="619">
                  <c:v>0.28497549822582585</c:v>
                </c:pt>
                <c:pt idx="620">
                  <c:v>0.29792607641913477</c:v>
                </c:pt>
                <c:pt idx="621">
                  <c:v>0.30780129966566366</c:v>
                </c:pt>
                <c:pt idx="622">
                  <c:v>0.3184301528374035</c:v>
                </c:pt>
                <c:pt idx="623">
                  <c:v>0.3098086101378506</c:v>
                </c:pt>
                <c:pt idx="624">
                  <c:v>0.27892725007598212</c:v>
                </c:pt>
                <c:pt idx="625">
                  <c:v>0.27894139397443962</c:v>
                </c:pt>
                <c:pt idx="626">
                  <c:v>0.29917082733966077</c:v>
                </c:pt>
                <c:pt idx="627">
                  <c:v>0.27751003155478948</c:v>
                </c:pt>
                <c:pt idx="628">
                  <c:v>0.27560156175664902</c:v>
                </c:pt>
                <c:pt idx="629">
                  <c:v>0.28892310011491151</c:v>
                </c:pt>
                <c:pt idx="630">
                  <c:v>0.29209733816769923</c:v>
                </c:pt>
                <c:pt idx="631">
                  <c:v>0.27665784283327749</c:v>
                </c:pt>
                <c:pt idx="632">
                  <c:v>0.28239943362404052</c:v>
                </c:pt>
                <c:pt idx="633">
                  <c:v>0.28389262132490384</c:v>
                </c:pt>
                <c:pt idx="634">
                  <c:v>0.27098424525767606</c:v>
                </c:pt>
                <c:pt idx="635">
                  <c:v>0.26906851663867415</c:v>
                </c:pt>
                <c:pt idx="636">
                  <c:v>0.26673496156579246</c:v>
                </c:pt>
                <c:pt idx="637">
                  <c:v>0.27944052835156175</c:v>
                </c:pt>
                <c:pt idx="638">
                  <c:v>0.25762532406240019</c:v>
                </c:pt>
                <c:pt idx="639">
                  <c:v>0.25269607104972452</c:v>
                </c:pt>
                <c:pt idx="640">
                  <c:v>0.24194602897133874</c:v>
                </c:pt>
                <c:pt idx="641">
                  <c:v>0.23516825649494177</c:v>
                </c:pt>
                <c:pt idx="642">
                  <c:v>0.24041347140684965</c:v>
                </c:pt>
                <c:pt idx="643">
                  <c:v>0.23473622424860813</c:v>
                </c:pt>
                <c:pt idx="644">
                  <c:v>0.24501727304577786</c:v>
                </c:pt>
                <c:pt idx="645">
                  <c:v>0.23885715852625822</c:v>
                </c:pt>
                <c:pt idx="646">
                  <c:v>0.23823915136310692</c:v>
                </c:pt>
                <c:pt idx="647">
                  <c:v>0.22644948578325588</c:v>
                </c:pt>
                <c:pt idx="648">
                  <c:v>0.22621162558459251</c:v>
                </c:pt>
                <c:pt idx="649">
                  <c:v>0.23463629900449606</c:v>
                </c:pt>
                <c:pt idx="650">
                  <c:v>0.23433916643877389</c:v>
                </c:pt>
                <c:pt idx="651">
                  <c:v>0.23646102650858977</c:v>
                </c:pt>
                <c:pt idx="652">
                  <c:v>0.22940929121352596</c:v>
                </c:pt>
                <c:pt idx="653">
                  <c:v>0.23584189234045264</c:v>
                </c:pt>
                <c:pt idx="654">
                  <c:v>0.23085244123106338</c:v>
                </c:pt>
                <c:pt idx="655">
                  <c:v>0.23680342557185213</c:v>
                </c:pt>
                <c:pt idx="656">
                  <c:v>0.2300406393675315</c:v>
                </c:pt>
                <c:pt idx="657">
                  <c:v>0.23593608074894351</c:v>
                </c:pt>
                <c:pt idx="658">
                  <c:v>0.23613746742300418</c:v>
                </c:pt>
                <c:pt idx="659">
                  <c:v>0.23821242676046284</c:v>
                </c:pt>
                <c:pt idx="660">
                  <c:v>0.24403240974396831</c:v>
                </c:pt>
                <c:pt idx="661">
                  <c:v>0.27515457170848523</c:v>
                </c:pt>
                <c:pt idx="662">
                  <c:v>0.27078140498775527</c:v>
                </c:pt>
                <c:pt idx="663">
                  <c:v>0.26752739434585449</c:v>
                </c:pt>
                <c:pt idx="664">
                  <c:v>0.26824780166612761</c:v>
                </c:pt>
                <c:pt idx="665">
                  <c:v>0.28234397392976784</c:v>
                </c:pt>
                <c:pt idx="666">
                  <c:v>0.3007351079360312</c:v>
                </c:pt>
                <c:pt idx="667">
                  <c:v>0.29955159678792509</c:v>
                </c:pt>
                <c:pt idx="668">
                  <c:v>0.30877241435069741</c:v>
                </c:pt>
                <c:pt idx="669">
                  <c:v>0.30259718980839412</c:v>
                </c:pt>
                <c:pt idx="670">
                  <c:v>0.3031978358505758</c:v>
                </c:pt>
                <c:pt idx="671">
                  <c:v>0.31232084533130294</c:v>
                </c:pt>
                <c:pt idx="672">
                  <c:v>0.31472699714767538</c:v>
                </c:pt>
                <c:pt idx="673">
                  <c:v>0.31699340576650425</c:v>
                </c:pt>
                <c:pt idx="674">
                  <c:v>0.33505989256045998</c:v>
                </c:pt>
                <c:pt idx="675">
                  <c:v>0.3400903560666006</c:v>
                </c:pt>
                <c:pt idx="676">
                  <c:v>0.32628195911292307</c:v>
                </c:pt>
                <c:pt idx="677">
                  <c:v>0.34217937510646834</c:v>
                </c:pt>
                <c:pt idx="678">
                  <c:v>0.34422783258738604</c:v>
                </c:pt>
                <c:pt idx="679">
                  <c:v>0.35057131532982638</c:v>
                </c:pt>
                <c:pt idx="680">
                  <c:v>0.36658193368916386</c:v>
                </c:pt>
                <c:pt idx="681">
                  <c:v>0.37295644321757832</c:v>
                </c:pt>
                <c:pt idx="682">
                  <c:v>0.37360309749740506</c:v>
                </c:pt>
                <c:pt idx="683">
                  <c:v>0.36802276355144509</c:v>
                </c:pt>
                <c:pt idx="684">
                  <c:v>0.39199915118828077</c:v>
                </c:pt>
                <c:pt idx="685">
                  <c:v>0.40908634620329887</c:v>
                </c:pt>
                <c:pt idx="686">
                  <c:v>0.41216088784513405</c:v>
                </c:pt>
                <c:pt idx="687">
                  <c:v>0.42490424917871078</c:v>
                </c:pt>
                <c:pt idx="688">
                  <c:v>0.42714541622491903</c:v>
                </c:pt>
                <c:pt idx="689">
                  <c:v>0.42916654798510895</c:v>
                </c:pt>
                <c:pt idx="690">
                  <c:v>0.43581829890032969</c:v>
                </c:pt>
                <c:pt idx="691">
                  <c:v>0.44458673213514216</c:v>
                </c:pt>
                <c:pt idx="692">
                  <c:v>0.44723386887157895</c:v>
                </c:pt>
                <c:pt idx="693">
                  <c:v>0.44895944235406504</c:v>
                </c:pt>
                <c:pt idx="694">
                  <c:v>0.45067253188358408</c:v>
                </c:pt>
                <c:pt idx="695">
                  <c:v>0.45244727567049126</c:v>
                </c:pt>
                <c:pt idx="696">
                  <c:v>0.45237254397741472</c:v>
                </c:pt>
                <c:pt idx="697">
                  <c:v>0.45976333858036333</c:v>
                </c:pt>
                <c:pt idx="698">
                  <c:v>0.5067706258889807</c:v>
                </c:pt>
                <c:pt idx="699">
                  <c:v>0.50004776732563028</c:v>
                </c:pt>
                <c:pt idx="700">
                  <c:v>0.50330594551086172</c:v>
                </c:pt>
                <c:pt idx="701">
                  <c:v>0.53234366085099838</c:v>
                </c:pt>
                <c:pt idx="702">
                  <c:v>0.55517347431905029</c:v>
                </c:pt>
                <c:pt idx="703">
                  <c:v>0.56283460822565035</c:v>
                </c:pt>
                <c:pt idx="704">
                  <c:v>0.63269028516491355</c:v>
                </c:pt>
                <c:pt idx="705">
                  <c:v>0.63441580198362046</c:v>
                </c:pt>
                <c:pt idx="706">
                  <c:v>0.61378835613459093</c:v>
                </c:pt>
                <c:pt idx="707">
                  <c:v>0.61975153115806259</c:v>
                </c:pt>
                <c:pt idx="708">
                  <c:v>0.65526543765281442</c:v>
                </c:pt>
                <c:pt idx="709">
                  <c:v>0.66219092138120561</c:v>
                </c:pt>
                <c:pt idx="710">
                  <c:v>0.67439211464004545</c:v>
                </c:pt>
                <c:pt idx="711">
                  <c:v>0.68343574199113999</c:v>
                </c:pt>
                <c:pt idx="712">
                  <c:v>0.65724688086379079</c:v>
                </c:pt>
                <c:pt idx="713">
                  <c:v>0.65161836360782632</c:v>
                </c:pt>
                <c:pt idx="714">
                  <c:v>0.65531691597787578</c:v>
                </c:pt>
                <c:pt idx="715">
                  <c:v>0.67652067005816408</c:v>
                </c:pt>
                <c:pt idx="716">
                  <c:v>0.66215225521348153</c:v>
                </c:pt>
                <c:pt idx="717">
                  <c:v>0.66684664140461336</c:v>
                </c:pt>
                <c:pt idx="718">
                  <c:v>0.66251091243196336</c:v>
                </c:pt>
                <c:pt idx="719">
                  <c:v>0.66469189219895319</c:v>
                </c:pt>
                <c:pt idx="720">
                  <c:v>0.66544142944341522</c:v>
                </c:pt>
                <c:pt idx="721">
                  <c:v>0.66161767113735259</c:v>
                </c:pt>
                <c:pt idx="722">
                  <c:v>0.65819442579796483</c:v>
                </c:pt>
                <c:pt idx="723">
                  <c:v>0.66472825401145275</c:v>
                </c:pt>
                <c:pt idx="724">
                  <c:v>0.64776048579476764</c:v>
                </c:pt>
                <c:pt idx="725">
                  <c:v>0.6502980408596023</c:v>
                </c:pt>
                <c:pt idx="726">
                  <c:v>0.66261118306160671</c:v>
                </c:pt>
                <c:pt idx="727">
                  <c:v>0.66424726705058335</c:v>
                </c:pt>
                <c:pt idx="728">
                  <c:v>0.66320817973332125</c:v>
                </c:pt>
                <c:pt idx="729">
                  <c:v>0.6573853752649218</c:v>
                </c:pt>
                <c:pt idx="730">
                  <c:v>0.65605508137387547</c:v>
                </c:pt>
                <c:pt idx="731">
                  <c:v>0.66001704120340021</c:v>
                </c:pt>
                <c:pt idx="732">
                  <c:v>0.66539081479428885</c:v>
                </c:pt>
                <c:pt idx="733">
                  <c:v>0.67691727551269509</c:v>
                </c:pt>
                <c:pt idx="734">
                  <c:v>0.67008335065792868</c:v>
                </c:pt>
                <c:pt idx="735">
                  <c:v>0.65477788858035924</c:v>
                </c:pt>
                <c:pt idx="736">
                  <c:v>0.65369411591919391</c:v>
                </c:pt>
                <c:pt idx="737">
                  <c:v>0.65627718984737493</c:v>
                </c:pt>
                <c:pt idx="738">
                  <c:v>0.65518693657393778</c:v>
                </c:pt>
                <c:pt idx="739">
                  <c:v>0.65849526890621102</c:v>
                </c:pt>
                <c:pt idx="740">
                  <c:v>0.64296736934224819</c:v>
                </c:pt>
                <c:pt idx="741">
                  <c:v>0.64141320824324677</c:v>
                </c:pt>
                <c:pt idx="742">
                  <c:v>0.6447370068414503</c:v>
                </c:pt>
                <c:pt idx="743">
                  <c:v>0.62447505657369273</c:v>
                </c:pt>
                <c:pt idx="744">
                  <c:v>0.62024489993407117</c:v>
                </c:pt>
                <c:pt idx="745">
                  <c:v>0.62128165518929657</c:v>
                </c:pt>
                <c:pt idx="746">
                  <c:v>0.61475912365126351</c:v>
                </c:pt>
                <c:pt idx="747">
                  <c:v>0.60409261738139619</c:v>
                </c:pt>
                <c:pt idx="748">
                  <c:v>0.58343709602819294</c:v>
                </c:pt>
                <c:pt idx="749">
                  <c:v>0.5799355342538266</c:v>
                </c:pt>
                <c:pt idx="750">
                  <c:v>0.56314767470048066</c:v>
                </c:pt>
                <c:pt idx="751">
                  <c:v>0.61743802479109799</c:v>
                </c:pt>
                <c:pt idx="752">
                  <c:v>0.63332492085052849</c:v>
                </c:pt>
                <c:pt idx="753">
                  <c:v>0.65191049616700758</c:v>
                </c:pt>
                <c:pt idx="754">
                  <c:v>0.64237132974489919</c:v>
                </c:pt>
                <c:pt idx="755">
                  <c:v>0.59084989876471161</c:v>
                </c:pt>
                <c:pt idx="756">
                  <c:v>0.60201653606029282</c:v>
                </c:pt>
                <c:pt idx="757">
                  <c:v>0.5913268197178384</c:v>
                </c:pt>
                <c:pt idx="758">
                  <c:v>0.58096634030668459</c:v>
                </c:pt>
                <c:pt idx="759">
                  <c:v>0.58616254319584049</c:v>
                </c:pt>
                <c:pt idx="760">
                  <c:v>0.58664553594968194</c:v>
                </c:pt>
                <c:pt idx="761">
                  <c:v>0.50920561580826607</c:v>
                </c:pt>
                <c:pt idx="762">
                  <c:v>0.52588592179185589</c:v>
                </c:pt>
                <c:pt idx="763">
                  <c:v>0.51791162226399934</c:v>
                </c:pt>
                <c:pt idx="764">
                  <c:v>0.4995268710410119</c:v>
                </c:pt>
                <c:pt idx="765">
                  <c:v>0.54157910169582346</c:v>
                </c:pt>
                <c:pt idx="766">
                  <c:v>0.53578082509154223</c:v>
                </c:pt>
                <c:pt idx="767">
                  <c:v>0.5329711003020704</c:v>
                </c:pt>
                <c:pt idx="768">
                  <c:v>0.48763734448709867</c:v>
                </c:pt>
                <c:pt idx="769">
                  <c:v>0.5236908985460732</c:v>
                </c:pt>
                <c:pt idx="770">
                  <c:v>0.53138874591933294</c:v>
                </c:pt>
                <c:pt idx="771">
                  <c:v>0.56246038065921078</c:v>
                </c:pt>
                <c:pt idx="772">
                  <c:v>0.55064053441313476</c:v>
                </c:pt>
                <c:pt idx="773">
                  <c:v>0.5554390002618268</c:v>
                </c:pt>
                <c:pt idx="774">
                  <c:v>0.5402373706863427</c:v>
                </c:pt>
                <c:pt idx="775">
                  <c:v>0.55833189413192252</c:v>
                </c:pt>
                <c:pt idx="776">
                  <c:v>0.56224400350763448</c:v>
                </c:pt>
                <c:pt idx="777">
                  <c:v>0.55402061650850631</c:v>
                </c:pt>
                <c:pt idx="778">
                  <c:v>0.54814338784202588</c:v>
                </c:pt>
                <c:pt idx="779">
                  <c:v>0.55214101148406924</c:v>
                </c:pt>
                <c:pt idx="780">
                  <c:v>0.55001226748757182</c:v>
                </c:pt>
                <c:pt idx="781">
                  <c:v>0.54598851402258375</c:v>
                </c:pt>
                <c:pt idx="782">
                  <c:v>0.53522886649952961</c:v>
                </c:pt>
                <c:pt idx="783">
                  <c:v>0.53453851982669642</c:v>
                </c:pt>
                <c:pt idx="784">
                  <c:v>0.5402353790888017</c:v>
                </c:pt>
                <c:pt idx="785">
                  <c:v>0.53984402789420582</c:v>
                </c:pt>
                <c:pt idx="786">
                  <c:v>0.5441066658303263</c:v>
                </c:pt>
                <c:pt idx="787">
                  <c:v>0.54372686776053591</c:v>
                </c:pt>
                <c:pt idx="788">
                  <c:v>0.53956253247417019</c:v>
                </c:pt>
                <c:pt idx="789">
                  <c:v>0.52736904526617689</c:v>
                </c:pt>
                <c:pt idx="790">
                  <c:v>0.52467409170428592</c:v>
                </c:pt>
                <c:pt idx="791">
                  <c:v>0.5252276636251324</c:v>
                </c:pt>
                <c:pt idx="792">
                  <c:v>0.50997347584478359</c:v>
                </c:pt>
                <c:pt idx="793">
                  <c:v>0.50958228664687233</c:v>
                </c:pt>
                <c:pt idx="794">
                  <c:v>0.51270469687298803</c:v>
                </c:pt>
                <c:pt idx="795">
                  <c:v>0.52204189668455825</c:v>
                </c:pt>
                <c:pt idx="796">
                  <c:v>0.52528048118341208</c:v>
                </c:pt>
                <c:pt idx="797">
                  <c:v>0.52044398274077142</c:v>
                </c:pt>
                <c:pt idx="798">
                  <c:v>0.55145780559195889</c:v>
                </c:pt>
                <c:pt idx="799">
                  <c:v>0.54760958534096682</c:v>
                </c:pt>
                <c:pt idx="800">
                  <c:v>0.54960135881474004</c:v>
                </c:pt>
                <c:pt idx="801">
                  <c:v>0.55287722825575225</c:v>
                </c:pt>
                <c:pt idx="802">
                  <c:v>0.54447113003456649</c:v>
                </c:pt>
                <c:pt idx="803">
                  <c:v>0.55506254142851741</c:v>
                </c:pt>
                <c:pt idx="804">
                  <c:v>0.51095171587116905</c:v>
                </c:pt>
                <c:pt idx="805">
                  <c:v>0.48420601211508324</c:v>
                </c:pt>
                <c:pt idx="806">
                  <c:v>0.4792883749161988</c:v>
                </c:pt>
                <c:pt idx="807">
                  <c:v>0.47368474277390993</c:v>
                </c:pt>
                <c:pt idx="808">
                  <c:v>0.49033377111069365</c:v>
                </c:pt>
                <c:pt idx="809">
                  <c:v>0.49226344981196801</c:v>
                </c:pt>
                <c:pt idx="810">
                  <c:v>0.45740211856109075</c:v>
                </c:pt>
                <c:pt idx="811">
                  <c:v>0.45515317518755294</c:v>
                </c:pt>
                <c:pt idx="812">
                  <c:v>0.4500339966714958</c:v>
                </c:pt>
                <c:pt idx="813">
                  <c:v>0.42566488441045275</c:v>
                </c:pt>
                <c:pt idx="814">
                  <c:v>0.40983215912928772</c:v>
                </c:pt>
                <c:pt idx="815">
                  <c:v>0.40925657475656391</c:v>
                </c:pt>
                <c:pt idx="816">
                  <c:v>0.38644791608047085</c:v>
                </c:pt>
                <c:pt idx="817">
                  <c:v>0.39058610692128043</c:v>
                </c:pt>
                <c:pt idx="818">
                  <c:v>0.38903146430492169</c:v>
                </c:pt>
                <c:pt idx="819">
                  <c:v>0.37902177810863719</c:v>
                </c:pt>
                <c:pt idx="820">
                  <c:v>0.36828645507517921</c:v>
                </c:pt>
                <c:pt idx="821">
                  <c:v>0.35967545240377702</c:v>
                </c:pt>
                <c:pt idx="822">
                  <c:v>0.31581702201069678</c:v>
                </c:pt>
                <c:pt idx="823">
                  <c:v>0.31754898358203121</c:v>
                </c:pt>
                <c:pt idx="824">
                  <c:v>0.33050701252344661</c:v>
                </c:pt>
                <c:pt idx="825">
                  <c:v>0.32436939692060607</c:v>
                </c:pt>
                <c:pt idx="826">
                  <c:v>0.32558265328107644</c:v>
                </c:pt>
                <c:pt idx="827">
                  <c:v>0.31827710569248907</c:v>
                </c:pt>
                <c:pt idx="828">
                  <c:v>0.27582395130820236</c:v>
                </c:pt>
                <c:pt idx="829">
                  <c:v>0.27738956025702455</c:v>
                </c:pt>
                <c:pt idx="830">
                  <c:v>0.29588264429603883</c:v>
                </c:pt>
                <c:pt idx="831">
                  <c:v>0.30841764223784163</c:v>
                </c:pt>
                <c:pt idx="832">
                  <c:v>0.30743474424323014</c:v>
                </c:pt>
                <c:pt idx="833">
                  <c:v>0.30401979223900966</c:v>
                </c:pt>
                <c:pt idx="834">
                  <c:v>0.2826205241079392</c:v>
                </c:pt>
                <c:pt idx="835">
                  <c:v>0.28121165545616977</c:v>
                </c:pt>
                <c:pt idx="836">
                  <c:v>0.27719915188590238</c:v>
                </c:pt>
                <c:pt idx="837">
                  <c:v>0.27537393146328287</c:v>
                </c:pt>
                <c:pt idx="838">
                  <c:v>0.27724936693155883</c:v>
                </c:pt>
                <c:pt idx="839">
                  <c:v>0.27706727984574925</c:v>
                </c:pt>
                <c:pt idx="840">
                  <c:v>0.27297003665559522</c:v>
                </c:pt>
                <c:pt idx="841">
                  <c:v>0.26781693926033834</c:v>
                </c:pt>
                <c:pt idx="842">
                  <c:v>0.26911595068222477</c:v>
                </c:pt>
                <c:pt idx="843">
                  <c:v>0.27147119904394085</c:v>
                </c:pt>
                <c:pt idx="844">
                  <c:v>0.27138066366431068</c:v>
                </c:pt>
                <c:pt idx="845">
                  <c:v>0.26800858008632533</c:v>
                </c:pt>
                <c:pt idx="846">
                  <c:v>0.27065193413725952</c:v>
                </c:pt>
                <c:pt idx="847">
                  <c:v>0.27048592389017245</c:v>
                </c:pt>
                <c:pt idx="848">
                  <c:v>0.27166602698574127</c:v>
                </c:pt>
                <c:pt idx="849">
                  <c:v>0.27076141959720457</c:v>
                </c:pt>
                <c:pt idx="850">
                  <c:v>0.28032931834234015</c:v>
                </c:pt>
                <c:pt idx="851">
                  <c:v>0.28750409038813501</c:v>
                </c:pt>
                <c:pt idx="852">
                  <c:v>0.28431715988227724</c:v>
                </c:pt>
                <c:pt idx="853">
                  <c:v>0.28155715206942217</c:v>
                </c:pt>
                <c:pt idx="854">
                  <c:v>0.28062109536987923</c:v>
                </c:pt>
                <c:pt idx="855">
                  <c:v>0.29249271085948153</c:v>
                </c:pt>
                <c:pt idx="856">
                  <c:v>0.29012094640164504</c:v>
                </c:pt>
                <c:pt idx="857">
                  <c:v>0.29349945504735264</c:v>
                </c:pt>
                <c:pt idx="858">
                  <c:v>0.28892864807964108</c:v>
                </c:pt>
                <c:pt idx="859">
                  <c:v>0.29175353021899586</c:v>
                </c:pt>
                <c:pt idx="860">
                  <c:v>0.29208069999085046</c:v>
                </c:pt>
                <c:pt idx="861">
                  <c:v>0.28796244986282299</c:v>
                </c:pt>
                <c:pt idx="862">
                  <c:v>0.30577557564888974</c:v>
                </c:pt>
                <c:pt idx="863">
                  <c:v>0.300153282026903</c:v>
                </c:pt>
                <c:pt idx="864">
                  <c:v>0.29622882394095523</c:v>
                </c:pt>
                <c:pt idx="865">
                  <c:v>0.29860076101270044</c:v>
                </c:pt>
                <c:pt idx="866">
                  <c:v>0.29284792774306551</c:v>
                </c:pt>
                <c:pt idx="867">
                  <c:v>0.29779828831621674</c:v>
                </c:pt>
                <c:pt idx="868">
                  <c:v>0.30658986132491434</c:v>
                </c:pt>
                <c:pt idx="869">
                  <c:v>0.30933123667392243</c:v>
                </c:pt>
                <c:pt idx="870">
                  <c:v>0.30827267333529873</c:v>
                </c:pt>
                <c:pt idx="871">
                  <c:v>0.28727995253642064</c:v>
                </c:pt>
                <c:pt idx="872">
                  <c:v>0.28712635574784795</c:v>
                </c:pt>
                <c:pt idx="873">
                  <c:v>0.29131258052395803</c:v>
                </c:pt>
                <c:pt idx="874">
                  <c:v>0.29534504680893081</c:v>
                </c:pt>
                <c:pt idx="875">
                  <c:v>0.28787881892955208</c:v>
                </c:pt>
                <c:pt idx="876">
                  <c:v>0.28074964769310506</c:v>
                </c:pt>
                <c:pt idx="877">
                  <c:v>0.27903543792225005</c:v>
                </c:pt>
                <c:pt idx="878">
                  <c:v>0.27829706926902631</c:v>
                </c:pt>
                <c:pt idx="879">
                  <c:v>0.2882605218404149</c:v>
                </c:pt>
                <c:pt idx="880">
                  <c:v>0.28883037802331152</c:v>
                </c:pt>
                <c:pt idx="881">
                  <c:v>0.29837058157031476</c:v>
                </c:pt>
                <c:pt idx="882">
                  <c:v>0.30387350976735905</c:v>
                </c:pt>
                <c:pt idx="883">
                  <c:v>0.30935343242029889</c:v>
                </c:pt>
                <c:pt idx="884">
                  <c:v>0.31102181370600335</c:v>
                </c:pt>
                <c:pt idx="885">
                  <c:v>0.3406623010826807</c:v>
                </c:pt>
                <c:pt idx="886">
                  <c:v>0.3325194024005787</c:v>
                </c:pt>
                <c:pt idx="887">
                  <c:v>0.31978036970609203</c:v>
                </c:pt>
                <c:pt idx="888">
                  <c:v>0.31128617990024804</c:v>
                </c:pt>
                <c:pt idx="889">
                  <c:v>0.29538620315028369</c:v>
                </c:pt>
                <c:pt idx="890">
                  <c:v>0.30742161003333102</c:v>
                </c:pt>
                <c:pt idx="891">
                  <c:v>0.31767034427617857</c:v>
                </c:pt>
                <c:pt idx="892">
                  <c:v>0.29895725227319697</c:v>
                </c:pt>
                <c:pt idx="893">
                  <c:v>0.26732013363430901</c:v>
                </c:pt>
                <c:pt idx="894">
                  <c:v>0.26614244600310871</c:v>
                </c:pt>
                <c:pt idx="895">
                  <c:v>0.25899786675345066</c:v>
                </c:pt>
                <c:pt idx="896">
                  <c:v>0.25406901798698567</c:v>
                </c:pt>
                <c:pt idx="897">
                  <c:v>0.25375150902910443</c:v>
                </c:pt>
                <c:pt idx="898">
                  <c:v>0.25214304694465522</c:v>
                </c:pt>
                <c:pt idx="899">
                  <c:v>0.252993355969168</c:v>
                </c:pt>
                <c:pt idx="900">
                  <c:v>0.24917328222589169</c:v>
                </c:pt>
                <c:pt idx="901">
                  <c:v>0.25191149664723744</c:v>
                </c:pt>
                <c:pt idx="902">
                  <c:v>0.25125037285569862</c:v>
                </c:pt>
                <c:pt idx="903">
                  <c:v>0.25076104725174847</c:v>
                </c:pt>
                <c:pt idx="904">
                  <c:v>0.25101232195926809</c:v>
                </c:pt>
                <c:pt idx="905">
                  <c:v>0.24553812298542374</c:v>
                </c:pt>
                <c:pt idx="906">
                  <c:v>0.2436168328509887</c:v>
                </c:pt>
                <c:pt idx="907">
                  <c:v>0.24326202000535904</c:v>
                </c:pt>
                <c:pt idx="908">
                  <c:v>0.24641064439632804</c:v>
                </c:pt>
                <c:pt idx="909">
                  <c:v>0.24289379176717099</c:v>
                </c:pt>
                <c:pt idx="910">
                  <c:v>0.24212672850011374</c:v>
                </c:pt>
                <c:pt idx="911">
                  <c:v>0.24480853957067611</c:v>
                </c:pt>
                <c:pt idx="912">
                  <c:v>0.24478985936192471</c:v>
                </c:pt>
                <c:pt idx="913">
                  <c:v>0.24135856497995553</c:v>
                </c:pt>
                <c:pt idx="914">
                  <c:v>0.23605523352874991</c:v>
                </c:pt>
                <c:pt idx="915">
                  <c:v>0.23052298475479749</c:v>
                </c:pt>
                <c:pt idx="916">
                  <c:v>0.22961433258993189</c:v>
                </c:pt>
                <c:pt idx="917">
                  <c:v>0.23965692408752934</c:v>
                </c:pt>
                <c:pt idx="918">
                  <c:v>0.23265627020736465</c:v>
                </c:pt>
                <c:pt idx="919">
                  <c:v>0.23239229162724384</c:v>
                </c:pt>
                <c:pt idx="920">
                  <c:v>0.22696196665023816</c:v>
                </c:pt>
                <c:pt idx="921">
                  <c:v>0.22333172155877665</c:v>
                </c:pt>
                <c:pt idx="922">
                  <c:v>0.21345086747882466</c:v>
                </c:pt>
                <c:pt idx="923">
                  <c:v>0.20780376489595731</c:v>
                </c:pt>
                <c:pt idx="924">
                  <c:v>0.20691635889073642</c:v>
                </c:pt>
                <c:pt idx="925">
                  <c:v>0.18600321621122043</c:v>
                </c:pt>
                <c:pt idx="926">
                  <c:v>0.17904975729607409</c:v>
                </c:pt>
                <c:pt idx="927">
                  <c:v>0.1761882345171768</c:v>
                </c:pt>
                <c:pt idx="928">
                  <c:v>0.17997408003079196</c:v>
                </c:pt>
                <c:pt idx="929">
                  <c:v>0.17976691079453741</c:v>
                </c:pt>
                <c:pt idx="930">
                  <c:v>0.18274968108214748</c:v>
                </c:pt>
                <c:pt idx="931">
                  <c:v>0.17501643713708728</c:v>
                </c:pt>
                <c:pt idx="932">
                  <c:v>0.17554254730709082</c:v>
                </c:pt>
                <c:pt idx="933">
                  <c:v>0.17590081105076874</c:v>
                </c:pt>
                <c:pt idx="934">
                  <c:v>0.17814241901519159</c:v>
                </c:pt>
                <c:pt idx="935">
                  <c:v>0.17613018444415171</c:v>
                </c:pt>
                <c:pt idx="936">
                  <c:v>0.17498174359730087</c:v>
                </c:pt>
                <c:pt idx="937">
                  <c:v>0.16812148899764867</c:v>
                </c:pt>
                <c:pt idx="938">
                  <c:v>0.16587367407986101</c:v>
                </c:pt>
                <c:pt idx="939">
                  <c:v>0.16715516359264557</c:v>
                </c:pt>
                <c:pt idx="940">
                  <c:v>0.16167627711396895</c:v>
                </c:pt>
                <c:pt idx="941">
                  <c:v>0.15489804960721346</c:v>
                </c:pt>
                <c:pt idx="942">
                  <c:v>0.15621449848248478</c:v>
                </c:pt>
                <c:pt idx="943">
                  <c:v>0.15448959188537922</c:v>
                </c:pt>
                <c:pt idx="944">
                  <c:v>0.14286236748737641</c:v>
                </c:pt>
                <c:pt idx="945">
                  <c:v>0.1226121104548329</c:v>
                </c:pt>
                <c:pt idx="946">
                  <c:v>0.12105638574570325</c:v>
                </c:pt>
                <c:pt idx="947">
                  <c:v>0.12242200017580811</c:v>
                </c:pt>
                <c:pt idx="948">
                  <c:v>0.11424251434296157</c:v>
                </c:pt>
                <c:pt idx="949">
                  <c:v>0.11769506798942901</c:v>
                </c:pt>
                <c:pt idx="950">
                  <c:v>0.12106115952071306</c:v>
                </c:pt>
                <c:pt idx="951">
                  <c:v>0.12981848399487603</c:v>
                </c:pt>
                <c:pt idx="952">
                  <c:v>0.13709377642531931</c:v>
                </c:pt>
                <c:pt idx="953">
                  <c:v>0.11362466152036588</c:v>
                </c:pt>
                <c:pt idx="954">
                  <c:v>9.040136792339018E-2</c:v>
                </c:pt>
                <c:pt idx="955">
                  <c:v>0.10627851633698335</c:v>
                </c:pt>
                <c:pt idx="956">
                  <c:v>0.12360893658820481</c:v>
                </c:pt>
                <c:pt idx="957">
                  <c:v>0.12471006713134546</c:v>
                </c:pt>
                <c:pt idx="958">
                  <c:v>0.13406233560415876</c:v>
                </c:pt>
                <c:pt idx="959">
                  <c:v>0.14402108793300863</c:v>
                </c:pt>
                <c:pt idx="960">
                  <c:v>0.13855429859921203</c:v>
                </c:pt>
                <c:pt idx="961">
                  <c:v>0.1361447291695288</c:v>
                </c:pt>
                <c:pt idx="962">
                  <c:v>0.13630838233349044</c:v>
                </c:pt>
                <c:pt idx="963">
                  <c:v>0.15480353964923368</c:v>
                </c:pt>
                <c:pt idx="964">
                  <c:v>0.14881250968167611</c:v>
                </c:pt>
                <c:pt idx="965">
                  <c:v>0.15424152264153534</c:v>
                </c:pt>
                <c:pt idx="966">
                  <c:v>0.15525929308347139</c:v>
                </c:pt>
                <c:pt idx="967">
                  <c:v>0.15470280983886964</c:v>
                </c:pt>
                <c:pt idx="968">
                  <c:v>0.1634222396800844</c:v>
                </c:pt>
                <c:pt idx="969">
                  <c:v>0.16479217713074057</c:v>
                </c:pt>
                <c:pt idx="970">
                  <c:v>0.16541233447935055</c:v>
                </c:pt>
                <c:pt idx="971">
                  <c:v>0.17442416216124318</c:v>
                </c:pt>
                <c:pt idx="972">
                  <c:v>0.17649114572152061</c:v>
                </c:pt>
                <c:pt idx="973">
                  <c:v>0.18236549545327366</c:v>
                </c:pt>
                <c:pt idx="974">
                  <c:v>0.17714061591160718</c:v>
                </c:pt>
                <c:pt idx="975">
                  <c:v>0.1751110300624574</c:v>
                </c:pt>
                <c:pt idx="976">
                  <c:v>0.17057017298057436</c:v>
                </c:pt>
                <c:pt idx="977">
                  <c:v>0.17811535035687248</c:v>
                </c:pt>
                <c:pt idx="978">
                  <c:v>0.18455328441327304</c:v>
                </c:pt>
                <c:pt idx="979">
                  <c:v>0.19376876983381133</c:v>
                </c:pt>
                <c:pt idx="980">
                  <c:v>0.1684679110469981</c:v>
                </c:pt>
                <c:pt idx="981">
                  <c:v>0.17049355961469304</c:v>
                </c:pt>
                <c:pt idx="982">
                  <c:v>0.16743004017017324</c:v>
                </c:pt>
                <c:pt idx="983">
                  <c:v>0.17051638918177042</c:v>
                </c:pt>
                <c:pt idx="984">
                  <c:v>0.16671837197117512</c:v>
                </c:pt>
                <c:pt idx="985">
                  <c:v>0.1732481687437025</c:v>
                </c:pt>
                <c:pt idx="986">
                  <c:v>0.17412860255469581</c:v>
                </c:pt>
                <c:pt idx="987">
                  <c:v>0.19432665274214192</c:v>
                </c:pt>
                <c:pt idx="988">
                  <c:v>0.19043152356863557</c:v>
                </c:pt>
                <c:pt idx="989">
                  <c:v>0.19179863042319173</c:v>
                </c:pt>
                <c:pt idx="990">
                  <c:v>0.19431975821465289</c:v>
                </c:pt>
                <c:pt idx="991">
                  <c:v>0.19781755997747946</c:v>
                </c:pt>
                <c:pt idx="992">
                  <c:v>0.19495128132292497</c:v>
                </c:pt>
                <c:pt idx="993">
                  <c:v>0.19193779420084406</c:v>
                </c:pt>
                <c:pt idx="994">
                  <c:v>0.21837252077110228</c:v>
                </c:pt>
                <c:pt idx="995">
                  <c:v>0.22248376936557587</c:v>
                </c:pt>
                <c:pt idx="996">
                  <c:v>0.21392999949660282</c:v>
                </c:pt>
                <c:pt idx="997">
                  <c:v>0.21439365622193121</c:v>
                </c:pt>
                <c:pt idx="998">
                  <c:v>0.21931272930138376</c:v>
                </c:pt>
                <c:pt idx="999">
                  <c:v>0.20960222245131194</c:v>
                </c:pt>
                <c:pt idx="1000">
                  <c:v>0.20696254722476568</c:v>
                </c:pt>
                <c:pt idx="1001">
                  <c:v>0.2040896475938942</c:v>
                </c:pt>
                <c:pt idx="1002">
                  <c:v>0.22245541539094585</c:v>
                </c:pt>
                <c:pt idx="1003">
                  <c:v>0.22385423538188129</c:v>
                </c:pt>
                <c:pt idx="1004">
                  <c:v>0.22655675846435833</c:v>
                </c:pt>
                <c:pt idx="1005">
                  <c:v>0.2256630972549323</c:v>
                </c:pt>
                <c:pt idx="1006">
                  <c:v>0.23116228012888787</c:v>
                </c:pt>
                <c:pt idx="1007">
                  <c:v>0.24163056696041973</c:v>
                </c:pt>
                <c:pt idx="1008">
                  <c:v>0.25436568242422958</c:v>
                </c:pt>
                <c:pt idx="1009">
                  <c:v>0.25738377138938262</c:v>
                </c:pt>
                <c:pt idx="1010">
                  <c:v>0.26190929294546328</c:v>
                </c:pt>
                <c:pt idx="1011">
                  <c:v>0.26482753478407101</c:v>
                </c:pt>
                <c:pt idx="1012">
                  <c:v>0.28453081171403588</c:v>
                </c:pt>
                <c:pt idx="1013">
                  <c:v>0.27841088465757075</c:v>
                </c:pt>
                <c:pt idx="1014">
                  <c:v>0.26680503178978593</c:v>
                </c:pt>
                <c:pt idx="1015">
                  <c:v>0.27509910252007963</c:v>
                </c:pt>
                <c:pt idx="1016">
                  <c:v>0.29216125514541652</c:v>
                </c:pt>
                <c:pt idx="1017">
                  <c:v>0.29786836504882519</c:v>
                </c:pt>
                <c:pt idx="1018">
                  <c:v>0.29784374780990097</c:v>
                </c:pt>
                <c:pt idx="1019">
                  <c:v>0.29817851103125015</c:v>
                </c:pt>
                <c:pt idx="1020">
                  <c:v>0.30302156558877491</c:v>
                </c:pt>
                <c:pt idx="1021">
                  <c:v>0.29115264030283838</c:v>
                </c:pt>
                <c:pt idx="1022">
                  <c:v>0.29676003965805214</c:v>
                </c:pt>
                <c:pt idx="1023">
                  <c:v>0.295358922620375</c:v>
                </c:pt>
                <c:pt idx="1024">
                  <c:v>0.28437145880065368</c:v>
                </c:pt>
                <c:pt idx="1025">
                  <c:v>0.28465749099663551</c:v>
                </c:pt>
                <c:pt idx="1026">
                  <c:v>0.27317874018802973</c:v>
                </c:pt>
                <c:pt idx="1027">
                  <c:v>0.27745268109573989</c:v>
                </c:pt>
                <c:pt idx="1028">
                  <c:v>0.26997344281987606</c:v>
                </c:pt>
                <c:pt idx="1029">
                  <c:v>0.26861666719380056</c:v>
                </c:pt>
                <c:pt idx="1030">
                  <c:v>0.25878694494749344</c:v>
                </c:pt>
                <c:pt idx="1031">
                  <c:v>0.22723565321604178</c:v>
                </c:pt>
                <c:pt idx="1032">
                  <c:v>0.1573451879320307</c:v>
                </c:pt>
                <c:pt idx="1033">
                  <c:v>0.11696237223652599</c:v>
                </c:pt>
                <c:pt idx="1034">
                  <c:v>0.1032725683444002</c:v>
                </c:pt>
                <c:pt idx="1035">
                  <c:v>9.7878378386402273E-2</c:v>
                </c:pt>
                <c:pt idx="1036">
                  <c:v>9.4604114043177409E-2</c:v>
                </c:pt>
                <c:pt idx="1037">
                  <c:v>9.3852367542692799E-2</c:v>
                </c:pt>
                <c:pt idx="1038">
                  <c:v>9.3901507912263052E-2</c:v>
                </c:pt>
                <c:pt idx="1039">
                  <c:v>0.10154888748236987</c:v>
                </c:pt>
                <c:pt idx="1040">
                  <c:v>0.10486012610666777</c:v>
                </c:pt>
                <c:pt idx="1041">
                  <c:v>0.10445721211937668</c:v>
                </c:pt>
                <c:pt idx="1042">
                  <c:v>9.9008950417559194E-2</c:v>
                </c:pt>
                <c:pt idx="1043">
                  <c:v>0.10830146501315192</c:v>
                </c:pt>
                <c:pt idx="1044">
                  <c:v>0.10621403946462497</c:v>
                </c:pt>
                <c:pt idx="1045">
                  <c:v>0.10780536983411355</c:v>
                </c:pt>
                <c:pt idx="1046">
                  <c:v>0.10947494375867518</c:v>
                </c:pt>
                <c:pt idx="1047">
                  <c:v>0.10942752739162002</c:v>
                </c:pt>
                <c:pt idx="1048">
                  <c:v>0.10871735385610071</c:v>
                </c:pt>
                <c:pt idx="1049">
                  <c:v>0.10873282046422612</c:v>
                </c:pt>
                <c:pt idx="1050">
                  <c:v>0.10349109867419756</c:v>
                </c:pt>
                <c:pt idx="1051">
                  <c:v>0.101297397771444</c:v>
                </c:pt>
                <c:pt idx="1052">
                  <c:v>0.10096439813039058</c:v>
                </c:pt>
                <c:pt idx="1053">
                  <c:v>0.10213440282224155</c:v>
                </c:pt>
                <c:pt idx="1054">
                  <c:v>9.9139642430526018E-2</c:v>
                </c:pt>
                <c:pt idx="1055">
                  <c:v>9.931342320288368E-2</c:v>
                </c:pt>
                <c:pt idx="1056">
                  <c:v>0.10009584444376438</c:v>
                </c:pt>
                <c:pt idx="1057">
                  <c:v>9.6182335827465618E-2</c:v>
                </c:pt>
                <c:pt idx="1058">
                  <c:v>9.4031313455349277E-2</c:v>
                </c:pt>
                <c:pt idx="1059">
                  <c:v>8.2922295519146969E-2</c:v>
                </c:pt>
                <c:pt idx="1060">
                  <c:v>8.2772056077368178E-2</c:v>
                </c:pt>
                <c:pt idx="1061">
                  <c:v>8.0681350436977411E-2</c:v>
                </c:pt>
                <c:pt idx="1062">
                  <c:v>7.9200465455786934E-2</c:v>
                </c:pt>
                <c:pt idx="1063">
                  <c:v>7.5544914139061309E-2</c:v>
                </c:pt>
                <c:pt idx="1064">
                  <c:v>7.6938883507209399E-2</c:v>
                </c:pt>
                <c:pt idx="1065">
                  <c:v>7.4651843347001506E-2</c:v>
                </c:pt>
                <c:pt idx="1066">
                  <c:v>7.4264873782152407E-2</c:v>
                </c:pt>
                <c:pt idx="1067">
                  <c:v>7.3853885161341629E-2</c:v>
                </c:pt>
                <c:pt idx="1068">
                  <c:v>7.8778558518391092E-2</c:v>
                </c:pt>
                <c:pt idx="1069">
                  <c:v>8.0652221024774859E-2</c:v>
                </c:pt>
                <c:pt idx="1070">
                  <c:v>8.9486982948020155E-2</c:v>
                </c:pt>
                <c:pt idx="1071">
                  <c:v>9.0290024650419506E-2</c:v>
                </c:pt>
                <c:pt idx="1072">
                  <c:v>8.9776498425235093E-2</c:v>
                </c:pt>
                <c:pt idx="1073">
                  <c:v>8.9616084025541054E-2</c:v>
                </c:pt>
                <c:pt idx="1074">
                  <c:v>9.3005181335682752E-2</c:v>
                </c:pt>
                <c:pt idx="1075">
                  <c:v>8.4904578350158022E-2</c:v>
                </c:pt>
                <c:pt idx="1076">
                  <c:v>9.2153544426571921E-2</c:v>
                </c:pt>
                <c:pt idx="1077">
                  <c:v>9.4007268679943023E-2</c:v>
                </c:pt>
                <c:pt idx="1078">
                  <c:v>9.3814659031643433E-2</c:v>
                </c:pt>
                <c:pt idx="1079">
                  <c:v>9.7590276691135125E-2</c:v>
                </c:pt>
                <c:pt idx="1080">
                  <c:v>9.893510396993864E-2</c:v>
                </c:pt>
                <c:pt idx="1081">
                  <c:v>9.8239841022549318E-2</c:v>
                </c:pt>
                <c:pt idx="1082">
                  <c:v>9.7192159089244862E-2</c:v>
                </c:pt>
                <c:pt idx="1083">
                  <c:v>9.5717672867642906E-2</c:v>
                </c:pt>
                <c:pt idx="1084">
                  <c:v>9.7059042260081871E-2</c:v>
                </c:pt>
                <c:pt idx="1085">
                  <c:v>9.604663983948275E-2</c:v>
                </c:pt>
                <c:pt idx="1086">
                  <c:v>9.509562659322511E-2</c:v>
                </c:pt>
                <c:pt idx="1087">
                  <c:v>0.10155322074079537</c:v>
                </c:pt>
                <c:pt idx="1088">
                  <c:v>0.10135206349607838</c:v>
                </c:pt>
                <c:pt idx="1089">
                  <c:v>0.10150357395231312</c:v>
                </c:pt>
                <c:pt idx="1090">
                  <c:v>0.10097881598916686</c:v>
                </c:pt>
                <c:pt idx="1091">
                  <c:v>9.9490010746801125E-2</c:v>
                </c:pt>
                <c:pt idx="1092">
                  <c:v>0.10294556044076676</c:v>
                </c:pt>
                <c:pt idx="1093">
                  <c:v>0.10409637893454235</c:v>
                </c:pt>
                <c:pt idx="1094">
                  <c:v>0.10713557853920967</c:v>
                </c:pt>
                <c:pt idx="1095">
                  <c:v>0.12475857216690073</c:v>
                </c:pt>
                <c:pt idx="1096">
                  <c:v>0.14759388147761882</c:v>
                </c:pt>
                <c:pt idx="1097">
                  <c:v>0.15409232519034144</c:v>
                </c:pt>
                <c:pt idx="1098">
                  <c:v>0.16909988888636596</c:v>
                </c:pt>
                <c:pt idx="1099">
                  <c:v>0.17606019803594539</c:v>
                </c:pt>
                <c:pt idx="1100">
                  <c:v>0.17599462972779015</c:v>
                </c:pt>
                <c:pt idx="1101">
                  <c:v>0.17659229229461421</c:v>
                </c:pt>
                <c:pt idx="1102">
                  <c:v>0.17549839388741167</c:v>
                </c:pt>
                <c:pt idx="1103">
                  <c:v>0.17066321431415854</c:v>
                </c:pt>
                <c:pt idx="1104">
                  <c:v>0.17362279347478635</c:v>
                </c:pt>
                <c:pt idx="1105">
                  <c:v>0.18049690446977371</c:v>
                </c:pt>
                <c:pt idx="1106">
                  <c:v>0.18210276035784623</c:v>
                </c:pt>
                <c:pt idx="1107">
                  <c:v>0.18404871667117395</c:v>
                </c:pt>
                <c:pt idx="1108">
                  <c:v>0.18856271153493451</c:v>
                </c:pt>
                <c:pt idx="1109">
                  <c:v>0.18439534181795411</c:v>
                </c:pt>
                <c:pt idx="1110">
                  <c:v>0.19185089156108073</c:v>
                </c:pt>
                <c:pt idx="1111">
                  <c:v>0.18797338194865121</c:v>
                </c:pt>
                <c:pt idx="1112">
                  <c:v>0.1919063426496205</c:v>
                </c:pt>
                <c:pt idx="1113">
                  <c:v>0.19619483770816815</c:v>
                </c:pt>
                <c:pt idx="1114">
                  <c:v>0.19296151666242498</c:v>
                </c:pt>
                <c:pt idx="1115">
                  <c:v>0.1865294142548119</c:v>
                </c:pt>
                <c:pt idx="1116">
                  <c:v>0.18591173577546286</c:v>
                </c:pt>
                <c:pt idx="1117">
                  <c:v>0.18812465727696509</c:v>
                </c:pt>
                <c:pt idx="1118">
                  <c:v>0.1907691860555267</c:v>
                </c:pt>
                <c:pt idx="1119">
                  <c:v>0.19070857333327559</c:v>
                </c:pt>
                <c:pt idx="1120">
                  <c:v>0.19606319943571773</c:v>
                </c:pt>
                <c:pt idx="1121">
                  <c:v>0.20038076157015683</c:v>
                </c:pt>
                <c:pt idx="1122">
                  <c:v>0.22803326009989378</c:v>
                </c:pt>
                <c:pt idx="1123">
                  <c:v>0.23211112089813776</c:v>
                </c:pt>
                <c:pt idx="1124">
                  <c:v>0.24638264252458586</c:v>
                </c:pt>
                <c:pt idx="1125">
                  <c:v>0.26055217282274123</c:v>
                </c:pt>
                <c:pt idx="1126">
                  <c:v>0.25778792159583425</c:v>
                </c:pt>
                <c:pt idx="1127">
                  <c:v>0.27175017839386739</c:v>
                </c:pt>
                <c:pt idx="1128">
                  <c:v>0.27179314897907075</c:v>
                </c:pt>
                <c:pt idx="1129">
                  <c:v>0.27186321739301594</c:v>
                </c:pt>
                <c:pt idx="1130">
                  <c:v>0.26888989440998762</c:v>
                </c:pt>
                <c:pt idx="1131">
                  <c:v>0.2698148204785194</c:v>
                </c:pt>
                <c:pt idx="1132">
                  <c:v>0.27385743882424629</c:v>
                </c:pt>
                <c:pt idx="1133">
                  <c:v>0.26665851443466071</c:v>
                </c:pt>
                <c:pt idx="1134">
                  <c:v>0.2631611224980131</c:v>
                </c:pt>
                <c:pt idx="1135">
                  <c:v>0.25237546583792647</c:v>
                </c:pt>
                <c:pt idx="1136">
                  <c:v>0.27092156965274744</c:v>
                </c:pt>
                <c:pt idx="1137">
                  <c:v>0.26063510741764673</c:v>
                </c:pt>
                <c:pt idx="1138">
                  <c:v>0.2699418432941183</c:v>
                </c:pt>
                <c:pt idx="1139">
                  <c:v>0.26396368250101865</c:v>
                </c:pt>
                <c:pt idx="1140">
                  <c:v>0.27346522279723856</c:v>
                </c:pt>
                <c:pt idx="1141">
                  <c:v>0.27410033341413381</c:v>
                </c:pt>
                <c:pt idx="1142">
                  <c:v>0.28642470923550595</c:v>
                </c:pt>
                <c:pt idx="1143">
                  <c:v>0.28709411816819791</c:v>
                </c:pt>
                <c:pt idx="1144">
                  <c:v>0.29590172561509903</c:v>
                </c:pt>
                <c:pt idx="1145">
                  <c:v>0.30299808902772951</c:v>
                </c:pt>
                <c:pt idx="1146">
                  <c:v>0.30836298782976113</c:v>
                </c:pt>
                <c:pt idx="1147">
                  <c:v>0.34257260429789477</c:v>
                </c:pt>
                <c:pt idx="1148">
                  <c:v>0.34862318217325405</c:v>
                </c:pt>
                <c:pt idx="1149">
                  <c:v>0.34737705756586867</c:v>
                </c:pt>
                <c:pt idx="1150">
                  <c:v>0.34313966747451641</c:v>
                </c:pt>
                <c:pt idx="1151">
                  <c:v>0.33790213712932921</c:v>
                </c:pt>
                <c:pt idx="1152">
                  <c:v>0.33658458848673556</c:v>
                </c:pt>
                <c:pt idx="1153">
                  <c:v>0.34292926719596223</c:v>
                </c:pt>
                <c:pt idx="1154">
                  <c:v>0.34951168790320331</c:v>
                </c:pt>
                <c:pt idx="1155">
                  <c:v>0.35254121360959528</c:v>
                </c:pt>
                <c:pt idx="1156">
                  <c:v>0.35303284377100425</c:v>
                </c:pt>
                <c:pt idx="1157">
                  <c:v>0.37018220497652787</c:v>
                </c:pt>
                <c:pt idx="1158">
                  <c:v>0.37038790725365711</c:v>
                </c:pt>
                <c:pt idx="1159">
                  <c:v>0.37107064175436377</c:v>
                </c:pt>
                <c:pt idx="1160">
                  <c:v>0.36816951418468757</c:v>
                </c:pt>
                <c:pt idx="1161">
                  <c:v>0.36731579360968969</c:v>
                </c:pt>
                <c:pt idx="1162">
                  <c:v>0.36092850373971264</c:v>
                </c:pt>
                <c:pt idx="1163">
                  <c:v>0.35471623880745334</c:v>
                </c:pt>
                <c:pt idx="1164">
                  <c:v>0.35253569551266567</c:v>
                </c:pt>
                <c:pt idx="1165">
                  <c:v>0.35412092220474412</c:v>
                </c:pt>
                <c:pt idx="1166">
                  <c:v>0.35641440311218636</c:v>
                </c:pt>
                <c:pt idx="1167">
                  <c:v>0.35853787244210777</c:v>
                </c:pt>
                <c:pt idx="1168">
                  <c:v>0.37829986062370352</c:v>
                </c:pt>
                <c:pt idx="1169">
                  <c:v>0.37393337136511151</c:v>
                </c:pt>
                <c:pt idx="1170">
                  <c:v>0.37653580314128776</c:v>
                </c:pt>
                <c:pt idx="1171">
                  <c:v>0.37789138563238245</c:v>
                </c:pt>
                <c:pt idx="1172">
                  <c:v>0.37821937771851344</c:v>
                </c:pt>
                <c:pt idx="1173">
                  <c:v>0.38389614767263469</c:v>
                </c:pt>
                <c:pt idx="1174">
                  <c:v>0.38708974202454133</c:v>
                </c:pt>
                <c:pt idx="1175">
                  <c:v>0.3887956045757181</c:v>
                </c:pt>
                <c:pt idx="1176">
                  <c:v>0.39558514733906014</c:v>
                </c:pt>
                <c:pt idx="1177">
                  <c:v>0.40868740252577385</c:v>
                </c:pt>
                <c:pt idx="1178">
                  <c:v>0.42037344322408821</c:v>
                </c:pt>
                <c:pt idx="1179">
                  <c:v>0.42467609848838539</c:v>
                </c:pt>
                <c:pt idx="1180">
                  <c:v>0.42653199630581989</c:v>
                </c:pt>
                <c:pt idx="1181">
                  <c:v>0.43067771342019695</c:v>
                </c:pt>
                <c:pt idx="1182">
                  <c:v>0.43180081280574956</c:v>
                </c:pt>
                <c:pt idx="1183">
                  <c:v>0.43170292040150238</c:v>
                </c:pt>
                <c:pt idx="1184">
                  <c:v>0.43128228977103755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0A6-937C-63A1A68FAF8F}"/>
            </c:ext>
          </c:extLst>
        </c:ser>
        <c:ser>
          <c:idx val="1"/>
          <c:order val="1"/>
          <c:tx>
            <c:strRef>
              <c:f>RISKSTATS_LSE!$Z$1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RISKSTATS_LSE!$Z$2:$Z$1186</c:f>
              <c:numCache>
                <c:formatCode>0.0%</c:formatCode>
                <c:ptCount val="1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0A6-937C-63A1A68FA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Current Allocations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3181628361825"/>
          <c:y val="0.12412836841609938"/>
          <c:w val="0.88966818371638179"/>
          <c:h val="0.692654892242055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[1]ES_Components!$B$1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2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EF3BC26A-312E-464C-8266-BEC7DA0877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58C-458F-B86D-09B871F360CA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3DCC8BD5-4F40-49A0-AB24-B66CA00FEB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58C-458F-B86D-09B871F360CA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34AFD851-0C92-4B31-8A7B-D504CE17E0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58C-458F-B86D-09B871F360CA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8B042105-10BE-4BE6-AF1B-EDEA9A1EBF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[1]ES_Components!$B$2:$B$5</c:f>
              <c:numCache>
                <c:formatCode>General</c:formatCode>
                <c:ptCount val="4"/>
                <c:pt idx="0">
                  <c:v>-4.6944029999999998E-3</c:v>
                </c:pt>
                <c:pt idx="1">
                  <c:v>-1.196286E-3</c:v>
                </c:pt>
                <c:pt idx="2">
                  <c:v>-7.1942389999999998E-3</c:v>
                </c:pt>
                <c:pt idx="3">
                  <c:v>-7.936874E-3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[1]ES_Components!$E$2:$E$5</c15:f>
                <c15:dlblRangeCache>
                  <c:ptCount val="4"/>
                  <c:pt idx="0">
                    <c:v>0.459715974</c:v>
                  </c:pt>
                  <c:pt idx="1">
                    <c:v>0.151524471</c:v>
                  </c:pt>
                  <c:pt idx="2">
                    <c:v>0.428747041</c:v>
                  </c:pt>
                  <c:pt idx="3">
                    <c:v>0.473005031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58C-458F-B86D-09B871F360CA}"/>
            </c:ext>
          </c:extLst>
        </c:ser>
        <c:ser>
          <c:idx val="1"/>
          <c:order val="1"/>
          <c:tx>
            <c:strRef>
              <c:f>[1]ES_Components!$C$1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88A398C0-2623-4144-AED4-EF951B827E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8C-458F-B86D-09B871F360CA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9F192F57-67ED-4E04-84D2-508F453700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58C-458F-B86D-09B871F360CA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5A3A3CFA-9B75-45B7-8692-699A4AA9B2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8C-458F-B86D-09B871F360CA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A02E425B-C75C-4B43-8937-E84071B608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[1]ES_Components!$C$2:$C$5</c:f>
              <c:numCache>
                <c:formatCode>General</c:formatCode>
                <c:ptCount val="4"/>
                <c:pt idx="0">
                  <c:v>-5.5171259999999998E-3</c:v>
                </c:pt>
                <c:pt idx="1">
                  <c:v>-6.6987160000000004E-3</c:v>
                </c:pt>
                <c:pt idx="2">
                  <c:v>-9.5854430000000008E-3</c:v>
                </c:pt>
                <c:pt idx="3">
                  <c:v>-8.8428080000000006E-3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[1]ES_Components!$F$2:$F$5</c15:f>
                <c15:dlblRangeCache>
                  <c:ptCount val="4"/>
                  <c:pt idx="0">
                    <c:v>0.540284026</c:v>
                  </c:pt>
                  <c:pt idx="1">
                    <c:v>0.848475529</c:v>
                  </c:pt>
                  <c:pt idx="2">
                    <c:v>0.571252959</c:v>
                  </c:pt>
                  <c:pt idx="3">
                    <c:v>0.526994969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58C-458F-B86D-09B871F3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[1]ES_Components!$D$1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tint val="65000"/>
                      <a:alpha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[1]ES_Components!$A$2:$A$5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42090</c:v>
                      </c:pt>
                      <c:pt idx="1">
                        <c:v>42369</c:v>
                      </c:pt>
                      <c:pt idx="2">
                        <c:v>42426</c:v>
                      </c:pt>
                      <c:pt idx="3">
                        <c:v>42461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[1]ES_Components!$D$2:$D$5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-1.0211529E-2</c:v>
                      </c:pt>
                      <c:pt idx="1">
                        <c:v>-7.8950019999999999E-3</c:v>
                      </c:pt>
                      <c:pt idx="2">
                        <c:v>-1.6779682000000001E-2</c:v>
                      </c:pt>
                      <c:pt idx="3">
                        <c:v>-1.6779682000000001E-2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58C-458F-B86D-09B871F360CA}"/>
                  </c:ext>
                </c:extLst>
              </c15:ser>
            </c15:filteredBarSeries>
          </c:ext>
        </c:extLst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HISTORICAL 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064247573112"/>
          <c:y val="0.12130225721784779"/>
          <c:w val="0.89159357524268879"/>
          <c:h val="0.695480944881889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[1]ES_Components!$B$7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1">
                <a:shade val="76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1A91DAF8-AD65-4E97-B41A-75958A3D55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3E8-41FE-81FB-2A290FAD2B6E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90CE8C90-BC92-41A3-9E6F-E3F119E17F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3E8-41FE-81FB-2A290FAD2B6E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40FDC34E-282F-47F1-B416-394D366F03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3E8-41FE-81FB-2A290FAD2B6E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657B7505-2FC6-4322-A96F-AA459E9119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[1]ES_Components!$B$8:$B$11</c:f>
              <c:numCache>
                <c:formatCode>General</c:formatCode>
                <c:ptCount val="4"/>
                <c:pt idx="0">
                  <c:v>-3.9663349999999997E-3</c:v>
                </c:pt>
                <c:pt idx="1">
                  <c:v>-3.6329309999999998E-3</c:v>
                </c:pt>
                <c:pt idx="2">
                  <c:v>-9.7107789999999992E-3</c:v>
                </c:pt>
                <c:pt idx="3">
                  <c:v>-1.0257695000000001E-2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[1]ES_Components!$E$8:$E$11</c15:f>
                <c15:dlblRangeCache>
                  <c:ptCount val="4"/>
                  <c:pt idx="0">
                    <c:v>0.341171207</c:v>
                  </c:pt>
                  <c:pt idx="1">
                    <c:v>0.42695138</c:v>
                  </c:pt>
                  <c:pt idx="2">
                    <c:v>0.412355113</c:v>
                  </c:pt>
                  <c:pt idx="3">
                    <c:v>0.435579162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3E8-41FE-81FB-2A290FAD2B6E}"/>
            </c:ext>
          </c:extLst>
        </c:ser>
        <c:ser>
          <c:idx val="1"/>
          <c:order val="1"/>
          <c:tx>
            <c:strRef>
              <c:f>[1]ES_Components!$C$7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1">
                <a:tint val="77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F5AF2D71-E3D3-49D1-97F2-A8DFA497A3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3E8-41FE-81FB-2A290FAD2B6E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AC5AFCBA-B658-4172-A0A8-5EB758906F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3E8-41FE-81FB-2A290FAD2B6E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EFCA9D68-ABA1-47E1-8CB9-A9FD4EC7E6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3E8-41FE-81FB-2A290FAD2B6E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BBBBBD35-1F3D-4BAF-9779-915D9BCF3D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[1]ES_Components!$C$8:$C$11</c:f>
              <c:numCache>
                <c:formatCode>General</c:formatCode>
                <c:ptCount val="4"/>
                <c:pt idx="0">
                  <c:v>-7.6593090000000004E-3</c:v>
                </c:pt>
                <c:pt idx="1">
                  <c:v>-4.8760729999999999E-3</c:v>
                </c:pt>
                <c:pt idx="2">
                  <c:v>-1.3838774999999999E-2</c:v>
                </c:pt>
                <c:pt idx="3">
                  <c:v>-1.3291859E-2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[1]ES_Components!$F$8:$F$11</c15:f>
                <c15:dlblRangeCache>
                  <c:ptCount val="4"/>
                  <c:pt idx="0">
                    <c:v>0.658828793</c:v>
                  </c:pt>
                  <c:pt idx="1">
                    <c:v>0.57304862</c:v>
                  </c:pt>
                  <c:pt idx="2">
                    <c:v>0.587644887</c:v>
                  </c:pt>
                  <c:pt idx="3">
                    <c:v>0.564420838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3E8-41FE-81FB-2A290FAD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/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Volatility - 63d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[1]STATS_Hist!$B$1</c:f>
              <c:strCache>
                <c:ptCount val="1"/>
                <c:pt idx="0">
                  <c:v>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[1]STATS_Hist!$B$2:$B$2502</c:f>
              <c:numCache>
                <c:formatCode>General</c:formatCode>
                <c:ptCount val="2501"/>
                <c:pt idx="62">
                  <c:v>0.17326178474405912</c:v>
                </c:pt>
                <c:pt idx="63">
                  <c:v>0.16710855522865253</c:v>
                </c:pt>
                <c:pt idx="64">
                  <c:v>0.16790968094438771</c:v>
                </c:pt>
                <c:pt idx="65">
                  <c:v>0.16799376524581988</c:v>
                </c:pt>
                <c:pt idx="66">
                  <c:v>0.16888845115977913</c:v>
                </c:pt>
                <c:pt idx="67">
                  <c:v>0.16968904624924994</c:v>
                </c:pt>
                <c:pt idx="68">
                  <c:v>0.1702118265826367</c:v>
                </c:pt>
                <c:pt idx="69">
                  <c:v>0.16964640419391755</c:v>
                </c:pt>
                <c:pt idx="70">
                  <c:v>0.16929812903359348</c:v>
                </c:pt>
                <c:pt idx="71">
                  <c:v>0.1680731248286812</c:v>
                </c:pt>
                <c:pt idx="72">
                  <c:v>0.16800441894823451</c:v>
                </c:pt>
                <c:pt idx="73">
                  <c:v>0.16780924023206648</c:v>
                </c:pt>
                <c:pt idx="74">
                  <c:v>0.16860045987485331</c:v>
                </c:pt>
                <c:pt idx="75">
                  <c:v>0.1685897417134225</c:v>
                </c:pt>
                <c:pt idx="76">
                  <c:v>0.16723104459064558</c:v>
                </c:pt>
                <c:pt idx="77">
                  <c:v>0.16729046471618084</c:v>
                </c:pt>
                <c:pt idx="78">
                  <c:v>0.16709631213742238</c:v>
                </c:pt>
                <c:pt idx="79">
                  <c:v>0.16350330998412457</c:v>
                </c:pt>
                <c:pt idx="80">
                  <c:v>0.15844813617119261</c:v>
                </c:pt>
                <c:pt idx="81">
                  <c:v>0.158016144422189</c:v>
                </c:pt>
                <c:pt idx="82">
                  <c:v>0.15823653547244124</c:v>
                </c:pt>
                <c:pt idx="83">
                  <c:v>0.15847998107045935</c:v>
                </c:pt>
                <c:pt idx="84">
                  <c:v>0.15442774682217336</c:v>
                </c:pt>
                <c:pt idx="85">
                  <c:v>0.15563012189000144</c:v>
                </c:pt>
                <c:pt idx="86">
                  <c:v>0.14923595254688324</c:v>
                </c:pt>
                <c:pt idx="87">
                  <c:v>0.1492744205845154</c:v>
                </c:pt>
                <c:pt idx="88">
                  <c:v>0.14910974298577109</c:v>
                </c:pt>
                <c:pt idx="89">
                  <c:v>0.14903209567978709</c:v>
                </c:pt>
                <c:pt idx="90">
                  <c:v>0.14828997101811267</c:v>
                </c:pt>
                <c:pt idx="91">
                  <c:v>0.1428298204125871</c:v>
                </c:pt>
                <c:pt idx="92">
                  <c:v>0.12995735554634344</c:v>
                </c:pt>
                <c:pt idx="93">
                  <c:v>0.13013737015427199</c:v>
                </c:pt>
                <c:pt idx="94">
                  <c:v>0.13013818839866598</c:v>
                </c:pt>
                <c:pt idx="95">
                  <c:v>0.13006442808548757</c:v>
                </c:pt>
                <c:pt idx="96">
                  <c:v>0.12457659152552929</c:v>
                </c:pt>
                <c:pt idx="97">
                  <c:v>0.12314296915701964</c:v>
                </c:pt>
                <c:pt idx="98">
                  <c:v>0.12121642132981555</c:v>
                </c:pt>
                <c:pt idx="99">
                  <c:v>0.12119937577485515</c:v>
                </c:pt>
                <c:pt idx="100">
                  <c:v>0.12154772912379098</c:v>
                </c:pt>
                <c:pt idx="101">
                  <c:v>0.12151451652108304</c:v>
                </c:pt>
                <c:pt idx="102">
                  <c:v>0.11236924781646324</c:v>
                </c:pt>
                <c:pt idx="103">
                  <c:v>0.11224610537517039</c:v>
                </c:pt>
                <c:pt idx="104">
                  <c:v>0.10871088006257339</c:v>
                </c:pt>
                <c:pt idx="105">
                  <c:v>0.10680499310962908</c:v>
                </c:pt>
                <c:pt idx="106">
                  <c:v>0.1063979194164557</c:v>
                </c:pt>
                <c:pt idx="107">
                  <c:v>9.8889132828764256E-2</c:v>
                </c:pt>
                <c:pt idx="108">
                  <c:v>9.9059388908663282E-2</c:v>
                </c:pt>
                <c:pt idx="109">
                  <c:v>9.7197239766667956E-2</c:v>
                </c:pt>
                <c:pt idx="110">
                  <c:v>9.6337333250372678E-2</c:v>
                </c:pt>
                <c:pt idx="111">
                  <c:v>9.4025367391926337E-2</c:v>
                </c:pt>
                <c:pt idx="112">
                  <c:v>9.4025030272201479E-2</c:v>
                </c:pt>
                <c:pt idx="113">
                  <c:v>9.1332118830506862E-2</c:v>
                </c:pt>
                <c:pt idx="114">
                  <c:v>8.9374513746569781E-2</c:v>
                </c:pt>
                <c:pt idx="115">
                  <c:v>8.4030735809970517E-2</c:v>
                </c:pt>
                <c:pt idx="116">
                  <c:v>8.3756204633175069E-2</c:v>
                </c:pt>
                <c:pt idx="117">
                  <c:v>8.384686107276107E-2</c:v>
                </c:pt>
                <c:pt idx="118">
                  <c:v>8.2903471960868003E-2</c:v>
                </c:pt>
                <c:pt idx="119">
                  <c:v>8.0319723803279272E-2</c:v>
                </c:pt>
                <c:pt idx="120">
                  <c:v>7.7929441711683187E-2</c:v>
                </c:pt>
                <c:pt idx="121">
                  <c:v>7.4947805315525834E-2</c:v>
                </c:pt>
                <c:pt idx="122">
                  <c:v>7.1936578320252881E-2</c:v>
                </c:pt>
                <c:pt idx="123">
                  <c:v>7.1592731682890556E-2</c:v>
                </c:pt>
                <c:pt idx="124">
                  <c:v>7.1395501301005068E-2</c:v>
                </c:pt>
                <c:pt idx="125">
                  <c:v>6.8760982606135015E-2</c:v>
                </c:pt>
                <c:pt idx="126">
                  <c:v>6.7752682308832649E-2</c:v>
                </c:pt>
                <c:pt idx="127">
                  <c:v>6.7424957338873645E-2</c:v>
                </c:pt>
                <c:pt idx="128">
                  <c:v>6.8038056610784228E-2</c:v>
                </c:pt>
                <c:pt idx="129">
                  <c:v>6.2516360432931559E-2</c:v>
                </c:pt>
                <c:pt idx="130">
                  <c:v>5.7209179846494082E-2</c:v>
                </c:pt>
                <c:pt idx="131">
                  <c:v>6.2367733103766178E-2</c:v>
                </c:pt>
                <c:pt idx="132">
                  <c:v>6.3054749513338323E-2</c:v>
                </c:pt>
                <c:pt idx="133">
                  <c:v>6.2912533461422726E-2</c:v>
                </c:pt>
                <c:pt idx="134">
                  <c:v>6.164394567747216E-2</c:v>
                </c:pt>
                <c:pt idx="135">
                  <c:v>6.1605607072338364E-2</c:v>
                </c:pt>
                <c:pt idx="136">
                  <c:v>6.1943019065656774E-2</c:v>
                </c:pt>
                <c:pt idx="137">
                  <c:v>6.1110851931982867E-2</c:v>
                </c:pt>
                <c:pt idx="138">
                  <c:v>6.1005421745441803E-2</c:v>
                </c:pt>
                <c:pt idx="139">
                  <c:v>6.0923306796825755E-2</c:v>
                </c:pt>
                <c:pt idx="140">
                  <c:v>6.0954688295164289E-2</c:v>
                </c:pt>
                <c:pt idx="141">
                  <c:v>6.1388891472005686E-2</c:v>
                </c:pt>
                <c:pt idx="142">
                  <c:v>6.1342984534042251E-2</c:v>
                </c:pt>
                <c:pt idx="143">
                  <c:v>5.9847773894581034E-2</c:v>
                </c:pt>
                <c:pt idx="144">
                  <c:v>5.9444265982417185E-2</c:v>
                </c:pt>
                <c:pt idx="145">
                  <c:v>6.3916851961412974E-2</c:v>
                </c:pt>
                <c:pt idx="146">
                  <c:v>6.3841742021182951E-2</c:v>
                </c:pt>
                <c:pt idx="147">
                  <c:v>6.4072135270494171E-2</c:v>
                </c:pt>
                <c:pt idx="148">
                  <c:v>6.2826921785506501E-2</c:v>
                </c:pt>
                <c:pt idx="149">
                  <c:v>6.274576870037453E-2</c:v>
                </c:pt>
                <c:pt idx="150">
                  <c:v>6.5894224240922561E-2</c:v>
                </c:pt>
                <c:pt idx="151">
                  <c:v>6.4914412932428209E-2</c:v>
                </c:pt>
                <c:pt idx="152">
                  <c:v>6.5177756142300258E-2</c:v>
                </c:pt>
                <c:pt idx="153">
                  <c:v>6.5139360877643382E-2</c:v>
                </c:pt>
                <c:pt idx="154">
                  <c:v>6.556753935330456E-2</c:v>
                </c:pt>
                <c:pt idx="155">
                  <c:v>6.5262085237155321E-2</c:v>
                </c:pt>
                <c:pt idx="156">
                  <c:v>6.6229750321869896E-2</c:v>
                </c:pt>
                <c:pt idx="157">
                  <c:v>6.6485659973818056E-2</c:v>
                </c:pt>
                <c:pt idx="158">
                  <c:v>6.874393392035047E-2</c:v>
                </c:pt>
                <c:pt idx="159">
                  <c:v>6.869344527677089E-2</c:v>
                </c:pt>
                <c:pt idx="160">
                  <c:v>7.0129360644685293E-2</c:v>
                </c:pt>
                <c:pt idx="161">
                  <c:v>6.9974166843558491E-2</c:v>
                </c:pt>
                <c:pt idx="162">
                  <c:v>7.0013757211595321E-2</c:v>
                </c:pt>
                <c:pt idx="163">
                  <c:v>6.9886563681794772E-2</c:v>
                </c:pt>
                <c:pt idx="164">
                  <c:v>7.0036628047608102E-2</c:v>
                </c:pt>
                <c:pt idx="165">
                  <c:v>6.9870922772677979E-2</c:v>
                </c:pt>
                <c:pt idx="166">
                  <c:v>6.9882702038525021E-2</c:v>
                </c:pt>
                <c:pt idx="167">
                  <c:v>7.0223511925877322E-2</c:v>
                </c:pt>
                <c:pt idx="168">
                  <c:v>7.0397737132966903E-2</c:v>
                </c:pt>
                <c:pt idx="169">
                  <c:v>7.0272322382571237E-2</c:v>
                </c:pt>
                <c:pt idx="170">
                  <c:v>6.9568141817708512E-2</c:v>
                </c:pt>
                <c:pt idx="171">
                  <c:v>6.9491461852567354E-2</c:v>
                </c:pt>
                <c:pt idx="172">
                  <c:v>7.1850545478139433E-2</c:v>
                </c:pt>
                <c:pt idx="173">
                  <c:v>7.2133638897571836E-2</c:v>
                </c:pt>
                <c:pt idx="174">
                  <c:v>7.1961291955564444E-2</c:v>
                </c:pt>
                <c:pt idx="175">
                  <c:v>7.2306034318176809E-2</c:v>
                </c:pt>
                <c:pt idx="176">
                  <c:v>7.2024761517184968E-2</c:v>
                </c:pt>
                <c:pt idx="177">
                  <c:v>7.3781960005304389E-2</c:v>
                </c:pt>
                <c:pt idx="178">
                  <c:v>7.3756519317176944E-2</c:v>
                </c:pt>
                <c:pt idx="179">
                  <c:v>7.6025484754923461E-2</c:v>
                </c:pt>
                <c:pt idx="180">
                  <c:v>7.5107534088630856E-2</c:v>
                </c:pt>
                <c:pt idx="181">
                  <c:v>7.5320634170341905E-2</c:v>
                </c:pt>
                <c:pt idx="182">
                  <c:v>7.503278886811024E-2</c:v>
                </c:pt>
                <c:pt idx="183">
                  <c:v>7.6322289757146389E-2</c:v>
                </c:pt>
                <c:pt idx="184">
                  <c:v>7.6881921777954651E-2</c:v>
                </c:pt>
                <c:pt idx="185">
                  <c:v>7.8756343608594293E-2</c:v>
                </c:pt>
                <c:pt idx="186">
                  <c:v>7.8607605889036772E-2</c:v>
                </c:pt>
                <c:pt idx="187">
                  <c:v>7.8548539468245027E-2</c:v>
                </c:pt>
                <c:pt idx="188">
                  <c:v>7.8598367614199693E-2</c:v>
                </c:pt>
                <c:pt idx="189">
                  <c:v>7.8939182826243764E-2</c:v>
                </c:pt>
                <c:pt idx="190">
                  <c:v>7.9095780841366509E-2</c:v>
                </c:pt>
                <c:pt idx="191">
                  <c:v>7.5773503862193003E-2</c:v>
                </c:pt>
                <c:pt idx="192">
                  <c:v>7.5751487349056498E-2</c:v>
                </c:pt>
                <c:pt idx="193">
                  <c:v>7.5853300250439445E-2</c:v>
                </c:pt>
                <c:pt idx="194">
                  <c:v>7.158129647049076E-2</c:v>
                </c:pt>
                <c:pt idx="195">
                  <c:v>7.1159143212338488E-2</c:v>
                </c:pt>
                <c:pt idx="196">
                  <c:v>7.288452351111728E-2</c:v>
                </c:pt>
                <c:pt idx="197">
                  <c:v>7.4091312275819207E-2</c:v>
                </c:pt>
                <c:pt idx="198">
                  <c:v>7.4271582149319115E-2</c:v>
                </c:pt>
                <c:pt idx="199">
                  <c:v>7.2648454389016889E-2</c:v>
                </c:pt>
                <c:pt idx="200">
                  <c:v>7.2542393718678488E-2</c:v>
                </c:pt>
                <c:pt idx="201">
                  <c:v>7.2480189486565441E-2</c:v>
                </c:pt>
                <c:pt idx="202">
                  <c:v>7.289488189177197E-2</c:v>
                </c:pt>
                <c:pt idx="203">
                  <c:v>7.2921972743397734E-2</c:v>
                </c:pt>
                <c:pt idx="204">
                  <c:v>7.2535231917215795E-2</c:v>
                </c:pt>
                <c:pt idx="205">
                  <c:v>7.2291639525373291E-2</c:v>
                </c:pt>
                <c:pt idx="206">
                  <c:v>7.2363104997692509E-2</c:v>
                </c:pt>
                <c:pt idx="207">
                  <c:v>7.7124478196444926E-2</c:v>
                </c:pt>
                <c:pt idx="208">
                  <c:v>7.3672057187816678E-2</c:v>
                </c:pt>
                <c:pt idx="209">
                  <c:v>7.4418292043259338E-2</c:v>
                </c:pt>
                <c:pt idx="210">
                  <c:v>7.7377207709591375E-2</c:v>
                </c:pt>
                <c:pt idx="211">
                  <c:v>8.0810067337477975E-2</c:v>
                </c:pt>
                <c:pt idx="212">
                  <c:v>8.9471417492760108E-2</c:v>
                </c:pt>
                <c:pt idx="213">
                  <c:v>8.7209157670923187E-2</c:v>
                </c:pt>
                <c:pt idx="214">
                  <c:v>8.8272135736946505E-2</c:v>
                </c:pt>
                <c:pt idx="215">
                  <c:v>8.7942371872580208E-2</c:v>
                </c:pt>
                <c:pt idx="216">
                  <c:v>8.7789625335137816E-2</c:v>
                </c:pt>
                <c:pt idx="217">
                  <c:v>8.8295387316032758E-2</c:v>
                </c:pt>
                <c:pt idx="218">
                  <c:v>8.8043107209474336E-2</c:v>
                </c:pt>
                <c:pt idx="219">
                  <c:v>8.7546208777123269E-2</c:v>
                </c:pt>
                <c:pt idx="220">
                  <c:v>8.7162354622262878E-2</c:v>
                </c:pt>
                <c:pt idx="221">
                  <c:v>8.530898577689125E-2</c:v>
                </c:pt>
                <c:pt idx="222">
                  <c:v>8.5270434974858728E-2</c:v>
                </c:pt>
                <c:pt idx="223">
                  <c:v>8.5002185923486073E-2</c:v>
                </c:pt>
                <c:pt idx="224">
                  <c:v>8.5792544418833758E-2</c:v>
                </c:pt>
                <c:pt idx="225">
                  <c:v>8.6157946766769869E-2</c:v>
                </c:pt>
                <c:pt idx="226">
                  <c:v>8.5634599513251822E-2</c:v>
                </c:pt>
                <c:pt idx="227">
                  <c:v>8.6334717766698987E-2</c:v>
                </c:pt>
                <c:pt idx="228">
                  <c:v>8.6529874679194194E-2</c:v>
                </c:pt>
                <c:pt idx="229">
                  <c:v>8.6436206241544633E-2</c:v>
                </c:pt>
                <c:pt idx="230">
                  <c:v>8.6564141223407692E-2</c:v>
                </c:pt>
                <c:pt idx="231">
                  <c:v>8.6407400382760485E-2</c:v>
                </c:pt>
                <c:pt idx="232">
                  <c:v>8.6430855008050977E-2</c:v>
                </c:pt>
                <c:pt idx="233">
                  <c:v>8.6430338791919997E-2</c:v>
                </c:pt>
                <c:pt idx="234">
                  <c:v>8.6353039812328183E-2</c:v>
                </c:pt>
                <c:pt idx="235">
                  <c:v>8.4084106414383061E-2</c:v>
                </c:pt>
                <c:pt idx="236">
                  <c:v>8.390285234736658E-2</c:v>
                </c:pt>
                <c:pt idx="237">
                  <c:v>8.403108952911463E-2</c:v>
                </c:pt>
                <c:pt idx="238">
                  <c:v>8.3763618695656974E-2</c:v>
                </c:pt>
                <c:pt idx="239">
                  <c:v>8.5533302944188011E-2</c:v>
                </c:pt>
                <c:pt idx="240">
                  <c:v>8.5415836149039456E-2</c:v>
                </c:pt>
                <c:pt idx="241">
                  <c:v>8.5415836149039456E-2</c:v>
                </c:pt>
                <c:pt idx="242">
                  <c:v>8.4487227612827315E-2</c:v>
                </c:pt>
                <c:pt idx="243">
                  <c:v>8.5122720143402539E-2</c:v>
                </c:pt>
                <c:pt idx="244">
                  <c:v>8.5368985235903166E-2</c:v>
                </c:pt>
                <c:pt idx="245">
                  <c:v>8.6234782357367437E-2</c:v>
                </c:pt>
                <c:pt idx="246">
                  <c:v>8.4996915016216382E-2</c:v>
                </c:pt>
                <c:pt idx="247">
                  <c:v>8.469367777368883E-2</c:v>
                </c:pt>
                <c:pt idx="248">
                  <c:v>8.462243165435103E-2</c:v>
                </c:pt>
                <c:pt idx="249">
                  <c:v>8.46149005467388E-2</c:v>
                </c:pt>
                <c:pt idx="250">
                  <c:v>8.5537621440079065E-2</c:v>
                </c:pt>
                <c:pt idx="251">
                  <c:v>8.6074412063191802E-2</c:v>
                </c:pt>
                <c:pt idx="252">
                  <c:v>8.5664687431888903E-2</c:v>
                </c:pt>
                <c:pt idx="253">
                  <c:v>8.5639807518640448E-2</c:v>
                </c:pt>
                <c:pt idx="254">
                  <c:v>8.5857013027511364E-2</c:v>
                </c:pt>
                <c:pt idx="255">
                  <c:v>8.5930017035378711E-2</c:v>
                </c:pt>
                <c:pt idx="256">
                  <c:v>8.6780871601827458E-2</c:v>
                </c:pt>
                <c:pt idx="257">
                  <c:v>8.6647346266758601E-2</c:v>
                </c:pt>
                <c:pt idx="258">
                  <c:v>8.7024359574150403E-2</c:v>
                </c:pt>
                <c:pt idx="259">
                  <c:v>0.10841620747900448</c:v>
                </c:pt>
                <c:pt idx="260">
                  <c:v>0.10796799231945711</c:v>
                </c:pt>
                <c:pt idx="261">
                  <c:v>0.1078681629531039</c:v>
                </c:pt>
                <c:pt idx="262">
                  <c:v>0.10777239530733092</c:v>
                </c:pt>
                <c:pt idx="263">
                  <c:v>0.10784554943493088</c:v>
                </c:pt>
                <c:pt idx="264">
                  <c:v>0.10805920260193316</c:v>
                </c:pt>
                <c:pt idx="265">
                  <c:v>0.10805374557270851</c:v>
                </c:pt>
                <c:pt idx="266">
                  <c:v>0.10804028482063251</c:v>
                </c:pt>
                <c:pt idx="267">
                  <c:v>0.10802352858845828</c:v>
                </c:pt>
                <c:pt idx="268">
                  <c:v>0.10820150585300982</c:v>
                </c:pt>
                <c:pt idx="269">
                  <c:v>0.10876630683744729</c:v>
                </c:pt>
                <c:pt idx="270">
                  <c:v>0.10577903022671949</c:v>
                </c:pt>
                <c:pt idx="271">
                  <c:v>0.10631615852648703</c:v>
                </c:pt>
                <c:pt idx="272">
                  <c:v>0.10580614798230434</c:v>
                </c:pt>
                <c:pt idx="273">
                  <c:v>0.10336590505821443</c:v>
                </c:pt>
                <c:pt idx="274">
                  <c:v>0.10082984470006467</c:v>
                </c:pt>
                <c:pt idx="275">
                  <c:v>9.3777066828997085E-2</c:v>
                </c:pt>
                <c:pt idx="276">
                  <c:v>9.3387678825905859E-2</c:v>
                </c:pt>
                <c:pt idx="277">
                  <c:v>9.2510244610439801E-2</c:v>
                </c:pt>
                <c:pt idx="278">
                  <c:v>9.3361734424992085E-2</c:v>
                </c:pt>
                <c:pt idx="279">
                  <c:v>9.3855387584600727E-2</c:v>
                </c:pt>
                <c:pt idx="280">
                  <c:v>9.2323103032936768E-2</c:v>
                </c:pt>
                <c:pt idx="281">
                  <c:v>9.3126801563482769E-2</c:v>
                </c:pt>
                <c:pt idx="282">
                  <c:v>9.3667225656238862E-2</c:v>
                </c:pt>
                <c:pt idx="283">
                  <c:v>9.4231019391762927E-2</c:v>
                </c:pt>
                <c:pt idx="284">
                  <c:v>9.3713410987504797E-2</c:v>
                </c:pt>
                <c:pt idx="285">
                  <c:v>9.4187823429623757E-2</c:v>
                </c:pt>
                <c:pt idx="286">
                  <c:v>9.3868985888610049E-2</c:v>
                </c:pt>
                <c:pt idx="287">
                  <c:v>9.34546515434964E-2</c:v>
                </c:pt>
                <c:pt idx="288">
                  <c:v>9.317098913865203E-2</c:v>
                </c:pt>
                <c:pt idx="289">
                  <c:v>9.3451554348816052E-2</c:v>
                </c:pt>
                <c:pt idx="290">
                  <c:v>9.3711020977016946E-2</c:v>
                </c:pt>
                <c:pt idx="291">
                  <c:v>9.3365126187360134E-2</c:v>
                </c:pt>
                <c:pt idx="292">
                  <c:v>9.3406440784849665E-2</c:v>
                </c:pt>
                <c:pt idx="293">
                  <c:v>9.3321570043298552E-2</c:v>
                </c:pt>
                <c:pt idx="294">
                  <c:v>9.3565480225652642E-2</c:v>
                </c:pt>
                <c:pt idx="295">
                  <c:v>9.356462648751053E-2</c:v>
                </c:pt>
                <c:pt idx="296">
                  <c:v>9.3573910146992081E-2</c:v>
                </c:pt>
                <c:pt idx="297">
                  <c:v>9.3757940093849856E-2</c:v>
                </c:pt>
                <c:pt idx="298">
                  <c:v>9.3801023355663732E-2</c:v>
                </c:pt>
                <c:pt idx="299">
                  <c:v>9.3946156018678437E-2</c:v>
                </c:pt>
                <c:pt idx="300">
                  <c:v>9.4597070974863071E-2</c:v>
                </c:pt>
                <c:pt idx="301">
                  <c:v>9.4424138116463566E-2</c:v>
                </c:pt>
                <c:pt idx="302">
                  <c:v>9.2959137673043923E-2</c:v>
                </c:pt>
                <c:pt idx="303">
                  <c:v>9.1361550415948511E-2</c:v>
                </c:pt>
                <c:pt idx="304">
                  <c:v>9.1408386236383338E-2</c:v>
                </c:pt>
                <c:pt idx="305">
                  <c:v>9.0517564165640621E-2</c:v>
                </c:pt>
                <c:pt idx="306">
                  <c:v>9.004392236429927E-2</c:v>
                </c:pt>
                <c:pt idx="307">
                  <c:v>8.9273644560715668E-2</c:v>
                </c:pt>
                <c:pt idx="308">
                  <c:v>9.0675314665279866E-2</c:v>
                </c:pt>
                <c:pt idx="309">
                  <c:v>9.1844253693023445E-2</c:v>
                </c:pt>
                <c:pt idx="310">
                  <c:v>9.2857052043466698E-2</c:v>
                </c:pt>
                <c:pt idx="311">
                  <c:v>9.2092411048758496E-2</c:v>
                </c:pt>
                <c:pt idx="312">
                  <c:v>9.3290067633191781E-2</c:v>
                </c:pt>
                <c:pt idx="313">
                  <c:v>9.3608069444698502E-2</c:v>
                </c:pt>
                <c:pt idx="314">
                  <c:v>9.5529891643519688E-2</c:v>
                </c:pt>
                <c:pt idx="315">
                  <c:v>9.6493882678428233E-2</c:v>
                </c:pt>
                <c:pt idx="316">
                  <c:v>9.6124263645179481E-2</c:v>
                </c:pt>
                <c:pt idx="317">
                  <c:v>9.595270802862621E-2</c:v>
                </c:pt>
                <c:pt idx="318">
                  <c:v>9.897442255505419E-2</c:v>
                </c:pt>
                <c:pt idx="319">
                  <c:v>9.7888473538511586E-2</c:v>
                </c:pt>
                <c:pt idx="320">
                  <c:v>9.78964037696715E-2</c:v>
                </c:pt>
                <c:pt idx="321">
                  <c:v>9.7647597860753471E-2</c:v>
                </c:pt>
                <c:pt idx="322">
                  <c:v>8.0745131179332921E-2</c:v>
                </c:pt>
                <c:pt idx="323">
                  <c:v>8.2790848250181723E-2</c:v>
                </c:pt>
                <c:pt idx="324">
                  <c:v>8.3967288050121644E-2</c:v>
                </c:pt>
                <c:pt idx="325">
                  <c:v>8.847069069335553E-2</c:v>
                </c:pt>
                <c:pt idx="326">
                  <c:v>9.3299194855994944E-2</c:v>
                </c:pt>
                <c:pt idx="327">
                  <c:v>9.5671621734632062E-2</c:v>
                </c:pt>
                <c:pt idx="328">
                  <c:v>9.6452597858787917E-2</c:v>
                </c:pt>
                <c:pt idx="329">
                  <c:v>9.6457894160311891E-2</c:v>
                </c:pt>
                <c:pt idx="330">
                  <c:v>9.6597177764244965E-2</c:v>
                </c:pt>
                <c:pt idx="331">
                  <c:v>9.7199022773464996E-2</c:v>
                </c:pt>
                <c:pt idx="332">
                  <c:v>9.6682126258393314E-2</c:v>
                </c:pt>
                <c:pt idx="333">
                  <c:v>9.9647530465126768E-2</c:v>
                </c:pt>
                <c:pt idx="334">
                  <c:v>9.938956482473707E-2</c:v>
                </c:pt>
                <c:pt idx="335">
                  <c:v>0.10137125711045114</c:v>
                </c:pt>
                <c:pt idx="336">
                  <c:v>0.10301469217168192</c:v>
                </c:pt>
                <c:pt idx="337">
                  <c:v>0.10248177502968173</c:v>
                </c:pt>
                <c:pt idx="338">
                  <c:v>0.10330834371007117</c:v>
                </c:pt>
                <c:pt idx="339">
                  <c:v>0.10330834371007117</c:v>
                </c:pt>
                <c:pt idx="340">
                  <c:v>0.10407421742509916</c:v>
                </c:pt>
                <c:pt idx="341">
                  <c:v>0.10669626563571932</c:v>
                </c:pt>
                <c:pt idx="342">
                  <c:v>0.10670371408276437</c:v>
                </c:pt>
                <c:pt idx="343">
                  <c:v>0.1074184707053867</c:v>
                </c:pt>
                <c:pt idx="344">
                  <c:v>0.10782860081916543</c:v>
                </c:pt>
                <c:pt idx="345">
                  <c:v>0.10709711969034925</c:v>
                </c:pt>
                <c:pt idx="346">
                  <c:v>0.10636162298352839</c:v>
                </c:pt>
                <c:pt idx="347">
                  <c:v>0.1070534697143881</c:v>
                </c:pt>
                <c:pt idx="348">
                  <c:v>0.10727470516671013</c:v>
                </c:pt>
                <c:pt idx="349">
                  <c:v>0.11027565617945891</c:v>
                </c:pt>
                <c:pt idx="350">
                  <c:v>0.11109731038428559</c:v>
                </c:pt>
                <c:pt idx="351">
                  <c:v>0.11137945407080285</c:v>
                </c:pt>
                <c:pt idx="352">
                  <c:v>0.11162005303386206</c:v>
                </c:pt>
                <c:pt idx="353">
                  <c:v>0.11126693386252069</c:v>
                </c:pt>
                <c:pt idx="354">
                  <c:v>0.11114025357283742</c:v>
                </c:pt>
                <c:pt idx="355">
                  <c:v>0.11153070965626237</c:v>
                </c:pt>
                <c:pt idx="356">
                  <c:v>0.11431510338684911</c:v>
                </c:pt>
                <c:pt idx="357">
                  <c:v>0.1138589820747634</c:v>
                </c:pt>
                <c:pt idx="358">
                  <c:v>0.11454256620266624</c:v>
                </c:pt>
                <c:pt idx="359">
                  <c:v>0.11458616810505677</c:v>
                </c:pt>
                <c:pt idx="360">
                  <c:v>0.11446217715009317</c:v>
                </c:pt>
                <c:pt idx="361">
                  <c:v>0.11432652349144047</c:v>
                </c:pt>
                <c:pt idx="362">
                  <c:v>0.11538747425158671</c:v>
                </c:pt>
                <c:pt idx="363">
                  <c:v>0.11542382441552257</c:v>
                </c:pt>
                <c:pt idx="364">
                  <c:v>0.1154245741963138</c:v>
                </c:pt>
                <c:pt idx="365">
                  <c:v>0.11530152442875305</c:v>
                </c:pt>
                <c:pt idx="366">
                  <c:v>0.11545038296036854</c:v>
                </c:pt>
                <c:pt idx="367">
                  <c:v>0.1154504672107364</c:v>
                </c:pt>
                <c:pt idx="368">
                  <c:v>0.11549841572159147</c:v>
                </c:pt>
                <c:pt idx="369">
                  <c:v>0.11618884747763436</c:v>
                </c:pt>
                <c:pt idx="370">
                  <c:v>0.11624151373092931</c:v>
                </c:pt>
                <c:pt idx="371">
                  <c:v>0.11467211999512301</c:v>
                </c:pt>
                <c:pt idx="372">
                  <c:v>0.11389305770688063</c:v>
                </c:pt>
                <c:pt idx="373">
                  <c:v>0.11353073068665873</c:v>
                </c:pt>
                <c:pt idx="374">
                  <c:v>0.11314787986714842</c:v>
                </c:pt>
                <c:pt idx="375">
                  <c:v>0.11214199347556758</c:v>
                </c:pt>
                <c:pt idx="376">
                  <c:v>0.11180255836993507</c:v>
                </c:pt>
                <c:pt idx="377">
                  <c:v>0.11340137826805566</c:v>
                </c:pt>
                <c:pt idx="378">
                  <c:v>0.11295844971198878</c:v>
                </c:pt>
                <c:pt idx="379">
                  <c:v>0.11288509268498904</c:v>
                </c:pt>
                <c:pt idx="380">
                  <c:v>0.11446517956684202</c:v>
                </c:pt>
                <c:pt idx="381">
                  <c:v>0.11743382056831873</c:v>
                </c:pt>
                <c:pt idx="382">
                  <c:v>0.11744794613045628</c:v>
                </c:pt>
                <c:pt idx="383">
                  <c:v>0.12001849713895801</c:v>
                </c:pt>
                <c:pt idx="384">
                  <c:v>0.12098506825129665</c:v>
                </c:pt>
                <c:pt idx="385">
                  <c:v>0.12154182526319372</c:v>
                </c:pt>
                <c:pt idx="386">
                  <c:v>0.12116573741857145</c:v>
                </c:pt>
                <c:pt idx="387">
                  <c:v>0.12263708664820563</c:v>
                </c:pt>
                <c:pt idx="388">
                  <c:v>0.12521809716241783</c:v>
                </c:pt>
                <c:pt idx="389">
                  <c:v>0.12411765578051027</c:v>
                </c:pt>
                <c:pt idx="390">
                  <c:v>0.1215963939750621</c:v>
                </c:pt>
                <c:pt idx="391">
                  <c:v>0.12122650727573744</c:v>
                </c:pt>
                <c:pt idx="392">
                  <c:v>0.12121274070326223</c:v>
                </c:pt>
                <c:pt idx="393">
                  <c:v>0.12714405680960647</c:v>
                </c:pt>
                <c:pt idx="394">
                  <c:v>0.12664187656381021</c:v>
                </c:pt>
                <c:pt idx="395">
                  <c:v>0.12743019932172492</c:v>
                </c:pt>
                <c:pt idx="396">
                  <c:v>0.12857163087991252</c:v>
                </c:pt>
                <c:pt idx="397">
                  <c:v>0.12945337419430106</c:v>
                </c:pt>
                <c:pt idx="398">
                  <c:v>0.12788196388389078</c:v>
                </c:pt>
                <c:pt idx="399">
                  <c:v>0.1286725396097998</c:v>
                </c:pt>
                <c:pt idx="400">
                  <c:v>0.12867882269669792</c:v>
                </c:pt>
                <c:pt idx="401">
                  <c:v>0.12831387352142576</c:v>
                </c:pt>
                <c:pt idx="402">
                  <c:v>0.12969532583009993</c:v>
                </c:pt>
                <c:pt idx="403">
                  <c:v>0.12917749606767176</c:v>
                </c:pt>
                <c:pt idx="404">
                  <c:v>0.12707708095798997</c:v>
                </c:pt>
                <c:pt idx="405">
                  <c:v>0.12910779163441805</c:v>
                </c:pt>
                <c:pt idx="406">
                  <c:v>0.12902185237044636</c:v>
                </c:pt>
                <c:pt idx="407">
                  <c:v>0.12851830168269548</c:v>
                </c:pt>
                <c:pt idx="408">
                  <c:v>0.129855834781611</c:v>
                </c:pt>
                <c:pt idx="409">
                  <c:v>0.13139379695617356</c:v>
                </c:pt>
                <c:pt idx="410">
                  <c:v>0.13123421297793461</c:v>
                </c:pt>
                <c:pt idx="411">
                  <c:v>0.1309491800037246</c:v>
                </c:pt>
                <c:pt idx="412">
                  <c:v>0.130852026403595</c:v>
                </c:pt>
                <c:pt idx="413">
                  <c:v>0.13118954054982512</c:v>
                </c:pt>
                <c:pt idx="414">
                  <c:v>0.13073208278802725</c:v>
                </c:pt>
                <c:pt idx="415">
                  <c:v>0.13052991315203022</c:v>
                </c:pt>
                <c:pt idx="416">
                  <c:v>0.13451473389273014</c:v>
                </c:pt>
                <c:pt idx="417">
                  <c:v>0.13491075701460176</c:v>
                </c:pt>
                <c:pt idx="418">
                  <c:v>0.13494460152655566</c:v>
                </c:pt>
                <c:pt idx="419">
                  <c:v>0.13677734793629145</c:v>
                </c:pt>
                <c:pt idx="420">
                  <c:v>0.13683379062368806</c:v>
                </c:pt>
                <c:pt idx="421">
                  <c:v>0.1363734398742204</c:v>
                </c:pt>
                <c:pt idx="422">
                  <c:v>0.14013371625310628</c:v>
                </c:pt>
                <c:pt idx="423">
                  <c:v>0.14024886904432762</c:v>
                </c:pt>
                <c:pt idx="424">
                  <c:v>0.14452401391249475</c:v>
                </c:pt>
                <c:pt idx="425">
                  <c:v>0.14386916856667539</c:v>
                </c:pt>
                <c:pt idx="426">
                  <c:v>0.14839359333743918</c:v>
                </c:pt>
                <c:pt idx="427">
                  <c:v>0.14849671741829557</c:v>
                </c:pt>
                <c:pt idx="428">
                  <c:v>0.14888695787851883</c:v>
                </c:pt>
                <c:pt idx="429">
                  <c:v>0.14986101760825868</c:v>
                </c:pt>
                <c:pt idx="430">
                  <c:v>0.15069311261380899</c:v>
                </c:pt>
                <c:pt idx="431">
                  <c:v>0.15414522139421405</c:v>
                </c:pt>
                <c:pt idx="432">
                  <c:v>0.15380672643247809</c:v>
                </c:pt>
                <c:pt idx="433">
                  <c:v>0.15662236070713642</c:v>
                </c:pt>
                <c:pt idx="434">
                  <c:v>0.15670029712620195</c:v>
                </c:pt>
                <c:pt idx="435">
                  <c:v>0.15776561216874174</c:v>
                </c:pt>
                <c:pt idx="436">
                  <c:v>0.16074108425426789</c:v>
                </c:pt>
                <c:pt idx="437">
                  <c:v>0.16375389403907867</c:v>
                </c:pt>
                <c:pt idx="438">
                  <c:v>0.16372398577665512</c:v>
                </c:pt>
                <c:pt idx="439">
                  <c:v>0.16435816756937616</c:v>
                </c:pt>
                <c:pt idx="440">
                  <c:v>0.16276398984119361</c:v>
                </c:pt>
                <c:pt idx="441">
                  <c:v>0.1624965162821902</c:v>
                </c:pt>
                <c:pt idx="442">
                  <c:v>0.16740404206359277</c:v>
                </c:pt>
                <c:pt idx="443">
                  <c:v>0.1696798080628851</c:v>
                </c:pt>
                <c:pt idx="444">
                  <c:v>0.16784440999903646</c:v>
                </c:pt>
                <c:pt idx="445">
                  <c:v>0.17189475706430371</c:v>
                </c:pt>
                <c:pt idx="446">
                  <c:v>0.17112955808854166</c:v>
                </c:pt>
                <c:pt idx="447">
                  <c:v>0.17034138512286193</c:v>
                </c:pt>
                <c:pt idx="448">
                  <c:v>0.1669761864617062</c:v>
                </c:pt>
                <c:pt idx="449">
                  <c:v>0.16636404881584738</c:v>
                </c:pt>
                <c:pt idx="450">
                  <c:v>0.16607058136353126</c:v>
                </c:pt>
                <c:pt idx="451">
                  <c:v>0.16286320423411665</c:v>
                </c:pt>
                <c:pt idx="452">
                  <c:v>0.16267905011249262</c:v>
                </c:pt>
                <c:pt idx="453">
                  <c:v>0.16315407579055066</c:v>
                </c:pt>
                <c:pt idx="454">
                  <c:v>0.16320163318342795</c:v>
                </c:pt>
                <c:pt idx="455">
                  <c:v>0.16435613610581173</c:v>
                </c:pt>
                <c:pt idx="456">
                  <c:v>0.16084716462052981</c:v>
                </c:pt>
                <c:pt idx="457">
                  <c:v>0.16179155480412991</c:v>
                </c:pt>
                <c:pt idx="458">
                  <c:v>0.16213144008236996</c:v>
                </c:pt>
                <c:pt idx="459">
                  <c:v>0.15926645626394351</c:v>
                </c:pt>
                <c:pt idx="460">
                  <c:v>0.1585796383914424</c:v>
                </c:pt>
                <c:pt idx="461">
                  <c:v>0.15860028130105217</c:v>
                </c:pt>
                <c:pt idx="462">
                  <c:v>0.15716330004553747</c:v>
                </c:pt>
                <c:pt idx="463">
                  <c:v>0.15669078822219457</c:v>
                </c:pt>
                <c:pt idx="464">
                  <c:v>0.15637897132877218</c:v>
                </c:pt>
                <c:pt idx="465">
                  <c:v>0.15583791914791925</c:v>
                </c:pt>
                <c:pt idx="466">
                  <c:v>0.15684730383915452</c:v>
                </c:pt>
                <c:pt idx="467">
                  <c:v>0.15645317673372744</c:v>
                </c:pt>
                <c:pt idx="468">
                  <c:v>0.15435032237645524</c:v>
                </c:pt>
                <c:pt idx="469">
                  <c:v>0.16004736429580599</c:v>
                </c:pt>
                <c:pt idx="470">
                  <c:v>0.15990583969778088</c:v>
                </c:pt>
                <c:pt idx="471">
                  <c:v>0.16284653084357847</c:v>
                </c:pt>
                <c:pt idx="472">
                  <c:v>0.16208156993240777</c:v>
                </c:pt>
                <c:pt idx="473">
                  <c:v>0.16292596952281793</c:v>
                </c:pt>
                <c:pt idx="474">
                  <c:v>0.16816254590531668</c:v>
                </c:pt>
                <c:pt idx="475">
                  <c:v>0.16939261619554408</c:v>
                </c:pt>
                <c:pt idx="476">
                  <c:v>0.17270490291366333</c:v>
                </c:pt>
                <c:pt idx="477">
                  <c:v>0.17576102046114098</c:v>
                </c:pt>
                <c:pt idx="478">
                  <c:v>0.17577159302694365</c:v>
                </c:pt>
                <c:pt idx="479">
                  <c:v>0.17191402184063731</c:v>
                </c:pt>
                <c:pt idx="480">
                  <c:v>0.17161078360077728</c:v>
                </c:pt>
                <c:pt idx="481">
                  <c:v>0.17157533523323795</c:v>
                </c:pt>
                <c:pt idx="482">
                  <c:v>0.16994428942147857</c:v>
                </c:pt>
                <c:pt idx="483">
                  <c:v>0.17075460518476981</c:v>
                </c:pt>
                <c:pt idx="484">
                  <c:v>0.17056761749194471</c:v>
                </c:pt>
                <c:pt idx="485">
                  <c:v>0.16814155236810999</c:v>
                </c:pt>
                <c:pt idx="486">
                  <c:v>0.16807404106641327</c:v>
                </c:pt>
                <c:pt idx="487">
                  <c:v>0.16507959518563206</c:v>
                </c:pt>
                <c:pt idx="488">
                  <c:v>0.16461020416595526</c:v>
                </c:pt>
                <c:pt idx="489">
                  <c:v>0.1601825999364444</c:v>
                </c:pt>
                <c:pt idx="490">
                  <c:v>0.1621750447112697</c:v>
                </c:pt>
                <c:pt idx="491">
                  <c:v>0.16297357862525738</c:v>
                </c:pt>
                <c:pt idx="492">
                  <c:v>0.16222629721706139</c:v>
                </c:pt>
                <c:pt idx="493">
                  <c:v>0.16174770265712266</c:v>
                </c:pt>
                <c:pt idx="494">
                  <c:v>0.15854493769397746</c:v>
                </c:pt>
                <c:pt idx="495">
                  <c:v>0.15854764811117458</c:v>
                </c:pt>
                <c:pt idx="496">
                  <c:v>0.15598513257901253</c:v>
                </c:pt>
                <c:pt idx="497">
                  <c:v>0.15562090169670853</c:v>
                </c:pt>
                <c:pt idx="498">
                  <c:v>0.15600457016941069</c:v>
                </c:pt>
                <c:pt idx="499">
                  <c:v>0.15368625897772784</c:v>
                </c:pt>
                <c:pt idx="500">
                  <c:v>0.15081761308910577</c:v>
                </c:pt>
                <c:pt idx="501">
                  <c:v>0.15135046366410684</c:v>
                </c:pt>
                <c:pt idx="502">
                  <c:v>0.15083667565595621</c:v>
                </c:pt>
                <c:pt idx="503">
                  <c:v>0.14963510693499882</c:v>
                </c:pt>
                <c:pt idx="504">
                  <c:v>0.14931304865152809</c:v>
                </c:pt>
                <c:pt idx="505">
                  <c:v>0.14770222000978814</c:v>
                </c:pt>
                <c:pt idx="506">
                  <c:v>0.14362725976301705</c:v>
                </c:pt>
                <c:pt idx="507">
                  <c:v>0.14211922254363973</c:v>
                </c:pt>
                <c:pt idx="508">
                  <c:v>0.13641169618184942</c:v>
                </c:pt>
                <c:pt idx="509">
                  <c:v>0.13562675337939509</c:v>
                </c:pt>
                <c:pt idx="510">
                  <c:v>0.13582493012390506</c:v>
                </c:pt>
                <c:pt idx="511">
                  <c:v>0.13612354227907345</c:v>
                </c:pt>
                <c:pt idx="512">
                  <c:v>0.13667495674218583</c:v>
                </c:pt>
                <c:pt idx="513">
                  <c:v>0.13532280373090569</c:v>
                </c:pt>
                <c:pt idx="514">
                  <c:v>0.13491177718914951</c:v>
                </c:pt>
                <c:pt idx="515">
                  <c:v>0.13271630265695847</c:v>
                </c:pt>
                <c:pt idx="516">
                  <c:v>0.13267208671164121</c:v>
                </c:pt>
                <c:pt idx="517">
                  <c:v>0.13222837865211062</c:v>
                </c:pt>
                <c:pt idx="518">
                  <c:v>0.13152583406771248</c:v>
                </c:pt>
                <c:pt idx="519">
                  <c:v>0.13148834233630127</c:v>
                </c:pt>
                <c:pt idx="520">
                  <c:v>0.1309464866482867</c:v>
                </c:pt>
                <c:pt idx="521">
                  <c:v>0.13060196759528497</c:v>
                </c:pt>
                <c:pt idx="522">
                  <c:v>0.13041663864494668</c:v>
                </c:pt>
                <c:pt idx="523">
                  <c:v>0.13083350277688827</c:v>
                </c:pt>
                <c:pt idx="524">
                  <c:v>0.13135870989695647</c:v>
                </c:pt>
                <c:pt idx="525">
                  <c:v>0.13096773439805928</c:v>
                </c:pt>
                <c:pt idx="526">
                  <c:v>0.13291962060439547</c:v>
                </c:pt>
                <c:pt idx="527">
                  <c:v>0.13257807319753548</c:v>
                </c:pt>
                <c:pt idx="528">
                  <c:v>0.13268549292228637</c:v>
                </c:pt>
                <c:pt idx="529">
                  <c:v>0.13335458584698928</c:v>
                </c:pt>
                <c:pt idx="530">
                  <c:v>0.13992219133639375</c:v>
                </c:pt>
                <c:pt idx="531">
                  <c:v>0.13787766111761471</c:v>
                </c:pt>
                <c:pt idx="532">
                  <c:v>0.1322548221070865</c:v>
                </c:pt>
                <c:pt idx="533">
                  <c:v>0.13393698173564322</c:v>
                </c:pt>
                <c:pt idx="534">
                  <c:v>0.13129966387594677</c:v>
                </c:pt>
                <c:pt idx="535">
                  <c:v>0.13179250011812788</c:v>
                </c:pt>
                <c:pt idx="536">
                  <c:v>0.12967626409416252</c:v>
                </c:pt>
                <c:pt idx="537">
                  <c:v>0.1244647323775981</c:v>
                </c:pt>
                <c:pt idx="538">
                  <c:v>0.11978305482863535</c:v>
                </c:pt>
                <c:pt idx="539">
                  <c:v>0.1173907219126523</c:v>
                </c:pt>
                <c:pt idx="540">
                  <c:v>0.11763100630113202</c:v>
                </c:pt>
                <c:pt idx="541">
                  <c:v>0.11752099195567238</c:v>
                </c:pt>
                <c:pt idx="542">
                  <c:v>0.11830298188080472</c:v>
                </c:pt>
                <c:pt idx="543">
                  <c:v>0.11751192683224145</c:v>
                </c:pt>
                <c:pt idx="544">
                  <c:v>0.12379048174693653</c:v>
                </c:pt>
                <c:pt idx="545">
                  <c:v>0.12321942787035901</c:v>
                </c:pt>
                <c:pt idx="546">
                  <c:v>0.12275282870615072</c:v>
                </c:pt>
                <c:pt idx="547">
                  <c:v>0.12272678882821406</c:v>
                </c:pt>
                <c:pt idx="548">
                  <c:v>0.12525847124777167</c:v>
                </c:pt>
                <c:pt idx="549">
                  <c:v>0.12589997807298645</c:v>
                </c:pt>
                <c:pt idx="550">
                  <c:v>0.12539480284629942</c:v>
                </c:pt>
                <c:pt idx="551">
                  <c:v>0.12901250545835694</c:v>
                </c:pt>
                <c:pt idx="552">
                  <c:v>0.12901649016925817</c:v>
                </c:pt>
                <c:pt idx="553">
                  <c:v>0.12714432136666973</c:v>
                </c:pt>
                <c:pt idx="554">
                  <c:v>0.1261054364354233</c:v>
                </c:pt>
                <c:pt idx="555">
                  <c:v>0.12550390536721942</c:v>
                </c:pt>
                <c:pt idx="556">
                  <c:v>0.12549861719583127</c:v>
                </c:pt>
                <c:pt idx="557">
                  <c:v>0.12958357884066571</c:v>
                </c:pt>
                <c:pt idx="558">
                  <c:v>0.13110804073883756</c:v>
                </c:pt>
                <c:pt idx="559">
                  <c:v>0.12996229673934412</c:v>
                </c:pt>
                <c:pt idx="560">
                  <c:v>0.1311611564045555</c:v>
                </c:pt>
                <c:pt idx="561">
                  <c:v>0.12912925877016904</c:v>
                </c:pt>
                <c:pt idx="562">
                  <c:v>0.12917919047178808</c:v>
                </c:pt>
                <c:pt idx="563">
                  <c:v>0.13142993293460858</c:v>
                </c:pt>
                <c:pt idx="564">
                  <c:v>0.13101563936773808</c:v>
                </c:pt>
                <c:pt idx="565">
                  <c:v>0.13376230401031933</c:v>
                </c:pt>
                <c:pt idx="566">
                  <c:v>0.13621272556566136</c:v>
                </c:pt>
                <c:pt idx="567">
                  <c:v>0.13592750778258958</c:v>
                </c:pt>
                <c:pt idx="568">
                  <c:v>0.13343786972073995</c:v>
                </c:pt>
                <c:pt idx="569">
                  <c:v>0.13347752001938926</c:v>
                </c:pt>
                <c:pt idx="570">
                  <c:v>0.13648205197384514</c:v>
                </c:pt>
                <c:pt idx="571">
                  <c:v>0.13762515849347853</c:v>
                </c:pt>
                <c:pt idx="572">
                  <c:v>0.13732301185840559</c:v>
                </c:pt>
                <c:pt idx="573">
                  <c:v>0.1382661448662342</c:v>
                </c:pt>
                <c:pt idx="574">
                  <c:v>0.14613983859865193</c:v>
                </c:pt>
                <c:pt idx="575">
                  <c:v>0.14738774769472404</c:v>
                </c:pt>
                <c:pt idx="576">
                  <c:v>0.15009202202241634</c:v>
                </c:pt>
                <c:pt idx="577">
                  <c:v>0.15021458514673228</c:v>
                </c:pt>
                <c:pt idx="578">
                  <c:v>0.1528896953313523</c:v>
                </c:pt>
                <c:pt idx="579">
                  <c:v>0.15198994128983556</c:v>
                </c:pt>
                <c:pt idx="580">
                  <c:v>0.15515292338761863</c:v>
                </c:pt>
                <c:pt idx="581">
                  <c:v>0.15521893787068089</c:v>
                </c:pt>
                <c:pt idx="582">
                  <c:v>0.1546402582964484</c:v>
                </c:pt>
                <c:pt idx="583">
                  <c:v>0.15433013501476811</c:v>
                </c:pt>
                <c:pt idx="584">
                  <c:v>0.15424749825916445</c:v>
                </c:pt>
                <c:pt idx="585">
                  <c:v>0.15566867316690761</c:v>
                </c:pt>
                <c:pt idx="586">
                  <c:v>0.15498713799998229</c:v>
                </c:pt>
                <c:pt idx="587">
                  <c:v>0.15440644147488286</c:v>
                </c:pt>
                <c:pt idx="588">
                  <c:v>0.15416494738999734</c:v>
                </c:pt>
                <c:pt idx="589">
                  <c:v>0.15273071504428062</c:v>
                </c:pt>
                <c:pt idx="590">
                  <c:v>0.15281540388713907</c:v>
                </c:pt>
                <c:pt idx="591">
                  <c:v>0.15321318558312771</c:v>
                </c:pt>
                <c:pt idx="592">
                  <c:v>0.15425940050802056</c:v>
                </c:pt>
                <c:pt idx="593">
                  <c:v>0.15057643038209123</c:v>
                </c:pt>
                <c:pt idx="594">
                  <c:v>0.15243358591618486</c:v>
                </c:pt>
                <c:pt idx="595">
                  <c:v>0.16088240989588073</c:v>
                </c:pt>
                <c:pt idx="596">
                  <c:v>0.1609736824218464</c:v>
                </c:pt>
                <c:pt idx="597">
                  <c:v>0.16180660215825204</c:v>
                </c:pt>
                <c:pt idx="598">
                  <c:v>0.15939496657787139</c:v>
                </c:pt>
                <c:pt idx="599">
                  <c:v>0.16469037030167111</c:v>
                </c:pt>
                <c:pt idx="600">
                  <c:v>0.16545051283715898</c:v>
                </c:pt>
                <c:pt idx="601">
                  <c:v>0.17871719888512486</c:v>
                </c:pt>
                <c:pt idx="602">
                  <c:v>0.18044111588311271</c:v>
                </c:pt>
                <c:pt idx="603">
                  <c:v>0.18246368853531442</c:v>
                </c:pt>
                <c:pt idx="604">
                  <c:v>0.18774415954358006</c:v>
                </c:pt>
                <c:pt idx="605">
                  <c:v>0.18777501463275373</c:v>
                </c:pt>
                <c:pt idx="606">
                  <c:v>0.18746389600664584</c:v>
                </c:pt>
                <c:pt idx="607">
                  <c:v>0.18699062614723622</c:v>
                </c:pt>
                <c:pt idx="608">
                  <c:v>0.18699101529557749</c:v>
                </c:pt>
                <c:pt idx="609">
                  <c:v>0.20754010387463265</c:v>
                </c:pt>
                <c:pt idx="610">
                  <c:v>0.20885733309106089</c:v>
                </c:pt>
                <c:pt idx="611">
                  <c:v>0.20736013003713497</c:v>
                </c:pt>
                <c:pt idx="612">
                  <c:v>0.22378157686286376</c:v>
                </c:pt>
                <c:pt idx="613">
                  <c:v>0.22370072784223358</c:v>
                </c:pt>
                <c:pt idx="614">
                  <c:v>0.22419021799318123</c:v>
                </c:pt>
                <c:pt idx="615">
                  <c:v>0.23183332987761673</c:v>
                </c:pt>
                <c:pt idx="616">
                  <c:v>0.23165104038227213</c:v>
                </c:pt>
                <c:pt idx="617">
                  <c:v>0.24707110985934863</c:v>
                </c:pt>
                <c:pt idx="618">
                  <c:v>0.24883065394355403</c:v>
                </c:pt>
                <c:pt idx="619">
                  <c:v>0.27211245671862622</c:v>
                </c:pt>
                <c:pt idx="620">
                  <c:v>0.27289228998937931</c:v>
                </c:pt>
                <c:pt idx="621">
                  <c:v>0.29626124528539588</c:v>
                </c:pt>
                <c:pt idx="622">
                  <c:v>0.30596094240038452</c:v>
                </c:pt>
                <c:pt idx="623">
                  <c:v>0.30503156354494815</c:v>
                </c:pt>
                <c:pt idx="624">
                  <c:v>0.30806276111310976</c:v>
                </c:pt>
                <c:pt idx="625">
                  <c:v>0.30964710689998126</c:v>
                </c:pt>
                <c:pt idx="626">
                  <c:v>0.31511762050645808</c:v>
                </c:pt>
                <c:pt idx="627">
                  <c:v>0.31566888764148737</c:v>
                </c:pt>
                <c:pt idx="628">
                  <c:v>0.317351586861914</c:v>
                </c:pt>
                <c:pt idx="629">
                  <c:v>0.3160594528967679</c:v>
                </c:pt>
                <c:pt idx="630">
                  <c:v>0.33471932648734493</c:v>
                </c:pt>
                <c:pt idx="631">
                  <c:v>0.33595294496902683</c:v>
                </c:pt>
                <c:pt idx="632">
                  <c:v>0.33704570119635258</c:v>
                </c:pt>
                <c:pt idx="633">
                  <c:v>0.33936705817365298</c:v>
                </c:pt>
                <c:pt idx="634">
                  <c:v>0.33851526126077708</c:v>
                </c:pt>
                <c:pt idx="635">
                  <c:v>0.34271444468720169</c:v>
                </c:pt>
                <c:pt idx="636">
                  <c:v>0.34895683731632715</c:v>
                </c:pt>
                <c:pt idx="637">
                  <c:v>0.34514828481638909</c:v>
                </c:pt>
                <c:pt idx="638">
                  <c:v>0.34644949755789828</c:v>
                </c:pt>
                <c:pt idx="639">
                  <c:v>0.34617576942687861</c:v>
                </c:pt>
                <c:pt idx="640">
                  <c:v>0.34627864537513892</c:v>
                </c:pt>
                <c:pt idx="641">
                  <c:v>0.34553532880246707</c:v>
                </c:pt>
                <c:pt idx="642">
                  <c:v>0.36258531792141785</c:v>
                </c:pt>
                <c:pt idx="643">
                  <c:v>0.36538990236068769</c:v>
                </c:pt>
                <c:pt idx="644">
                  <c:v>0.3653917133833634</c:v>
                </c:pt>
                <c:pt idx="645">
                  <c:v>0.36616623270279763</c:v>
                </c:pt>
                <c:pt idx="646">
                  <c:v>0.36925706541764552</c:v>
                </c:pt>
                <c:pt idx="647">
                  <c:v>0.37058825235468079</c:v>
                </c:pt>
                <c:pt idx="648">
                  <c:v>0.37257183030526114</c:v>
                </c:pt>
                <c:pt idx="649">
                  <c:v>0.37344433635170043</c:v>
                </c:pt>
                <c:pt idx="650">
                  <c:v>0.3741900972752345</c:v>
                </c:pt>
                <c:pt idx="651">
                  <c:v>0.37555064579306024</c:v>
                </c:pt>
                <c:pt idx="652">
                  <c:v>0.37594569507854059</c:v>
                </c:pt>
                <c:pt idx="653">
                  <c:v>0.38597452081506722</c:v>
                </c:pt>
                <c:pt idx="654">
                  <c:v>0.38818688255355827</c:v>
                </c:pt>
                <c:pt idx="655">
                  <c:v>0.3894206923127857</c:v>
                </c:pt>
                <c:pt idx="656">
                  <c:v>0.3914151761792391</c:v>
                </c:pt>
                <c:pt idx="657">
                  <c:v>0.39457681641436454</c:v>
                </c:pt>
                <c:pt idx="658">
                  <c:v>0.39364885232666924</c:v>
                </c:pt>
                <c:pt idx="659">
                  <c:v>0.39378969666665792</c:v>
                </c:pt>
                <c:pt idx="660">
                  <c:v>0.39349721173128932</c:v>
                </c:pt>
                <c:pt idx="661">
                  <c:v>0.3945476014727799</c:v>
                </c:pt>
                <c:pt idx="662">
                  <c:v>0.39377502473468307</c:v>
                </c:pt>
                <c:pt idx="663">
                  <c:v>0.39310572063820343</c:v>
                </c:pt>
                <c:pt idx="664">
                  <c:v>0.39221600391338174</c:v>
                </c:pt>
                <c:pt idx="665">
                  <c:v>0.39036214653754697</c:v>
                </c:pt>
                <c:pt idx="666">
                  <c:v>0.38802840712510372</c:v>
                </c:pt>
                <c:pt idx="667">
                  <c:v>0.38667051982902101</c:v>
                </c:pt>
                <c:pt idx="668">
                  <c:v>0.3868426215612798</c:v>
                </c:pt>
                <c:pt idx="669">
                  <c:v>0.38684454143668212</c:v>
                </c:pt>
                <c:pt idx="670">
                  <c:v>0.38476254467408033</c:v>
                </c:pt>
                <c:pt idx="671">
                  <c:v>0.38479914357621148</c:v>
                </c:pt>
                <c:pt idx="672">
                  <c:v>0.37515564653472949</c:v>
                </c:pt>
                <c:pt idx="673">
                  <c:v>0.37545279814400684</c:v>
                </c:pt>
                <c:pt idx="674">
                  <c:v>0.37690811309898287</c:v>
                </c:pt>
                <c:pt idx="675">
                  <c:v>0.36848841314196784</c:v>
                </c:pt>
                <c:pt idx="676">
                  <c:v>0.36843071594484528</c:v>
                </c:pt>
                <c:pt idx="677">
                  <c:v>0.36668192830455493</c:v>
                </c:pt>
                <c:pt idx="678">
                  <c:v>0.36488898136611064</c:v>
                </c:pt>
                <c:pt idx="679">
                  <c:v>0.36476646814362212</c:v>
                </c:pt>
                <c:pt idx="680">
                  <c:v>0.3546141863263032</c:v>
                </c:pt>
                <c:pt idx="681">
                  <c:v>0.35436866044533649</c:v>
                </c:pt>
                <c:pt idx="682">
                  <c:v>0.33789975557194774</c:v>
                </c:pt>
                <c:pt idx="683">
                  <c:v>0.33556392758430437</c:v>
                </c:pt>
                <c:pt idx="684">
                  <c:v>0.31236670249796428</c:v>
                </c:pt>
                <c:pt idx="685">
                  <c:v>0.3046154538960506</c:v>
                </c:pt>
                <c:pt idx="686">
                  <c:v>0.30775712506867231</c:v>
                </c:pt>
                <c:pt idx="687">
                  <c:v>0.30712911317629649</c:v>
                </c:pt>
                <c:pt idx="688">
                  <c:v>0.30571351130218</c:v>
                </c:pt>
                <c:pt idx="689">
                  <c:v>0.29867949179500863</c:v>
                </c:pt>
                <c:pt idx="690">
                  <c:v>0.29829667925807779</c:v>
                </c:pt>
                <c:pt idx="691">
                  <c:v>0.29478395966211185</c:v>
                </c:pt>
                <c:pt idx="692">
                  <c:v>0.29517675306723296</c:v>
                </c:pt>
                <c:pt idx="693">
                  <c:v>0.2781856427164579</c:v>
                </c:pt>
                <c:pt idx="694">
                  <c:v>0.27592308634408674</c:v>
                </c:pt>
                <c:pt idx="695">
                  <c:v>0.27537759938712952</c:v>
                </c:pt>
                <c:pt idx="696">
                  <c:v>0.2727998270716821</c:v>
                </c:pt>
                <c:pt idx="697">
                  <c:v>0.27253019251343857</c:v>
                </c:pt>
                <c:pt idx="698">
                  <c:v>0.26833759559189552</c:v>
                </c:pt>
                <c:pt idx="699">
                  <c:v>0.25900629828357374</c:v>
                </c:pt>
                <c:pt idx="700">
                  <c:v>0.25707357143416582</c:v>
                </c:pt>
                <c:pt idx="701">
                  <c:v>0.26125545310470277</c:v>
                </c:pt>
                <c:pt idx="702">
                  <c:v>0.2612372490952225</c:v>
                </c:pt>
                <c:pt idx="703">
                  <c:v>0.26129654351218135</c:v>
                </c:pt>
                <c:pt idx="704">
                  <c:v>0.25851476873047907</c:v>
                </c:pt>
                <c:pt idx="705">
                  <c:v>0.23916184775809357</c:v>
                </c:pt>
                <c:pt idx="706">
                  <c:v>0.23235214870615634</c:v>
                </c:pt>
                <c:pt idx="707">
                  <c:v>0.23285072108833485</c:v>
                </c:pt>
                <c:pt idx="708">
                  <c:v>0.23223730237115683</c:v>
                </c:pt>
                <c:pt idx="709">
                  <c:v>0.22986263729468751</c:v>
                </c:pt>
                <c:pt idx="710">
                  <c:v>0.22753531088709833</c:v>
                </c:pt>
                <c:pt idx="711">
                  <c:v>0.22554758470027292</c:v>
                </c:pt>
                <c:pt idx="712">
                  <c:v>0.22762896408652292</c:v>
                </c:pt>
                <c:pt idx="713">
                  <c:v>0.22771128179872518</c:v>
                </c:pt>
                <c:pt idx="714">
                  <c:v>0.22727105957842253</c:v>
                </c:pt>
                <c:pt idx="715">
                  <c:v>0.22715038783891217</c:v>
                </c:pt>
                <c:pt idx="716">
                  <c:v>0.21046649947286752</c:v>
                </c:pt>
                <c:pt idx="717">
                  <c:v>0.21003053422575005</c:v>
                </c:pt>
                <c:pt idx="718">
                  <c:v>0.2067155058605655</c:v>
                </c:pt>
                <c:pt idx="719">
                  <c:v>0.20149727010192012</c:v>
                </c:pt>
                <c:pt idx="720">
                  <c:v>0.20653761890614744</c:v>
                </c:pt>
                <c:pt idx="721">
                  <c:v>0.20393211489268759</c:v>
                </c:pt>
                <c:pt idx="722">
                  <c:v>0.21018842722013473</c:v>
                </c:pt>
                <c:pt idx="723">
                  <c:v>0.20973986984205706</c:v>
                </c:pt>
                <c:pt idx="724">
                  <c:v>0.20716094528753837</c:v>
                </c:pt>
                <c:pt idx="725">
                  <c:v>0.21353082994395894</c:v>
                </c:pt>
                <c:pt idx="726">
                  <c:v>0.21534541224748976</c:v>
                </c:pt>
                <c:pt idx="727">
                  <c:v>0.21034377869609139</c:v>
                </c:pt>
                <c:pt idx="728">
                  <c:v>0.21037022114606529</c:v>
                </c:pt>
                <c:pt idx="729">
                  <c:v>0.23560103427847079</c:v>
                </c:pt>
                <c:pt idx="730">
                  <c:v>0.23821023436423844</c:v>
                </c:pt>
                <c:pt idx="731">
                  <c:v>0.23913455718970511</c:v>
                </c:pt>
                <c:pt idx="732">
                  <c:v>0.24141163757094231</c:v>
                </c:pt>
                <c:pt idx="733">
                  <c:v>0.24318455556037463</c:v>
                </c:pt>
                <c:pt idx="734">
                  <c:v>0.24447282439800624</c:v>
                </c:pt>
                <c:pt idx="735">
                  <c:v>0.24472278932949376</c:v>
                </c:pt>
                <c:pt idx="736">
                  <c:v>0.24334487486183018</c:v>
                </c:pt>
                <c:pt idx="737">
                  <c:v>0.24441726994650961</c:v>
                </c:pt>
                <c:pt idx="738">
                  <c:v>0.24342466074571892</c:v>
                </c:pt>
                <c:pt idx="739">
                  <c:v>0.2438974047286197</c:v>
                </c:pt>
                <c:pt idx="740">
                  <c:v>0.24589331586133759</c:v>
                </c:pt>
                <c:pt idx="741">
                  <c:v>0.24215519502874394</c:v>
                </c:pt>
                <c:pt idx="742">
                  <c:v>0.24852566469525011</c:v>
                </c:pt>
                <c:pt idx="743">
                  <c:v>0.24591897697797382</c:v>
                </c:pt>
                <c:pt idx="744">
                  <c:v>0.24499115799182147</c:v>
                </c:pt>
                <c:pt idx="745">
                  <c:v>0.24714582254547424</c:v>
                </c:pt>
                <c:pt idx="746">
                  <c:v>0.24616731033361103</c:v>
                </c:pt>
                <c:pt idx="747">
                  <c:v>0.24770224882219058</c:v>
                </c:pt>
                <c:pt idx="748">
                  <c:v>0.24813348473583483</c:v>
                </c:pt>
                <c:pt idx="749">
                  <c:v>0.25073009849404304</c:v>
                </c:pt>
                <c:pt idx="750">
                  <c:v>0.2523117707620261</c:v>
                </c:pt>
                <c:pt idx="751">
                  <c:v>0.25125967726555054</c:v>
                </c:pt>
                <c:pt idx="752">
                  <c:v>0.25075622107020812</c:v>
                </c:pt>
                <c:pt idx="753">
                  <c:v>0.25166052405633504</c:v>
                </c:pt>
                <c:pt idx="754">
                  <c:v>0.25253422286499755</c:v>
                </c:pt>
                <c:pt idx="755">
                  <c:v>0.25058866068815239</c:v>
                </c:pt>
                <c:pt idx="756">
                  <c:v>0.25048006921946803</c:v>
                </c:pt>
                <c:pt idx="757">
                  <c:v>0.24928610840994189</c:v>
                </c:pt>
                <c:pt idx="758">
                  <c:v>0.24918560135458909</c:v>
                </c:pt>
                <c:pt idx="759">
                  <c:v>0.25009941434698868</c:v>
                </c:pt>
                <c:pt idx="760">
                  <c:v>0.25029876177935723</c:v>
                </c:pt>
                <c:pt idx="761">
                  <c:v>0.25065060074713186</c:v>
                </c:pt>
                <c:pt idx="762">
                  <c:v>0.25254327734692306</c:v>
                </c:pt>
                <c:pt idx="763">
                  <c:v>0.25509548759606426</c:v>
                </c:pt>
                <c:pt idx="764">
                  <c:v>0.25213862383151547</c:v>
                </c:pt>
                <c:pt idx="765">
                  <c:v>0.25225308718596096</c:v>
                </c:pt>
                <c:pt idx="766">
                  <c:v>0.25866000697649827</c:v>
                </c:pt>
                <c:pt idx="767">
                  <c:v>0.25798808292439068</c:v>
                </c:pt>
                <c:pt idx="768">
                  <c:v>0.25629792771323806</c:v>
                </c:pt>
                <c:pt idx="769">
                  <c:v>0.26028409596294244</c:v>
                </c:pt>
                <c:pt idx="770">
                  <c:v>0.25958240620399015</c:v>
                </c:pt>
                <c:pt idx="771">
                  <c:v>0.25956897993407124</c:v>
                </c:pt>
                <c:pt idx="772">
                  <c:v>0.25716446429983209</c:v>
                </c:pt>
                <c:pt idx="773">
                  <c:v>0.25609404116065188</c:v>
                </c:pt>
                <c:pt idx="774">
                  <c:v>0.25811304070307789</c:v>
                </c:pt>
                <c:pt idx="775">
                  <c:v>0.25679660256034909</c:v>
                </c:pt>
                <c:pt idx="776">
                  <c:v>0.25533984706222351</c:v>
                </c:pt>
                <c:pt idx="777">
                  <c:v>0.25353995458986422</c:v>
                </c:pt>
                <c:pt idx="778">
                  <c:v>0.25379334248504387</c:v>
                </c:pt>
                <c:pt idx="779">
                  <c:v>0.25226291908580889</c:v>
                </c:pt>
                <c:pt idx="780">
                  <c:v>0.24886585455722568</c:v>
                </c:pt>
                <c:pt idx="781">
                  <c:v>0.24898151094926063</c:v>
                </c:pt>
                <c:pt idx="782">
                  <c:v>0.24858564541282485</c:v>
                </c:pt>
                <c:pt idx="783">
                  <c:v>0.24044859336370333</c:v>
                </c:pt>
                <c:pt idx="784">
                  <c:v>0.24033258267203531</c:v>
                </c:pt>
                <c:pt idx="785">
                  <c:v>0.23413985480336047</c:v>
                </c:pt>
                <c:pt idx="786">
                  <c:v>0.23421904991743547</c:v>
                </c:pt>
                <c:pt idx="787">
                  <c:v>0.23348088427236155</c:v>
                </c:pt>
                <c:pt idx="788">
                  <c:v>0.23012448318277878</c:v>
                </c:pt>
                <c:pt idx="789">
                  <c:v>0.22965802401521937</c:v>
                </c:pt>
                <c:pt idx="790">
                  <c:v>0.22825904621346338</c:v>
                </c:pt>
                <c:pt idx="791">
                  <c:v>0.22773790928979482</c:v>
                </c:pt>
                <c:pt idx="792">
                  <c:v>0.2032229892406244</c:v>
                </c:pt>
                <c:pt idx="793">
                  <c:v>0.205198334771028</c:v>
                </c:pt>
                <c:pt idx="794">
                  <c:v>0.20349003687573966</c:v>
                </c:pt>
                <c:pt idx="795">
                  <c:v>0.20141723039143211</c:v>
                </c:pt>
                <c:pt idx="796">
                  <c:v>0.20132129181147665</c:v>
                </c:pt>
                <c:pt idx="797">
                  <c:v>0.19938819426410612</c:v>
                </c:pt>
                <c:pt idx="798">
                  <c:v>0.19915132879269912</c:v>
                </c:pt>
                <c:pt idx="799">
                  <c:v>0.19935254102645875</c:v>
                </c:pt>
                <c:pt idx="800">
                  <c:v>0.19622885065086026</c:v>
                </c:pt>
                <c:pt idx="801">
                  <c:v>0.19832897632202195</c:v>
                </c:pt>
                <c:pt idx="802">
                  <c:v>0.19776949802115695</c:v>
                </c:pt>
                <c:pt idx="803">
                  <c:v>0.19543096562085877</c:v>
                </c:pt>
                <c:pt idx="804">
                  <c:v>0.19403927711267896</c:v>
                </c:pt>
                <c:pt idx="805">
                  <c:v>0.1854417978186845</c:v>
                </c:pt>
                <c:pt idx="806">
                  <c:v>0.1854417978186845</c:v>
                </c:pt>
                <c:pt idx="807">
                  <c:v>0.18606000289127422</c:v>
                </c:pt>
                <c:pt idx="808">
                  <c:v>0.18328443287014462</c:v>
                </c:pt>
                <c:pt idx="809">
                  <c:v>0.18329689333921384</c:v>
                </c:pt>
                <c:pt idx="810">
                  <c:v>0.18079488192252577</c:v>
                </c:pt>
                <c:pt idx="811">
                  <c:v>0.18013468955790637</c:v>
                </c:pt>
                <c:pt idx="812">
                  <c:v>0.1704789465014894</c:v>
                </c:pt>
                <c:pt idx="813">
                  <c:v>0.16410751640052917</c:v>
                </c:pt>
                <c:pt idx="814">
                  <c:v>0.16396853226979102</c:v>
                </c:pt>
                <c:pt idx="815">
                  <c:v>0.16649729788943265</c:v>
                </c:pt>
                <c:pt idx="816">
                  <c:v>0.16544522997084302</c:v>
                </c:pt>
                <c:pt idx="817">
                  <c:v>0.16385987715985664</c:v>
                </c:pt>
                <c:pt idx="818">
                  <c:v>0.16355050221504486</c:v>
                </c:pt>
                <c:pt idx="819">
                  <c:v>0.16157467557194874</c:v>
                </c:pt>
                <c:pt idx="820">
                  <c:v>0.16199551521516034</c:v>
                </c:pt>
                <c:pt idx="821">
                  <c:v>0.16191433649381523</c:v>
                </c:pt>
                <c:pt idx="822">
                  <c:v>0.16018183650814066</c:v>
                </c:pt>
                <c:pt idx="823">
                  <c:v>0.15994524933012125</c:v>
                </c:pt>
                <c:pt idx="824">
                  <c:v>0.15900697799541433</c:v>
                </c:pt>
                <c:pt idx="825">
                  <c:v>0.15510137863953963</c:v>
                </c:pt>
                <c:pt idx="826">
                  <c:v>0.15108512121516901</c:v>
                </c:pt>
                <c:pt idx="827">
                  <c:v>0.14428958393127198</c:v>
                </c:pt>
                <c:pt idx="828">
                  <c:v>0.14406852885640103</c:v>
                </c:pt>
                <c:pt idx="829">
                  <c:v>0.131159468776684</c:v>
                </c:pt>
                <c:pt idx="830">
                  <c:v>0.13033469593945435</c:v>
                </c:pt>
                <c:pt idx="831">
                  <c:v>0.13058860105589792</c:v>
                </c:pt>
                <c:pt idx="832">
                  <c:v>0.12536117416729103</c:v>
                </c:pt>
                <c:pt idx="833">
                  <c:v>0.12545324596628676</c:v>
                </c:pt>
                <c:pt idx="834">
                  <c:v>0.1253211053955508</c:v>
                </c:pt>
                <c:pt idx="835">
                  <c:v>0.1214996901346985</c:v>
                </c:pt>
                <c:pt idx="836">
                  <c:v>0.12167153984822639</c:v>
                </c:pt>
                <c:pt idx="837">
                  <c:v>0.1168578641905075</c:v>
                </c:pt>
                <c:pt idx="838">
                  <c:v>0.11264134168471114</c:v>
                </c:pt>
                <c:pt idx="839">
                  <c:v>0.11263124389103117</c:v>
                </c:pt>
                <c:pt idx="840">
                  <c:v>0.11059063328857827</c:v>
                </c:pt>
                <c:pt idx="841">
                  <c:v>0.10787739119475709</c:v>
                </c:pt>
                <c:pt idx="842">
                  <c:v>0.10748741457832882</c:v>
                </c:pt>
                <c:pt idx="843">
                  <c:v>0.10840552513762766</c:v>
                </c:pt>
                <c:pt idx="844">
                  <c:v>0.10732725339841667</c:v>
                </c:pt>
                <c:pt idx="845">
                  <c:v>0.10789107277222452</c:v>
                </c:pt>
                <c:pt idx="846">
                  <c:v>0.10820740605953302</c:v>
                </c:pt>
                <c:pt idx="847">
                  <c:v>0.10757440130365994</c:v>
                </c:pt>
                <c:pt idx="848">
                  <c:v>0.10808514183761185</c:v>
                </c:pt>
                <c:pt idx="849">
                  <c:v>0.10839867998517309</c:v>
                </c:pt>
                <c:pt idx="850">
                  <c:v>0.10747493132948513</c:v>
                </c:pt>
                <c:pt idx="851">
                  <c:v>0.10297988911808816</c:v>
                </c:pt>
                <c:pt idx="852">
                  <c:v>0.10078526694292249</c:v>
                </c:pt>
                <c:pt idx="853">
                  <c:v>0.10196607638415063</c:v>
                </c:pt>
                <c:pt idx="854">
                  <c:v>0.10252826410728107</c:v>
                </c:pt>
                <c:pt idx="855">
                  <c:v>0.1022661548856646</c:v>
                </c:pt>
                <c:pt idx="856">
                  <c:v>8.8708994192249702E-2</c:v>
                </c:pt>
                <c:pt idx="857">
                  <c:v>8.8502148957674456E-2</c:v>
                </c:pt>
                <c:pt idx="858">
                  <c:v>8.8608852053181628E-2</c:v>
                </c:pt>
                <c:pt idx="859">
                  <c:v>8.5886641198995098E-2</c:v>
                </c:pt>
                <c:pt idx="860">
                  <c:v>8.62236102780993E-2</c:v>
                </c:pt>
                <c:pt idx="861">
                  <c:v>8.6954664951645569E-2</c:v>
                </c:pt>
                <c:pt idx="862">
                  <c:v>8.6159505151816196E-2</c:v>
                </c:pt>
                <c:pt idx="863">
                  <c:v>8.6174344835065267E-2</c:v>
                </c:pt>
                <c:pt idx="864">
                  <c:v>8.3653578352672522E-2</c:v>
                </c:pt>
                <c:pt idx="865">
                  <c:v>8.3615168528231143E-2</c:v>
                </c:pt>
                <c:pt idx="866">
                  <c:v>8.228500949831434E-2</c:v>
                </c:pt>
                <c:pt idx="867">
                  <c:v>8.3352529884916662E-2</c:v>
                </c:pt>
                <c:pt idx="868">
                  <c:v>8.3399062749572733E-2</c:v>
                </c:pt>
                <c:pt idx="869">
                  <c:v>8.3626526748101476E-2</c:v>
                </c:pt>
                <c:pt idx="870">
                  <c:v>8.2414314720777843E-2</c:v>
                </c:pt>
                <c:pt idx="871">
                  <c:v>8.2246321343416431E-2</c:v>
                </c:pt>
                <c:pt idx="872">
                  <c:v>8.8012577389615598E-2</c:v>
                </c:pt>
                <c:pt idx="873">
                  <c:v>8.8729001631068199E-2</c:v>
                </c:pt>
                <c:pt idx="874">
                  <c:v>9.6763541878204282E-2</c:v>
                </c:pt>
                <c:pt idx="875">
                  <c:v>9.6489013019573425E-2</c:v>
                </c:pt>
                <c:pt idx="876">
                  <c:v>9.6843489624184723E-2</c:v>
                </c:pt>
                <c:pt idx="877">
                  <c:v>9.6965109642440914E-2</c:v>
                </c:pt>
                <c:pt idx="878">
                  <c:v>9.3687490675837121E-2</c:v>
                </c:pt>
                <c:pt idx="879">
                  <c:v>9.3022988504670404E-2</c:v>
                </c:pt>
                <c:pt idx="880">
                  <c:v>9.4941327941231751E-2</c:v>
                </c:pt>
                <c:pt idx="881">
                  <c:v>9.8250210450241307E-2</c:v>
                </c:pt>
                <c:pt idx="882">
                  <c:v>9.8295377046212759E-2</c:v>
                </c:pt>
                <c:pt idx="883">
                  <c:v>0.10457181481505208</c:v>
                </c:pt>
                <c:pt idx="884">
                  <c:v>0.1062535116692554</c:v>
                </c:pt>
                <c:pt idx="885">
                  <c:v>0.10807743794094815</c:v>
                </c:pt>
                <c:pt idx="886">
                  <c:v>0.10790283327237087</c:v>
                </c:pt>
                <c:pt idx="887">
                  <c:v>0.10795698155914284</c:v>
                </c:pt>
                <c:pt idx="888">
                  <c:v>0.10855051441833148</c:v>
                </c:pt>
                <c:pt idx="889">
                  <c:v>0.10813726151522282</c:v>
                </c:pt>
                <c:pt idx="890">
                  <c:v>0.10795550864797261</c:v>
                </c:pt>
                <c:pt idx="891">
                  <c:v>0.10992824598819545</c:v>
                </c:pt>
                <c:pt idx="892">
                  <c:v>0.10943810933214465</c:v>
                </c:pt>
                <c:pt idx="893">
                  <c:v>0.10912447795749744</c:v>
                </c:pt>
                <c:pt idx="894">
                  <c:v>0.10912004606263014</c:v>
                </c:pt>
                <c:pt idx="895">
                  <c:v>0.10626541755372432</c:v>
                </c:pt>
                <c:pt idx="896">
                  <c:v>0.10762550284090518</c:v>
                </c:pt>
                <c:pt idx="897">
                  <c:v>0.10750810232405225</c:v>
                </c:pt>
                <c:pt idx="898">
                  <c:v>0.10757965929529549</c:v>
                </c:pt>
                <c:pt idx="899">
                  <c:v>0.10691922100260218</c:v>
                </c:pt>
                <c:pt idx="900">
                  <c:v>0.10691748832547579</c:v>
                </c:pt>
                <c:pt idx="901">
                  <c:v>0.10713629965177757</c:v>
                </c:pt>
                <c:pt idx="902">
                  <c:v>0.10708303761019197</c:v>
                </c:pt>
                <c:pt idx="903">
                  <c:v>0.10772249534645953</c:v>
                </c:pt>
                <c:pt idx="904">
                  <c:v>0.10929897428227106</c:v>
                </c:pt>
                <c:pt idx="905">
                  <c:v>0.10910600500972009</c:v>
                </c:pt>
                <c:pt idx="906">
                  <c:v>0.10774116390656933</c:v>
                </c:pt>
                <c:pt idx="907">
                  <c:v>0.10773965416073741</c:v>
                </c:pt>
                <c:pt idx="908">
                  <c:v>0.1072779820267982</c:v>
                </c:pt>
                <c:pt idx="909">
                  <c:v>0.10731901667119477</c:v>
                </c:pt>
                <c:pt idx="910">
                  <c:v>0.10732425777126739</c:v>
                </c:pt>
                <c:pt idx="911">
                  <c:v>0.10768556906957766</c:v>
                </c:pt>
                <c:pt idx="912">
                  <c:v>0.10670761873122979</c:v>
                </c:pt>
                <c:pt idx="913">
                  <c:v>0.10743956827304854</c:v>
                </c:pt>
                <c:pt idx="914">
                  <c:v>0.10744095726599862</c:v>
                </c:pt>
                <c:pt idx="915">
                  <c:v>0.10905190785745757</c:v>
                </c:pt>
                <c:pt idx="916">
                  <c:v>0.10744778981206672</c:v>
                </c:pt>
                <c:pt idx="917">
                  <c:v>0.10713115549204157</c:v>
                </c:pt>
                <c:pt idx="918">
                  <c:v>0.10765113905485446</c:v>
                </c:pt>
                <c:pt idx="919">
                  <c:v>0.10765188376228028</c:v>
                </c:pt>
                <c:pt idx="920">
                  <c:v>0.10833585875140456</c:v>
                </c:pt>
                <c:pt idx="921">
                  <c:v>0.10763859008606631</c:v>
                </c:pt>
                <c:pt idx="922">
                  <c:v>0.10665027699463436</c:v>
                </c:pt>
                <c:pt idx="923">
                  <c:v>0.10658372569710939</c:v>
                </c:pt>
                <c:pt idx="924">
                  <c:v>0.10551074106441771</c:v>
                </c:pt>
                <c:pt idx="925">
                  <c:v>0.10550989971981461</c:v>
                </c:pt>
                <c:pt idx="926">
                  <c:v>0.10550582936290717</c:v>
                </c:pt>
                <c:pt idx="927">
                  <c:v>0.10335309240025142</c:v>
                </c:pt>
                <c:pt idx="928">
                  <c:v>0.1050662439073818</c:v>
                </c:pt>
                <c:pt idx="929">
                  <c:v>0.10498159516977924</c:v>
                </c:pt>
                <c:pt idx="930">
                  <c:v>0.10412626966420939</c:v>
                </c:pt>
                <c:pt idx="931">
                  <c:v>0.10399213050353232</c:v>
                </c:pt>
                <c:pt idx="932">
                  <c:v>0.10419523907754903</c:v>
                </c:pt>
                <c:pt idx="933">
                  <c:v>0.1041713343961516</c:v>
                </c:pt>
                <c:pt idx="934">
                  <c:v>0.10595910021700145</c:v>
                </c:pt>
                <c:pt idx="935">
                  <c:v>9.9581692895344423E-2</c:v>
                </c:pt>
                <c:pt idx="936">
                  <c:v>9.7900387514926177E-2</c:v>
                </c:pt>
                <c:pt idx="937">
                  <c:v>9.1460373626597494E-2</c:v>
                </c:pt>
                <c:pt idx="938">
                  <c:v>9.2859285714605513E-2</c:v>
                </c:pt>
                <c:pt idx="939">
                  <c:v>9.348055004897339E-2</c:v>
                </c:pt>
                <c:pt idx="940">
                  <c:v>9.6996941220562807E-2</c:v>
                </c:pt>
                <c:pt idx="941">
                  <c:v>9.7918814473240301E-2</c:v>
                </c:pt>
                <c:pt idx="942">
                  <c:v>9.8019684803109672E-2</c:v>
                </c:pt>
                <c:pt idx="943">
                  <c:v>9.6427669106248157E-2</c:v>
                </c:pt>
                <c:pt idx="944">
                  <c:v>9.4354785021944707E-2</c:v>
                </c:pt>
                <c:pt idx="945">
                  <c:v>9.4970375507750754E-2</c:v>
                </c:pt>
                <c:pt idx="946">
                  <c:v>8.7711946830040327E-2</c:v>
                </c:pt>
                <c:pt idx="947">
                  <c:v>8.7282872461639099E-2</c:v>
                </c:pt>
                <c:pt idx="948">
                  <c:v>8.5144037817603699E-2</c:v>
                </c:pt>
                <c:pt idx="949">
                  <c:v>8.5462458826783466E-2</c:v>
                </c:pt>
                <c:pt idx="950">
                  <c:v>9.1968696489525062E-2</c:v>
                </c:pt>
                <c:pt idx="951">
                  <c:v>9.1788487662188181E-2</c:v>
                </c:pt>
                <c:pt idx="952">
                  <c:v>9.0865820931475702E-2</c:v>
                </c:pt>
                <c:pt idx="953">
                  <c:v>9.120467631031727E-2</c:v>
                </c:pt>
                <c:pt idx="954">
                  <c:v>8.8815928303193181E-2</c:v>
                </c:pt>
                <c:pt idx="955">
                  <c:v>8.9061235221090967E-2</c:v>
                </c:pt>
                <c:pt idx="956">
                  <c:v>8.8482523222539827E-2</c:v>
                </c:pt>
                <c:pt idx="957">
                  <c:v>8.976438073440339E-2</c:v>
                </c:pt>
                <c:pt idx="958">
                  <c:v>9.0033757358549224E-2</c:v>
                </c:pt>
                <c:pt idx="959">
                  <c:v>8.8026899480588852E-2</c:v>
                </c:pt>
                <c:pt idx="960">
                  <c:v>8.7963487144343905E-2</c:v>
                </c:pt>
                <c:pt idx="961">
                  <c:v>8.7841323389079407E-2</c:v>
                </c:pt>
                <c:pt idx="962">
                  <c:v>8.7742156629160295E-2</c:v>
                </c:pt>
                <c:pt idx="963">
                  <c:v>8.7579328396364037E-2</c:v>
                </c:pt>
                <c:pt idx="964">
                  <c:v>8.7072255606306187E-2</c:v>
                </c:pt>
                <c:pt idx="965">
                  <c:v>8.7203448305022246E-2</c:v>
                </c:pt>
                <c:pt idx="966">
                  <c:v>8.6784774390553321E-2</c:v>
                </c:pt>
                <c:pt idx="967">
                  <c:v>8.5384527172066266E-2</c:v>
                </c:pt>
                <c:pt idx="968">
                  <c:v>8.5498042247001235E-2</c:v>
                </c:pt>
                <c:pt idx="969">
                  <c:v>8.5117348310791499E-2</c:v>
                </c:pt>
                <c:pt idx="970">
                  <c:v>8.6234286711952629E-2</c:v>
                </c:pt>
                <c:pt idx="971">
                  <c:v>8.6048189858136309E-2</c:v>
                </c:pt>
                <c:pt idx="972">
                  <c:v>8.5584940768720072E-2</c:v>
                </c:pt>
                <c:pt idx="973">
                  <c:v>8.5635460355680537E-2</c:v>
                </c:pt>
                <c:pt idx="974">
                  <c:v>8.443789674519421E-2</c:v>
                </c:pt>
                <c:pt idx="975">
                  <c:v>8.4258373570440595E-2</c:v>
                </c:pt>
                <c:pt idx="976">
                  <c:v>8.3396146096400448E-2</c:v>
                </c:pt>
                <c:pt idx="977">
                  <c:v>8.3587422975700959E-2</c:v>
                </c:pt>
                <c:pt idx="978">
                  <c:v>8.1719689568728784E-2</c:v>
                </c:pt>
                <c:pt idx="979">
                  <c:v>8.1790370676240093E-2</c:v>
                </c:pt>
                <c:pt idx="980">
                  <c:v>8.2756694524567395E-2</c:v>
                </c:pt>
                <c:pt idx="981">
                  <c:v>8.1877172260705205E-2</c:v>
                </c:pt>
                <c:pt idx="982">
                  <c:v>8.1924468060142502E-2</c:v>
                </c:pt>
                <c:pt idx="983">
                  <c:v>8.1237390884312158E-2</c:v>
                </c:pt>
                <c:pt idx="984">
                  <c:v>8.1358173426129693E-2</c:v>
                </c:pt>
                <c:pt idx="985">
                  <c:v>8.1157638320452599E-2</c:v>
                </c:pt>
                <c:pt idx="986">
                  <c:v>8.1601300256831474E-2</c:v>
                </c:pt>
                <c:pt idx="987">
                  <c:v>8.1763761133247875E-2</c:v>
                </c:pt>
                <c:pt idx="988">
                  <c:v>8.1691962681174138E-2</c:v>
                </c:pt>
                <c:pt idx="989">
                  <c:v>8.2199485276768264E-2</c:v>
                </c:pt>
                <c:pt idx="990">
                  <c:v>8.1975991594973457E-2</c:v>
                </c:pt>
                <c:pt idx="991">
                  <c:v>7.9394434262314573E-2</c:v>
                </c:pt>
                <c:pt idx="992">
                  <c:v>7.9275606529080958E-2</c:v>
                </c:pt>
                <c:pt idx="993">
                  <c:v>7.9046356264546314E-2</c:v>
                </c:pt>
                <c:pt idx="994">
                  <c:v>7.9187226718816867E-2</c:v>
                </c:pt>
                <c:pt idx="995">
                  <c:v>7.8807951834001397E-2</c:v>
                </c:pt>
                <c:pt idx="996">
                  <c:v>7.8788024817516122E-2</c:v>
                </c:pt>
                <c:pt idx="997">
                  <c:v>7.6783924640552378E-2</c:v>
                </c:pt>
                <c:pt idx="998">
                  <c:v>7.775176631361537E-2</c:v>
                </c:pt>
                <c:pt idx="999">
                  <c:v>7.7863963664601743E-2</c:v>
                </c:pt>
                <c:pt idx="1000">
                  <c:v>7.9216563977597937E-2</c:v>
                </c:pt>
                <c:pt idx="1001">
                  <c:v>7.7500705031571276E-2</c:v>
                </c:pt>
                <c:pt idx="1002">
                  <c:v>7.6786320505209865E-2</c:v>
                </c:pt>
                <c:pt idx="1003">
                  <c:v>7.2418822032737959E-2</c:v>
                </c:pt>
                <c:pt idx="1004">
                  <c:v>7.0461338456713582E-2</c:v>
                </c:pt>
                <c:pt idx="1005">
                  <c:v>7.0789953479408585E-2</c:v>
                </c:pt>
                <c:pt idx="1006">
                  <c:v>7.0879409917481748E-2</c:v>
                </c:pt>
                <c:pt idx="1007">
                  <c:v>7.3563394613264971E-2</c:v>
                </c:pt>
                <c:pt idx="1008">
                  <c:v>7.2904371040204294E-2</c:v>
                </c:pt>
                <c:pt idx="1009">
                  <c:v>7.24450060888438E-2</c:v>
                </c:pt>
                <c:pt idx="1010">
                  <c:v>7.1815299187282716E-2</c:v>
                </c:pt>
                <c:pt idx="1011">
                  <c:v>7.1168016283750954E-2</c:v>
                </c:pt>
                <c:pt idx="1012">
                  <c:v>7.625776430640023E-2</c:v>
                </c:pt>
                <c:pt idx="1013">
                  <c:v>6.9592789911609637E-2</c:v>
                </c:pt>
                <c:pt idx="1014">
                  <c:v>7.5056692857170926E-2</c:v>
                </c:pt>
                <c:pt idx="1015">
                  <c:v>7.5275009360324927E-2</c:v>
                </c:pt>
                <c:pt idx="1016">
                  <c:v>7.7791670202061763E-2</c:v>
                </c:pt>
                <c:pt idx="1017">
                  <c:v>7.7585457342929126E-2</c:v>
                </c:pt>
                <c:pt idx="1018">
                  <c:v>7.8237198766315283E-2</c:v>
                </c:pt>
                <c:pt idx="1019">
                  <c:v>7.9087928390551496E-2</c:v>
                </c:pt>
                <c:pt idx="1020">
                  <c:v>7.8238693173184382E-2</c:v>
                </c:pt>
                <c:pt idx="1021">
                  <c:v>7.788919977066841E-2</c:v>
                </c:pt>
                <c:pt idx="1022">
                  <c:v>7.7879465543161691E-2</c:v>
                </c:pt>
                <c:pt idx="1023">
                  <c:v>8.0117602003997535E-2</c:v>
                </c:pt>
                <c:pt idx="1024">
                  <c:v>8.7405960265297941E-2</c:v>
                </c:pt>
                <c:pt idx="1025">
                  <c:v>8.7251050462146262E-2</c:v>
                </c:pt>
                <c:pt idx="1026">
                  <c:v>8.7473555356170962E-2</c:v>
                </c:pt>
                <c:pt idx="1027">
                  <c:v>8.7541331281472318E-2</c:v>
                </c:pt>
                <c:pt idx="1028">
                  <c:v>8.741539457814454E-2</c:v>
                </c:pt>
                <c:pt idx="1029">
                  <c:v>8.9212325811988222E-2</c:v>
                </c:pt>
                <c:pt idx="1030">
                  <c:v>8.8836133977930221E-2</c:v>
                </c:pt>
                <c:pt idx="1031">
                  <c:v>9.1821262662284256E-2</c:v>
                </c:pt>
                <c:pt idx="1032">
                  <c:v>9.3739645434060229E-2</c:v>
                </c:pt>
                <c:pt idx="1033">
                  <c:v>9.3935440382403021E-2</c:v>
                </c:pt>
                <c:pt idx="1034">
                  <c:v>9.8104629366570537E-2</c:v>
                </c:pt>
                <c:pt idx="1035">
                  <c:v>9.8672920148266494E-2</c:v>
                </c:pt>
                <c:pt idx="1036">
                  <c:v>9.8468301815476722E-2</c:v>
                </c:pt>
                <c:pt idx="1037">
                  <c:v>9.8217323039005586E-2</c:v>
                </c:pt>
                <c:pt idx="1038">
                  <c:v>0.10113847920310569</c:v>
                </c:pt>
                <c:pt idx="1039">
                  <c:v>0.10164523815736344</c:v>
                </c:pt>
                <c:pt idx="1040">
                  <c:v>0.10126106657657431</c:v>
                </c:pt>
                <c:pt idx="1041">
                  <c:v>0.1041407859906921</c:v>
                </c:pt>
                <c:pt idx="1042">
                  <c:v>0.10415636611948727</c:v>
                </c:pt>
                <c:pt idx="1043">
                  <c:v>0.1037659473383796</c:v>
                </c:pt>
                <c:pt idx="1044">
                  <c:v>0.10393903560984892</c:v>
                </c:pt>
                <c:pt idx="1045">
                  <c:v>0.10383131494144981</c:v>
                </c:pt>
                <c:pt idx="1046">
                  <c:v>0.10496756136588083</c:v>
                </c:pt>
                <c:pt idx="1047">
                  <c:v>0.10501205857184495</c:v>
                </c:pt>
                <c:pt idx="1048">
                  <c:v>0.10565658220738314</c:v>
                </c:pt>
                <c:pt idx="1049">
                  <c:v>0.10500117728923897</c:v>
                </c:pt>
                <c:pt idx="1050">
                  <c:v>0.10495602994919026</c:v>
                </c:pt>
                <c:pt idx="1051">
                  <c:v>0.10964796873079202</c:v>
                </c:pt>
                <c:pt idx="1052">
                  <c:v>0.10883356770883519</c:v>
                </c:pt>
                <c:pt idx="1053">
                  <c:v>0.10914378224482883</c:v>
                </c:pt>
                <c:pt idx="1054">
                  <c:v>0.10878687869472986</c:v>
                </c:pt>
                <c:pt idx="1055">
                  <c:v>0.10877844039223789</c:v>
                </c:pt>
                <c:pt idx="1056">
                  <c:v>0.11039990779590947</c:v>
                </c:pt>
                <c:pt idx="1057">
                  <c:v>0.11080053332448428</c:v>
                </c:pt>
                <c:pt idx="1058">
                  <c:v>0.1103645461985696</c:v>
                </c:pt>
                <c:pt idx="1059">
                  <c:v>0.11039698347091711</c:v>
                </c:pt>
                <c:pt idx="1060">
                  <c:v>0.11230831754192054</c:v>
                </c:pt>
                <c:pt idx="1061">
                  <c:v>0.11113802295243105</c:v>
                </c:pt>
                <c:pt idx="1062">
                  <c:v>0.1112264074233382</c:v>
                </c:pt>
                <c:pt idx="1063">
                  <c:v>0.11275566814581696</c:v>
                </c:pt>
                <c:pt idx="1064">
                  <c:v>0.11262281932393299</c:v>
                </c:pt>
                <c:pt idx="1065">
                  <c:v>0.11196385070132871</c:v>
                </c:pt>
                <c:pt idx="1066">
                  <c:v>0.1128206670329288</c:v>
                </c:pt>
                <c:pt idx="1067">
                  <c:v>0.11435458743274374</c:v>
                </c:pt>
                <c:pt idx="1068">
                  <c:v>0.11427048811155974</c:v>
                </c:pt>
                <c:pt idx="1069">
                  <c:v>0.115079536886892</c:v>
                </c:pt>
                <c:pt idx="1070">
                  <c:v>0.11304066319468847</c:v>
                </c:pt>
                <c:pt idx="1071">
                  <c:v>0.11283597382718159</c:v>
                </c:pt>
                <c:pt idx="1072">
                  <c:v>0.1125539893039572</c:v>
                </c:pt>
                <c:pt idx="1073">
                  <c:v>0.11221751958914411</c:v>
                </c:pt>
                <c:pt idx="1074">
                  <c:v>0.11287149107626171</c:v>
                </c:pt>
                <c:pt idx="1075">
                  <c:v>0.10988294544775487</c:v>
                </c:pt>
                <c:pt idx="1076">
                  <c:v>0.11073157202990627</c:v>
                </c:pt>
                <c:pt idx="1077">
                  <c:v>0.10699818472848524</c:v>
                </c:pt>
                <c:pt idx="1078">
                  <c:v>0.10706029875606551</c:v>
                </c:pt>
                <c:pt idx="1079">
                  <c:v>0.10476619265634232</c:v>
                </c:pt>
                <c:pt idx="1080">
                  <c:v>0.10458346576561081</c:v>
                </c:pt>
                <c:pt idx="1081">
                  <c:v>0.10598461463010499</c:v>
                </c:pt>
                <c:pt idx="1082">
                  <c:v>0.1056343444490991</c:v>
                </c:pt>
                <c:pt idx="1083">
                  <c:v>0.10505975893687276</c:v>
                </c:pt>
                <c:pt idx="1084">
                  <c:v>0.1049848405750286</c:v>
                </c:pt>
                <c:pt idx="1085">
                  <c:v>0.10610889982089979</c:v>
                </c:pt>
                <c:pt idx="1086">
                  <c:v>0.10463330907015977</c:v>
                </c:pt>
                <c:pt idx="1087">
                  <c:v>9.9597902151189036E-2</c:v>
                </c:pt>
                <c:pt idx="1088">
                  <c:v>9.9641019912586073E-2</c:v>
                </c:pt>
                <c:pt idx="1089">
                  <c:v>9.9438581217384456E-2</c:v>
                </c:pt>
                <c:pt idx="1090">
                  <c:v>0.10067064096083335</c:v>
                </c:pt>
                <c:pt idx="1091">
                  <c:v>0.10066937501967992</c:v>
                </c:pt>
                <c:pt idx="1092">
                  <c:v>9.8635721936018342E-2</c:v>
                </c:pt>
                <c:pt idx="1093">
                  <c:v>9.9909651717251802E-2</c:v>
                </c:pt>
                <c:pt idx="1094">
                  <c:v>9.7730396915112552E-2</c:v>
                </c:pt>
                <c:pt idx="1095">
                  <c:v>9.6102107230991982E-2</c:v>
                </c:pt>
                <c:pt idx="1096">
                  <c:v>9.90051239726185E-2</c:v>
                </c:pt>
                <c:pt idx="1097">
                  <c:v>9.5853366354802669E-2</c:v>
                </c:pt>
                <c:pt idx="1098">
                  <c:v>9.6172743829914462E-2</c:v>
                </c:pt>
                <c:pt idx="1099">
                  <c:v>9.7244160660328011E-2</c:v>
                </c:pt>
                <c:pt idx="1100">
                  <c:v>9.7305481238188246E-2</c:v>
                </c:pt>
                <c:pt idx="1101">
                  <c:v>9.5380586642934098E-2</c:v>
                </c:pt>
                <c:pt idx="1102">
                  <c:v>9.5018587374636379E-2</c:v>
                </c:pt>
                <c:pt idx="1103">
                  <c:v>9.6136598873320878E-2</c:v>
                </c:pt>
                <c:pt idx="1104">
                  <c:v>9.3141936880016596E-2</c:v>
                </c:pt>
                <c:pt idx="1105">
                  <c:v>9.3242314086188105E-2</c:v>
                </c:pt>
                <c:pt idx="1106">
                  <c:v>9.3105502151562644E-2</c:v>
                </c:pt>
                <c:pt idx="1107">
                  <c:v>9.2920484032992481E-2</c:v>
                </c:pt>
                <c:pt idx="1108">
                  <c:v>9.3522477308887172E-2</c:v>
                </c:pt>
                <c:pt idx="1109">
                  <c:v>9.1880492006665496E-2</c:v>
                </c:pt>
                <c:pt idx="1110">
                  <c:v>9.2005060444672132E-2</c:v>
                </c:pt>
                <c:pt idx="1111">
                  <c:v>9.1197399691084924E-2</c:v>
                </c:pt>
                <c:pt idx="1112">
                  <c:v>9.3471020458806217E-2</c:v>
                </c:pt>
                <c:pt idx="1113">
                  <c:v>9.3644951716055316E-2</c:v>
                </c:pt>
                <c:pt idx="1114">
                  <c:v>8.6961434944097388E-2</c:v>
                </c:pt>
                <c:pt idx="1115">
                  <c:v>8.707548818767967E-2</c:v>
                </c:pt>
                <c:pt idx="1116">
                  <c:v>8.6209100308564185E-2</c:v>
                </c:pt>
                <c:pt idx="1117">
                  <c:v>8.6146566841936251E-2</c:v>
                </c:pt>
                <c:pt idx="1118">
                  <c:v>8.7671493024007577E-2</c:v>
                </c:pt>
                <c:pt idx="1119">
                  <c:v>8.8368509821435667E-2</c:v>
                </c:pt>
                <c:pt idx="1120">
                  <c:v>8.8175660853406529E-2</c:v>
                </c:pt>
                <c:pt idx="1121">
                  <c:v>8.8133986479565191E-2</c:v>
                </c:pt>
                <c:pt idx="1122">
                  <c:v>8.8151730500716202E-2</c:v>
                </c:pt>
                <c:pt idx="1123">
                  <c:v>8.6387730970976906E-2</c:v>
                </c:pt>
                <c:pt idx="1124">
                  <c:v>8.7151570578064011E-2</c:v>
                </c:pt>
                <c:pt idx="1125">
                  <c:v>8.7419944130893892E-2</c:v>
                </c:pt>
                <c:pt idx="1126">
                  <c:v>8.3520747404463608E-2</c:v>
                </c:pt>
                <c:pt idx="1127">
                  <c:v>8.353040765526816E-2</c:v>
                </c:pt>
                <c:pt idx="1128">
                  <c:v>8.3535954556394273E-2</c:v>
                </c:pt>
                <c:pt idx="1129">
                  <c:v>8.3545877049522252E-2</c:v>
                </c:pt>
                <c:pt idx="1130">
                  <c:v>8.3055278500499083E-2</c:v>
                </c:pt>
                <c:pt idx="1131">
                  <c:v>8.2796389389812181E-2</c:v>
                </c:pt>
                <c:pt idx="1132">
                  <c:v>8.2151461462557418E-2</c:v>
                </c:pt>
                <c:pt idx="1133">
                  <c:v>8.2113144769711696E-2</c:v>
                </c:pt>
                <c:pt idx="1134">
                  <c:v>8.1507158657526682E-2</c:v>
                </c:pt>
                <c:pt idx="1135">
                  <c:v>8.1105472012676913E-2</c:v>
                </c:pt>
                <c:pt idx="1136">
                  <c:v>8.1105484547599874E-2</c:v>
                </c:pt>
                <c:pt idx="1137">
                  <c:v>8.019279431085935E-2</c:v>
                </c:pt>
                <c:pt idx="1138">
                  <c:v>8.0118394460357539E-2</c:v>
                </c:pt>
                <c:pt idx="1139">
                  <c:v>7.9236814759325008E-2</c:v>
                </c:pt>
                <c:pt idx="1140">
                  <c:v>7.9283033553114599E-2</c:v>
                </c:pt>
                <c:pt idx="1141">
                  <c:v>8.1809082824483723E-2</c:v>
                </c:pt>
                <c:pt idx="1142">
                  <c:v>8.2178235657870621E-2</c:v>
                </c:pt>
                <c:pt idx="1143">
                  <c:v>8.1524298072110257E-2</c:v>
                </c:pt>
                <c:pt idx="1144">
                  <c:v>7.7850928734707753E-2</c:v>
                </c:pt>
                <c:pt idx="1145">
                  <c:v>7.7939450588926984E-2</c:v>
                </c:pt>
                <c:pt idx="1146">
                  <c:v>7.7922563045522628E-2</c:v>
                </c:pt>
                <c:pt idx="1147">
                  <c:v>7.9181384237701866E-2</c:v>
                </c:pt>
                <c:pt idx="1148">
                  <c:v>7.8265965641693733E-2</c:v>
                </c:pt>
                <c:pt idx="1149">
                  <c:v>8.0154254561160876E-2</c:v>
                </c:pt>
                <c:pt idx="1150">
                  <c:v>7.8619989585973993E-2</c:v>
                </c:pt>
                <c:pt idx="1151">
                  <c:v>7.8498110985635888E-2</c:v>
                </c:pt>
                <c:pt idx="1152">
                  <c:v>7.8517672874039726E-2</c:v>
                </c:pt>
                <c:pt idx="1153">
                  <c:v>7.6585676345162709E-2</c:v>
                </c:pt>
                <c:pt idx="1154">
                  <c:v>7.8627060910720678E-2</c:v>
                </c:pt>
                <c:pt idx="1155">
                  <c:v>7.9824557078479838E-2</c:v>
                </c:pt>
                <c:pt idx="1156">
                  <c:v>7.9118068198323344E-2</c:v>
                </c:pt>
                <c:pt idx="1157">
                  <c:v>7.7812990529672346E-2</c:v>
                </c:pt>
                <c:pt idx="1158">
                  <c:v>7.7872878547863053E-2</c:v>
                </c:pt>
                <c:pt idx="1159">
                  <c:v>7.5493716223439047E-2</c:v>
                </c:pt>
                <c:pt idx="1160">
                  <c:v>7.5723105459479745E-2</c:v>
                </c:pt>
                <c:pt idx="1161">
                  <c:v>7.4888240608427387E-2</c:v>
                </c:pt>
                <c:pt idx="1162">
                  <c:v>7.3248503295244377E-2</c:v>
                </c:pt>
                <c:pt idx="1163">
                  <c:v>7.2836748147901115E-2</c:v>
                </c:pt>
                <c:pt idx="1164">
                  <c:v>7.2562040677240619E-2</c:v>
                </c:pt>
                <c:pt idx="1165">
                  <c:v>7.3121398643037475E-2</c:v>
                </c:pt>
                <c:pt idx="1166">
                  <c:v>7.2511634236504238E-2</c:v>
                </c:pt>
                <c:pt idx="1167">
                  <c:v>7.288080343353294E-2</c:v>
                </c:pt>
                <c:pt idx="1168">
                  <c:v>7.2799825976614316E-2</c:v>
                </c:pt>
                <c:pt idx="1169">
                  <c:v>7.2870422815575084E-2</c:v>
                </c:pt>
                <c:pt idx="1170">
                  <c:v>7.3297534779565618E-2</c:v>
                </c:pt>
                <c:pt idx="1171">
                  <c:v>7.2652121093085387E-2</c:v>
                </c:pt>
                <c:pt idx="1172">
                  <c:v>7.2520141100911067E-2</c:v>
                </c:pt>
                <c:pt idx="1173">
                  <c:v>7.2841597342542183E-2</c:v>
                </c:pt>
                <c:pt idx="1174">
                  <c:v>7.2459781807420562E-2</c:v>
                </c:pt>
                <c:pt idx="1175">
                  <c:v>7.0016018517545506E-2</c:v>
                </c:pt>
                <c:pt idx="1176">
                  <c:v>6.9641968629614484E-2</c:v>
                </c:pt>
                <c:pt idx="1177">
                  <c:v>6.9785726113431895E-2</c:v>
                </c:pt>
                <c:pt idx="1178">
                  <c:v>6.9565606800732177E-2</c:v>
                </c:pt>
                <c:pt idx="1179">
                  <c:v>6.9477008717260716E-2</c:v>
                </c:pt>
                <c:pt idx="1180">
                  <c:v>6.9643377271956353E-2</c:v>
                </c:pt>
                <c:pt idx="1181">
                  <c:v>6.8618866874372866E-2</c:v>
                </c:pt>
                <c:pt idx="1182">
                  <c:v>6.6682124510828417E-2</c:v>
                </c:pt>
                <c:pt idx="1183">
                  <c:v>6.6525637851817823E-2</c:v>
                </c:pt>
                <c:pt idx="1184">
                  <c:v>6.6560291884362771E-2</c:v>
                </c:pt>
                <c:pt idx="1185">
                  <c:v>6.6758081499440208E-2</c:v>
                </c:pt>
                <c:pt idx="1186">
                  <c:v>6.6826454744944114E-2</c:v>
                </c:pt>
                <c:pt idx="1187">
                  <c:v>6.6118031130780103E-2</c:v>
                </c:pt>
                <c:pt idx="1188">
                  <c:v>6.6649611729482458E-2</c:v>
                </c:pt>
                <c:pt idx="1189">
                  <c:v>6.616742648892511E-2</c:v>
                </c:pt>
                <c:pt idx="1190">
                  <c:v>6.6623697009772331E-2</c:v>
                </c:pt>
                <c:pt idx="1191">
                  <c:v>6.6571089960118582E-2</c:v>
                </c:pt>
                <c:pt idx="1192">
                  <c:v>7.1344037633660637E-2</c:v>
                </c:pt>
                <c:pt idx="1193">
                  <c:v>7.0527096440257939E-2</c:v>
                </c:pt>
                <c:pt idx="1194">
                  <c:v>7.0534723897470591E-2</c:v>
                </c:pt>
                <c:pt idx="1195">
                  <c:v>7.124939785759038E-2</c:v>
                </c:pt>
                <c:pt idx="1196">
                  <c:v>7.1264846786760622E-2</c:v>
                </c:pt>
                <c:pt idx="1197">
                  <c:v>7.1508760738634311E-2</c:v>
                </c:pt>
                <c:pt idx="1198">
                  <c:v>7.1566458412851405E-2</c:v>
                </c:pt>
                <c:pt idx="1199">
                  <c:v>7.4444088199701525E-2</c:v>
                </c:pt>
                <c:pt idx="1200">
                  <c:v>7.4853329031749974E-2</c:v>
                </c:pt>
                <c:pt idx="1201">
                  <c:v>7.689022465201395E-2</c:v>
                </c:pt>
                <c:pt idx="1202">
                  <c:v>7.6369425037503713E-2</c:v>
                </c:pt>
                <c:pt idx="1203">
                  <c:v>7.6261376186800331E-2</c:v>
                </c:pt>
                <c:pt idx="1204">
                  <c:v>7.3458181221805668E-2</c:v>
                </c:pt>
                <c:pt idx="1205">
                  <c:v>7.3499372708903804E-2</c:v>
                </c:pt>
                <c:pt idx="1206">
                  <c:v>7.3346417093792318E-2</c:v>
                </c:pt>
                <c:pt idx="1207">
                  <c:v>7.2824310767144032E-2</c:v>
                </c:pt>
                <c:pt idx="1208">
                  <c:v>7.2546701058190957E-2</c:v>
                </c:pt>
                <c:pt idx="1209">
                  <c:v>7.2429667805961967E-2</c:v>
                </c:pt>
                <c:pt idx="1210">
                  <c:v>7.0882211829004754E-2</c:v>
                </c:pt>
                <c:pt idx="1211">
                  <c:v>7.1051531197922763E-2</c:v>
                </c:pt>
                <c:pt idx="1212">
                  <c:v>6.9136568121217795E-2</c:v>
                </c:pt>
                <c:pt idx="1213">
                  <c:v>6.9572927597394557E-2</c:v>
                </c:pt>
                <c:pt idx="1214">
                  <c:v>6.9490835829312758E-2</c:v>
                </c:pt>
                <c:pt idx="1215">
                  <c:v>7.344231871498634E-2</c:v>
                </c:pt>
                <c:pt idx="1216">
                  <c:v>7.4073383201363724E-2</c:v>
                </c:pt>
                <c:pt idx="1217">
                  <c:v>7.1807189821559037E-2</c:v>
                </c:pt>
                <c:pt idx="1218">
                  <c:v>7.1872318329405438E-2</c:v>
                </c:pt>
                <c:pt idx="1219">
                  <c:v>7.1218269606637838E-2</c:v>
                </c:pt>
                <c:pt idx="1220">
                  <c:v>7.3261869249328662E-2</c:v>
                </c:pt>
                <c:pt idx="1221">
                  <c:v>7.2345222854480973E-2</c:v>
                </c:pt>
                <c:pt idx="1222">
                  <c:v>7.2024184878172678E-2</c:v>
                </c:pt>
                <c:pt idx="1223">
                  <c:v>7.1180171161489128E-2</c:v>
                </c:pt>
                <c:pt idx="1224">
                  <c:v>7.2491956918568412E-2</c:v>
                </c:pt>
                <c:pt idx="1225">
                  <c:v>7.2593402028039003E-2</c:v>
                </c:pt>
                <c:pt idx="1226">
                  <c:v>7.2638991561958688E-2</c:v>
                </c:pt>
                <c:pt idx="1227">
                  <c:v>7.577514766320724E-2</c:v>
                </c:pt>
                <c:pt idx="1228">
                  <c:v>7.5350697821842255E-2</c:v>
                </c:pt>
                <c:pt idx="1229">
                  <c:v>7.518206254207567E-2</c:v>
                </c:pt>
                <c:pt idx="1230">
                  <c:v>7.5079982828838862E-2</c:v>
                </c:pt>
                <c:pt idx="1231">
                  <c:v>7.5828078293562071E-2</c:v>
                </c:pt>
                <c:pt idx="1232">
                  <c:v>7.5914466796300373E-2</c:v>
                </c:pt>
                <c:pt idx="1233">
                  <c:v>7.5872119676765271E-2</c:v>
                </c:pt>
                <c:pt idx="1234">
                  <c:v>7.6850377736578754E-2</c:v>
                </c:pt>
                <c:pt idx="1235">
                  <c:v>7.7008346891516741E-2</c:v>
                </c:pt>
                <c:pt idx="1236">
                  <c:v>7.6131056527654187E-2</c:v>
                </c:pt>
                <c:pt idx="1237">
                  <c:v>7.6262556594074146E-2</c:v>
                </c:pt>
                <c:pt idx="1238">
                  <c:v>7.619709298891221E-2</c:v>
                </c:pt>
                <c:pt idx="1239">
                  <c:v>7.6217898834492023E-2</c:v>
                </c:pt>
                <c:pt idx="1240">
                  <c:v>7.637422839142502E-2</c:v>
                </c:pt>
                <c:pt idx="1241">
                  <c:v>7.6436795743084318E-2</c:v>
                </c:pt>
                <c:pt idx="1242">
                  <c:v>7.6416736113341169E-2</c:v>
                </c:pt>
                <c:pt idx="1243">
                  <c:v>7.6265914437380233E-2</c:v>
                </c:pt>
                <c:pt idx="1244">
                  <c:v>7.5119052618956905E-2</c:v>
                </c:pt>
                <c:pt idx="1245">
                  <c:v>7.4853169045605225E-2</c:v>
                </c:pt>
                <c:pt idx="1246">
                  <c:v>7.4919896784991488E-2</c:v>
                </c:pt>
                <c:pt idx="1247">
                  <c:v>7.5056968587598874E-2</c:v>
                </c:pt>
                <c:pt idx="1248">
                  <c:v>7.544763342782923E-2</c:v>
                </c:pt>
                <c:pt idx="1249">
                  <c:v>7.5370380070610865E-2</c:v>
                </c:pt>
                <c:pt idx="1250">
                  <c:v>7.6235555235154684E-2</c:v>
                </c:pt>
                <c:pt idx="1251">
                  <c:v>7.542473778556924E-2</c:v>
                </c:pt>
                <c:pt idx="1252">
                  <c:v>7.5388805755730079E-2</c:v>
                </c:pt>
                <c:pt idx="1253">
                  <c:v>7.5011927545746426E-2</c:v>
                </c:pt>
                <c:pt idx="1254">
                  <c:v>7.6370276467244549E-2</c:v>
                </c:pt>
                <c:pt idx="1255">
                  <c:v>6.9770127315105027E-2</c:v>
                </c:pt>
                <c:pt idx="1256">
                  <c:v>7.0132723511357326E-2</c:v>
                </c:pt>
                <c:pt idx="1257">
                  <c:v>7.0244462983587844E-2</c:v>
                </c:pt>
                <c:pt idx="1258">
                  <c:v>6.9524967375109867E-2</c:v>
                </c:pt>
                <c:pt idx="1259">
                  <c:v>7.0192994349693255E-2</c:v>
                </c:pt>
                <c:pt idx="1260">
                  <c:v>6.9867721466227647E-2</c:v>
                </c:pt>
                <c:pt idx="1261">
                  <c:v>6.9805720917491307E-2</c:v>
                </c:pt>
                <c:pt idx="1262">
                  <c:v>6.6880441565916271E-2</c:v>
                </c:pt>
                <c:pt idx="1263">
                  <c:v>6.6646164923724438E-2</c:v>
                </c:pt>
                <c:pt idx="1264">
                  <c:v>6.5301165658831359E-2</c:v>
                </c:pt>
                <c:pt idx="1265">
                  <c:v>6.6043904441236215E-2</c:v>
                </c:pt>
                <c:pt idx="1266">
                  <c:v>6.6309359323123998E-2</c:v>
                </c:pt>
                <c:pt idx="1267">
                  <c:v>6.6406494889139897E-2</c:v>
                </c:pt>
                <c:pt idx="1268">
                  <c:v>6.5890948350217027E-2</c:v>
                </c:pt>
                <c:pt idx="1269">
                  <c:v>6.6062532136837368E-2</c:v>
                </c:pt>
                <c:pt idx="1270">
                  <c:v>6.5910334402818252E-2</c:v>
                </c:pt>
                <c:pt idx="1271">
                  <c:v>6.60193189495967E-2</c:v>
                </c:pt>
                <c:pt idx="1272">
                  <c:v>6.5713243653687484E-2</c:v>
                </c:pt>
                <c:pt idx="1273">
                  <c:v>6.56100089326455E-2</c:v>
                </c:pt>
                <c:pt idx="1274">
                  <c:v>6.5555372955214158E-2</c:v>
                </c:pt>
                <c:pt idx="1275">
                  <c:v>6.4865178496723241E-2</c:v>
                </c:pt>
                <c:pt idx="1276">
                  <c:v>6.4047964342501193E-2</c:v>
                </c:pt>
                <c:pt idx="1277">
                  <c:v>6.4533263231308508E-2</c:v>
                </c:pt>
                <c:pt idx="1278">
                  <c:v>6.1588999613894954E-2</c:v>
                </c:pt>
                <c:pt idx="1279">
                  <c:v>6.051834310727261E-2</c:v>
                </c:pt>
                <c:pt idx="1280">
                  <c:v>6.0544615093627123E-2</c:v>
                </c:pt>
                <c:pt idx="1281">
                  <c:v>5.8148675335563421E-2</c:v>
                </c:pt>
                <c:pt idx="1282">
                  <c:v>5.8316587714499393E-2</c:v>
                </c:pt>
                <c:pt idx="1283">
                  <c:v>5.6764880871767391E-2</c:v>
                </c:pt>
                <c:pt idx="1284">
                  <c:v>5.8591434750419807E-2</c:v>
                </c:pt>
                <c:pt idx="1285">
                  <c:v>5.6032508628256532E-2</c:v>
                </c:pt>
                <c:pt idx="1286">
                  <c:v>5.6602044420933161E-2</c:v>
                </c:pt>
                <c:pt idx="1287">
                  <c:v>5.5580844113162442E-2</c:v>
                </c:pt>
                <c:pt idx="1288">
                  <c:v>5.4863360023659359E-2</c:v>
                </c:pt>
                <c:pt idx="1289">
                  <c:v>5.5138701255888004E-2</c:v>
                </c:pt>
                <c:pt idx="1290">
                  <c:v>5.1330268010985433E-2</c:v>
                </c:pt>
                <c:pt idx="1291">
                  <c:v>5.1747160145531705E-2</c:v>
                </c:pt>
                <c:pt idx="1292">
                  <c:v>5.1473214779044603E-2</c:v>
                </c:pt>
                <c:pt idx="1293">
                  <c:v>5.1639601119535777E-2</c:v>
                </c:pt>
                <c:pt idx="1294">
                  <c:v>5.2191377194594595E-2</c:v>
                </c:pt>
                <c:pt idx="1295">
                  <c:v>5.1984384767168948E-2</c:v>
                </c:pt>
                <c:pt idx="1296">
                  <c:v>5.1295598087824301E-2</c:v>
                </c:pt>
                <c:pt idx="1297">
                  <c:v>4.9485449402519838E-2</c:v>
                </c:pt>
                <c:pt idx="1298">
                  <c:v>5.1780753648649883E-2</c:v>
                </c:pt>
                <c:pt idx="1299">
                  <c:v>5.2021397340623679E-2</c:v>
                </c:pt>
                <c:pt idx="1300">
                  <c:v>5.1559961351671825E-2</c:v>
                </c:pt>
                <c:pt idx="1301">
                  <c:v>5.3266815352564161E-2</c:v>
                </c:pt>
                <c:pt idx="1302">
                  <c:v>5.3886673565290304E-2</c:v>
                </c:pt>
                <c:pt idx="1303">
                  <c:v>5.453572727138821E-2</c:v>
                </c:pt>
                <c:pt idx="1304">
                  <c:v>5.4365156380973882E-2</c:v>
                </c:pt>
                <c:pt idx="1305">
                  <c:v>5.4856798757949299E-2</c:v>
                </c:pt>
                <c:pt idx="1306">
                  <c:v>5.6945704272690634E-2</c:v>
                </c:pt>
                <c:pt idx="1307">
                  <c:v>5.7254192764814991E-2</c:v>
                </c:pt>
                <c:pt idx="1308">
                  <c:v>5.725740362572352E-2</c:v>
                </c:pt>
                <c:pt idx="1309">
                  <c:v>5.7749376818671073E-2</c:v>
                </c:pt>
                <c:pt idx="1310">
                  <c:v>5.7947450426754796E-2</c:v>
                </c:pt>
                <c:pt idx="1311">
                  <c:v>5.8979936400408203E-2</c:v>
                </c:pt>
                <c:pt idx="1312">
                  <c:v>5.9022371904918443E-2</c:v>
                </c:pt>
                <c:pt idx="1313">
                  <c:v>5.8020103167576546E-2</c:v>
                </c:pt>
                <c:pt idx="1314">
                  <c:v>5.8188936211752168E-2</c:v>
                </c:pt>
                <c:pt idx="1315">
                  <c:v>5.8197378675097791E-2</c:v>
                </c:pt>
                <c:pt idx="1316">
                  <c:v>5.823818633284536E-2</c:v>
                </c:pt>
                <c:pt idx="1317">
                  <c:v>5.7374693792888079E-2</c:v>
                </c:pt>
                <c:pt idx="1318">
                  <c:v>5.7323998323729093E-2</c:v>
                </c:pt>
                <c:pt idx="1319">
                  <c:v>5.8948713918044668E-2</c:v>
                </c:pt>
                <c:pt idx="1320">
                  <c:v>5.88807209209486E-2</c:v>
                </c:pt>
                <c:pt idx="1321">
                  <c:v>5.9134058334520394E-2</c:v>
                </c:pt>
                <c:pt idx="1322">
                  <c:v>5.8598652092628718E-2</c:v>
                </c:pt>
                <c:pt idx="1323">
                  <c:v>6.0766625552313935E-2</c:v>
                </c:pt>
                <c:pt idx="1324">
                  <c:v>6.0810349809471954E-2</c:v>
                </c:pt>
                <c:pt idx="1325">
                  <c:v>6.0692180419719084E-2</c:v>
                </c:pt>
                <c:pt idx="1326">
                  <c:v>6.0867136881086185E-2</c:v>
                </c:pt>
                <c:pt idx="1327">
                  <c:v>6.3083242493621502E-2</c:v>
                </c:pt>
                <c:pt idx="1328">
                  <c:v>6.2435285360715194E-2</c:v>
                </c:pt>
                <c:pt idx="1329">
                  <c:v>7.1091739796021819E-2</c:v>
                </c:pt>
                <c:pt idx="1330">
                  <c:v>7.147475670586742E-2</c:v>
                </c:pt>
                <c:pt idx="1331">
                  <c:v>9.1168454895478326E-2</c:v>
                </c:pt>
                <c:pt idx="1332">
                  <c:v>0.10132828863817786</c:v>
                </c:pt>
                <c:pt idx="1333">
                  <c:v>0.10554152117974161</c:v>
                </c:pt>
                <c:pt idx="1334">
                  <c:v>0.11269073726415581</c:v>
                </c:pt>
                <c:pt idx="1335">
                  <c:v>0.11277366387481931</c:v>
                </c:pt>
                <c:pt idx="1336">
                  <c:v>0.11355659606673459</c:v>
                </c:pt>
                <c:pt idx="1337">
                  <c:v>0.11382423751961525</c:v>
                </c:pt>
                <c:pt idx="1338">
                  <c:v>0.1136399628828958</c:v>
                </c:pt>
                <c:pt idx="1339">
                  <c:v>0.11836346317459817</c:v>
                </c:pt>
                <c:pt idx="1340">
                  <c:v>0.11819389927102034</c:v>
                </c:pt>
                <c:pt idx="1341">
                  <c:v>0.11792287429608972</c:v>
                </c:pt>
                <c:pt idx="1342">
                  <c:v>0.12058485006285198</c:v>
                </c:pt>
                <c:pt idx="1343">
                  <c:v>0.12073407066055426</c:v>
                </c:pt>
                <c:pt idx="1344">
                  <c:v>0.12128285519175484</c:v>
                </c:pt>
                <c:pt idx="1345">
                  <c:v>0.1221743062203174</c:v>
                </c:pt>
                <c:pt idx="1346">
                  <c:v>0.12569075723862697</c:v>
                </c:pt>
                <c:pt idx="1347">
                  <c:v>0.1250497002711419</c:v>
                </c:pt>
                <c:pt idx="1348">
                  <c:v>0.12506934350878682</c:v>
                </c:pt>
                <c:pt idx="1349">
                  <c:v>0.12507340587780211</c:v>
                </c:pt>
                <c:pt idx="1350">
                  <c:v>0.12644319853583219</c:v>
                </c:pt>
                <c:pt idx="1351">
                  <c:v>0.12657195508784244</c:v>
                </c:pt>
                <c:pt idx="1352">
                  <c:v>0.12892565560247352</c:v>
                </c:pt>
                <c:pt idx="1353">
                  <c:v>0.12887786924705669</c:v>
                </c:pt>
                <c:pt idx="1354">
                  <c:v>0.12976618006804505</c:v>
                </c:pt>
                <c:pt idx="1355">
                  <c:v>0.12974825026244013</c:v>
                </c:pt>
                <c:pt idx="1356">
                  <c:v>0.12987985702787802</c:v>
                </c:pt>
                <c:pt idx="1357">
                  <c:v>0.13007830236175741</c:v>
                </c:pt>
                <c:pt idx="1358">
                  <c:v>0.13064444220727803</c:v>
                </c:pt>
                <c:pt idx="1359">
                  <c:v>0.1306553069977828</c:v>
                </c:pt>
                <c:pt idx="1360">
                  <c:v>0.13076511928998702</c:v>
                </c:pt>
                <c:pt idx="1361">
                  <c:v>0.12983253190212382</c:v>
                </c:pt>
                <c:pt idx="1362">
                  <c:v>0.1312316211152699</c:v>
                </c:pt>
                <c:pt idx="1363">
                  <c:v>0.13166201548707557</c:v>
                </c:pt>
                <c:pt idx="1364">
                  <c:v>0.13159335501108327</c:v>
                </c:pt>
                <c:pt idx="1365">
                  <c:v>0.13203996280232064</c:v>
                </c:pt>
                <c:pt idx="1366">
                  <c:v>0.13206150534379563</c:v>
                </c:pt>
                <c:pt idx="1367">
                  <c:v>0.1340235373471142</c:v>
                </c:pt>
                <c:pt idx="1368">
                  <c:v>0.13413245776979457</c:v>
                </c:pt>
                <c:pt idx="1369">
                  <c:v>0.13355647386487823</c:v>
                </c:pt>
                <c:pt idx="1370">
                  <c:v>0.13599033009849504</c:v>
                </c:pt>
                <c:pt idx="1371">
                  <c:v>0.13906030820668006</c:v>
                </c:pt>
                <c:pt idx="1372">
                  <c:v>0.13944242394313217</c:v>
                </c:pt>
                <c:pt idx="1373">
                  <c:v>0.13990941733129073</c:v>
                </c:pt>
                <c:pt idx="1374">
                  <c:v>0.13988769721582026</c:v>
                </c:pt>
                <c:pt idx="1375">
                  <c:v>0.14148406383947057</c:v>
                </c:pt>
                <c:pt idx="1376">
                  <c:v>0.14149928313951826</c:v>
                </c:pt>
                <c:pt idx="1377">
                  <c:v>0.14176794141119431</c:v>
                </c:pt>
                <c:pt idx="1378">
                  <c:v>0.14174224798818391</c:v>
                </c:pt>
                <c:pt idx="1379">
                  <c:v>0.14209530250522956</c:v>
                </c:pt>
                <c:pt idx="1380">
                  <c:v>0.1426133154587878</c:v>
                </c:pt>
                <c:pt idx="1381">
                  <c:v>0.14356014383696816</c:v>
                </c:pt>
                <c:pt idx="1382">
                  <c:v>0.14298816271969084</c:v>
                </c:pt>
                <c:pt idx="1383">
                  <c:v>0.14310901778791582</c:v>
                </c:pt>
                <c:pt idx="1384">
                  <c:v>0.14333301789367442</c:v>
                </c:pt>
                <c:pt idx="1385">
                  <c:v>0.14366537927932724</c:v>
                </c:pt>
                <c:pt idx="1386">
                  <c:v>0.14369592814926097</c:v>
                </c:pt>
                <c:pt idx="1387">
                  <c:v>0.14376499367367732</c:v>
                </c:pt>
                <c:pt idx="1388">
                  <c:v>0.14825795982862228</c:v>
                </c:pt>
                <c:pt idx="1389">
                  <c:v>0.14807627747286478</c:v>
                </c:pt>
                <c:pt idx="1390">
                  <c:v>0.14831374471602551</c:v>
                </c:pt>
                <c:pt idx="1391">
                  <c:v>0.15115971513836121</c:v>
                </c:pt>
                <c:pt idx="1392">
                  <c:v>0.14775700274822146</c:v>
                </c:pt>
                <c:pt idx="1393">
                  <c:v>0.14814287325198289</c:v>
                </c:pt>
                <c:pt idx="1394">
                  <c:v>0.13570418038625026</c:v>
                </c:pt>
                <c:pt idx="1395">
                  <c:v>0.12911457938827639</c:v>
                </c:pt>
                <c:pt idx="1396">
                  <c:v>0.12549416684473622</c:v>
                </c:pt>
                <c:pt idx="1397">
                  <c:v>0.12513105102244071</c:v>
                </c:pt>
                <c:pt idx="1398">
                  <c:v>0.1254332453224693</c:v>
                </c:pt>
                <c:pt idx="1399">
                  <c:v>0.12580145056495004</c:v>
                </c:pt>
                <c:pt idx="1400">
                  <c:v>0.12565216958642303</c:v>
                </c:pt>
                <c:pt idx="1401">
                  <c:v>0.12569308340713961</c:v>
                </c:pt>
                <c:pt idx="1402">
                  <c:v>0.12078219107857821</c:v>
                </c:pt>
                <c:pt idx="1403">
                  <c:v>0.12143446414812128</c:v>
                </c:pt>
                <c:pt idx="1404">
                  <c:v>0.12139833689822796</c:v>
                </c:pt>
                <c:pt idx="1405">
                  <c:v>0.12148475493972138</c:v>
                </c:pt>
                <c:pt idx="1406">
                  <c:v>0.12125685633960551</c:v>
                </c:pt>
                <c:pt idx="1407">
                  <c:v>0.12187156162091106</c:v>
                </c:pt>
                <c:pt idx="1408">
                  <c:v>0.12109217559139981</c:v>
                </c:pt>
                <c:pt idx="1409">
                  <c:v>0.12071772100410266</c:v>
                </c:pt>
                <c:pt idx="1410">
                  <c:v>0.12069817081693866</c:v>
                </c:pt>
                <c:pt idx="1411">
                  <c:v>0.12539249473323644</c:v>
                </c:pt>
                <c:pt idx="1412">
                  <c:v>0.12501772100618777</c:v>
                </c:pt>
                <c:pt idx="1413">
                  <c:v>0.12332181327497339</c:v>
                </c:pt>
                <c:pt idx="1414">
                  <c:v>0.12341442840294663</c:v>
                </c:pt>
                <c:pt idx="1415">
                  <c:v>0.12129849384401599</c:v>
                </c:pt>
                <c:pt idx="1416">
                  <c:v>0.12107581225863445</c:v>
                </c:pt>
                <c:pt idx="1417">
                  <c:v>0.12134661669710001</c:v>
                </c:pt>
                <c:pt idx="1418">
                  <c:v>0.12267542390016173</c:v>
                </c:pt>
                <c:pt idx="1419">
                  <c:v>0.12306119490831303</c:v>
                </c:pt>
                <c:pt idx="1420">
                  <c:v>0.12290498844256063</c:v>
                </c:pt>
                <c:pt idx="1421">
                  <c:v>0.12277892821946015</c:v>
                </c:pt>
                <c:pt idx="1422">
                  <c:v>0.12308851256421507</c:v>
                </c:pt>
                <c:pt idx="1423">
                  <c:v>0.12432571959992408</c:v>
                </c:pt>
                <c:pt idx="1424">
                  <c:v>0.1246296930176186</c:v>
                </c:pt>
                <c:pt idx="1425">
                  <c:v>0.12536928767244743</c:v>
                </c:pt>
                <c:pt idx="1426">
                  <c:v>0.12463805020637338</c:v>
                </c:pt>
                <c:pt idx="1427">
                  <c:v>0.12445931373008656</c:v>
                </c:pt>
                <c:pt idx="1428">
                  <c:v>0.12390677641964364</c:v>
                </c:pt>
                <c:pt idx="1429">
                  <c:v>0.12348253907977</c:v>
                </c:pt>
                <c:pt idx="1430">
                  <c:v>0.12175264465380388</c:v>
                </c:pt>
                <c:pt idx="1431">
                  <c:v>0.12173839466070327</c:v>
                </c:pt>
                <c:pt idx="1432">
                  <c:v>0.12096618641274982</c:v>
                </c:pt>
                <c:pt idx="1433">
                  <c:v>0.11773063951681736</c:v>
                </c:pt>
                <c:pt idx="1434">
                  <c:v>0.11505636068816245</c:v>
                </c:pt>
                <c:pt idx="1435">
                  <c:v>0.11440510313631272</c:v>
                </c:pt>
                <c:pt idx="1436">
                  <c:v>0.11404621124787269</c:v>
                </c:pt>
                <c:pt idx="1437">
                  <c:v>0.1130998010975328</c:v>
                </c:pt>
                <c:pt idx="1438">
                  <c:v>0.11197015133132861</c:v>
                </c:pt>
                <c:pt idx="1439">
                  <c:v>0.11202637679054138</c:v>
                </c:pt>
                <c:pt idx="1440">
                  <c:v>0.11183513238728533</c:v>
                </c:pt>
                <c:pt idx="1441">
                  <c:v>0.11212681784607817</c:v>
                </c:pt>
                <c:pt idx="1442">
                  <c:v>0.11173285657621834</c:v>
                </c:pt>
                <c:pt idx="1443">
                  <c:v>0.11095061687292303</c:v>
                </c:pt>
                <c:pt idx="1444">
                  <c:v>0.11007404950061671</c:v>
                </c:pt>
                <c:pt idx="1445">
                  <c:v>0.10926343426747444</c:v>
                </c:pt>
                <c:pt idx="1446">
                  <c:v>0.1093751933294604</c:v>
                </c:pt>
                <c:pt idx="1447">
                  <c:v>0.10921710968463372</c:v>
                </c:pt>
                <c:pt idx="1448">
                  <c:v>0.10879483747943283</c:v>
                </c:pt>
                <c:pt idx="1449">
                  <c:v>0.10720432764576317</c:v>
                </c:pt>
                <c:pt idx="1450">
                  <c:v>0.10714538604407134</c:v>
                </c:pt>
                <c:pt idx="1451">
                  <c:v>0.10144906317468499</c:v>
                </c:pt>
                <c:pt idx="1452">
                  <c:v>0.10144953812216949</c:v>
                </c:pt>
                <c:pt idx="1453">
                  <c:v>9.9903212001350203E-2</c:v>
                </c:pt>
                <c:pt idx="1454">
                  <c:v>9.4978321559584633E-2</c:v>
                </c:pt>
                <c:pt idx="1455">
                  <c:v>9.418415661645603E-2</c:v>
                </c:pt>
                <c:pt idx="1456">
                  <c:v>9.3535091363402628E-2</c:v>
                </c:pt>
                <c:pt idx="1457">
                  <c:v>9.335894414305547E-2</c:v>
                </c:pt>
                <c:pt idx="1458">
                  <c:v>9.337334993951231E-2</c:v>
                </c:pt>
                <c:pt idx="1459">
                  <c:v>9.2623011784196768E-2</c:v>
                </c:pt>
                <c:pt idx="1460">
                  <c:v>8.5628935839062115E-2</c:v>
                </c:pt>
                <c:pt idx="1461">
                  <c:v>8.5213106961536875E-2</c:v>
                </c:pt>
                <c:pt idx="1462">
                  <c:v>8.4036157428944866E-2</c:v>
                </c:pt>
                <c:pt idx="1463">
                  <c:v>8.3704798050137821E-2</c:v>
                </c:pt>
                <c:pt idx="1464">
                  <c:v>8.4074349528430917E-2</c:v>
                </c:pt>
                <c:pt idx="1465">
                  <c:v>8.346081534631894E-2</c:v>
                </c:pt>
                <c:pt idx="1466">
                  <c:v>8.2864783631527827E-2</c:v>
                </c:pt>
                <c:pt idx="1467">
                  <c:v>8.3115428108340286E-2</c:v>
                </c:pt>
                <c:pt idx="1468">
                  <c:v>7.9483402458617833E-2</c:v>
                </c:pt>
                <c:pt idx="1469">
                  <c:v>7.9735833377833035E-2</c:v>
                </c:pt>
                <c:pt idx="1470">
                  <c:v>7.6610404192581819E-2</c:v>
                </c:pt>
                <c:pt idx="1471">
                  <c:v>7.6353476089029662E-2</c:v>
                </c:pt>
                <c:pt idx="1472">
                  <c:v>7.3020046831775168E-2</c:v>
                </c:pt>
                <c:pt idx="1473">
                  <c:v>7.3005198720334258E-2</c:v>
                </c:pt>
                <c:pt idx="1474">
                  <c:v>6.6767911097623076E-2</c:v>
                </c:pt>
                <c:pt idx="1475">
                  <c:v>6.7144003465626392E-2</c:v>
                </c:pt>
                <c:pt idx="1476">
                  <c:v>6.9637470925716635E-2</c:v>
                </c:pt>
                <c:pt idx="1477">
                  <c:v>6.9290039313525398E-2</c:v>
                </c:pt>
                <c:pt idx="1478">
                  <c:v>7.0239502613397758E-2</c:v>
                </c:pt>
                <c:pt idx="1479">
                  <c:v>7.104114225979638E-2</c:v>
                </c:pt>
                <c:pt idx="1480">
                  <c:v>6.8367147558451913E-2</c:v>
                </c:pt>
                <c:pt idx="1481">
                  <c:v>6.792131642996474E-2</c:v>
                </c:pt>
                <c:pt idx="1482">
                  <c:v>6.6946991639434864E-2</c:v>
                </c:pt>
                <c:pt idx="1483">
                  <c:v>6.6287106936257445E-2</c:v>
                </c:pt>
                <c:pt idx="1484">
                  <c:v>6.5187925269788741E-2</c:v>
                </c:pt>
                <c:pt idx="1485">
                  <c:v>6.4962355448445488E-2</c:v>
                </c:pt>
                <c:pt idx="1486">
                  <c:v>6.3318160359888992E-2</c:v>
                </c:pt>
                <c:pt idx="1487">
                  <c:v>6.2234348919892414E-2</c:v>
                </c:pt>
                <c:pt idx="1488">
                  <c:v>5.7431507687537013E-2</c:v>
                </c:pt>
                <c:pt idx="1489">
                  <c:v>5.7538689515390366E-2</c:v>
                </c:pt>
                <c:pt idx="1490">
                  <c:v>5.8238800378129972E-2</c:v>
                </c:pt>
                <c:pt idx="1491">
                  <c:v>5.8310506380712522E-2</c:v>
                </c:pt>
                <c:pt idx="1492">
                  <c:v>5.8431517446208843E-2</c:v>
                </c:pt>
                <c:pt idx="1493">
                  <c:v>5.6622452177231018E-2</c:v>
                </c:pt>
                <c:pt idx="1494">
                  <c:v>5.6191387388914549E-2</c:v>
                </c:pt>
                <c:pt idx="1495">
                  <c:v>5.6172117997548787E-2</c:v>
                </c:pt>
                <c:pt idx="1496">
                  <c:v>5.5609191377481236E-2</c:v>
                </c:pt>
                <c:pt idx="1497">
                  <c:v>5.7447952647665612E-2</c:v>
                </c:pt>
                <c:pt idx="1498">
                  <c:v>5.7384955012464503E-2</c:v>
                </c:pt>
                <c:pt idx="1499">
                  <c:v>5.9201731210312344E-2</c:v>
                </c:pt>
                <c:pt idx="1500">
                  <c:v>6.1837349266188425E-2</c:v>
                </c:pt>
                <c:pt idx="1501">
                  <c:v>6.1368516533386916E-2</c:v>
                </c:pt>
                <c:pt idx="1502">
                  <c:v>6.1714517120119328E-2</c:v>
                </c:pt>
                <c:pt idx="1503">
                  <c:v>6.3111335872664168E-2</c:v>
                </c:pt>
                <c:pt idx="1504">
                  <c:v>6.267594105319188E-2</c:v>
                </c:pt>
                <c:pt idx="1505">
                  <c:v>6.3308442666751244E-2</c:v>
                </c:pt>
                <c:pt idx="1506">
                  <c:v>6.19816003461095E-2</c:v>
                </c:pt>
                <c:pt idx="1507">
                  <c:v>6.1827106038394433E-2</c:v>
                </c:pt>
                <c:pt idx="1508">
                  <c:v>6.1837092216090718E-2</c:v>
                </c:pt>
                <c:pt idx="1509">
                  <c:v>6.1919867436683748E-2</c:v>
                </c:pt>
                <c:pt idx="1510">
                  <c:v>6.2203138678253937E-2</c:v>
                </c:pt>
                <c:pt idx="1511">
                  <c:v>6.2702785425019211E-2</c:v>
                </c:pt>
                <c:pt idx="1512">
                  <c:v>6.272047763427234E-2</c:v>
                </c:pt>
                <c:pt idx="1513">
                  <c:v>6.2902163093582805E-2</c:v>
                </c:pt>
                <c:pt idx="1514">
                  <c:v>6.2955879815084673E-2</c:v>
                </c:pt>
                <c:pt idx="1515">
                  <c:v>6.3011654429470501E-2</c:v>
                </c:pt>
                <c:pt idx="1516">
                  <c:v>6.0743468197233072E-2</c:v>
                </c:pt>
                <c:pt idx="1517">
                  <c:v>6.0864315363211428E-2</c:v>
                </c:pt>
                <c:pt idx="1518">
                  <c:v>6.2198710649785501E-2</c:v>
                </c:pt>
                <c:pt idx="1519">
                  <c:v>6.1977805457866748E-2</c:v>
                </c:pt>
                <c:pt idx="1520">
                  <c:v>6.1869743464810167E-2</c:v>
                </c:pt>
                <c:pt idx="1521">
                  <c:v>6.1752094359461947E-2</c:v>
                </c:pt>
                <c:pt idx="1522">
                  <c:v>6.1805146149316328E-2</c:v>
                </c:pt>
                <c:pt idx="1523">
                  <c:v>6.1604315291027924E-2</c:v>
                </c:pt>
                <c:pt idx="1524">
                  <c:v>6.2312991178311392E-2</c:v>
                </c:pt>
                <c:pt idx="1525">
                  <c:v>6.2336367377224609E-2</c:v>
                </c:pt>
                <c:pt idx="1526">
                  <c:v>6.2352630198226747E-2</c:v>
                </c:pt>
                <c:pt idx="1527">
                  <c:v>6.2550225169052398E-2</c:v>
                </c:pt>
                <c:pt idx="1528">
                  <c:v>6.3608062373662899E-2</c:v>
                </c:pt>
                <c:pt idx="1529">
                  <c:v>6.5137759467587084E-2</c:v>
                </c:pt>
                <c:pt idx="1530">
                  <c:v>6.5328122771937849E-2</c:v>
                </c:pt>
                <c:pt idx="1531">
                  <c:v>6.5102319159069097E-2</c:v>
                </c:pt>
                <c:pt idx="1532">
                  <c:v>6.4975604398011672E-2</c:v>
                </c:pt>
                <c:pt idx="1533">
                  <c:v>6.5029194469220439E-2</c:v>
                </c:pt>
                <c:pt idx="1534">
                  <c:v>6.579300521239026E-2</c:v>
                </c:pt>
                <c:pt idx="1535">
                  <c:v>6.6078606206238746E-2</c:v>
                </c:pt>
                <c:pt idx="1536">
                  <c:v>6.5619990451108792E-2</c:v>
                </c:pt>
                <c:pt idx="1537">
                  <c:v>6.7501976654563242E-2</c:v>
                </c:pt>
                <c:pt idx="1538">
                  <c:v>6.7363962338357411E-2</c:v>
                </c:pt>
                <c:pt idx="1539">
                  <c:v>6.5878589416605987E-2</c:v>
                </c:pt>
                <c:pt idx="1540">
                  <c:v>6.6547938929180109E-2</c:v>
                </c:pt>
                <c:pt idx="1541">
                  <c:v>6.505095951528557E-2</c:v>
                </c:pt>
                <c:pt idx="1542">
                  <c:v>6.3958185465086359E-2</c:v>
                </c:pt>
                <c:pt idx="1543">
                  <c:v>6.4584699598133025E-2</c:v>
                </c:pt>
                <c:pt idx="1544">
                  <c:v>6.2276375031999197E-2</c:v>
                </c:pt>
                <c:pt idx="1545">
                  <c:v>6.2382748400504652E-2</c:v>
                </c:pt>
                <c:pt idx="1546">
                  <c:v>6.1830639223142206E-2</c:v>
                </c:pt>
                <c:pt idx="1547">
                  <c:v>6.2767655446616902E-2</c:v>
                </c:pt>
                <c:pt idx="1548">
                  <c:v>6.2419545219375774E-2</c:v>
                </c:pt>
                <c:pt idx="1549">
                  <c:v>6.3385356540867327E-2</c:v>
                </c:pt>
                <c:pt idx="1550">
                  <c:v>6.3399517920606774E-2</c:v>
                </c:pt>
                <c:pt idx="1551">
                  <c:v>6.743039235687362E-2</c:v>
                </c:pt>
                <c:pt idx="1552">
                  <c:v>6.7401851979443178E-2</c:v>
                </c:pt>
                <c:pt idx="1553">
                  <c:v>6.6914001675522319E-2</c:v>
                </c:pt>
                <c:pt idx="1554">
                  <c:v>6.6932519289876494E-2</c:v>
                </c:pt>
                <c:pt idx="1555">
                  <c:v>6.7897333844579077E-2</c:v>
                </c:pt>
                <c:pt idx="1556">
                  <c:v>6.7853391367878935E-2</c:v>
                </c:pt>
                <c:pt idx="1557">
                  <c:v>7.1256354234530445E-2</c:v>
                </c:pt>
                <c:pt idx="1558">
                  <c:v>7.1043251906575289E-2</c:v>
                </c:pt>
                <c:pt idx="1559">
                  <c:v>7.1357314263980703E-2</c:v>
                </c:pt>
                <c:pt idx="1560">
                  <c:v>7.0185726999553583E-2</c:v>
                </c:pt>
                <c:pt idx="1561">
                  <c:v>7.0875760412943772E-2</c:v>
                </c:pt>
                <c:pt idx="1562">
                  <c:v>6.9730082037353647E-2</c:v>
                </c:pt>
                <c:pt idx="1563">
                  <c:v>6.7754241745935556E-2</c:v>
                </c:pt>
                <c:pt idx="1564">
                  <c:v>6.7151822013097884E-2</c:v>
                </c:pt>
                <c:pt idx="1565">
                  <c:v>6.6543131722531262E-2</c:v>
                </c:pt>
                <c:pt idx="1566">
                  <c:v>6.628449725773955E-2</c:v>
                </c:pt>
                <c:pt idx="1567">
                  <c:v>6.6627460778215547E-2</c:v>
                </c:pt>
                <c:pt idx="1568">
                  <c:v>6.585068065531402E-2</c:v>
                </c:pt>
                <c:pt idx="1569">
                  <c:v>6.5816357388252325E-2</c:v>
                </c:pt>
                <c:pt idx="1570">
                  <c:v>6.5873214391941576E-2</c:v>
                </c:pt>
                <c:pt idx="1571">
                  <c:v>6.6132475246063027E-2</c:v>
                </c:pt>
                <c:pt idx="1572">
                  <c:v>6.6539079940156717E-2</c:v>
                </c:pt>
                <c:pt idx="1573">
                  <c:v>6.6175050594456622E-2</c:v>
                </c:pt>
                <c:pt idx="1574">
                  <c:v>6.5480509310163346E-2</c:v>
                </c:pt>
                <c:pt idx="1575">
                  <c:v>6.5493833473740964E-2</c:v>
                </c:pt>
                <c:pt idx="1576">
                  <c:v>6.7965779053565892E-2</c:v>
                </c:pt>
                <c:pt idx="1577">
                  <c:v>6.7928913864958376E-2</c:v>
                </c:pt>
                <c:pt idx="1578">
                  <c:v>6.7806825307277441E-2</c:v>
                </c:pt>
                <c:pt idx="1579">
                  <c:v>6.7824201994144295E-2</c:v>
                </c:pt>
                <c:pt idx="1580">
                  <c:v>6.8223574953016897E-2</c:v>
                </c:pt>
                <c:pt idx="1581">
                  <c:v>6.8227274448208614E-2</c:v>
                </c:pt>
                <c:pt idx="1582">
                  <c:v>6.8711783882567504E-2</c:v>
                </c:pt>
                <c:pt idx="1583">
                  <c:v>6.9336118507159997E-2</c:v>
                </c:pt>
                <c:pt idx="1584">
                  <c:v>6.9315389932192925E-2</c:v>
                </c:pt>
                <c:pt idx="1585">
                  <c:v>6.9247744184853466E-2</c:v>
                </c:pt>
                <c:pt idx="1586">
                  <c:v>6.9192193162777055E-2</c:v>
                </c:pt>
                <c:pt idx="1587">
                  <c:v>6.8572169806802155E-2</c:v>
                </c:pt>
                <c:pt idx="1588">
                  <c:v>6.8578093994219616E-2</c:v>
                </c:pt>
                <c:pt idx="1589">
                  <c:v>6.8641448629941801E-2</c:v>
                </c:pt>
                <c:pt idx="1590">
                  <c:v>6.7945087720493277E-2</c:v>
                </c:pt>
                <c:pt idx="1591">
                  <c:v>6.6955954222254518E-2</c:v>
                </c:pt>
                <c:pt idx="1592">
                  <c:v>6.565529855384078E-2</c:v>
                </c:pt>
                <c:pt idx="1593">
                  <c:v>6.5272453616311482E-2</c:v>
                </c:pt>
                <c:pt idx="1594">
                  <c:v>6.5320716127243175E-2</c:v>
                </c:pt>
                <c:pt idx="1595">
                  <c:v>6.5352021569031638E-2</c:v>
                </c:pt>
                <c:pt idx="1596">
                  <c:v>6.5390431275743233E-2</c:v>
                </c:pt>
                <c:pt idx="1597">
                  <c:v>6.4773421418002644E-2</c:v>
                </c:pt>
                <c:pt idx="1598">
                  <c:v>6.3678043978734541E-2</c:v>
                </c:pt>
                <c:pt idx="1599">
                  <c:v>6.3682221018547827E-2</c:v>
                </c:pt>
                <c:pt idx="1600">
                  <c:v>6.0874509852448806E-2</c:v>
                </c:pt>
                <c:pt idx="1601">
                  <c:v>6.1014302771082995E-2</c:v>
                </c:pt>
                <c:pt idx="1602">
                  <c:v>6.0812735491853384E-2</c:v>
                </c:pt>
                <c:pt idx="1603">
                  <c:v>5.9850576037799606E-2</c:v>
                </c:pt>
                <c:pt idx="1604">
                  <c:v>6.0998489821140776E-2</c:v>
                </c:pt>
                <c:pt idx="1605">
                  <c:v>6.0880721984417289E-2</c:v>
                </c:pt>
                <c:pt idx="1606">
                  <c:v>5.9964761045549465E-2</c:v>
                </c:pt>
                <c:pt idx="1607">
                  <c:v>5.9697491445129376E-2</c:v>
                </c:pt>
                <c:pt idx="1608">
                  <c:v>5.9325748606710686E-2</c:v>
                </c:pt>
                <c:pt idx="1609">
                  <c:v>6.032525014687664E-2</c:v>
                </c:pt>
                <c:pt idx="1610">
                  <c:v>6.0136817431858149E-2</c:v>
                </c:pt>
                <c:pt idx="1611">
                  <c:v>6.0351010003447503E-2</c:v>
                </c:pt>
                <c:pt idx="1612">
                  <c:v>5.9344615326055915E-2</c:v>
                </c:pt>
                <c:pt idx="1613">
                  <c:v>5.9254663627442548E-2</c:v>
                </c:pt>
                <c:pt idx="1614">
                  <c:v>5.3888483993274679E-2</c:v>
                </c:pt>
                <c:pt idx="1615">
                  <c:v>5.376899049618418E-2</c:v>
                </c:pt>
                <c:pt idx="1616">
                  <c:v>5.1982128338683278E-2</c:v>
                </c:pt>
                <c:pt idx="1617">
                  <c:v>5.2927165408283468E-2</c:v>
                </c:pt>
                <c:pt idx="1618">
                  <c:v>5.2354340379276609E-2</c:v>
                </c:pt>
                <c:pt idx="1619">
                  <c:v>5.2504517622813524E-2</c:v>
                </c:pt>
                <c:pt idx="1620">
                  <c:v>4.9083367982576363E-2</c:v>
                </c:pt>
                <c:pt idx="1621">
                  <c:v>4.9063575070997317E-2</c:v>
                </c:pt>
                <c:pt idx="1622">
                  <c:v>4.8597245182833981E-2</c:v>
                </c:pt>
                <c:pt idx="1623">
                  <c:v>4.8597385986827328E-2</c:v>
                </c:pt>
                <c:pt idx="1624">
                  <c:v>4.729849675696117E-2</c:v>
                </c:pt>
                <c:pt idx="1625">
                  <c:v>4.7247813969167579E-2</c:v>
                </c:pt>
                <c:pt idx="1626">
                  <c:v>4.7497505138486475E-2</c:v>
                </c:pt>
                <c:pt idx="1627">
                  <c:v>4.8290010478276427E-2</c:v>
                </c:pt>
                <c:pt idx="1628">
                  <c:v>4.8222258765758343E-2</c:v>
                </c:pt>
                <c:pt idx="1629">
                  <c:v>4.6979624724671598E-2</c:v>
                </c:pt>
                <c:pt idx="1630">
                  <c:v>4.6433485518879665E-2</c:v>
                </c:pt>
                <c:pt idx="1631">
                  <c:v>4.6429796146565991E-2</c:v>
                </c:pt>
                <c:pt idx="1632">
                  <c:v>4.6945102398810661E-2</c:v>
                </c:pt>
                <c:pt idx="1633">
                  <c:v>4.6873815053860644E-2</c:v>
                </c:pt>
                <c:pt idx="1634">
                  <c:v>4.672408127914493E-2</c:v>
                </c:pt>
                <c:pt idx="1635">
                  <c:v>4.8176928123903826E-2</c:v>
                </c:pt>
                <c:pt idx="1636">
                  <c:v>4.7600504927489004E-2</c:v>
                </c:pt>
                <c:pt idx="1637">
                  <c:v>4.8096138838768905E-2</c:v>
                </c:pt>
                <c:pt idx="1638">
                  <c:v>4.8385572237433803E-2</c:v>
                </c:pt>
                <c:pt idx="1639">
                  <c:v>4.4986886501141937E-2</c:v>
                </c:pt>
                <c:pt idx="1640">
                  <c:v>4.4845934203939064E-2</c:v>
                </c:pt>
                <c:pt idx="1641">
                  <c:v>4.5108852740321038E-2</c:v>
                </c:pt>
                <c:pt idx="1642">
                  <c:v>4.5128323667429325E-2</c:v>
                </c:pt>
                <c:pt idx="1643">
                  <c:v>4.4955724817923856E-2</c:v>
                </c:pt>
                <c:pt idx="1644">
                  <c:v>4.3261659141185384E-2</c:v>
                </c:pt>
                <c:pt idx="1645">
                  <c:v>4.3176709571095408E-2</c:v>
                </c:pt>
                <c:pt idx="1646">
                  <c:v>4.6024097026403067E-2</c:v>
                </c:pt>
                <c:pt idx="1647">
                  <c:v>4.8210058722574861E-2</c:v>
                </c:pt>
                <c:pt idx="1648">
                  <c:v>4.8549840299631691E-2</c:v>
                </c:pt>
                <c:pt idx="1649">
                  <c:v>4.8500161181896602E-2</c:v>
                </c:pt>
                <c:pt idx="1650">
                  <c:v>4.9112671567473704E-2</c:v>
                </c:pt>
                <c:pt idx="1651">
                  <c:v>5.0691477958766967E-2</c:v>
                </c:pt>
                <c:pt idx="1652">
                  <c:v>5.0689860262070535E-2</c:v>
                </c:pt>
                <c:pt idx="1653">
                  <c:v>4.9930859301048014E-2</c:v>
                </c:pt>
                <c:pt idx="1654">
                  <c:v>5.1881563828065462E-2</c:v>
                </c:pt>
                <c:pt idx="1655">
                  <c:v>5.1750077979843677E-2</c:v>
                </c:pt>
                <c:pt idx="1656">
                  <c:v>5.1956652222536648E-2</c:v>
                </c:pt>
                <c:pt idx="1657">
                  <c:v>5.2775210078650055E-2</c:v>
                </c:pt>
                <c:pt idx="1658">
                  <c:v>5.2752339599002697E-2</c:v>
                </c:pt>
                <c:pt idx="1659">
                  <c:v>5.2655848016145791E-2</c:v>
                </c:pt>
                <c:pt idx="1660">
                  <c:v>5.2751428535440861E-2</c:v>
                </c:pt>
                <c:pt idx="1661">
                  <c:v>5.3275459750448326E-2</c:v>
                </c:pt>
                <c:pt idx="1662">
                  <c:v>5.322075105043847E-2</c:v>
                </c:pt>
                <c:pt idx="1663">
                  <c:v>5.2683015426399825E-2</c:v>
                </c:pt>
                <c:pt idx="1664">
                  <c:v>5.2352588075243151E-2</c:v>
                </c:pt>
                <c:pt idx="1665">
                  <c:v>5.1859756142921841E-2</c:v>
                </c:pt>
                <c:pt idx="1666">
                  <c:v>5.158502178342092E-2</c:v>
                </c:pt>
                <c:pt idx="1667">
                  <c:v>4.9899262297166881E-2</c:v>
                </c:pt>
                <c:pt idx="1668">
                  <c:v>5.0113021759496869E-2</c:v>
                </c:pt>
                <c:pt idx="1669">
                  <c:v>5.1189380872550774E-2</c:v>
                </c:pt>
                <c:pt idx="1670">
                  <c:v>5.1500080425446064E-2</c:v>
                </c:pt>
                <c:pt idx="1671">
                  <c:v>5.1640527313563105E-2</c:v>
                </c:pt>
                <c:pt idx="1672">
                  <c:v>5.0050038143221287E-2</c:v>
                </c:pt>
                <c:pt idx="1673">
                  <c:v>5.0700528890564575E-2</c:v>
                </c:pt>
                <c:pt idx="1674">
                  <c:v>5.2957218916013994E-2</c:v>
                </c:pt>
                <c:pt idx="1675">
                  <c:v>5.2958702703813865E-2</c:v>
                </c:pt>
                <c:pt idx="1676">
                  <c:v>5.3258179381647446E-2</c:v>
                </c:pt>
                <c:pt idx="1677">
                  <c:v>5.3040486976926066E-2</c:v>
                </c:pt>
                <c:pt idx="1678">
                  <c:v>5.3011767922158129E-2</c:v>
                </c:pt>
                <c:pt idx="1679">
                  <c:v>5.3179697180809116E-2</c:v>
                </c:pt>
                <c:pt idx="1680">
                  <c:v>5.2610623266379927E-2</c:v>
                </c:pt>
                <c:pt idx="1681">
                  <c:v>5.2525697492027297E-2</c:v>
                </c:pt>
                <c:pt idx="1682">
                  <c:v>5.3470514313877449E-2</c:v>
                </c:pt>
                <c:pt idx="1683">
                  <c:v>5.509360703446764E-2</c:v>
                </c:pt>
                <c:pt idx="1684">
                  <c:v>5.5106863370865372E-2</c:v>
                </c:pt>
                <c:pt idx="1685">
                  <c:v>5.5408558911457864E-2</c:v>
                </c:pt>
                <c:pt idx="1686">
                  <c:v>5.5440793028771106E-2</c:v>
                </c:pt>
                <c:pt idx="1687">
                  <c:v>5.542134235939216E-2</c:v>
                </c:pt>
                <c:pt idx="1688">
                  <c:v>5.5573896430249799E-2</c:v>
                </c:pt>
                <c:pt idx="1689">
                  <c:v>5.5631224607690197E-2</c:v>
                </c:pt>
                <c:pt idx="1690">
                  <c:v>5.4886371334317507E-2</c:v>
                </c:pt>
                <c:pt idx="1691">
                  <c:v>5.4801234374955494E-2</c:v>
                </c:pt>
                <c:pt idx="1692">
                  <c:v>5.4856835966126144E-2</c:v>
                </c:pt>
                <c:pt idx="1693">
                  <c:v>5.4768836980238336E-2</c:v>
                </c:pt>
                <c:pt idx="1694">
                  <c:v>5.4952486117124326E-2</c:v>
                </c:pt>
                <c:pt idx="1695">
                  <c:v>5.4557075711242395E-2</c:v>
                </c:pt>
                <c:pt idx="1696">
                  <c:v>5.4698284202474565E-2</c:v>
                </c:pt>
                <c:pt idx="1697">
                  <c:v>5.4379983552615349E-2</c:v>
                </c:pt>
                <c:pt idx="1698">
                  <c:v>5.1927272292958043E-2</c:v>
                </c:pt>
                <c:pt idx="1699">
                  <c:v>5.2496614173099497E-2</c:v>
                </c:pt>
                <c:pt idx="1700">
                  <c:v>5.1852788342865656E-2</c:v>
                </c:pt>
                <c:pt idx="1701">
                  <c:v>5.1490643763491287E-2</c:v>
                </c:pt>
                <c:pt idx="1702">
                  <c:v>5.2243866558288436E-2</c:v>
                </c:pt>
                <c:pt idx="1703">
                  <c:v>5.3843304535715647E-2</c:v>
                </c:pt>
                <c:pt idx="1704">
                  <c:v>5.3946008877044239E-2</c:v>
                </c:pt>
                <c:pt idx="1705">
                  <c:v>5.5999768228867264E-2</c:v>
                </c:pt>
                <c:pt idx="1706">
                  <c:v>5.5295387655729347E-2</c:v>
                </c:pt>
                <c:pt idx="1707">
                  <c:v>5.5132771850610066E-2</c:v>
                </c:pt>
                <c:pt idx="1708">
                  <c:v>5.5093023732972299E-2</c:v>
                </c:pt>
                <c:pt idx="1709">
                  <c:v>5.1539109235502825E-2</c:v>
                </c:pt>
                <c:pt idx="1710">
                  <c:v>4.8913699157394415E-2</c:v>
                </c:pt>
                <c:pt idx="1711">
                  <c:v>4.8786045435145212E-2</c:v>
                </c:pt>
                <c:pt idx="1712">
                  <c:v>4.8778322078223982E-2</c:v>
                </c:pt>
                <c:pt idx="1713">
                  <c:v>4.7693225085862045E-2</c:v>
                </c:pt>
                <c:pt idx="1714">
                  <c:v>4.5214854833039955E-2</c:v>
                </c:pt>
                <c:pt idx="1715">
                  <c:v>4.4610898931327254E-2</c:v>
                </c:pt>
                <c:pt idx="1716">
                  <c:v>4.6661108918920211E-2</c:v>
                </c:pt>
                <c:pt idx="1717">
                  <c:v>4.5633679681398545E-2</c:v>
                </c:pt>
                <c:pt idx="1718">
                  <c:v>4.5719869916957874E-2</c:v>
                </c:pt>
                <c:pt idx="1719">
                  <c:v>4.8699698721730127E-2</c:v>
                </c:pt>
                <c:pt idx="1720">
                  <c:v>4.8123894933287205E-2</c:v>
                </c:pt>
                <c:pt idx="1721">
                  <c:v>4.8684566022258305E-2</c:v>
                </c:pt>
                <c:pt idx="1722">
                  <c:v>4.8578922316972264E-2</c:v>
                </c:pt>
                <c:pt idx="1723">
                  <c:v>4.8630444554251064E-2</c:v>
                </c:pt>
                <c:pt idx="1724">
                  <c:v>4.8302409925292687E-2</c:v>
                </c:pt>
                <c:pt idx="1725">
                  <c:v>4.9342654813446789E-2</c:v>
                </c:pt>
                <c:pt idx="1726">
                  <c:v>4.9302173117785127E-2</c:v>
                </c:pt>
                <c:pt idx="1727">
                  <c:v>4.9234651280447551E-2</c:v>
                </c:pt>
                <c:pt idx="1728">
                  <c:v>4.9823567075683077E-2</c:v>
                </c:pt>
                <c:pt idx="1729">
                  <c:v>4.9810701334155515E-2</c:v>
                </c:pt>
                <c:pt idx="1730">
                  <c:v>4.9907578994335192E-2</c:v>
                </c:pt>
                <c:pt idx="1731">
                  <c:v>4.9890519106602381E-2</c:v>
                </c:pt>
                <c:pt idx="1732">
                  <c:v>4.9677328811687099E-2</c:v>
                </c:pt>
                <c:pt idx="1733">
                  <c:v>4.9350845421814386E-2</c:v>
                </c:pt>
                <c:pt idx="1734">
                  <c:v>4.9791643251278953E-2</c:v>
                </c:pt>
                <c:pt idx="1735">
                  <c:v>4.9640691135929907E-2</c:v>
                </c:pt>
                <c:pt idx="1736">
                  <c:v>4.921838414462499E-2</c:v>
                </c:pt>
                <c:pt idx="1737">
                  <c:v>4.8363508293407902E-2</c:v>
                </c:pt>
                <c:pt idx="1738">
                  <c:v>4.8301311212454463E-2</c:v>
                </c:pt>
                <c:pt idx="1739">
                  <c:v>4.8196932965730958E-2</c:v>
                </c:pt>
                <c:pt idx="1740">
                  <c:v>4.8132140150285316E-2</c:v>
                </c:pt>
                <c:pt idx="1741">
                  <c:v>4.7855937960624532E-2</c:v>
                </c:pt>
                <c:pt idx="1742">
                  <c:v>4.7430169154903293E-2</c:v>
                </c:pt>
                <c:pt idx="1743">
                  <c:v>4.8145672334362066E-2</c:v>
                </c:pt>
                <c:pt idx="1744">
                  <c:v>4.8286946528995206E-2</c:v>
                </c:pt>
                <c:pt idx="1745">
                  <c:v>4.9606490913632194E-2</c:v>
                </c:pt>
                <c:pt idx="1746">
                  <c:v>4.7968100743378178E-2</c:v>
                </c:pt>
                <c:pt idx="1747">
                  <c:v>4.820409859524584E-2</c:v>
                </c:pt>
                <c:pt idx="1748">
                  <c:v>4.8127322873743161E-2</c:v>
                </c:pt>
                <c:pt idx="1749">
                  <c:v>4.8006743519441335E-2</c:v>
                </c:pt>
                <c:pt idx="1750">
                  <c:v>4.8485058194417459E-2</c:v>
                </c:pt>
                <c:pt idx="1751">
                  <c:v>4.8346955119588191E-2</c:v>
                </c:pt>
                <c:pt idx="1752">
                  <c:v>4.8029590243899127E-2</c:v>
                </c:pt>
                <c:pt idx="1753">
                  <c:v>5.3276157327711536E-2</c:v>
                </c:pt>
                <c:pt idx="1754">
                  <c:v>5.3429070660314465E-2</c:v>
                </c:pt>
                <c:pt idx="1755">
                  <c:v>5.3748657424078493E-2</c:v>
                </c:pt>
                <c:pt idx="1756">
                  <c:v>5.4526886184202629E-2</c:v>
                </c:pt>
                <c:pt idx="1757">
                  <c:v>5.4674462051612804E-2</c:v>
                </c:pt>
                <c:pt idx="1758">
                  <c:v>5.4561343834665051E-2</c:v>
                </c:pt>
                <c:pt idx="1759">
                  <c:v>5.5241615429073111E-2</c:v>
                </c:pt>
                <c:pt idx="1760">
                  <c:v>5.519833896244327E-2</c:v>
                </c:pt>
                <c:pt idx="1761">
                  <c:v>5.5199513825433671E-2</c:v>
                </c:pt>
                <c:pt idx="1762">
                  <c:v>5.4807985409674784E-2</c:v>
                </c:pt>
                <c:pt idx="1763">
                  <c:v>5.5272119619952008E-2</c:v>
                </c:pt>
                <c:pt idx="1764">
                  <c:v>5.5285687518194591E-2</c:v>
                </c:pt>
                <c:pt idx="1765">
                  <c:v>5.8424517855159348E-2</c:v>
                </c:pt>
                <c:pt idx="1766">
                  <c:v>5.7627527740441928E-2</c:v>
                </c:pt>
                <c:pt idx="1767">
                  <c:v>5.7779595861709027E-2</c:v>
                </c:pt>
                <c:pt idx="1768">
                  <c:v>5.5974878950463838E-2</c:v>
                </c:pt>
                <c:pt idx="1769">
                  <c:v>5.5923488131866719E-2</c:v>
                </c:pt>
                <c:pt idx="1770">
                  <c:v>5.6088416501636006E-2</c:v>
                </c:pt>
                <c:pt idx="1771">
                  <c:v>5.5895593329980439E-2</c:v>
                </c:pt>
                <c:pt idx="1772">
                  <c:v>5.6627611824234501E-2</c:v>
                </c:pt>
                <c:pt idx="1773">
                  <c:v>5.6671327496461164E-2</c:v>
                </c:pt>
                <c:pt idx="1774">
                  <c:v>5.6743997552266147E-2</c:v>
                </c:pt>
                <c:pt idx="1775">
                  <c:v>5.6719453533706686E-2</c:v>
                </c:pt>
                <c:pt idx="1776">
                  <c:v>5.6576934860100708E-2</c:v>
                </c:pt>
                <c:pt idx="1777">
                  <c:v>5.7463803248915757E-2</c:v>
                </c:pt>
                <c:pt idx="1778">
                  <c:v>5.777740512249252E-2</c:v>
                </c:pt>
                <c:pt idx="1779">
                  <c:v>5.6431359245219366E-2</c:v>
                </c:pt>
                <c:pt idx="1780">
                  <c:v>5.7167749220189357E-2</c:v>
                </c:pt>
                <c:pt idx="1781">
                  <c:v>5.7088629792289167E-2</c:v>
                </c:pt>
                <c:pt idx="1782">
                  <c:v>5.4694529795276121E-2</c:v>
                </c:pt>
                <c:pt idx="1783">
                  <c:v>5.4908261584433175E-2</c:v>
                </c:pt>
                <c:pt idx="1784">
                  <c:v>5.5303124235311731E-2</c:v>
                </c:pt>
                <c:pt idx="1785">
                  <c:v>5.5339942208351804E-2</c:v>
                </c:pt>
                <c:pt idx="1786">
                  <c:v>5.574505511436513E-2</c:v>
                </c:pt>
                <c:pt idx="1787">
                  <c:v>5.575605971542686E-2</c:v>
                </c:pt>
                <c:pt idx="1788">
                  <c:v>5.4538224908789075E-2</c:v>
                </c:pt>
                <c:pt idx="1789">
                  <c:v>5.5053452320802471E-2</c:v>
                </c:pt>
                <c:pt idx="1790">
                  <c:v>5.5701254017228856E-2</c:v>
                </c:pt>
                <c:pt idx="1791">
                  <c:v>5.4674216555374945E-2</c:v>
                </c:pt>
                <c:pt idx="1792">
                  <c:v>5.4688135538055814E-2</c:v>
                </c:pt>
                <c:pt idx="1793">
                  <c:v>5.5929279596263481E-2</c:v>
                </c:pt>
                <c:pt idx="1794">
                  <c:v>5.5923521302027421E-2</c:v>
                </c:pt>
                <c:pt idx="1795">
                  <c:v>5.6878124604042062E-2</c:v>
                </c:pt>
                <c:pt idx="1796">
                  <c:v>5.6718084782853485E-2</c:v>
                </c:pt>
                <c:pt idx="1797">
                  <c:v>5.6463274377191688E-2</c:v>
                </c:pt>
                <c:pt idx="1798">
                  <c:v>5.6579216257152835E-2</c:v>
                </c:pt>
                <c:pt idx="1799">
                  <c:v>5.7563988989841899E-2</c:v>
                </c:pt>
                <c:pt idx="1800">
                  <c:v>6.3027277022353667E-2</c:v>
                </c:pt>
                <c:pt idx="1801">
                  <c:v>6.3203724563332467E-2</c:v>
                </c:pt>
                <c:pt idx="1802">
                  <c:v>6.4341357217752429E-2</c:v>
                </c:pt>
                <c:pt idx="1803">
                  <c:v>6.5145738909081832E-2</c:v>
                </c:pt>
                <c:pt idx="1804">
                  <c:v>6.5130085721605141E-2</c:v>
                </c:pt>
                <c:pt idx="1805">
                  <c:v>6.6644147102719639E-2</c:v>
                </c:pt>
                <c:pt idx="1806">
                  <c:v>6.6134955655174063E-2</c:v>
                </c:pt>
                <c:pt idx="1807">
                  <c:v>6.6299827437231007E-2</c:v>
                </c:pt>
                <c:pt idx="1808">
                  <c:v>6.5061988267876E-2</c:v>
                </c:pt>
                <c:pt idx="1809">
                  <c:v>6.5096177711234313E-2</c:v>
                </c:pt>
                <c:pt idx="1810">
                  <c:v>6.5040178905021229E-2</c:v>
                </c:pt>
                <c:pt idx="1811">
                  <c:v>6.4891728902057133E-2</c:v>
                </c:pt>
                <c:pt idx="1812">
                  <c:v>6.4943825954411477E-2</c:v>
                </c:pt>
                <c:pt idx="1813">
                  <c:v>6.4522094244678557E-2</c:v>
                </c:pt>
                <c:pt idx="1814">
                  <c:v>6.521073207280155E-2</c:v>
                </c:pt>
                <c:pt idx="1815">
                  <c:v>6.5257649119868269E-2</c:v>
                </c:pt>
                <c:pt idx="1816">
                  <c:v>6.1209653394526151E-2</c:v>
                </c:pt>
                <c:pt idx="1817">
                  <c:v>6.1100338759263753E-2</c:v>
                </c:pt>
                <c:pt idx="1818">
                  <c:v>6.1086356297244279E-2</c:v>
                </c:pt>
                <c:pt idx="1819">
                  <c:v>6.0300335797723821E-2</c:v>
                </c:pt>
                <c:pt idx="1820">
                  <c:v>6.0018644700552598E-2</c:v>
                </c:pt>
                <c:pt idx="1821">
                  <c:v>5.9997085088243508E-2</c:v>
                </c:pt>
                <c:pt idx="1822">
                  <c:v>5.9397851804564611E-2</c:v>
                </c:pt>
                <c:pt idx="1823">
                  <c:v>5.9488696993124611E-2</c:v>
                </c:pt>
                <c:pt idx="1824">
                  <c:v>6.0294056045030471E-2</c:v>
                </c:pt>
                <c:pt idx="1825">
                  <c:v>6.0046589604781334E-2</c:v>
                </c:pt>
                <c:pt idx="1826">
                  <c:v>6.0042456994140653E-2</c:v>
                </c:pt>
                <c:pt idx="1827">
                  <c:v>6.0085621427442185E-2</c:v>
                </c:pt>
                <c:pt idx="1828">
                  <c:v>5.6312313841232066E-2</c:v>
                </c:pt>
                <c:pt idx="1829">
                  <c:v>5.5714355082816421E-2</c:v>
                </c:pt>
                <c:pt idx="1830">
                  <c:v>5.5306518008464915E-2</c:v>
                </c:pt>
                <c:pt idx="1831">
                  <c:v>5.530646310272725E-2</c:v>
                </c:pt>
                <c:pt idx="1832">
                  <c:v>5.5399355943961275E-2</c:v>
                </c:pt>
                <c:pt idx="1833">
                  <c:v>5.5603572773116998E-2</c:v>
                </c:pt>
                <c:pt idx="1834">
                  <c:v>5.585588015462465E-2</c:v>
                </c:pt>
                <c:pt idx="1835">
                  <c:v>5.5056432371376633E-2</c:v>
                </c:pt>
                <c:pt idx="1836">
                  <c:v>5.5001119548865378E-2</c:v>
                </c:pt>
                <c:pt idx="1837">
                  <c:v>5.4952186016870651E-2</c:v>
                </c:pt>
                <c:pt idx="1838">
                  <c:v>5.4944173744889226E-2</c:v>
                </c:pt>
                <c:pt idx="1839">
                  <c:v>5.7993253006577289E-2</c:v>
                </c:pt>
                <c:pt idx="1840">
                  <c:v>5.7047785705245914E-2</c:v>
                </c:pt>
                <c:pt idx="1841">
                  <c:v>5.6919619142229351E-2</c:v>
                </c:pt>
                <c:pt idx="1842">
                  <c:v>5.7774568658232481E-2</c:v>
                </c:pt>
                <c:pt idx="1843">
                  <c:v>5.6771775996472866E-2</c:v>
                </c:pt>
                <c:pt idx="1844">
                  <c:v>5.6843051813049911E-2</c:v>
                </c:pt>
                <c:pt idx="1845">
                  <c:v>5.6900827200126035E-2</c:v>
                </c:pt>
                <c:pt idx="1846">
                  <c:v>5.6596348143783518E-2</c:v>
                </c:pt>
                <c:pt idx="1847">
                  <c:v>5.9295047508784171E-2</c:v>
                </c:pt>
                <c:pt idx="1848">
                  <c:v>5.9151766413801432E-2</c:v>
                </c:pt>
                <c:pt idx="1849">
                  <c:v>5.9189165523420059E-2</c:v>
                </c:pt>
                <c:pt idx="1850">
                  <c:v>6.0063804067036319E-2</c:v>
                </c:pt>
                <c:pt idx="1851">
                  <c:v>6.0443606980635556E-2</c:v>
                </c:pt>
                <c:pt idx="1852">
                  <c:v>6.0524514812861682E-2</c:v>
                </c:pt>
                <c:pt idx="1853">
                  <c:v>5.9935431794979108E-2</c:v>
                </c:pt>
                <c:pt idx="1854">
                  <c:v>5.9925053819508772E-2</c:v>
                </c:pt>
                <c:pt idx="1855">
                  <c:v>6.0886449000827583E-2</c:v>
                </c:pt>
                <c:pt idx="1856">
                  <c:v>5.9814295222081613E-2</c:v>
                </c:pt>
                <c:pt idx="1857">
                  <c:v>5.9630006226815628E-2</c:v>
                </c:pt>
                <c:pt idx="1858">
                  <c:v>5.9112031003074758E-2</c:v>
                </c:pt>
                <c:pt idx="1859">
                  <c:v>5.970870708529958E-2</c:v>
                </c:pt>
                <c:pt idx="1860">
                  <c:v>5.9501078605984338E-2</c:v>
                </c:pt>
                <c:pt idx="1861">
                  <c:v>5.9964262657716559E-2</c:v>
                </c:pt>
                <c:pt idx="1862">
                  <c:v>5.84840336239262E-2</c:v>
                </c:pt>
                <c:pt idx="1863">
                  <c:v>5.1410966816162917E-2</c:v>
                </c:pt>
                <c:pt idx="1864">
                  <c:v>5.1368437608038629E-2</c:v>
                </c:pt>
                <c:pt idx="1865">
                  <c:v>5.0041591037389699E-2</c:v>
                </c:pt>
                <c:pt idx="1866">
                  <c:v>4.9250441995440188E-2</c:v>
                </c:pt>
                <c:pt idx="1867">
                  <c:v>4.9369852201059508E-2</c:v>
                </c:pt>
                <c:pt idx="1868">
                  <c:v>4.7735111671724541E-2</c:v>
                </c:pt>
                <c:pt idx="1869">
                  <c:v>4.7875904959212637E-2</c:v>
                </c:pt>
                <c:pt idx="1870">
                  <c:v>4.7651030512741777E-2</c:v>
                </c:pt>
                <c:pt idx="1871">
                  <c:v>4.7832837616625032E-2</c:v>
                </c:pt>
                <c:pt idx="1872">
                  <c:v>4.7778740027362189E-2</c:v>
                </c:pt>
                <c:pt idx="1873">
                  <c:v>4.8018042935793884E-2</c:v>
                </c:pt>
                <c:pt idx="1874">
                  <c:v>4.8297512596186587E-2</c:v>
                </c:pt>
                <c:pt idx="1875">
                  <c:v>4.8821024866019566E-2</c:v>
                </c:pt>
                <c:pt idx="1876">
                  <c:v>5.0156365343227274E-2</c:v>
                </c:pt>
                <c:pt idx="1877">
                  <c:v>4.9438836960196887E-2</c:v>
                </c:pt>
                <c:pt idx="1878">
                  <c:v>5.0647010629770034E-2</c:v>
                </c:pt>
                <c:pt idx="1879">
                  <c:v>5.0842930992595702E-2</c:v>
                </c:pt>
                <c:pt idx="1880">
                  <c:v>5.0979289753409915E-2</c:v>
                </c:pt>
                <c:pt idx="1881">
                  <c:v>5.1225030403915392E-2</c:v>
                </c:pt>
                <c:pt idx="1882">
                  <c:v>5.1615804219149214E-2</c:v>
                </c:pt>
                <c:pt idx="1883">
                  <c:v>5.2669266587833406E-2</c:v>
                </c:pt>
                <c:pt idx="1884">
                  <c:v>5.2760992804657895E-2</c:v>
                </c:pt>
                <c:pt idx="1885">
                  <c:v>5.277146387999801E-2</c:v>
                </c:pt>
                <c:pt idx="1886">
                  <c:v>5.2665524660212862E-2</c:v>
                </c:pt>
                <c:pt idx="1887">
                  <c:v>5.1722860511033746E-2</c:v>
                </c:pt>
                <c:pt idx="1888">
                  <c:v>5.1690444729572731E-2</c:v>
                </c:pt>
                <c:pt idx="1889">
                  <c:v>5.1282525601314126E-2</c:v>
                </c:pt>
                <c:pt idx="1890">
                  <c:v>5.1204032106996263E-2</c:v>
                </c:pt>
                <c:pt idx="1891">
                  <c:v>5.1363340688310298E-2</c:v>
                </c:pt>
                <c:pt idx="1892">
                  <c:v>5.2723884045810132E-2</c:v>
                </c:pt>
                <c:pt idx="1893">
                  <c:v>5.2634932746609644E-2</c:v>
                </c:pt>
                <c:pt idx="1894">
                  <c:v>5.2625822115463822E-2</c:v>
                </c:pt>
                <c:pt idx="1895">
                  <c:v>5.297865136074003E-2</c:v>
                </c:pt>
                <c:pt idx="1896">
                  <c:v>5.3529572080952326E-2</c:v>
                </c:pt>
                <c:pt idx="1897">
                  <c:v>5.3572340585086364E-2</c:v>
                </c:pt>
                <c:pt idx="1898">
                  <c:v>5.4438307412244515E-2</c:v>
                </c:pt>
                <c:pt idx="1899">
                  <c:v>5.6841228404498546E-2</c:v>
                </c:pt>
                <c:pt idx="1900">
                  <c:v>5.7146194636147958E-2</c:v>
                </c:pt>
                <c:pt idx="1901">
                  <c:v>5.7683840549991358E-2</c:v>
                </c:pt>
                <c:pt idx="1902">
                  <c:v>5.4895917805819053E-2</c:v>
                </c:pt>
                <c:pt idx="1903">
                  <c:v>5.4853992137635713E-2</c:v>
                </c:pt>
                <c:pt idx="1904">
                  <c:v>5.475990310866817E-2</c:v>
                </c:pt>
                <c:pt idx="1905">
                  <c:v>5.6115892897959603E-2</c:v>
                </c:pt>
                <c:pt idx="1906">
                  <c:v>5.6165301296033782E-2</c:v>
                </c:pt>
                <c:pt idx="1907">
                  <c:v>5.6157915110685748E-2</c:v>
                </c:pt>
                <c:pt idx="1908">
                  <c:v>5.8019964158950693E-2</c:v>
                </c:pt>
                <c:pt idx="1909">
                  <c:v>5.8088132975594078E-2</c:v>
                </c:pt>
                <c:pt idx="1910">
                  <c:v>5.4079046963824796E-2</c:v>
                </c:pt>
                <c:pt idx="1911">
                  <c:v>5.411685784138854E-2</c:v>
                </c:pt>
                <c:pt idx="1912">
                  <c:v>5.4129692643595191E-2</c:v>
                </c:pt>
                <c:pt idx="1913">
                  <c:v>5.2637168653795426E-2</c:v>
                </c:pt>
                <c:pt idx="1914">
                  <c:v>5.3108799400002661E-2</c:v>
                </c:pt>
                <c:pt idx="1915">
                  <c:v>5.3054541734961304E-2</c:v>
                </c:pt>
                <c:pt idx="1916">
                  <c:v>5.3034915650791908E-2</c:v>
                </c:pt>
                <c:pt idx="1917">
                  <c:v>5.3260070471674956E-2</c:v>
                </c:pt>
                <c:pt idx="1918">
                  <c:v>5.2551898849084032E-2</c:v>
                </c:pt>
                <c:pt idx="1919">
                  <c:v>5.2452144385495628E-2</c:v>
                </c:pt>
                <c:pt idx="1920">
                  <c:v>5.2930538890530482E-2</c:v>
                </c:pt>
                <c:pt idx="1921">
                  <c:v>5.3006851602297463E-2</c:v>
                </c:pt>
                <c:pt idx="1922">
                  <c:v>5.2412080880287044E-2</c:v>
                </c:pt>
                <c:pt idx="1923">
                  <c:v>5.2409115784631248E-2</c:v>
                </c:pt>
                <c:pt idx="1924">
                  <c:v>5.2329108304878615E-2</c:v>
                </c:pt>
                <c:pt idx="1925">
                  <c:v>5.2173070198448933E-2</c:v>
                </c:pt>
                <c:pt idx="1926">
                  <c:v>5.2232344864508069E-2</c:v>
                </c:pt>
                <c:pt idx="1927">
                  <c:v>5.2927639513362469E-2</c:v>
                </c:pt>
                <c:pt idx="1928">
                  <c:v>5.5054022398216204E-2</c:v>
                </c:pt>
                <c:pt idx="1929">
                  <c:v>5.5322963239078565E-2</c:v>
                </c:pt>
                <c:pt idx="1930">
                  <c:v>5.5209135741826003E-2</c:v>
                </c:pt>
                <c:pt idx="1931">
                  <c:v>5.5195350574193669E-2</c:v>
                </c:pt>
                <c:pt idx="1932">
                  <c:v>5.5073532858213328E-2</c:v>
                </c:pt>
                <c:pt idx="1933">
                  <c:v>5.5077889480221291E-2</c:v>
                </c:pt>
                <c:pt idx="1934">
                  <c:v>5.4766904671489418E-2</c:v>
                </c:pt>
                <c:pt idx="1935">
                  <c:v>5.563404070024159E-2</c:v>
                </c:pt>
                <c:pt idx="1936">
                  <c:v>5.5387702278477328E-2</c:v>
                </c:pt>
                <c:pt idx="1937">
                  <c:v>5.5361371476808557E-2</c:v>
                </c:pt>
                <c:pt idx="1938">
                  <c:v>5.5079882316498303E-2</c:v>
                </c:pt>
                <c:pt idx="1939">
                  <c:v>5.3916944882618695E-2</c:v>
                </c:pt>
                <c:pt idx="1940">
                  <c:v>5.4148658972590434E-2</c:v>
                </c:pt>
                <c:pt idx="1941">
                  <c:v>5.3823392544460807E-2</c:v>
                </c:pt>
                <c:pt idx="1942">
                  <c:v>5.5204131226716503E-2</c:v>
                </c:pt>
                <c:pt idx="1943">
                  <c:v>5.6766412752244977E-2</c:v>
                </c:pt>
                <c:pt idx="1944">
                  <c:v>5.6055132981353353E-2</c:v>
                </c:pt>
                <c:pt idx="1945">
                  <c:v>5.5792825707739933E-2</c:v>
                </c:pt>
                <c:pt idx="1946">
                  <c:v>5.4906419370807202E-2</c:v>
                </c:pt>
                <c:pt idx="1947">
                  <c:v>5.4972337418312457E-2</c:v>
                </c:pt>
                <c:pt idx="1948">
                  <c:v>5.5058520744088228E-2</c:v>
                </c:pt>
                <c:pt idx="1949">
                  <c:v>5.5560980501905166E-2</c:v>
                </c:pt>
                <c:pt idx="1950">
                  <c:v>5.9358436637336233E-2</c:v>
                </c:pt>
                <c:pt idx="1951">
                  <c:v>6.1016993928257691E-2</c:v>
                </c:pt>
                <c:pt idx="1952">
                  <c:v>6.1345390959828709E-2</c:v>
                </c:pt>
                <c:pt idx="1953">
                  <c:v>6.1401392338566695E-2</c:v>
                </c:pt>
                <c:pt idx="1954">
                  <c:v>6.1884249441627473E-2</c:v>
                </c:pt>
                <c:pt idx="1955">
                  <c:v>6.0710088108198043E-2</c:v>
                </c:pt>
                <c:pt idx="1956">
                  <c:v>6.4922722745070008E-2</c:v>
                </c:pt>
                <c:pt idx="1957">
                  <c:v>6.5020007934365451E-2</c:v>
                </c:pt>
                <c:pt idx="1958">
                  <c:v>6.4998124314131128E-2</c:v>
                </c:pt>
                <c:pt idx="1959">
                  <c:v>6.4336646348082074E-2</c:v>
                </c:pt>
                <c:pt idx="1960">
                  <c:v>6.4366690319788575E-2</c:v>
                </c:pt>
                <c:pt idx="1961">
                  <c:v>6.354778678847188E-2</c:v>
                </c:pt>
                <c:pt idx="1962">
                  <c:v>6.1871099313564444E-2</c:v>
                </c:pt>
                <c:pt idx="1963">
                  <c:v>6.1731305393839371E-2</c:v>
                </c:pt>
                <c:pt idx="1964">
                  <c:v>6.1576734745664705E-2</c:v>
                </c:pt>
                <c:pt idx="1965">
                  <c:v>6.1153835434804578E-2</c:v>
                </c:pt>
                <c:pt idx="1966">
                  <c:v>6.1515651435488462E-2</c:v>
                </c:pt>
                <c:pt idx="1967">
                  <c:v>6.1314269503081262E-2</c:v>
                </c:pt>
                <c:pt idx="1968">
                  <c:v>5.9888018472197914E-2</c:v>
                </c:pt>
                <c:pt idx="1969">
                  <c:v>5.9685934923292862E-2</c:v>
                </c:pt>
                <c:pt idx="1970">
                  <c:v>5.9636900525104071E-2</c:v>
                </c:pt>
                <c:pt idx="1971">
                  <c:v>5.787725913168075E-2</c:v>
                </c:pt>
                <c:pt idx="1972">
                  <c:v>5.7866408750813163E-2</c:v>
                </c:pt>
                <c:pt idx="1973">
                  <c:v>5.7901966385851898E-2</c:v>
                </c:pt>
                <c:pt idx="1974">
                  <c:v>5.7952946479628863E-2</c:v>
                </c:pt>
                <c:pt idx="1975">
                  <c:v>5.774773449711533E-2</c:v>
                </c:pt>
                <c:pt idx="1976">
                  <c:v>6.2268009264994192E-2</c:v>
                </c:pt>
                <c:pt idx="1977">
                  <c:v>6.1753835024850205E-2</c:v>
                </c:pt>
                <c:pt idx="1978">
                  <c:v>6.1393673387043227E-2</c:v>
                </c:pt>
                <c:pt idx="1979">
                  <c:v>6.1362660171339567E-2</c:v>
                </c:pt>
                <c:pt idx="1980">
                  <c:v>6.1334250603099473E-2</c:v>
                </c:pt>
                <c:pt idx="1981">
                  <c:v>6.2698512516484867E-2</c:v>
                </c:pt>
                <c:pt idx="1982">
                  <c:v>6.2670363553284536E-2</c:v>
                </c:pt>
                <c:pt idx="1983">
                  <c:v>6.4273436827627123E-2</c:v>
                </c:pt>
                <c:pt idx="1984">
                  <c:v>6.3317921379920497E-2</c:v>
                </c:pt>
                <c:pt idx="1985">
                  <c:v>6.3297681812385098E-2</c:v>
                </c:pt>
                <c:pt idx="1986">
                  <c:v>6.5188762867822603E-2</c:v>
                </c:pt>
                <c:pt idx="1987">
                  <c:v>6.5395608074134193E-2</c:v>
                </c:pt>
                <c:pt idx="1988">
                  <c:v>6.5334886209688442E-2</c:v>
                </c:pt>
                <c:pt idx="1989">
                  <c:v>6.5492241869876705E-2</c:v>
                </c:pt>
                <c:pt idx="1990">
                  <c:v>6.6799108073456348E-2</c:v>
                </c:pt>
                <c:pt idx="1991">
                  <c:v>6.4715659294291919E-2</c:v>
                </c:pt>
                <c:pt idx="1992">
                  <c:v>6.7006158033820498E-2</c:v>
                </c:pt>
                <c:pt idx="1993">
                  <c:v>6.7010589857127129E-2</c:v>
                </c:pt>
                <c:pt idx="1994">
                  <c:v>6.7039884755842785E-2</c:v>
                </c:pt>
                <c:pt idx="1995">
                  <c:v>6.8651858689630377E-2</c:v>
                </c:pt>
                <c:pt idx="1996">
                  <c:v>6.9432981584949524E-2</c:v>
                </c:pt>
                <c:pt idx="1997">
                  <c:v>6.9424305438310394E-2</c:v>
                </c:pt>
                <c:pt idx="1998">
                  <c:v>6.9588354008190675E-2</c:v>
                </c:pt>
                <c:pt idx="1999">
                  <c:v>7.3030373123941797E-2</c:v>
                </c:pt>
                <c:pt idx="2000">
                  <c:v>7.5207934459663797E-2</c:v>
                </c:pt>
                <c:pt idx="2001">
                  <c:v>7.5028931538444615E-2</c:v>
                </c:pt>
                <c:pt idx="2002">
                  <c:v>7.6601288193836853E-2</c:v>
                </c:pt>
                <c:pt idx="2003">
                  <c:v>7.9435829153028423E-2</c:v>
                </c:pt>
                <c:pt idx="2004">
                  <c:v>7.9681613792700362E-2</c:v>
                </c:pt>
                <c:pt idx="2005">
                  <c:v>7.8886571722756524E-2</c:v>
                </c:pt>
                <c:pt idx="2006">
                  <c:v>7.7528216176649109E-2</c:v>
                </c:pt>
                <c:pt idx="2007">
                  <c:v>7.8217421692242023E-2</c:v>
                </c:pt>
                <c:pt idx="2008">
                  <c:v>7.8565185775566912E-2</c:v>
                </c:pt>
                <c:pt idx="2009">
                  <c:v>7.9089791853002231E-2</c:v>
                </c:pt>
                <c:pt idx="2010">
                  <c:v>7.9862038185852011E-2</c:v>
                </c:pt>
                <c:pt idx="2011">
                  <c:v>7.9652329656768814E-2</c:v>
                </c:pt>
                <c:pt idx="2012">
                  <c:v>7.9449736179489125E-2</c:v>
                </c:pt>
                <c:pt idx="2013">
                  <c:v>7.9415686629875623E-2</c:v>
                </c:pt>
                <c:pt idx="2014">
                  <c:v>7.8430167585198593E-2</c:v>
                </c:pt>
                <c:pt idx="2015">
                  <c:v>7.8088683607421022E-2</c:v>
                </c:pt>
                <c:pt idx="2016">
                  <c:v>7.8243248370845966E-2</c:v>
                </c:pt>
                <c:pt idx="2017">
                  <c:v>7.7535828660418943E-2</c:v>
                </c:pt>
                <c:pt idx="2018">
                  <c:v>7.7470178505997897E-2</c:v>
                </c:pt>
                <c:pt idx="2019">
                  <c:v>7.4330096336233067E-2</c:v>
                </c:pt>
                <c:pt idx="2020">
                  <c:v>7.4542632749658444E-2</c:v>
                </c:pt>
                <c:pt idx="2021">
                  <c:v>7.4363486518702407E-2</c:v>
                </c:pt>
                <c:pt idx="2022">
                  <c:v>7.4558641136745263E-2</c:v>
                </c:pt>
                <c:pt idx="2023">
                  <c:v>7.4246233194799088E-2</c:v>
                </c:pt>
                <c:pt idx="2024">
                  <c:v>7.571683575899453E-2</c:v>
                </c:pt>
                <c:pt idx="2025">
                  <c:v>7.5367736421398754E-2</c:v>
                </c:pt>
                <c:pt idx="2026">
                  <c:v>7.5821408143470465E-2</c:v>
                </c:pt>
                <c:pt idx="2027">
                  <c:v>7.5438971972450544E-2</c:v>
                </c:pt>
                <c:pt idx="2028">
                  <c:v>7.5428193469564447E-2</c:v>
                </c:pt>
                <c:pt idx="2029">
                  <c:v>7.550001379524518E-2</c:v>
                </c:pt>
                <c:pt idx="2030">
                  <c:v>7.5954884400699738E-2</c:v>
                </c:pt>
                <c:pt idx="2031">
                  <c:v>7.5746593752646557E-2</c:v>
                </c:pt>
                <c:pt idx="2032">
                  <c:v>7.6031740921297053E-2</c:v>
                </c:pt>
                <c:pt idx="2033">
                  <c:v>7.6763533680477752E-2</c:v>
                </c:pt>
                <c:pt idx="2034">
                  <c:v>7.7238192505289557E-2</c:v>
                </c:pt>
                <c:pt idx="2035">
                  <c:v>7.7145825371835439E-2</c:v>
                </c:pt>
                <c:pt idx="2036">
                  <c:v>7.7386761167777679E-2</c:v>
                </c:pt>
                <c:pt idx="2037">
                  <c:v>7.7498644039716139E-2</c:v>
                </c:pt>
                <c:pt idx="2038">
                  <c:v>7.7604908082791607E-2</c:v>
                </c:pt>
                <c:pt idx="2039">
                  <c:v>7.3422389356609927E-2</c:v>
                </c:pt>
                <c:pt idx="2040">
                  <c:v>7.3746623358796143E-2</c:v>
                </c:pt>
                <c:pt idx="2041">
                  <c:v>7.4636260299915491E-2</c:v>
                </c:pt>
                <c:pt idx="2042">
                  <c:v>7.4835397981564786E-2</c:v>
                </c:pt>
                <c:pt idx="2043">
                  <c:v>7.505124859781627E-2</c:v>
                </c:pt>
                <c:pt idx="2044">
                  <c:v>7.3990935057173857E-2</c:v>
                </c:pt>
                <c:pt idx="2045">
                  <c:v>7.396077916197713E-2</c:v>
                </c:pt>
                <c:pt idx="2046">
                  <c:v>7.2680328641068478E-2</c:v>
                </c:pt>
                <c:pt idx="2047">
                  <c:v>7.2608434032379543E-2</c:v>
                </c:pt>
                <c:pt idx="2048">
                  <c:v>7.2615980143182102E-2</c:v>
                </c:pt>
                <c:pt idx="2049">
                  <c:v>7.0795715437002596E-2</c:v>
                </c:pt>
                <c:pt idx="2050">
                  <c:v>7.0445658002742897E-2</c:v>
                </c:pt>
                <c:pt idx="2051">
                  <c:v>7.0399894524624695E-2</c:v>
                </c:pt>
                <c:pt idx="2052">
                  <c:v>7.0278434915843832E-2</c:v>
                </c:pt>
                <c:pt idx="2053">
                  <c:v>6.8869666260749057E-2</c:v>
                </c:pt>
                <c:pt idx="2054">
                  <c:v>6.9220299241778152E-2</c:v>
                </c:pt>
                <c:pt idx="2055">
                  <c:v>6.7160623445643525E-2</c:v>
                </c:pt>
                <c:pt idx="2056">
                  <c:v>6.7264918112411226E-2</c:v>
                </c:pt>
                <c:pt idx="2057">
                  <c:v>6.7310433693669056E-2</c:v>
                </c:pt>
                <c:pt idx="2058">
                  <c:v>6.5896891896396415E-2</c:v>
                </c:pt>
                <c:pt idx="2059">
                  <c:v>6.5886256557792483E-2</c:v>
                </c:pt>
                <c:pt idx="2060">
                  <c:v>6.5831534029008543E-2</c:v>
                </c:pt>
                <c:pt idx="2061">
                  <c:v>6.5085015041015146E-2</c:v>
                </c:pt>
                <c:pt idx="2062">
                  <c:v>6.2415143119288259E-2</c:v>
                </c:pt>
                <c:pt idx="2063">
                  <c:v>6.0240376250832353E-2</c:v>
                </c:pt>
                <c:pt idx="2064">
                  <c:v>6.0447092538511625E-2</c:v>
                </c:pt>
                <c:pt idx="2065">
                  <c:v>5.8672663498991494E-2</c:v>
                </c:pt>
                <c:pt idx="2066">
                  <c:v>5.3805105372017117E-2</c:v>
                </c:pt>
                <c:pt idx="2067">
                  <c:v>5.2055971641020986E-2</c:v>
                </c:pt>
                <c:pt idx="2068">
                  <c:v>5.2702179769466818E-2</c:v>
                </c:pt>
                <c:pt idx="2069">
                  <c:v>5.2681428677257898E-2</c:v>
                </c:pt>
                <c:pt idx="2070">
                  <c:v>5.2477629762675504E-2</c:v>
                </c:pt>
                <c:pt idx="2071">
                  <c:v>5.3284041857806115E-2</c:v>
                </c:pt>
                <c:pt idx="2072">
                  <c:v>5.2661866370234713E-2</c:v>
                </c:pt>
                <c:pt idx="2073">
                  <c:v>5.1946802651772629E-2</c:v>
                </c:pt>
                <c:pt idx="2074">
                  <c:v>5.1842564307334568E-2</c:v>
                </c:pt>
                <c:pt idx="2075">
                  <c:v>5.2161919386777063E-2</c:v>
                </c:pt>
                <c:pt idx="2076">
                  <c:v>4.8908834116073364E-2</c:v>
                </c:pt>
                <c:pt idx="2077">
                  <c:v>4.8696864938669329E-2</c:v>
                </c:pt>
                <c:pt idx="2078">
                  <c:v>4.869602964121339E-2</c:v>
                </c:pt>
                <c:pt idx="2079">
                  <c:v>4.8841032151023256E-2</c:v>
                </c:pt>
                <c:pt idx="2080">
                  <c:v>5.4931721487172132E-2</c:v>
                </c:pt>
                <c:pt idx="2081">
                  <c:v>5.487106052797356E-2</c:v>
                </c:pt>
                <c:pt idx="2082">
                  <c:v>5.506054651077847E-2</c:v>
                </c:pt>
                <c:pt idx="2083">
                  <c:v>5.4660419443748658E-2</c:v>
                </c:pt>
                <c:pt idx="2084">
                  <c:v>5.4588822687682684E-2</c:v>
                </c:pt>
                <c:pt idx="2085">
                  <c:v>5.4356188118709341E-2</c:v>
                </c:pt>
                <c:pt idx="2086">
                  <c:v>5.4450363395218429E-2</c:v>
                </c:pt>
                <c:pt idx="2087">
                  <c:v>5.3394335470186439E-2</c:v>
                </c:pt>
                <c:pt idx="2088">
                  <c:v>5.3717412541404004E-2</c:v>
                </c:pt>
                <c:pt idx="2089">
                  <c:v>5.3077511356739271E-2</c:v>
                </c:pt>
                <c:pt idx="2090">
                  <c:v>5.2998572318588934E-2</c:v>
                </c:pt>
                <c:pt idx="2091">
                  <c:v>5.3051434414694489E-2</c:v>
                </c:pt>
                <c:pt idx="2092">
                  <c:v>5.3537726239393707E-2</c:v>
                </c:pt>
                <c:pt idx="2093">
                  <c:v>5.2709142122491913E-2</c:v>
                </c:pt>
                <c:pt idx="2094">
                  <c:v>5.2461984767622066E-2</c:v>
                </c:pt>
                <c:pt idx="2095">
                  <c:v>5.2239953320412071E-2</c:v>
                </c:pt>
                <c:pt idx="2096">
                  <c:v>5.1159574518718276E-2</c:v>
                </c:pt>
                <c:pt idx="2097">
                  <c:v>5.283529382849729E-2</c:v>
                </c:pt>
                <c:pt idx="2098">
                  <c:v>5.2852934370729153E-2</c:v>
                </c:pt>
                <c:pt idx="2099">
                  <c:v>5.2521238229739128E-2</c:v>
                </c:pt>
                <c:pt idx="2100">
                  <c:v>5.2217861181445654E-2</c:v>
                </c:pt>
                <c:pt idx="2101">
                  <c:v>5.2245712461972106E-2</c:v>
                </c:pt>
                <c:pt idx="2102">
                  <c:v>5.2357594270117387E-2</c:v>
                </c:pt>
                <c:pt idx="2103">
                  <c:v>5.2280417557961159E-2</c:v>
                </c:pt>
                <c:pt idx="2104">
                  <c:v>5.155721079297608E-2</c:v>
                </c:pt>
                <c:pt idx="2105">
                  <c:v>5.1413002065339747E-2</c:v>
                </c:pt>
                <c:pt idx="2106">
                  <c:v>5.1154577907004541E-2</c:v>
                </c:pt>
                <c:pt idx="2107">
                  <c:v>5.1935935599754728E-2</c:v>
                </c:pt>
                <c:pt idx="2108">
                  <c:v>5.205069486761417E-2</c:v>
                </c:pt>
                <c:pt idx="2109">
                  <c:v>5.1858349355682405E-2</c:v>
                </c:pt>
                <c:pt idx="2110">
                  <c:v>5.2339171686037488E-2</c:v>
                </c:pt>
                <c:pt idx="2111">
                  <c:v>5.3355951515003025E-2</c:v>
                </c:pt>
                <c:pt idx="2112">
                  <c:v>5.3532701567439667E-2</c:v>
                </c:pt>
                <c:pt idx="2113">
                  <c:v>5.3483564667766915E-2</c:v>
                </c:pt>
                <c:pt idx="2114">
                  <c:v>5.3528182090915186E-2</c:v>
                </c:pt>
                <c:pt idx="2115">
                  <c:v>5.3577411000684236E-2</c:v>
                </c:pt>
                <c:pt idx="2116">
                  <c:v>5.4338925577222766E-2</c:v>
                </c:pt>
                <c:pt idx="2117">
                  <c:v>5.3869322305859335E-2</c:v>
                </c:pt>
                <c:pt idx="2118">
                  <c:v>5.4502864757152381E-2</c:v>
                </c:pt>
                <c:pt idx="2119">
                  <c:v>5.6207843859451906E-2</c:v>
                </c:pt>
                <c:pt idx="2120">
                  <c:v>5.633826543924747E-2</c:v>
                </c:pt>
                <c:pt idx="2121">
                  <c:v>5.6407715415119276E-2</c:v>
                </c:pt>
                <c:pt idx="2122">
                  <c:v>5.6088798285747359E-2</c:v>
                </c:pt>
                <c:pt idx="2123">
                  <c:v>5.8633779786288046E-2</c:v>
                </c:pt>
                <c:pt idx="2124">
                  <c:v>5.8506855873487466E-2</c:v>
                </c:pt>
                <c:pt idx="2125">
                  <c:v>5.7660661776225051E-2</c:v>
                </c:pt>
                <c:pt idx="2126">
                  <c:v>5.7106838185786837E-2</c:v>
                </c:pt>
                <c:pt idx="2127">
                  <c:v>5.7762269721572466E-2</c:v>
                </c:pt>
                <c:pt idx="2128">
                  <c:v>5.8147607140473102E-2</c:v>
                </c:pt>
                <c:pt idx="2129">
                  <c:v>6.2303751062015737E-2</c:v>
                </c:pt>
                <c:pt idx="2130">
                  <c:v>6.5809568627678353E-2</c:v>
                </c:pt>
                <c:pt idx="2131">
                  <c:v>6.7425971152565656E-2</c:v>
                </c:pt>
                <c:pt idx="2132">
                  <c:v>6.7416516774290336E-2</c:v>
                </c:pt>
                <c:pt idx="2133">
                  <c:v>6.7224627899573147E-2</c:v>
                </c:pt>
                <c:pt idx="2134">
                  <c:v>6.7916151003367717E-2</c:v>
                </c:pt>
                <c:pt idx="2135">
                  <c:v>6.8318131521843906E-2</c:v>
                </c:pt>
                <c:pt idx="2136">
                  <c:v>6.8657283768887759E-2</c:v>
                </c:pt>
                <c:pt idx="2137">
                  <c:v>7.0430516285122563E-2</c:v>
                </c:pt>
                <c:pt idx="2138">
                  <c:v>7.070782285047586E-2</c:v>
                </c:pt>
                <c:pt idx="2139">
                  <c:v>7.1398472808911664E-2</c:v>
                </c:pt>
                <c:pt idx="2140">
                  <c:v>7.1375815961184363E-2</c:v>
                </c:pt>
                <c:pt idx="2141">
                  <c:v>7.1468562897414753E-2</c:v>
                </c:pt>
                <c:pt idx="2142">
                  <c:v>7.1928459658957361E-2</c:v>
                </c:pt>
                <c:pt idx="2143">
                  <c:v>6.7582064590765017E-2</c:v>
                </c:pt>
                <c:pt idx="2144">
                  <c:v>6.7766803055622299E-2</c:v>
                </c:pt>
                <c:pt idx="2145">
                  <c:v>6.9290792705944071E-2</c:v>
                </c:pt>
                <c:pt idx="2146">
                  <c:v>6.9282430348567098E-2</c:v>
                </c:pt>
                <c:pt idx="2147">
                  <c:v>6.9287571177813423E-2</c:v>
                </c:pt>
                <c:pt idx="2148">
                  <c:v>6.9277455241033917E-2</c:v>
                </c:pt>
                <c:pt idx="2149">
                  <c:v>6.9145778369295058E-2</c:v>
                </c:pt>
                <c:pt idx="2150">
                  <c:v>6.8450937293965508E-2</c:v>
                </c:pt>
                <c:pt idx="2151">
                  <c:v>6.8303717316056375E-2</c:v>
                </c:pt>
                <c:pt idx="2152">
                  <c:v>6.7923237623308971E-2</c:v>
                </c:pt>
                <c:pt idx="2153">
                  <c:v>6.7922243242480487E-2</c:v>
                </c:pt>
                <c:pt idx="2154">
                  <c:v>6.8009419042923278E-2</c:v>
                </c:pt>
                <c:pt idx="2155">
                  <c:v>6.7102144750291137E-2</c:v>
                </c:pt>
                <c:pt idx="2156">
                  <c:v>6.7091736726143616E-2</c:v>
                </c:pt>
                <c:pt idx="2157">
                  <c:v>7.0064394663917215E-2</c:v>
                </c:pt>
                <c:pt idx="2158">
                  <c:v>7.0250519805226147E-2</c:v>
                </c:pt>
                <c:pt idx="2159">
                  <c:v>7.0324892534780498E-2</c:v>
                </c:pt>
                <c:pt idx="2160">
                  <c:v>6.8492498830866208E-2</c:v>
                </c:pt>
                <c:pt idx="2161">
                  <c:v>6.9082558570466579E-2</c:v>
                </c:pt>
                <c:pt idx="2162">
                  <c:v>6.9049401839951993E-2</c:v>
                </c:pt>
                <c:pt idx="2163">
                  <c:v>6.9491655367946367E-2</c:v>
                </c:pt>
                <c:pt idx="2164">
                  <c:v>6.9360615935890921E-2</c:v>
                </c:pt>
                <c:pt idx="2165">
                  <c:v>7.0479411244399923E-2</c:v>
                </c:pt>
                <c:pt idx="2166">
                  <c:v>7.0956575539276881E-2</c:v>
                </c:pt>
                <c:pt idx="2167">
                  <c:v>7.0869209222541876E-2</c:v>
                </c:pt>
                <c:pt idx="2168">
                  <c:v>7.0779388266284382E-2</c:v>
                </c:pt>
                <c:pt idx="2169">
                  <c:v>7.0910601682180385E-2</c:v>
                </c:pt>
                <c:pt idx="2170">
                  <c:v>7.1704767354312221E-2</c:v>
                </c:pt>
                <c:pt idx="2171">
                  <c:v>7.1706225590691078E-2</c:v>
                </c:pt>
                <c:pt idx="2172">
                  <c:v>7.3093023089008585E-2</c:v>
                </c:pt>
                <c:pt idx="2173">
                  <c:v>7.2858710820049619E-2</c:v>
                </c:pt>
                <c:pt idx="2174">
                  <c:v>7.2889254585805127E-2</c:v>
                </c:pt>
                <c:pt idx="2175">
                  <c:v>7.2651335554972274E-2</c:v>
                </c:pt>
                <c:pt idx="2176">
                  <c:v>7.353353187232127E-2</c:v>
                </c:pt>
                <c:pt idx="2177">
                  <c:v>7.5961392562139213E-2</c:v>
                </c:pt>
                <c:pt idx="2178">
                  <c:v>7.855256864111157E-2</c:v>
                </c:pt>
                <c:pt idx="2179">
                  <c:v>7.8034837971351273E-2</c:v>
                </c:pt>
                <c:pt idx="2180">
                  <c:v>7.7996822569605939E-2</c:v>
                </c:pt>
                <c:pt idx="2181">
                  <c:v>7.7355165122287101E-2</c:v>
                </c:pt>
                <c:pt idx="2182">
                  <c:v>7.6257612454489546E-2</c:v>
                </c:pt>
                <c:pt idx="2183">
                  <c:v>7.6402246794928505E-2</c:v>
                </c:pt>
                <c:pt idx="2184">
                  <c:v>7.6210903583091294E-2</c:v>
                </c:pt>
                <c:pt idx="2185">
                  <c:v>7.5732040740308607E-2</c:v>
                </c:pt>
                <c:pt idx="2186">
                  <c:v>7.3716805275998651E-2</c:v>
                </c:pt>
                <c:pt idx="2187">
                  <c:v>7.3711054981583854E-2</c:v>
                </c:pt>
                <c:pt idx="2188">
                  <c:v>7.4520805598029358E-2</c:v>
                </c:pt>
                <c:pt idx="2189">
                  <c:v>7.5045526883191049E-2</c:v>
                </c:pt>
                <c:pt idx="2190">
                  <c:v>7.457721475458258E-2</c:v>
                </c:pt>
                <c:pt idx="2191">
                  <c:v>7.529485132702661E-2</c:v>
                </c:pt>
                <c:pt idx="2192">
                  <c:v>7.1564067215440175E-2</c:v>
                </c:pt>
                <c:pt idx="2193">
                  <c:v>6.8169779764185548E-2</c:v>
                </c:pt>
                <c:pt idx="2194">
                  <c:v>6.5773723858053787E-2</c:v>
                </c:pt>
                <c:pt idx="2195">
                  <c:v>6.576663292059555E-2</c:v>
                </c:pt>
                <c:pt idx="2196">
                  <c:v>6.8363719882430868E-2</c:v>
                </c:pt>
                <c:pt idx="2197">
                  <c:v>6.8071421378739352E-2</c:v>
                </c:pt>
                <c:pt idx="2198">
                  <c:v>6.8057203786171833E-2</c:v>
                </c:pt>
                <c:pt idx="2199">
                  <c:v>6.7399944892064037E-2</c:v>
                </c:pt>
                <c:pt idx="2200">
                  <c:v>6.5888817510098383E-2</c:v>
                </c:pt>
                <c:pt idx="2201">
                  <c:v>6.5625357720346431E-2</c:v>
                </c:pt>
                <c:pt idx="2202">
                  <c:v>6.4567376422730471E-2</c:v>
                </c:pt>
                <c:pt idx="2203">
                  <c:v>6.4962485217104265E-2</c:v>
                </c:pt>
                <c:pt idx="2204">
                  <c:v>6.4988857793984459E-2</c:v>
                </c:pt>
                <c:pt idx="2205">
                  <c:v>6.5540642124426021E-2</c:v>
                </c:pt>
                <c:pt idx="2206">
                  <c:v>6.7067404510544201E-2</c:v>
                </c:pt>
                <c:pt idx="2207">
                  <c:v>6.7021198365540102E-2</c:v>
                </c:pt>
                <c:pt idx="2208">
                  <c:v>6.5170310117769109E-2</c:v>
                </c:pt>
                <c:pt idx="2209">
                  <c:v>6.5225356555760533E-2</c:v>
                </c:pt>
                <c:pt idx="2210">
                  <c:v>6.6469067709589089E-2</c:v>
                </c:pt>
                <c:pt idx="2211">
                  <c:v>6.6383389747359439E-2</c:v>
                </c:pt>
                <c:pt idx="2212">
                  <c:v>6.7205184928331441E-2</c:v>
                </c:pt>
                <c:pt idx="2213">
                  <c:v>6.7798395701004571E-2</c:v>
                </c:pt>
                <c:pt idx="2214">
                  <c:v>6.7725934751276876E-2</c:v>
                </c:pt>
                <c:pt idx="2215">
                  <c:v>6.9028389793803588E-2</c:v>
                </c:pt>
                <c:pt idx="2216">
                  <c:v>6.9202338015548898E-2</c:v>
                </c:pt>
                <c:pt idx="2217">
                  <c:v>6.9038191204859531E-2</c:v>
                </c:pt>
                <c:pt idx="2218">
                  <c:v>6.8985776658011908E-2</c:v>
                </c:pt>
                <c:pt idx="2219">
                  <c:v>6.8851950391583552E-2</c:v>
                </c:pt>
                <c:pt idx="2220">
                  <c:v>6.640403891822648E-2</c:v>
                </c:pt>
                <c:pt idx="2221">
                  <c:v>6.6293382049529032E-2</c:v>
                </c:pt>
                <c:pt idx="2222">
                  <c:v>6.6280225203991738E-2</c:v>
                </c:pt>
                <c:pt idx="2223">
                  <c:v>6.6325824340659575E-2</c:v>
                </c:pt>
                <c:pt idx="2224">
                  <c:v>6.5869020120002078E-2</c:v>
                </c:pt>
                <c:pt idx="2225">
                  <c:v>6.616002190124376E-2</c:v>
                </c:pt>
                <c:pt idx="2226">
                  <c:v>6.6879814343807173E-2</c:v>
                </c:pt>
                <c:pt idx="2227">
                  <c:v>6.7430035312939729E-2</c:v>
                </c:pt>
                <c:pt idx="2228">
                  <c:v>6.5955241316307839E-2</c:v>
                </c:pt>
                <c:pt idx="2229">
                  <c:v>6.5956975815957469E-2</c:v>
                </c:pt>
                <c:pt idx="2230">
                  <c:v>6.6132412609655189E-2</c:v>
                </c:pt>
                <c:pt idx="2231">
                  <c:v>6.67278286634269E-2</c:v>
                </c:pt>
                <c:pt idx="2232">
                  <c:v>6.8044423811959104E-2</c:v>
                </c:pt>
                <c:pt idx="2233">
                  <c:v>6.679169146168476E-2</c:v>
                </c:pt>
                <c:pt idx="2234">
                  <c:v>6.7041068785007721E-2</c:v>
                </c:pt>
                <c:pt idx="2235">
                  <c:v>6.4985882836395129E-2</c:v>
                </c:pt>
                <c:pt idx="2236">
                  <c:v>6.5068011959745653E-2</c:v>
                </c:pt>
                <c:pt idx="2237">
                  <c:v>6.4141572275525596E-2</c:v>
                </c:pt>
                <c:pt idx="2238">
                  <c:v>6.3953635514610405E-2</c:v>
                </c:pt>
                <c:pt idx="2239">
                  <c:v>6.255090789986395E-2</c:v>
                </c:pt>
                <c:pt idx="2240">
                  <c:v>6.0285784772878444E-2</c:v>
                </c:pt>
                <c:pt idx="2241">
                  <c:v>5.8605612063074478E-2</c:v>
                </c:pt>
                <c:pt idx="2242">
                  <c:v>5.8703769269983164E-2</c:v>
                </c:pt>
                <c:pt idx="2243">
                  <c:v>6.603910543472305E-2</c:v>
                </c:pt>
                <c:pt idx="2244">
                  <c:v>6.584199618135253E-2</c:v>
                </c:pt>
                <c:pt idx="2245">
                  <c:v>6.6600359992352004E-2</c:v>
                </c:pt>
                <c:pt idx="2246">
                  <c:v>6.7646163721125058E-2</c:v>
                </c:pt>
                <c:pt idx="2247">
                  <c:v>6.8185412170411977E-2</c:v>
                </c:pt>
                <c:pt idx="2248">
                  <c:v>6.8094117236612656E-2</c:v>
                </c:pt>
                <c:pt idx="2249">
                  <c:v>6.8041079488294146E-2</c:v>
                </c:pt>
                <c:pt idx="2250">
                  <c:v>6.8036661444481977E-2</c:v>
                </c:pt>
                <c:pt idx="2251">
                  <c:v>6.6810830520124376E-2</c:v>
                </c:pt>
                <c:pt idx="2252">
                  <c:v>6.8512622381790997E-2</c:v>
                </c:pt>
                <c:pt idx="2253">
                  <c:v>6.8333339636220833E-2</c:v>
                </c:pt>
                <c:pt idx="2254">
                  <c:v>6.7524160739180064E-2</c:v>
                </c:pt>
                <c:pt idx="2255">
                  <c:v>6.7526342915691429E-2</c:v>
                </c:pt>
                <c:pt idx="2256">
                  <c:v>6.7379438533521963E-2</c:v>
                </c:pt>
                <c:pt idx="2257">
                  <c:v>6.7337246508103465E-2</c:v>
                </c:pt>
                <c:pt idx="2258">
                  <c:v>6.7459900458838096E-2</c:v>
                </c:pt>
                <c:pt idx="2259">
                  <c:v>6.5941269927671076E-2</c:v>
                </c:pt>
                <c:pt idx="2260">
                  <c:v>6.4878475480429867E-2</c:v>
                </c:pt>
                <c:pt idx="2261">
                  <c:v>6.5116541214127785E-2</c:v>
                </c:pt>
                <c:pt idx="2262">
                  <c:v>6.5068477254651466E-2</c:v>
                </c:pt>
                <c:pt idx="2263">
                  <c:v>6.5209762703207386E-2</c:v>
                </c:pt>
                <c:pt idx="2264">
                  <c:v>6.506646256018471E-2</c:v>
                </c:pt>
                <c:pt idx="2265">
                  <c:v>6.9619344955186985E-2</c:v>
                </c:pt>
                <c:pt idx="2266">
                  <c:v>6.9320043840399789E-2</c:v>
                </c:pt>
                <c:pt idx="2267">
                  <c:v>6.9255459621549997E-2</c:v>
                </c:pt>
                <c:pt idx="2268">
                  <c:v>7.0448240092516323E-2</c:v>
                </c:pt>
                <c:pt idx="2269">
                  <c:v>6.9425241197204626E-2</c:v>
                </c:pt>
                <c:pt idx="2270">
                  <c:v>6.9244375801001831E-2</c:v>
                </c:pt>
                <c:pt idx="2271">
                  <c:v>7.0896335906692157E-2</c:v>
                </c:pt>
                <c:pt idx="2272">
                  <c:v>7.0957796752505006E-2</c:v>
                </c:pt>
                <c:pt idx="2273">
                  <c:v>7.0141855402545458E-2</c:v>
                </c:pt>
                <c:pt idx="2274">
                  <c:v>7.1342755688640347E-2</c:v>
                </c:pt>
                <c:pt idx="2275">
                  <c:v>7.0496348838852779E-2</c:v>
                </c:pt>
                <c:pt idx="2276">
                  <c:v>7.0073332407314642E-2</c:v>
                </c:pt>
                <c:pt idx="2277">
                  <c:v>7.0056184033096644E-2</c:v>
                </c:pt>
                <c:pt idx="2278">
                  <c:v>6.9520035917798734E-2</c:v>
                </c:pt>
                <c:pt idx="2279">
                  <c:v>6.934736112935061E-2</c:v>
                </c:pt>
                <c:pt idx="2280">
                  <c:v>6.984268571265799E-2</c:v>
                </c:pt>
                <c:pt idx="2281">
                  <c:v>6.982935941542491E-2</c:v>
                </c:pt>
                <c:pt idx="2282">
                  <c:v>6.9765330751634172E-2</c:v>
                </c:pt>
                <c:pt idx="2283">
                  <c:v>6.9413504524205943E-2</c:v>
                </c:pt>
                <c:pt idx="2284">
                  <c:v>6.931581910825424E-2</c:v>
                </c:pt>
                <c:pt idx="2285">
                  <c:v>6.9964900460130958E-2</c:v>
                </c:pt>
                <c:pt idx="2286">
                  <c:v>7.2614670098646653E-2</c:v>
                </c:pt>
                <c:pt idx="2287">
                  <c:v>7.2526418204719556E-2</c:v>
                </c:pt>
                <c:pt idx="2288">
                  <c:v>7.2280331617941118E-2</c:v>
                </c:pt>
                <c:pt idx="2289">
                  <c:v>7.1575949897731431E-2</c:v>
                </c:pt>
                <c:pt idx="2290">
                  <c:v>7.1081279648650894E-2</c:v>
                </c:pt>
                <c:pt idx="2291">
                  <c:v>7.1181472833176399E-2</c:v>
                </c:pt>
                <c:pt idx="2292">
                  <c:v>7.1394322791141135E-2</c:v>
                </c:pt>
                <c:pt idx="2293">
                  <c:v>7.129145963641538E-2</c:v>
                </c:pt>
                <c:pt idx="2294">
                  <c:v>7.1759196275982318E-2</c:v>
                </c:pt>
                <c:pt idx="2295">
                  <c:v>7.1123843000390541E-2</c:v>
                </c:pt>
                <c:pt idx="2296">
                  <c:v>7.1781164253645391E-2</c:v>
                </c:pt>
                <c:pt idx="2297">
                  <c:v>7.1399650751126975E-2</c:v>
                </c:pt>
                <c:pt idx="2298">
                  <c:v>7.1585429356665856E-2</c:v>
                </c:pt>
                <c:pt idx="2299">
                  <c:v>7.1503423901274787E-2</c:v>
                </c:pt>
                <c:pt idx="2300">
                  <c:v>7.1610734557157302E-2</c:v>
                </c:pt>
                <c:pt idx="2301">
                  <c:v>7.1385729172947276E-2</c:v>
                </c:pt>
                <c:pt idx="2302">
                  <c:v>7.2613096564567672E-2</c:v>
                </c:pt>
                <c:pt idx="2303">
                  <c:v>7.271547959373946E-2</c:v>
                </c:pt>
                <c:pt idx="2304">
                  <c:v>7.2201640996379268E-2</c:v>
                </c:pt>
                <c:pt idx="2305">
                  <c:v>7.2118168285787002E-2</c:v>
                </c:pt>
                <c:pt idx="2306">
                  <c:v>6.6352441110708468E-2</c:v>
                </c:pt>
                <c:pt idx="2307">
                  <c:v>6.6804434578852379E-2</c:v>
                </c:pt>
                <c:pt idx="2308">
                  <c:v>6.7788203609644535E-2</c:v>
                </c:pt>
                <c:pt idx="2309">
                  <c:v>6.9685884412290039E-2</c:v>
                </c:pt>
                <c:pt idx="2310">
                  <c:v>6.9742682650075036E-2</c:v>
                </c:pt>
                <c:pt idx="2311">
                  <c:v>6.9961299917317643E-2</c:v>
                </c:pt>
                <c:pt idx="2312">
                  <c:v>7.008385483106111E-2</c:v>
                </c:pt>
                <c:pt idx="2313">
                  <c:v>7.0080103764211601E-2</c:v>
                </c:pt>
                <c:pt idx="2314">
                  <c:v>7.0256161711039808E-2</c:v>
                </c:pt>
                <c:pt idx="2315">
                  <c:v>6.9815195705385441E-2</c:v>
                </c:pt>
                <c:pt idx="2316">
                  <c:v>6.9928881001067728E-2</c:v>
                </c:pt>
                <c:pt idx="2317">
                  <c:v>7.1993918734713044E-2</c:v>
                </c:pt>
                <c:pt idx="2318">
                  <c:v>7.247369775138511E-2</c:v>
                </c:pt>
                <c:pt idx="2319">
                  <c:v>7.28199702587424E-2</c:v>
                </c:pt>
                <c:pt idx="2320">
                  <c:v>7.2818779684033247E-2</c:v>
                </c:pt>
                <c:pt idx="2321">
                  <c:v>7.2988966330424287E-2</c:v>
                </c:pt>
                <c:pt idx="2322">
                  <c:v>7.2990237250641007E-2</c:v>
                </c:pt>
                <c:pt idx="2323">
                  <c:v>7.2907073307570167E-2</c:v>
                </c:pt>
                <c:pt idx="2324">
                  <c:v>7.2523990507776442E-2</c:v>
                </c:pt>
                <c:pt idx="2325">
                  <c:v>7.2657845229209747E-2</c:v>
                </c:pt>
                <c:pt idx="2326">
                  <c:v>7.262055625374364E-2</c:v>
                </c:pt>
                <c:pt idx="2327">
                  <c:v>7.3852145352790416E-2</c:v>
                </c:pt>
                <c:pt idx="2328">
                  <c:v>7.0850586542909572E-2</c:v>
                </c:pt>
                <c:pt idx="2329">
                  <c:v>7.0948595036290252E-2</c:v>
                </c:pt>
                <c:pt idx="2330">
                  <c:v>7.1042912402371594E-2</c:v>
                </c:pt>
                <c:pt idx="2331">
                  <c:v>6.8719438785739301E-2</c:v>
                </c:pt>
                <c:pt idx="2332">
                  <c:v>6.8365493860113799E-2</c:v>
                </c:pt>
                <c:pt idx="2333">
                  <c:v>6.849207112390461E-2</c:v>
                </c:pt>
                <c:pt idx="2334">
                  <c:v>6.7138837627732026E-2</c:v>
                </c:pt>
                <c:pt idx="2335">
                  <c:v>6.7370293117158059E-2</c:v>
                </c:pt>
                <c:pt idx="2336">
                  <c:v>7.3494286109327872E-2</c:v>
                </c:pt>
                <c:pt idx="2337">
                  <c:v>7.2135658489905163E-2</c:v>
                </c:pt>
                <c:pt idx="2338">
                  <c:v>7.2359502178710122E-2</c:v>
                </c:pt>
                <c:pt idx="2339">
                  <c:v>7.3137467477699628E-2</c:v>
                </c:pt>
                <c:pt idx="2340">
                  <c:v>7.3318446839024512E-2</c:v>
                </c:pt>
                <c:pt idx="2341">
                  <c:v>7.3069055534942973E-2</c:v>
                </c:pt>
                <c:pt idx="2342">
                  <c:v>7.3137123510006119E-2</c:v>
                </c:pt>
                <c:pt idx="2343">
                  <c:v>7.3356577600386857E-2</c:v>
                </c:pt>
                <c:pt idx="2344">
                  <c:v>7.3803020002457073E-2</c:v>
                </c:pt>
                <c:pt idx="2345">
                  <c:v>7.4462791490269617E-2</c:v>
                </c:pt>
                <c:pt idx="2346">
                  <c:v>7.7965820502853486E-2</c:v>
                </c:pt>
                <c:pt idx="2347">
                  <c:v>7.9875112948327581E-2</c:v>
                </c:pt>
                <c:pt idx="2348">
                  <c:v>8.6420977290836407E-2</c:v>
                </c:pt>
                <c:pt idx="2349">
                  <c:v>8.3721182607986708E-2</c:v>
                </c:pt>
                <c:pt idx="2350">
                  <c:v>8.7256982581584153E-2</c:v>
                </c:pt>
                <c:pt idx="2351">
                  <c:v>8.8260184473042153E-2</c:v>
                </c:pt>
                <c:pt idx="2352">
                  <c:v>8.7970978451640897E-2</c:v>
                </c:pt>
                <c:pt idx="2353">
                  <c:v>8.8809947652186375E-2</c:v>
                </c:pt>
                <c:pt idx="2354">
                  <c:v>9.0396512259041273E-2</c:v>
                </c:pt>
                <c:pt idx="2355">
                  <c:v>9.254294987977707E-2</c:v>
                </c:pt>
                <c:pt idx="2356">
                  <c:v>9.2438635156443419E-2</c:v>
                </c:pt>
                <c:pt idx="2357">
                  <c:v>9.2108323423129398E-2</c:v>
                </c:pt>
                <c:pt idx="2358">
                  <c:v>9.4047196795075477E-2</c:v>
                </c:pt>
                <c:pt idx="2359">
                  <c:v>9.3300942358522237E-2</c:v>
                </c:pt>
                <c:pt idx="2360">
                  <c:v>9.3554092088422733E-2</c:v>
                </c:pt>
                <c:pt idx="2361">
                  <c:v>9.4011095475197357E-2</c:v>
                </c:pt>
                <c:pt idx="2362">
                  <c:v>9.3975767843666028E-2</c:v>
                </c:pt>
                <c:pt idx="2363">
                  <c:v>9.3964018464008051E-2</c:v>
                </c:pt>
                <c:pt idx="2364">
                  <c:v>9.3972757916093858E-2</c:v>
                </c:pt>
                <c:pt idx="2365">
                  <c:v>9.2907899733986082E-2</c:v>
                </c:pt>
                <c:pt idx="2366">
                  <c:v>9.3019386317174213E-2</c:v>
                </c:pt>
                <c:pt idx="2367">
                  <c:v>9.3014107898591838E-2</c:v>
                </c:pt>
                <c:pt idx="2368">
                  <c:v>9.3570168594418981E-2</c:v>
                </c:pt>
                <c:pt idx="2369">
                  <c:v>9.3206313616297012E-2</c:v>
                </c:pt>
                <c:pt idx="2370">
                  <c:v>9.2653642485740179E-2</c:v>
                </c:pt>
                <c:pt idx="2371">
                  <c:v>9.2621719361688226E-2</c:v>
                </c:pt>
                <c:pt idx="2372">
                  <c:v>9.531649333143806E-2</c:v>
                </c:pt>
                <c:pt idx="2373">
                  <c:v>9.5449754583434604E-2</c:v>
                </c:pt>
                <c:pt idx="2374">
                  <c:v>9.675235691515191E-2</c:v>
                </c:pt>
                <c:pt idx="2375">
                  <c:v>9.7243308821646432E-2</c:v>
                </c:pt>
                <c:pt idx="2376">
                  <c:v>9.8108907068977666E-2</c:v>
                </c:pt>
                <c:pt idx="2377">
                  <c:v>9.8278101990300432E-2</c:v>
                </c:pt>
                <c:pt idx="2378">
                  <c:v>9.7745861330535103E-2</c:v>
                </c:pt>
                <c:pt idx="2379">
                  <c:v>9.8156362110600734E-2</c:v>
                </c:pt>
                <c:pt idx="2380">
                  <c:v>9.6540748336289409E-2</c:v>
                </c:pt>
                <c:pt idx="2381">
                  <c:v>9.6056916198862002E-2</c:v>
                </c:pt>
                <c:pt idx="2382">
                  <c:v>9.5432244983226402E-2</c:v>
                </c:pt>
                <c:pt idx="2383">
                  <c:v>9.6067859177677337E-2</c:v>
                </c:pt>
                <c:pt idx="2384">
                  <c:v>9.5618033683416481E-2</c:v>
                </c:pt>
                <c:pt idx="2385">
                  <c:v>9.7749401845463241E-2</c:v>
                </c:pt>
                <c:pt idx="2386">
                  <c:v>9.8004987834515375E-2</c:v>
                </c:pt>
                <c:pt idx="2387">
                  <c:v>9.8102738875352841E-2</c:v>
                </c:pt>
                <c:pt idx="2388">
                  <c:v>9.8207513363062174E-2</c:v>
                </c:pt>
                <c:pt idx="2389">
                  <c:v>9.9007392889100224E-2</c:v>
                </c:pt>
                <c:pt idx="2390">
                  <c:v>9.8340741369518994E-2</c:v>
                </c:pt>
                <c:pt idx="2391">
                  <c:v>9.9853195580206514E-2</c:v>
                </c:pt>
                <c:pt idx="2392">
                  <c:v>9.9606855495506394E-2</c:v>
                </c:pt>
                <c:pt idx="2393">
                  <c:v>9.979937994477843E-2</c:v>
                </c:pt>
                <c:pt idx="2394">
                  <c:v>0.10068481552230853</c:v>
                </c:pt>
                <c:pt idx="2395">
                  <c:v>0.10069695338493638</c:v>
                </c:pt>
                <c:pt idx="2396">
                  <c:v>0.10129283968194921</c:v>
                </c:pt>
                <c:pt idx="2397">
                  <c:v>0.10179579460236922</c:v>
                </c:pt>
                <c:pt idx="2398">
                  <c:v>0.10135663097297551</c:v>
                </c:pt>
                <c:pt idx="2399">
                  <c:v>9.725929793937807E-2</c:v>
                </c:pt>
                <c:pt idx="2400">
                  <c:v>9.7438629895443912E-2</c:v>
                </c:pt>
                <c:pt idx="2401">
                  <c:v>9.7622088125840084E-2</c:v>
                </c:pt>
                <c:pt idx="2402">
                  <c:v>9.7201366680247703E-2</c:v>
                </c:pt>
                <c:pt idx="2403">
                  <c:v>9.7144298935418663E-2</c:v>
                </c:pt>
                <c:pt idx="2404">
                  <c:v>9.6686796310031214E-2</c:v>
                </c:pt>
                <c:pt idx="2405">
                  <c:v>9.660935251775378E-2</c:v>
                </c:pt>
                <c:pt idx="2406">
                  <c:v>9.6157327067814199E-2</c:v>
                </c:pt>
                <c:pt idx="2407">
                  <c:v>9.5913777806716019E-2</c:v>
                </c:pt>
                <c:pt idx="2408">
                  <c:v>9.565887315502461E-2</c:v>
                </c:pt>
                <c:pt idx="2409">
                  <c:v>9.3567577602954463E-2</c:v>
                </c:pt>
                <c:pt idx="2410">
                  <c:v>9.2206175863491183E-2</c:v>
                </c:pt>
                <c:pt idx="2411">
                  <c:v>8.5510188648061217E-2</c:v>
                </c:pt>
                <c:pt idx="2412">
                  <c:v>8.5551094624283799E-2</c:v>
                </c:pt>
                <c:pt idx="2413">
                  <c:v>8.2388439188906176E-2</c:v>
                </c:pt>
                <c:pt idx="2414">
                  <c:v>8.1475730851397074E-2</c:v>
                </c:pt>
                <c:pt idx="2415">
                  <c:v>8.1610880939347735E-2</c:v>
                </c:pt>
                <c:pt idx="2416">
                  <c:v>8.0540605953445962E-2</c:v>
                </c:pt>
                <c:pt idx="2417">
                  <c:v>7.8499909170706206E-2</c:v>
                </c:pt>
                <c:pt idx="2418">
                  <c:v>7.6129179069702665E-2</c:v>
                </c:pt>
                <c:pt idx="2419">
                  <c:v>7.6998881694970558E-2</c:v>
                </c:pt>
                <c:pt idx="2420">
                  <c:v>7.7567129129443274E-2</c:v>
                </c:pt>
                <c:pt idx="2421">
                  <c:v>7.6366052353717823E-2</c:v>
                </c:pt>
                <c:pt idx="2422">
                  <c:v>7.606369218247068E-2</c:v>
                </c:pt>
                <c:pt idx="2423">
                  <c:v>7.6322884812837485E-2</c:v>
                </c:pt>
                <c:pt idx="2424">
                  <c:v>7.576872488413218E-2</c:v>
                </c:pt>
                <c:pt idx="2425">
                  <c:v>7.7955298155046107E-2</c:v>
                </c:pt>
                <c:pt idx="2426">
                  <c:v>7.7664259575384476E-2</c:v>
                </c:pt>
                <c:pt idx="2427">
                  <c:v>7.8213636462513225E-2</c:v>
                </c:pt>
                <c:pt idx="2428">
                  <c:v>8.0947761708554902E-2</c:v>
                </c:pt>
                <c:pt idx="2429">
                  <c:v>8.0906842767152848E-2</c:v>
                </c:pt>
                <c:pt idx="2430">
                  <c:v>8.0736591967467256E-2</c:v>
                </c:pt>
                <c:pt idx="2431">
                  <c:v>8.0047744005178861E-2</c:v>
                </c:pt>
                <c:pt idx="2432">
                  <c:v>8.0143575049665225E-2</c:v>
                </c:pt>
                <c:pt idx="2433">
                  <c:v>8.0440492306191907E-2</c:v>
                </c:pt>
                <c:pt idx="2434">
                  <c:v>7.9107743743477496E-2</c:v>
                </c:pt>
                <c:pt idx="2435">
                  <c:v>7.2518191949932059E-2</c:v>
                </c:pt>
                <c:pt idx="2436">
                  <c:v>7.1738166298536896E-2</c:v>
                </c:pt>
                <c:pt idx="2437">
                  <c:v>7.0601708216493184E-2</c:v>
                </c:pt>
                <c:pt idx="2438">
                  <c:v>7.0510945934137523E-2</c:v>
                </c:pt>
                <c:pt idx="2439">
                  <c:v>7.2790279345563008E-2</c:v>
                </c:pt>
                <c:pt idx="2440">
                  <c:v>7.261114253179482E-2</c:v>
                </c:pt>
                <c:pt idx="2441">
                  <c:v>7.4646884603071076E-2</c:v>
                </c:pt>
                <c:pt idx="2442">
                  <c:v>8.3368133796202823E-2</c:v>
                </c:pt>
                <c:pt idx="2443">
                  <c:v>8.3513290474670834E-2</c:v>
                </c:pt>
                <c:pt idx="2444">
                  <c:v>8.4588612670030261E-2</c:v>
                </c:pt>
                <c:pt idx="2445">
                  <c:v>8.4709502499608819E-2</c:v>
                </c:pt>
                <c:pt idx="2446">
                  <c:v>8.8337822584658804E-2</c:v>
                </c:pt>
                <c:pt idx="2447">
                  <c:v>8.9407475078714785E-2</c:v>
                </c:pt>
                <c:pt idx="2448">
                  <c:v>8.7921150657034347E-2</c:v>
                </c:pt>
                <c:pt idx="2449">
                  <c:v>8.7593570647519076E-2</c:v>
                </c:pt>
                <c:pt idx="2450">
                  <c:v>8.7875363764010908E-2</c:v>
                </c:pt>
                <c:pt idx="2451">
                  <c:v>8.7750139136453825E-2</c:v>
                </c:pt>
                <c:pt idx="2452">
                  <c:v>8.8744020828430373E-2</c:v>
                </c:pt>
                <c:pt idx="2453">
                  <c:v>8.8921334991347203E-2</c:v>
                </c:pt>
                <c:pt idx="2454">
                  <c:v>8.6695163047256121E-2</c:v>
                </c:pt>
                <c:pt idx="2455">
                  <c:v>9.0232146159608395E-2</c:v>
                </c:pt>
                <c:pt idx="2456">
                  <c:v>9.0085158211329508E-2</c:v>
                </c:pt>
                <c:pt idx="2457">
                  <c:v>9.1137032722672581E-2</c:v>
                </c:pt>
                <c:pt idx="2458">
                  <c:v>9.1363536896604855E-2</c:v>
                </c:pt>
                <c:pt idx="2459">
                  <c:v>9.0892942273646471E-2</c:v>
                </c:pt>
                <c:pt idx="2460">
                  <c:v>9.0008397527552256E-2</c:v>
                </c:pt>
                <c:pt idx="2461">
                  <c:v>9.0017540151216394E-2</c:v>
                </c:pt>
                <c:pt idx="2462">
                  <c:v>0.10461521299689534</c:v>
                </c:pt>
                <c:pt idx="2463">
                  <c:v>0.10746954339270372</c:v>
                </c:pt>
                <c:pt idx="2464">
                  <c:v>0.10681495749006621</c:v>
                </c:pt>
                <c:pt idx="2465">
                  <c:v>0.10789935544711718</c:v>
                </c:pt>
                <c:pt idx="2466">
                  <c:v>0.10799960028127709</c:v>
                </c:pt>
                <c:pt idx="2467">
                  <c:v>0.10842387172922234</c:v>
                </c:pt>
                <c:pt idx="2468">
                  <c:v>0.10956276936713656</c:v>
                </c:pt>
                <c:pt idx="2469">
                  <c:v>0.11030833190596041</c:v>
                </c:pt>
                <c:pt idx="2470">
                  <c:v>0.11045673109415796</c:v>
                </c:pt>
                <c:pt idx="2471">
                  <c:v>0.11119423287045969</c:v>
                </c:pt>
                <c:pt idx="2472">
                  <c:v>0.1107995342897507</c:v>
                </c:pt>
                <c:pt idx="2473">
                  <c:v>0.11104982114657454</c:v>
                </c:pt>
                <c:pt idx="2474">
                  <c:v>0.1117153842104605</c:v>
                </c:pt>
                <c:pt idx="2475">
                  <c:v>0.11193721786994555</c:v>
                </c:pt>
                <c:pt idx="2476">
                  <c:v>0.112171970396896</c:v>
                </c:pt>
                <c:pt idx="2477">
                  <c:v>0.11199456095988716</c:v>
                </c:pt>
                <c:pt idx="2478">
                  <c:v>0.11319743362743005</c:v>
                </c:pt>
                <c:pt idx="2479">
                  <c:v>0.11319338841521237</c:v>
                </c:pt>
                <c:pt idx="2480">
                  <c:v>0.11268083362874104</c:v>
                </c:pt>
                <c:pt idx="2481">
                  <c:v>0.11283064840004074</c:v>
                </c:pt>
                <c:pt idx="2482">
                  <c:v>0.11250574954561599</c:v>
                </c:pt>
                <c:pt idx="2483">
                  <c:v>0.1117129985164631</c:v>
                </c:pt>
                <c:pt idx="2484">
                  <c:v>0.11119906680635376</c:v>
                </c:pt>
                <c:pt idx="2485">
                  <c:v>0.11141979769279009</c:v>
                </c:pt>
                <c:pt idx="2486">
                  <c:v>0.11212443579154951</c:v>
                </c:pt>
                <c:pt idx="2487">
                  <c:v>0.1120283208809438</c:v>
                </c:pt>
                <c:pt idx="2488">
                  <c:v>0.11117795992487831</c:v>
                </c:pt>
                <c:pt idx="2489">
                  <c:v>0.11172353220774964</c:v>
                </c:pt>
                <c:pt idx="2490">
                  <c:v>0.11116006942713054</c:v>
                </c:pt>
                <c:pt idx="2491">
                  <c:v>0.10848576634317113</c:v>
                </c:pt>
                <c:pt idx="2492">
                  <c:v>0.10861389384172529</c:v>
                </c:pt>
                <c:pt idx="2493">
                  <c:v>0.10894432813656124</c:v>
                </c:pt>
                <c:pt idx="2494">
                  <c:v>0.10869349934900278</c:v>
                </c:pt>
                <c:pt idx="2495">
                  <c:v>0.10842128862504441</c:v>
                </c:pt>
                <c:pt idx="2496">
                  <c:v>0.1079731992861472</c:v>
                </c:pt>
                <c:pt idx="2497">
                  <c:v>0.10918152475446721</c:v>
                </c:pt>
                <c:pt idx="2498">
                  <c:v>0.1093219480704959</c:v>
                </c:pt>
                <c:pt idx="2499">
                  <c:v>0.10849432280706517</c:v>
                </c:pt>
                <c:pt idx="2500">
                  <c:v>0.10863846029137612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7-47C2-AC04-E3750BAE98F8}"/>
            </c:ext>
          </c:extLst>
        </c:ser>
        <c:ser>
          <c:idx val="1"/>
          <c:order val="1"/>
          <c:tx>
            <c:strRef>
              <c:f>[1]STATS_Hist!$C$1</c:f>
              <c:strCache>
                <c:ptCount val="1"/>
                <c:pt idx="0">
                  <c:v>downsidevol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[1]STATS_Hist!$C$2:$C$2502</c:f>
              <c:numCache>
                <c:formatCode>General</c:formatCode>
                <c:ptCount val="2501"/>
                <c:pt idx="62">
                  <c:v>0.16256602206647186</c:v>
                </c:pt>
                <c:pt idx="63">
                  <c:v>0.15230961042361188</c:v>
                </c:pt>
                <c:pt idx="64">
                  <c:v>0.15195958913938395</c:v>
                </c:pt>
                <c:pt idx="65">
                  <c:v>0.15331353695699981</c:v>
                </c:pt>
                <c:pt idx="66">
                  <c:v>0.15477269184675649</c:v>
                </c:pt>
                <c:pt idx="67">
                  <c:v>0.15640783971844704</c:v>
                </c:pt>
                <c:pt idx="68">
                  <c:v>0.15640783971844704</c:v>
                </c:pt>
                <c:pt idx="69">
                  <c:v>0.15640783971844704</c:v>
                </c:pt>
                <c:pt idx="70">
                  <c:v>0.15530438487541978</c:v>
                </c:pt>
                <c:pt idx="71">
                  <c:v>0.15324420972509709</c:v>
                </c:pt>
                <c:pt idx="72">
                  <c:v>0.15204053616434693</c:v>
                </c:pt>
                <c:pt idx="73">
                  <c:v>0.15204053616434693</c:v>
                </c:pt>
                <c:pt idx="74">
                  <c:v>0.15204053616434693</c:v>
                </c:pt>
                <c:pt idx="75">
                  <c:v>0.15204777773065412</c:v>
                </c:pt>
                <c:pt idx="76">
                  <c:v>0.14909512586208384</c:v>
                </c:pt>
                <c:pt idx="77">
                  <c:v>0.14907944731120765</c:v>
                </c:pt>
                <c:pt idx="78">
                  <c:v>0.14830749542497351</c:v>
                </c:pt>
                <c:pt idx="79">
                  <c:v>0.14240043181872961</c:v>
                </c:pt>
                <c:pt idx="80">
                  <c:v>0.14240043181872961</c:v>
                </c:pt>
                <c:pt idx="81">
                  <c:v>0.14249250565357169</c:v>
                </c:pt>
                <c:pt idx="82">
                  <c:v>0.14207642118862451</c:v>
                </c:pt>
                <c:pt idx="83">
                  <c:v>0.14207642118862451</c:v>
                </c:pt>
                <c:pt idx="84">
                  <c:v>0.14207642118862451</c:v>
                </c:pt>
                <c:pt idx="85">
                  <c:v>0.14207642118862451</c:v>
                </c:pt>
                <c:pt idx="86">
                  <c:v>0.13316874259468339</c:v>
                </c:pt>
                <c:pt idx="87">
                  <c:v>0.13300397091331781</c:v>
                </c:pt>
                <c:pt idx="88">
                  <c:v>0.13272432457096991</c:v>
                </c:pt>
                <c:pt idx="89">
                  <c:v>0.13252183720183267</c:v>
                </c:pt>
                <c:pt idx="90">
                  <c:v>0.13061561108849926</c:v>
                </c:pt>
                <c:pt idx="91">
                  <c:v>0.1235572483408213</c:v>
                </c:pt>
                <c:pt idx="92">
                  <c:v>0.10658397448751551</c:v>
                </c:pt>
                <c:pt idx="93">
                  <c:v>0.10655718639756992</c:v>
                </c:pt>
                <c:pt idx="94">
                  <c:v>0.10656032889833447</c:v>
                </c:pt>
                <c:pt idx="95">
                  <c:v>0.10643827954104047</c:v>
                </c:pt>
                <c:pt idx="96">
                  <c:v>9.9246246331174987E-2</c:v>
                </c:pt>
                <c:pt idx="97">
                  <c:v>9.7290029799219788E-2</c:v>
                </c:pt>
                <c:pt idx="98">
                  <c:v>9.7290029799219788E-2</c:v>
                </c:pt>
                <c:pt idx="99">
                  <c:v>9.7166761116451394E-2</c:v>
                </c:pt>
                <c:pt idx="100">
                  <c:v>9.769037757590171E-2</c:v>
                </c:pt>
                <c:pt idx="101">
                  <c:v>9.7195972027927013E-2</c:v>
                </c:pt>
                <c:pt idx="102">
                  <c:v>8.5156310402903598E-2</c:v>
                </c:pt>
                <c:pt idx="103">
                  <c:v>8.5006409171135403E-2</c:v>
                </c:pt>
                <c:pt idx="104">
                  <c:v>8.5006409171135403E-2</c:v>
                </c:pt>
                <c:pt idx="105">
                  <c:v>8.5006409171135403E-2</c:v>
                </c:pt>
                <c:pt idx="106">
                  <c:v>8.446665120000961E-2</c:v>
                </c:pt>
                <c:pt idx="107">
                  <c:v>7.4909204958328229E-2</c:v>
                </c:pt>
                <c:pt idx="108">
                  <c:v>7.5291308199123982E-2</c:v>
                </c:pt>
                <c:pt idx="109">
                  <c:v>7.5291308199123982E-2</c:v>
                </c:pt>
                <c:pt idx="110">
                  <c:v>7.5291308199123982E-2</c:v>
                </c:pt>
                <c:pt idx="111">
                  <c:v>7.1894369596754465E-2</c:v>
                </c:pt>
                <c:pt idx="112">
                  <c:v>7.1894369596754465E-2</c:v>
                </c:pt>
                <c:pt idx="113">
                  <c:v>6.8447587416727462E-2</c:v>
                </c:pt>
                <c:pt idx="114">
                  <c:v>6.8447587416727462E-2</c:v>
                </c:pt>
                <c:pt idx="115">
                  <c:v>6.1467748158549614E-2</c:v>
                </c:pt>
                <c:pt idx="116">
                  <c:v>6.1467748158549614E-2</c:v>
                </c:pt>
                <c:pt idx="117">
                  <c:v>6.2269882458838487E-2</c:v>
                </c:pt>
                <c:pt idx="118">
                  <c:v>6.0398425890506181E-2</c:v>
                </c:pt>
                <c:pt idx="119">
                  <c:v>5.708245906485028E-2</c:v>
                </c:pt>
                <c:pt idx="120">
                  <c:v>5.708245906485028E-2</c:v>
                </c:pt>
                <c:pt idx="121">
                  <c:v>5.3329455897196051E-2</c:v>
                </c:pt>
                <c:pt idx="122">
                  <c:v>4.9455442279327362E-2</c:v>
                </c:pt>
                <c:pt idx="123">
                  <c:v>4.8837713590696843E-2</c:v>
                </c:pt>
                <c:pt idx="124">
                  <c:v>4.8837713590696843E-2</c:v>
                </c:pt>
                <c:pt idx="125">
                  <c:v>4.8837713590696843E-2</c:v>
                </c:pt>
                <c:pt idx="126">
                  <c:v>4.8837713590696843E-2</c:v>
                </c:pt>
                <c:pt idx="127">
                  <c:v>4.8837713590696843E-2</c:v>
                </c:pt>
                <c:pt idx="128">
                  <c:v>4.9630594356350227E-2</c:v>
                </c:pt>
                <c:pt idx="129">
                  <c:v>4.2474046808183848E-2</c:v>
                </c:pt>
                <c:pt idx="130">
                  <c:v>3.5442290676018964E-2</c:v>
                </c:pt>
                <c:pt idx="131">
                  <c:v>3.5442290676018964E-2</c:v>
                </c:pt>
                <c:pt idx="132">
                  <c:v>3.6196984851062576E-2</c:v>
                </c:pt>
                <c:pt idx="133">
                  <c:v>3.6101950850614205E-2</c:v>
                </c:pt>
                <c:pt idx="134">
                  <c:v>3.4541690933610286E-2</c:v>
                </c:pt>
                <c:pt idx="135">
                  <c:v>3.4541690933610286E-2</c:v>
                </c:pt>
                <c:pt idx="136">
                  <c:v>3.4541690933610286E-2</c:v>
                </c:pt>
                <c:pt idx="137">
                  <c:v>3.4627694877500288E-2</c:v>
                </c:pt>
                <c:pt idx="138">
                  <c:v>3.4530395908186622E-2</c:v>
                </c:pt>
                <c:pt idx="139">
                  <c:v>3.4530395908186622E-2</c:v>
                </c:pt>
                <c:pt idx="140">
                  <c:v>3.4530395908186622E-2</c:v>
                </c:pt>
                <c:pt idx="141">
                  <c:v>3.4530395908186622E-2</c:v>
                </c:pt>
                <c:pt idx="142">
                  <c:v>3.4530395908186622E-2</c:v>
                </c:pt>
                <c:pt idx="143">
                  <c:v>3.4530395908186622E-2</c:v>
                </c:pt>
                <c:pt idx="144">
                  <c:v>3.4148456133529841E-2</c:v>
                </c:pt>
                <c:pt idx="145">
                  <c:v>4.042491359476047E-2</c:v>
                </c:pt>
                <c:pt idx="146">
                  <c:v>4.042491359476047E-2</c:v>
                </c:pt>
                <c:pt idx="147">
                  <c:v>4.042491359476047E-2</c:v>
                </c:pt>
                <c:pt idx="148">
                  <c:v>4.042491359476047E-2</c:v>
                </c:pt>
                <c:pt idx="149">
                  <c:v>4.042491359476047E-2</c:v>
                </c:pt>
                <c:pt idx="150">
                  <c:v>4.042491359476047E-2</c:v>
                </c:pt>
                <c:pt idx="151">
                  <c:v>3.9212002226700335E-2</c:v>
                </c:pt>
                <c:pt idx="152">
                  <c:v>3.953650436303642E-2</c:v>
                </c:pt>
                <c:pt idx="153">
                  <c:v>3.953650436303642E-2</c:v>
                </c:pt>
                <c:pt idx="154">
                  <c:v>3.8796377854437195E-2</c:v>
                </c:pt>
                <c:pt idx="155">
                  <c:v>3.8796377854437195E-2</c:v>
                </c:pt>
                <c:pt idx="156">
                  <c:v>3.9932191000832895E-2</c:v>
                </c:pt>
                <c:pt idx="157">
                  <c:v>3.9852061978986865E-2</c:v>
                </c:pt>
                <c:pt idx="158">
                  <c:v>3.9529102276883277E-2</c:v>
                </c:pt>
                <c:pt idx="159">
                  <c:v>3.9529102276883277E-2</c:v>
                </c:pt>
                <c:pt idx="160">
                  <c:v>4.1219227650563683E-2</c:v>
                </c:pt>
                <c:pt idx="161">
                  <c:v>4.1219227650563683E-2</c:v>
                </c:pt>
                <c:pt idx="162">
                  <c:v>4.1219227650563683E-2</c:v>
                </c:pt>
                <c:pt idx="163">
                  <c:v>4.1048186961827722E-2</c:v>
                </c:pt>
                <c:pt idx="164">
                  <c:v>4.1317686047576165E-2</c:v>
                </c:pt>
                <c:pt idx="165">
                  <c:v>4.1317686047576165E-2</c:v>
                </c:pt>
                <c:pt idx="166">
                  <c:v>4.1317686047576165E-2</c:v>
                </c:pt>
                <c:pt idx="167">
                  <c:v>4.1584185626255502E-2</c:v>
                </c:pt>
                <c:pt idx="168">
                  <c:v>4.1584185626255502E-2</c:v>
                </c:pt>
                <c:pt idx="169">
                  <c:v>4.1508210299942179E-2</c:v>
                </c:pt>
                <c:pt idx="170">
                  <c:v>4.0816317204560658E-2</c:v>
                </c:pt>
                <c:pt idx="171">
                  <c:v>4.071924324335989E-2</c:v>
                </c:pt>
                <c:pt idx="172">
                  <c:v>4.4859581248909139E-2</c:v>
                </c:pt>
                <c:pt idx="173">
                  <c:v>4.5110421983287539E-2</c:v>
                </c:pt>
                <c:pt idx="174">
                  <c:v>4.5110421983287539E-2</c:v>
                </c:pt>
                <c:pt idx="175">
                  <c:v>4.5110421983287539E-2</c:v>
                </c:pt>
                <c:pt idx="176">
                  <c:v>4.4831769473523478E-2</c:v>
                </c:pt>
                <c:pt idx="177">
                  <c:v>4.4831769473523478E-2</c:v>
                </c:pt>
                <c:pt idx="178">
                  <c:v>4.4831769473523478E-2</c:v>
                </c:pt>
                <c:pt idx="179">
                  <c:v>4.7721883498672027E-2</c:v>
                </c:pt>
                <c:pt idx="180">
                  <c:v>4.6670375688504427E-2</c:v>
                </c:pt>
                <c:pt idx="181">
                  <c:v>4.6670375688504427E-2</c:v>
                </c:pt>
                <c:pt idx="182">
                  <c:v>4.6403775896660351E-2</c:v>
                </c:pt>
                <c:pt idx="183">
                  <c:v>4.6403775896660351E-2</c:v>
                </c:pt>
                <c:pt idx="184">
                  <c:v>4.6921717283946097E-2</c:v>
                </c:pt>
                <c:pt idx="185">
                  <c:v>4.9415623063866675E-2</c:v>
                </c:pt>
                <c:pt idx="186">
                  <c:v>4.9415623063866675E-2</c:v>
                </c:pt>
                <c:pt idx="187">
                  <c:v>4.9415623063866675E-2</c:v>
                </c:pt>
                <c:pt idx="188">
                  <c:v>4.9470827715350177E-2</c:v>
                </c:pt>
                <c:pt idx="189">
                  <c:v>4.9470827715350177E-2</c:v>
                </c:pt>
                <c:pt idx="190">
                  <c:v>4.9470827715350177E-2</c:v>
                </c:pt>
                <c:pt idx="191">
                  <c:v>4.476943622602738E-2</c:v>
                </c:pt>
                <c:pt idx="192">
                  <c:v>4.476943622602738E-2</c:v>
                </c:pt>
                <c:pt idx="193">
                  <c:v>4.4829797555004922E-2</c:v>
                </c:pt>
                <c:pt idx="194">
                  <c:v>4.4829797555004922E-2</c:v>
                </c:pt>
                <c:pt idx="195">
                  <c:v>4.4222675234296856E-2</c:v>
                </c:pt>
                <c:pt idx="196">
                  <c:v>4.6347604931027603E-2</c:v>
                </c:pt>
                <c:pt idx="197">
                  <c:v>4.7787275403754902E-2</c:v>
                </c:pt>
                <c:pt idx="198">
                  <c:v>4.7787275403754902E-2</c:v>
                </c:pt>
                <c:pt idx="199">
                  <c:v>4.7787275403754902E-2</c:v>
                </c:pt>
                <c:pt idx="200">
                  <c:v>4.7724991886202696E-2</c:v>
                </c:pt>
                <c:pt idx="201">
                  <c:v>4.7724991886202696E-2</c:v>
                </c:pt>
                <c:pt idx="202">
                  <c:v>4.7724991886202696E-2</c:v>
                </c:pt>
                <c:pt idx="203">
                  <c:v>4.778109687067679E-2</c:v>
                </c:pt>
                <c:pt idx="204">
                  <c:v>4.7837265923002019E-2</c:v>
                </c:pt>
                <c:pt idx="205">
                  <c:v>4.7837265923002019E-2</c:v>
                </c:pt>
                <c:pt idx="206">
                  <c:v>4.7837265923002019E-2</c:v>
                </c:pt>
                <c:pt idx="207">
                  <c:v>5.4178116028233768E-2</c:v>
                </c:pt>
                <c:pt idx="208">
                  <c:v>4.9671034552629591E-2</c:v>
                </c:pt>
                <c:pt idx="209">
                  <c:v>5.0546662898672379E-2</c:v>
                </c:pt>
                <c:pt idx="210">
                  <c:v>5.4803357896815223E-2</c:v>
                </c:pt>
                <c:pt idx="211">
                  <c:v>5.9740724141878476E-2</c:v>
                </c:pt>
                <c:pt idx="212">
                  <c:v>5.9740724141878476E-2</c:v>
                </c:pt>
                <c:pt idx="213">
                  <c:v>6.015924452143822E-2</c:v>
                </c:pt>
                <c:pt idx="214">
                  <c:v>6.0111884644448235E-2</c:v>
                </c:pt>
                <c:pt idx="215">
                  <c:v>5.9682927828713032E-2</c:v>
                </c:pt>
                <c:pt idx="216">
                  <c:v>5.9682927828713032E-2</c:v>
                </c:pt>
                <c:pt idx="217">
                  <c:v>6.1898524390608931E-2</c:v>
                </c:pt>
                <c:pt idx="218">
                  <c:v>6.1943652868584775E-2</c:v>
                </c:pt>
                <c:pt idx="219">
                  <c:v>6.1217605206353803E-2</c:v>
                </c:pt>
                <c:pt idx="220">
                  <c:v>6.1399922011975555E-2</c:v>
                </c:pt>
                <c:pt idx="221">
                  <c:v>6.1399922011975555E-2</c:v>
                </c:pt>
                <c:pt idx="222">
                  <c:v>6.1399922011975555E-2</c:v>
                </c:pt>
                <c:pt idx="223">
                  <c:v>6.0278318007256859E-2</c:v>
                </c:pt>
                <c:pt idx="224">
                  <c:v>6.0278318007256859E-2</c:v>
                </c:pt>
                <c:pt idx="225">
                  <c:v>6.0278318007256859E-2</c:v>
                </c:pt>
                <c:pt idx="226">
                  <c:v>5.958942484423272E-2</c:v>
                </c:pt>
                <c:pt idx="227">
                  <c:v>6.0527649519205085E-2</c:v>
                </c:pt>
                <c:pt idx="228">
                  <c:v>6.0932153127762505E-2</c:v>
                </c:pt>
                <c:pt idx="229">
                  <c:v>6.0932153127762505E-2</c:v>
                </c:pt>
                <c:pt idx="230">
                  <c:v>6.0750588235113367E-2</c:v>
                </c:pt>
                <c:pt idx="231">
                  <c:v>6.0750588235113367E-2</c:v>
                </c:pt>
                <c:pt idx="232">
                  <c:v>6.0750588235113367E-2</c:v>
                </c:pt>
                <c:pt idx="233">
                  <c:v>6.0750588235113367E-2</c:v>
                </c:pt>
                <c:pt idx="234">
                  <c:v>6.0341999037959046E-2</c:v>
                </c:pt>
                <c:pt idx="235">
                  <c:v>5.7330895583284587E-2</c:v>
                </c:pt>
                <c:pt idx="236">
                  <c:v>5.7133733001605007E-2</c:v>
                </c:pt>
                <c:pt idx="237">
                  <c:v>5.7133733001605007E-2</c:v>
                </c:pt>
                <c:pt idx="238">
                  <c:v>5.7319279730895269E-2</c:v>
                </c:pt>
                <c:pt idx="239">
                  <c:v>5.7319279730895269E-2</c:v>
                </c:pt>
                <c:pt idx="240">
                  <c:v>5.7319279730895269E-2</c:v>
                </c:pt>
                <c:pt idx="241">
                  <c:v>5.7319279730895269E-2</c:v>
                </c:pt>
                <c:pt idx="242">
                  <c:v>5.4936410679393199E-2</c:v>
                </c:pt>
                <c:pt idx="243">
                  <c:v>5.5670202637132148E-2</c:v>
                </c:pt>
                <c:pt idx="244">
                  <c:v>5.6807901910882849E-2</c:v>
                </c:pt>
                <c:pt idx="245">
                  <c:v>5.6807901910882849E-2</c:v>
                </c:pt>
                <c:pt idx="246">
                  <c:v>5.6987420336682248E-2</c:v>
                </c:pt>
                <c:pt idx="247">
                  <c:v>5.6607059558626049E-2</c:v>
                </c:pt>
                <c:pt idx="248">
                  <c:v>5.4215782567261658E-2</c:v>
                </c:pt>
                <c:pt idx="249">
                  <c:v>5.4215782567261658E-2</c:v>
                </c:pt>
                <c:pt idx="250">
                  <c:v>5.5362733597985991E-2</c:v>
                </c:pt>
                <c:pt idx="251">
                  <c:v>5.6043899130984988E-2</c:v>
                </c:pt>
                <c:pt idx="252">
                  <c:v>5.6043899130984988E-2</c:v>
                </c:pt>
                <c:pt idx="253">
                  <c:v>5.6043899130984988E-2</c:v>
                </c:pt>
                <c:pt idx="254">
                  <c:v>5.6337614830689178E-2</c:v>
                </c:pt>
                <c:pt idx="255">
                  <c:v>5.6337614830689178E-2</c:v>
                </c:pt>
                <c:pt idx="256">
                  <c:v>5.628959509522783E-2</c:v>
                </c:pt>
                <c:pt idx="257">
                  <c:v>5.628959509522783E-2</c:v>
                </c:pt>
                <c:pt idx="258">
                  <c:v>5.6998021299313577E-2</c:v>
                </c:pt>
                <c:pt idx="259">
                  <c:v>8.5515011915964223E-2</c:v>
                </c:pt>
                <c:pt idx="260">
                  <c:v>8.4718912028636184E-2</c:v>
                </c:pt>
                <c:pt idx="261">
                  <c:v>8.4845608175130899E-2</c:v>
                </c:pt>
                <c:pt idx="262">
                  <c:v>8.4845608175130899E-2</c:v>
                </c:pt>
                <c:pt idx="263">
                  <c:v>8.4845608175130899E-2</c:v>
                </c:pt>
                <c:pt idx="264">
                  <c:v>8.4845608175130899E-2</c:v>
                </c:pt>
                <c:pt idx="265">
                  <c:v>8.4845608175130899E-2</c:v>
                </c:pt>
                <c:pt idx="266">
                  <c:v>8.4814025131348142E-2</c:v>
                </c:pt>
                <c:pt idx="267">
                  <c:v>8.478235704530715E-2</c:v>
                </c:pt>
                <c:pt idx="268">
                  <c:v>8.478235704530715E-2</c:v>
                </c:pt>
                <c:pt idx="269">
                  <c:v>8.5549168967652189E-2</c:v>
                </c:pt>
                <c:pt idx="270">
                  <c:v>8.1681063078752558E-2</c:v>
                </c:pt>
                <c:pt idx="271">
                  <c:v>8.1681063078752558E-2</c:v>
                </c:pt>
                <c:pt idx="272">
                  <c:v>8.1142113658763254E-2</c:v>
                </c:pt>
                <c:pt idx="273">
                  <c:v>7.8330068954631071E-2</c:v>
                </c:pt>
                <c:pt idx="274">
                  <c:v>7.4632791842511523E-2</c:v>
                </c:pt>
                <c:pt idx="275">
                  <c:v>7.4632791842511523E-2</c:v>
                </c:pt>
                <c:pt idx="276">
                  <c:v>7.429584805232041E-2</c:v>
                </c:pt>
                <c:pt idx="277">
                  <c:v>7.429584805232041E-2</c:v>
                </c:pt>
                <c:pt idx="278">
                  <c:v>7.5148268256575196E-2</c:v>
                </c:pt>
                <c:pt idx="279">
                  <c:v>7.5148268256575196E-2</c:v>
                </c:pt>
                <c:pt idx="280">
                  <c:v>7.3472913675030879E-2</c:v>
                </c:pt>
                <c:pt idx="281">
                  <c:v>7.4301053106848688E-2</c:v>
                </c:pt>
                <c:pt idx="282">
                  <c:v>7.4301053106848688E-2</c:v>
                </c:pt>
                <c:pt idx="283">
                  <c:v>7.4150463632475447E-2</c:v>
                </c:pt>
                <c:pt idx="284">
                  <c:v>7.4150463632475447E-2</c:v>
                </c:pt>
                <c:pt idx="285">
                  <c:v>7.4150463632475447E-2</c:v>
                </c:pt>
                <c:pt idx="286">
                  <c:v>7.4150463632475447E-2</c:v>
                </c:pt>
                <c:pt idx="287">
                  <c:v>7.4150463632475447E-2</c:v>
                </c:pt>
                <c:pt idx="288">
                  <c:v>7.4150463632475447E-2</c:v>
                </c:pt>
                <c:pt idx="289">
                  <c:v>7.4411407853206907E-2</c:v>
                </c:pt>
                <c:pt idx="290">
                  <c:v>7.4699003112142712E-2</c:v>
                </c:pt>
                <c:pt idx="291">
                  <c:v>7.4369416681069486E-2</c:v>
                </c:pt>
                <c:pt idx="292">
                  <c:v>7.4369416681069486E-2</c:v>
                </c:pt>
                <c:pt idx="293">
                  <c:v>7.4402758217274628E-2</c:v>
                </c:pt>
                <c:pt idx="294">
                  <c:v>7.4402758217274628E-2</c:v>
                </c:pt>
                <c:pt idx="295">
                  <c:v>7.4402758217274628E-2</c:v>
                </c:pt>
                <c:pt idx="296">
                  <c:v>7.4402758217274628E-2</c:v>
                </c:pt>
                <c:pt idx="297">
                  <c:v>7.4699518073473331E-2</c:v>
                </c:pt>
                <c:pt idx="298">
                  <c:v>7.4699518073473331E-2</c:v>
                </c:pt>
                <c:pt idx="299">
                  <c:v>7.4699518073473331E-2</c:v>
                </c:pt>
                <c:pt idx="300">
                  <c:v>7.5514135562067597E-2</c:v>
                </c:pt>
                <c:pt idx="301">
                  <c:v>7.5373392437360742E-2</c:v>
                </c:pt>
                <c:pt idx="302">
                  <c:v>7.5373392437360742E-2</c:v>
                </c:pt>
                <c:pt idx="303">
                  <c:v>7.5373392437360742E-2</c:v>
                </c:pt>
                <c:pt idx="304">
                  <c:v>7.5405854907211786E-2</c:v>
                </c:pt>
                <c:pt idx="305">
                  <c:v>7.5438375300388119E-2</c:v>
                </c:pt>
                <c:pt idx="306">
                  <c:v>7.4931319361881993E-2</c:v>
                </c:pt>
                <c:pt idx="307">
                  <c:v>7.4105760095866308E-2</c:v>
                </c:pt>
                <c:pt idx="308">
                  <c:v>7.6757173471839704E-2</c:v>
                </c:pt>
                <c:pt idx="309">
                  <c:v>7.6623986598668148E-2</c:v>
                </c:pt>
                <c:pt idx="310">
                  <c:v>7.7747511950071471E-2</c:v>
                </c:pt>
                <c:pt idx="311">
                  <c:v>7.8902829676725184E-2</c:v>
                </c:pt>
                <c:pt idx="312">
                  <c:v>8.0469493175524431E-2</c:v>
                </c:pt>
                <c:pt idx="313">
                  <c:v>8.0845728947930282E-2</c:v>
                </c:pt>
                <c:pt idx="314">
                  <c:v>8.0341063838538077E-2</c:v>
                </c:pt>
                <c:pt idx="315">
                  <c:v>8.1484934776535373E-2</c:v>
                </c:pt>
                <c:pt idx="316">
                  <c:v>8.1612773937156005E-2</c:v>
                </c:pt>
                <c:pt idx="317">
                  <c:v>8.1402872106636853E-2</c:v>
                </c:pt>
                <c:pt idx="318">
                  <c:v>8.5231511230687326E-2</c:v>
                </c:pt>
                <c:pt idx="319">
                  <c:v>8.5231511230687326E-2</c:v>
                </c:pt>
                <c:pt idx="320">
                  <c:v>8.5516580065530645E-2</c:v>
                </c:pt>
                <c:pt idx="321">
                  <c:v>8.5174025318193458E-2</c:v>
                </c:pt>
                <c:pt idx="322">
                  <c:v>6.5032794231385485E-2</c:v>
                </c:pt>
                <c:pt idx="323">
                  <c:v>6.5032794231385485E-2</c:v>
                </c:pt>
                <c:pt idx="324">
                  <c:v>6.4867412113091757E-2</c:v>
                </c:pt>
                <c:pt idx="325">
                  <c:v>7.0693438622132454E-2</c:v>
                </c:pt>
                <c:pt idx="326">
                  <c:v>7.7143154267369951E-2</c:v>
                </c:pt>
                <c:pt idx="327">
                  <c:v>8.0827617195603621E-2</c:v>
                </c:pt>
                <c:pt idx="328">
                  <c:v>8.0827617195603621E-2</c:v>
                </c:pt>
                <c:pt idx="329">
                  <c:v>8.0827617195603621E-2</c:v>
                </c:pt>
                <c:pt idx="330">
                  <c:v>8.0827617195603621E-2</c:v>
                </c:pt>
                <c:pt idx="331">
                  <c:v>8.0827617195603621E-2</c:v>
                </c:pt>
                <c:pt idx="332">
                  <c:v>8.0051583790624339E-2</c:v>
                </c:pt>
                <c:pt idx="333">
                  <c:v>8.0051583790624339E-2</c:v>
                </c:pt>
                <c:pt idx="334">
                  <c:v>8.0927788508674922E-2</c:v>
                </c:pt>
                <c:pt idx="335">
                  <c:v>8.3736420777374948E-2</c:v>
                </c:pt>
                <c:pt idx="336">
                  <c:v>8.3736420777374948E-2</c:v>
                </c:pt>
                <c:pt idx="337">
                  <c:v>8.3736420777374948E-2</c:v>
                </c:pt>
                <c:pt idx="338">
                  <c:v>8.3736420777374948E-2</c:v>
                </c:pt>
                <c:pt idx="339">
                  <c:v>8.3736420777374948E-2</c:v>
                </c:pt>
                <c:pt idx="340">
                  <c:v>8.4934916013034434E-2</c:v>
                </c:pt>
                <c:pt idx="341">
                  <c:v>8.4181653428716335E-2</c:v>
                </c:pt>
                <c:pt idx="342">
                  <c:v>8.536275518629724E-2</c:v>
                </c:pt>
                <c:pt idx="343">
                  <c:v>8.6426448374771633E-2</c:v>
                </c:pt>
                <c:pt idx="344">
                  <c:v>8.5682931327189862E-2</c:v>
                </c:pt>
                <c:pt idx="345">
                  <c:v>8.5814838834487817E-2</c:v>
                </c:pt>
                <c:pt idx="346">
                  <c:v>8.5814838834487817E-2</c:v>
                </c:pt>
                <c:pt idx="347">
                  <c:v>8.5814838834487817E-2</c:v>
                </c:pt>
                <c:pt idx="348">
                  <c:v>8.7392173255590525E-2</c:v>
                </c:pt>
                <c:pt idx="349">
                  <c:v>8.7392173255590525E-2</c:v>
                </c:pt>
                <c:pt idx="350">
                  <c:v>8.7392173255590525E-2</c:v>
                </c:pt>
                <c:pt idx="351">
                  <c:v>8.8169534123912943E-2</c:v>
                </c:pt>
                <c:pt idx="352">
                  <c:v>8.7918809844965806E-2</c:v>
                </c:pt>
                <c:pt idx="353">
                  <c:v>8.7405336241221432E-2</c:v>
                </c:pt>
                <c:pt idx="354">
                  <c:v>8.7531926359247336E-2</c:v>
                </c:pt>
                <c:pt idx="355">
                  <c:v>8.7531926359247336E-2</c:v>
                </c:pt>
                <c:pt idx="356">
                  <c:v>8.7503587579624467E-2</c:v>
                </c:pt>
                <c:pt idx="357">
                  <c:v>8.7503587579624467E-2</c:v>
                </c:pt>
                <c:pt idx="358">
                  <c:v>8.7503587579624467E-2</c:v>
                </c:pt>
                <c:pt idx="359">
                  <c:v>8.762512903226255E-2</c:v>
                </c:pt>
                <c:pt idx="360">
                  <c:v>8.7372282034119467E-2</c:v>
                </c:pt>
                <c:pt idx="361">
                  <c:v>8.7372282034119467E-2</c:v>
                </c:pt>
                <c:pt idx="362">
                  <c:v>8.7372282034119467E-2</c:v>
                </c:pt>
                <c:pt idx="363">
                  <c:v>8.7424604646063261E-2</c:v>
                </c:pt>
                <c:pt idx="364">
                  <c:v>8.7455033286680403E-2</c:v>
                </c:pt>
                <c:pt idx="365">
                  <c:v>8.7455033286680403E-2</c:v>
                </c:pt>
                <c:pt idx="366">
                  <c:v>8.7455033286680403E-2</c:v>
                </c:pt>
                <c:pt idx="367">
                  <c:v>8.7427044902611759E-2</c:v>
                </c:pt>
                <c:pt idx="368">
                  <c:v>8.7519557878073362E-2</c:v>
                </c:pt>
                <c:pt idx="369">
                  <c:v>8.8574513422829168E-2</c:v>
                </c:pt>
                <c:pt idx="370">
                  <c:v>8.8546694529835906E-2</c:v>
                </c:pt>
                <c:pt idx="371">
                  <c:v>8.6258432122083409E-2</c:v>
                </c:pt>
                <c:pt idx="372">
                  <c:v>8.703146731402514E-2</c:v>
                </c:pt>
                <c:pt idx="373">
                  <c:v>8.6502257848782516E-2</c:v>
                </c:pt>
                <c:pt idx="374">
                  <c:v>8.5449749539536143E-2</c:v>
                </c:pt>
                <c:pt idx="375">
                  <c:v>8.3976049534602359E-2</c:v>
                </c:pt>
                <c:pt idx="376">
                  <c:v>8.2858935222343874E-2</c:v>
                </c:pt>
                <c:pt idx="377">
                  <c:v>8.2858935222343874E-2</c:v>
                </c:pt>
                <c:pt idx="378">
                  <c:v>8.1734295674168525E-2</c:v>
                </c:pt>
                <c:pt idx="379">
                  <c:v>8.1638432513730333E-2</c:v>
                </c:pt>
                <c:pt idx="380">
                  <c:v>8.1349281468201029E-2</c:v>
                </c:pt>
                <c:pt idx="381">
                  <c:v>8.5347454101561138E-2</c:v>
                </c:pt>
                <c:pt idx="382">
                  <c:v>8.5347454101561138E-2</c:v>
                </c:pt>
                <c:pt idx="383">
                  <c:v>8.8732721594898992E-2</c:v>
                </c:pt>
                <c:pt idx="384">
                  <c:v>8.8609880051750439E-2</c:v>
                </c:pt>
                <c:pt idx="385">
                  <c:v>8.9346674860538419E-2</c:v>
                </c:pt>
                <c:pt idx="386">
                  <c:v>8.9346674860538419E-2</c:v>
                </c:pt>
                <c:pt idx="387">
                  <c:v>9.2337346157167599E-2</c:v>
                </c:pt>
                <c:pt idx="388">
                  <c:v>9.5709971734401073E-2</c:v>
                </c:pt>
                <c:pt idx="389">
                  <c:v>9.0591913012706721E-2</c:v>
                </c:pt>
                <c:pt idx="390">
                  <c:v>8.7352652563331371E-2</c:v>
                </c:pt>
                <c:pt idx="391">
                  <c:v>8.7867846659521881E-2</c:v>
                </c:pt>
                <c:pt idx="392">
                  <c:v>8.7867846659521881E-2</c:v>
                </c:pt>
                <c:pt idx="393">
                  <c:v>9.5806790482528492E-2</c:v>
                </c:pt>
                <c:pt idx="394">
                  <c:v>9.5806790482528492E-2</c:v>
                </c:pt>
                <c:pt idx="395">
                  <c:v>9.6877554528135873E-2</c:v>
                </c:pt>
                <c:pt idx="396">
                  <c:v>9.6877554528135873E-2</c:v>
                </c:pt>
                <c:pt idx="397">
                  <c:v>9.8060270218883486E-2</c:v>
                </c:pt>
                <c:pt idx="398">
                  <c:v>9.5951105920141236E-2</c:v>
                </c:pt>
                <c:pt idx="399">
                  <c:v>9.5951105920141236E-2</c:v>
                </c:pt>
                <c:pt idx="400">
                  <c:v>9.5951105920141236E-2</c:v>
                </c:pt>
                <c:pt idx="401">
                  <c:v>9.5951105920141236E-2</c:v>
                </c:pt>
                <c:pt idx="402">
                  <c:v>9.7845718246692345E-2</c:v>
                </c:pt>
                <c:pt idx="403">
                  <c:v>9.6807193873572644E-2</c:v>
                </c:pt>
                <c:pt idx="404">
                  <c:v>9.6807193873572644E-2</c:v>
                </c:pt>
                <c:pt idx="405">
                  <c:v>9.5767340918876287E-2</c:v>
                </c:pt>
                <c:pt idx="406">
                  <c:v>9.4700952009613565E-2</c:v>
                </c:pt>
                <c:pt idx="407">
                  <c:v>9.4700952009613565E-2</c:v>
                </c:pt>
                <c:pt idx="408">
                  <c:v>9.6432056340839484E-2</c:v>
                </c:pt>
                <c:pt idx="409">
                  <c:v>9.6432056340839484E-2</c:v>
                </c:pt>
                <c:pt idx="410">
                  <c:v>9.6888118045505747E-2</c:v>
                </c:pt>
                <c:pt idx="411">
                  <c:v>9.6510886615226096E-2</c:v>
                </c:pt>
                <c:pt idx="412">
                  <c:v>9.939091898823986E-2</c:v>
                </c:pt>
                <c:pt idx="413">
                  <c:v>9.939091898823986E-2</c:v>
                </c:pt>
                <c:pt idx="414">
                  <c:v>9.8701975542712234E-2</c:v>
                </c:pt>
                <c:pt idx="415">
                  <c:v>9.8730688796718757E-2</c:v>
                </c:pt>
                <c:pt idx="416">
                  <c:v>9.8285275873912198E-2</c:v>
                </c:pt>
                <c:pt idx="417">
                  <c:v>9.8172552808263591E-2</c:v>
                </c:pt>
                <c:pt idx="418">
                  <c:v>9.8614336050928827E-2</c:v>
                </c:pt>
                <c:pt idx="419">
                  <c:v>0.1039219279983461</c:v>
                </c:pt>
                <c:pt idx="420">
                  <c:v>0.10403097065708308</c:v>
                </c:pt>
                <c:pt idx="421">
                  <c:v>0.10403097065708308</c:v>
                </c:pt>
                <c:pt idx="422">
                  <c:v>0.10914333955102504</c:v>
                </c:pt>
                <c:pt idx="423">
                  <c:v>0.10938479390984916</c:v>
                </c:pt>
                <c:pt idx="424">
                  <c:v>0.11529866346594454</c:v>
                </c:pt>
                <c:pt idx="425">
                  <c:v>0.11625122970596781</c:v>
                </c:pt>
                <c:pt idx="426">
                  <c:v>0.12237183421651135</c:v>
                </c:pt>
                <c:pt idx="427">
                  <c:v>0.1223500897419345</c:v>
                </c:pt>
                <c:pt idx="428">
                  <c:v>0.1223500897419345</c:v>
                </c:pt>
                <c:pt idx="429">
                  <c:v>0.12444830342760253</c:v>
                </c:pt>
                <c:pt idx="430">
                  <c:v>0.12444830342760253</c:v>
                </c:pt>
                <c:pt idx="431">
                  <c:v>0.12935259669912738</c:v>
                </c:pt>
                <c:pt idx="432">
                  <c:v>0.12871745570146578</c:v>
                </c:pt>
                <c:pt idx="433">
                  <c:v>0.13306158819637146</c:v>
                </c:pt>
                <c:pt idx="434">
                  <c:v>0.13347949304272341</c:v>
                </c:pt>
                <c:pt idx="435">
                  <c:v>0.1351026301633699</c:v>
                </c:pt>
                <c:pt idx="436">
                  <c:v>0.13478125175316641</c:v>
                </c:pt>
                <c:pt idx="437">
                  <c:v>0.13478125175316641</c:v>
                </c:pt>
                <c:pt idx="438">
                  <c:v>0.13488237245527251</c:v>
                </c:pt>
                <c:pt idx="439">
                  <c:v>0.13488237245527251</c:v>
                </c:pt>
                <c:pt idx="440">
                  <c:v>0.13488237245527251</c:v>
                </c:pt>
                <c:pt idx="441">
                  <c:v>0.13549498747347505</c:v>
                </c:pt>
                <c:pt idx="442">
                  <c:v>0.13547583837094182</c:v>
                </c:pt>
                <c:pt idx="443">
                  <c:v>0.13547583837094182</c:v>
                </c:pt>
                <c:pt idx="444">
                  <c:v>0.13295037785280911</c:v>
                </c:pt>
                <c:pt idx="445">
                  <c:v>0.13899901941904816</c:v>
                </c:pt>
                <c:pt idx="446">
                  <c:v>0.13787951998859652</c:v>
                </c:pt>
                <c:pt idx="447">
                  <c:v>0.13787951998859652</c:v>
                </c:pt>
                <c:pt idx="448">
                  <c:v>0.13294943682538807</c:v>
                </c:pt>
                <c:pt idx="449">
                  <c:v>0.13294943682538807</c:v>
                </c:pt>
                <c:pt idx="450">
                  <c:v>0.13252491187122317</c:v>
                </c:pt>
                <c:pt idx="451">
                  <c:v>0.12703880494735728</c:v>
                </c:pt>
                <c:pt idx="452">
                  <c:v>0.13083565481035453</c:v>
                </c:pt>
                <c:pt idx="453">
                  <c:v>0.13177617543018583</c:v>
                </c:pt>
                <c:pt idx="454">
                  <c:v>0.13186648413208155</c:v>
                </c:pt>
                <c:pt idx="455">
                  <c:v>0.13186648413208155</c:v>
                </c:pt>
                <c:pt idx="456">
                  <c:v>0.12691686909762515</c:v>
                </c:pt>
                <c:pt idx="457">
                  <c:v>0.12691686909762515</c:v>
                </c:pt>
                <c:pt idx="458">
                  <c:v>0.12607857701445005</c:v>
                </c:pt>
                <c:pt idx="459">
                  <c:v>0.12607857701445005</c:v>
                </c:pt>
                <c:pt idx="460">
                  <c:v>0.12504000958302253</c:v>
                </c:pt>
                <c:pt idx="461">
                  <c:v>0.12507882639020132</c:v>
                </c:pt>
                <c:pt idx="462">
                  <c:v>0.12608995611840082</c:v>
                </c:pt>
                <c:pt idx="463">
                  <c:v>0.12634552672099855</c:v>
                </c:pt>
                <c:pt idx="464">
                  <c:v>0.12660264034688209</c:v>
                </c:pt>
                <c:pt idx="465">
                  <c:v>0.12514415164476939</c:v>
                </c:pt>
                <c:pt idx="466">
                  <c:v>0.12746749826613943</c:v>
                </c:pt>
                <c:pt idx="467">
                  <c:v>0.12758393770124218</c:v>
                </c:pt>
                <c:pt idx="468">
                  <c:v>0.12944276719448969</c:v>
                </c:pt>
                <c:pt idx="469">
                  <c:v>0.12944276719448969</c:v>
                </c:pt>
                <c:pt idx="470">
                  <c:v>0.12955588568487869</c:v>
                </c:pt>
                <c:pt idx="471">
                  <c:v>0.12818437694831791</c:v>
                </c:pt>
                <c:pt idx="472">
                  <c:v>0.13042361299038313</c:v>
                </c:pt>
                <c:pt idx="473">
                  <c:v>0.1318746127319895</c:v>
                </c:pt>
                <c:pt idx="474">
                  <c:v>0.13111317357233404</c:v>
                </c:pt>
                <c:pt idx="475">
                  <c:v>0.13290692921225208</c:v>
                </c:pt>
                <c:pt idx="476">
                  <c:v>0.13290692921225208</c:v>
                </c:pt>
                <c:pt idx="477">
                  <c:v>0.13290692921225208</c:v>
                </c:pt>
                <c:pt idx="478">
                  <c:v>0.13299061516481125</c:v>
                </c:pt>
                <c:pt idx="479">
                  <c:v>0.13299061516481125</c:v>
                </c:pt>
                <c:pt idx="480">
                  <c:v>0.13393452264005695</c:v>
                </c:pt>
                <c:pt idx="481">
                  <c:v>0.13384886702899548</c:v>
                </c:pt>
                <c:pt idx="482">
                  <c:v>0.12977110372042694</c:v>
                </c:pt>
                <c:pt idx="483">
                  <c:v>0.12968370608467494</c:v>
                </c:pt>
                <c:pt idx="484">
                  <c:v>0.12971061571720924</c:v>
                </c:pt>
                <c:pt idx="485">
                  <c:v>0.1253544283965525</c:v>
                </c:pt>
                <c:pt idx="486">
                  <c:v>0.1251715287766984</c:v>
                </c:pt>
                <c:pt idx="487">
                  <c:v>0.12078819387492612</c:v>
                </c:pt>
                <c:pt idx="488">
                  <c:v>0.11998964336081402</c:v>
                </c:pt>
                <c:pt idx="489">
                  <c:v>0.11344375087920797</c:v>
                </c:pt>
                <c:pt idx="490">
                  <c:v>0.11344375087920797</c:v>
                </c:pt>
                <c:pt idx="491">
                  <c:v>0.11540104161304145</c:v>
                </c:pt>
                <c:pt idx="492">
                  <c:v>0.11313516093251347</c:v>
                </c:pt>
                <c:pt idx="493">
                  <c:v>0.11313516093251347</c:v>
                </c:pt>
                <c:pt idx="494">
                  <c:v>0.1073953455601423</c:v>
                </c:pt>
                <c:pt idx="495">
                  <c:v>0.10739964681489197</c:v>
                </c:pt>
                <c:pt idx="496">
                  <c:v>0.10196804050721776</c:v>
                </c:pt>
                <c:pt idx="497">
                  <c:v>0.10145406573065373</c:v>
                </c:pt>
                <c:pt idx="498">
                  <c:v>0.10202112957971143</c:v>
                </c:pt>
                <c:pt idx="499">
                  <c:v>0.10202112957971143</c:v>
                </c:pt>
                <c:pt idx="500">
                  <c:v>0.10202112957971143</c:v>
                </c:pt>
                <c:pt idx="501">
                  <c:v>0.10188740013224319</c:v>
                </c:pt>
                <c:pt idx="502">
                  <c:v>0.10243113683844331</c:v>
                </c:pt>
                <c:pt idx="503">
                  <c:v>0.10243113683844331</c:v>
                </c:pt>
                <c:pt idx="504">
                  <c:v>0.10192966048955934</c:v>
                </c:pt>
                <c:pt idx="505">
                  <c:v>0.10192966048955934</c:v>
                </c:pt>
                <c:pt idx="506">
                  <c:v>0.10192966048955934</c:v>
                </c:pt>
                <c:pt idx="507">
                  <c:v>9.9673776291139562E-2</c:v>
                </c:pt>
                <c:pt idx="508">
                  <c:v>9.1049092537399484E-2</c:v>
                </c:pt>
                <c:pt idx="509">
                  <c:v>8.9849959309427851E-2</c:v>
                </c:pt>
                <c:pt idx="510">
                  <c:v>8.9849959309427851E-2</c:v>
                </c:pt>
                <c:pt idx="511">
                  <c:v>9.0316412932036821E-2</c:v>
                </c:pt>
                <c:pt idx="512">
                  <c:v>9.0316412932036821E-2</c:v>
                </c:pt>
                <c:pt idx="513">
                  <c:v>8.7899930283867375E-2</c:v>
                </c:pt>
                <c:pt idx="514">
                  <c:v>8.7899930283867375E-2</c:v>
                </c:pt>
                <c:pt idx="515">
                  <c:v>8.2141872006347552E-2</c:v>
                </c:pt>
                <c:pt idx="516">
                  <c:v>8.2074867421335171E-2</c:v>
                </c:pt>
                <c:pt idx="517">
                  <c:v>8.1376913612824883E-2</c:v>
                </c:pt>
                <c:pt idx="518">
                  <c:v>8.1376913612824883E-2</c:v>
                </c:pt>
                <c:pt idx="519">
                  <c:v>8.1321108531603223E-2</c:v>
                </c:pt>
                <c:pt idx="520">
                  <c:v>8.1321108531603223E-2</c:v>
                </c:pt>
                <c:pt idx="521">
                  <c:v>8.169358111311889E-2</c:v>
                </c:pt>
                <c:pt idx="522">
                  <c:v>8.1735185656499329E-2</c:v>
                </c:pt>
                <c:pt idx="523">
                  <c:v>8.1054532570379367E-2</c:v>
                </c:pt>
                <c:pt idx="524">
                  <c:v>8.0665042564771763E-2</c:v>
                </c:pt>
                <c:pt idx="525">
                  <c:v>7.9075184914019131E-2</c:v>
                </c:pt>
                <c:pt idx="526">
                  <c:v>8.1948117096563619E-2</c:v>
                </c:pt>
                <c:pt idx="527">
                  <c:v>8.1550337064151268E-2</c:v>
                </c:pt>
                <c:pt idx="528">
                  <c:v>8.1713082063423495E-2</c:v>
                </c:pt>
                <c:pt idx="529">
                  <c:v>7.8039242416649293E-2</c:v>
                </c:pt>
                <c:pt idx="530">
                  <c:v>8.7851752277548281E-2</c:v>
                </c:pt>
                <c:pt idx="531">
                  <c:v>8.5089138899293704E-2</c:v>
                </c:pt>
                <c:pt idx="532">
                  <c:v>8.5445187464831762E-2</c:v>
                </c:pt>
                <c:pt idx="533">
                  <c:v>8.7788056101847395E-2</c:v>
                </c:pt>
                <c:pt idx="534">
                  <c:v>8.7788056101847395E-2</c:v>
                </c:pt>
                <c:pt idx="535">
                  <c:v>8.4425460983664949E-2</c:v>
                </c:pt>
                <c:pt idx="536">
                  <c:v>8.1602070294082299E-2</c:v>
                </c:pt>
                <c:pt idx="537">
                  <c:v>8.1765131896636201E-2</c:v>
                </c:pt>
                <c:pt idx="538">
                  <c:v>7.5151485039105431E-2</c:v>
                </c:pt>
                <c:pt idx="539">
                  <c:v>7.5151485039105431E-2</c:v>
                </c:pt>
                <c:pt idx="540">
                  <c:v>8.020706393011022E-2</c:v>
                </c:pt>
                <c:pt idx="541">
                  <c:v>8.0074522976615242E-2</c:v>
                </c:pt>
                <c:pt idx="542">
                  <c:v>8.1112792603608708E-2</c:v>
                </c:pt>
                <c:pt idx="543">
                  <c:v>7.9544531496835325E-2</c:v>
                </c:pt>
                <c:pt idx="544">
                  <c:v>8.81671148725406E-2</c:v>
                </c:pt>
                <c:pt idx="545">
                  <c:v>8.8325313293938904E-2</c:v>
                </c:pt>
                <c:pt idx="546">
                  <c:v>8.868210695088212E-2</c:v>
                </c:pt>
                <c:pt idx="547">
                  <c:v>8.8642743004526417E-2</c:v>
                </c:pt>
                <c:pt idx="548">
                  <c:v>9.2546580285257043E-2</c:v>
                </c:pt>
                <c:pt idx="549">
                  <c:v>9.3485603068118414E-2</c:v>
                </c:pt>
                <c:pt idx="550">
                  <c:v>9.2772626392214896E-2</c:v>
                </c:pt>
                <c:pt idx="551">
                  <c:v>9.2620013292507838E-2</c:v>
                </c:pt>
                <c:pt idx="552">
                  <c:v>9.2625608136733706E-2</c:v>
                </c:pt>
                <c:pt idx="553">
                  <c:v>9.2625608136733706E-2</c:v>
                </c:pt>
                <c:pt idx="554">
                  <c:v>9.0175315307841439E-2</c:v>
                </c:pt>
                <c:pt idx="555">
                  <c:v>9.0175315307841439E-2</c:v>
                </c:pt>
                <c:pt idx="556">
                  <c:v>9.0332058740370702E-2</c:v>
                </c:pt>
                <c:pt idx="557">
                  <c:v>9.0332058740370702E-2</c:v>
                </c:pt>
                <c:pt idx="558">
                  <c:v>9.0178600594868707E-2</c:v>
                </c:pt>
                <c:pt idx="559">
                  <c:v>9.0327714733969916E-2</c:v>
                </c:pt>
                <c:pt idx="560">
                  <c:v>9.0289872472285232E-2</c:v>
                </c:pt>
                <c:pt idx="561">
                  <c:v>8.6411647587759002E-2</c:v>
                </c:pt>
                <c:pt idx="562">
                  <c:v>8.6449487413259335E-2</c:v>
                </c:pt>
                <c:pt idx="563">
                  <c:v>8.9468963198326118E-2</c:v>
                </c:pt>
                <c:pt idx="564">
                  <c:v>8.9468963198326118E-2</c:v>
                </c:pt>
                <c:pt idx="565">
                  <c:v>9.3270719685991502E-2</c:v>
                </c:pt>
                <c:pt idx="566">
                  <c:v>9.3270719685991502E-2</c:v>
                </c:pt>
                <c:pt idx="567">
                  <c:v>9.2931544837948174E-2</c:v>
                </c:pt>
                <c:pt idx="568">
                  <c:v>9.2931544837948174E-2</c:v>
                </c:pt>
                <c:pt idx="569">
                  <c:v>9.2966911575714975E-2</c:v>
                </c:pt>
                <c:pt idx="570">
                  <c:v>9.7057987883258201E-2</c:v>
                </c:pt>
                <c:pt idx="571">
                  <c:v>9.7057987883258201E-2</c:v>
                </c:pt>
                <c:pt idx="572">
                  <c:v>9.6483975475923606E-2</c:v>
                </c:pt>
                <c:pt idx="573">
                  <c:v>9.8151956154405001E-2</c:v>
                </c:pt>
                <c:pt idx="574">
                  <c:v>9.7584378917059109E-2</c:v>
                </c:pt>
                <c:pt idx="575">
                  <c:v>9.7584378917059109E-2</c:v>
                </c:pt>
                <c:pt idx="576">
                  <c:v>0.10139455204530225</c:v>
                </c:pt>
                <c:pt idx="577">
                  <c:v>0.10152153664819875</c:v>
                </c:pt>
                <c:pt idx="578">
                  <c:v>0.10152153664819875</c:v>
                </c:pt>
                <c:pt idx="579">
                  <c:v>0.1003556434825072</c:v>
                </c:pt>
                <c:pt idx="580">
                  <c:v>0.1047545197334241</c:v>
                </c:pt>
                <c:pt idx="581">
                  <c:v>0.10503158132488925</c:v>
                </c:pt>
                <c:pt idx="582">
                  <c:v>0.10425888694447587</c:v>
                </c:pt>
                <c:pt idx="583">
                  <c:v>0.10425888694447587</c:v>
                </c:pt>
                <c:pt idx="584">
                  <c:v>0.10396728814691693</c:v>
                </c:pt>
                <c:pt idx="585">
                  <c:v>0.10590927198317768</c:v>
                </c:pt>
                <c:pt idx="586">
                  <c:v>0.10590927198317768</c:v>
                </c:pt>
                <c:pt idx="587">
                  <c:v>0.10590927198317768</c:v>
                </c:pt>
                <c:pt idx="588">
                  <c:v>0.10590927198317768</c:v>
                </c:pt>
                <c:pt idx="589">
                  <c:v>0.10388801014953961</c:v>
                </c:pt>
                <c:pt idx="590">
                  <c:v>0.10401321778179112</c:v>
                </c:pt>
                <c:pt idx="591">
                  <c:v>0.1038854136454931</c:v>
                </c:pt>
                <c:pt idx="592">
                  <c:v>0.10980885009660446</c:v>
                </c:pt>
                <c:pt idx="593">
                  <c:v>0.10460741651421057</c:v>
                </c:pt>
                <c:pt idx="594">
                  <c:v>0.10460741651421057</c:v>
                </c:pt>
                <c:pt idx="595">
                  <c:v>0.11644607074469043</c:v>
                </c:pt>
                <c:pt idx="596">
                  <c:v>0.11456232854656058</c:v>
                </c:pt>
                <c:pt idx="597">
                  <c:v>0.11456232854656058</c:v>
                </c:pt>
                <c:pt idx="598">
                  <c:v>0.11456232854656058</c:v>
                </c:pt>
                <c:pt idx="599">
                  <c:v>0.12183059571661775</c:v>
                </c:pt>
                <c:pt idx="600">
                  <c:v>0.12172121891795198</c:v>
                </c:pt>
                <c:pt idx="601">
                  <c:v>0.13954552424767083</c:v>
                </c:pt>
                <c:pt idx="602">
                  <c:v>0.13954552424767083</c:v>
                </c:pt>
                <c:pt idx="603">
                  <c:v>0.13670232601112314</c:v>
                </c:pt>
                <c:pt idx="604">
                  <c:v>0.14375857082651905</c:v>
                </c:pt>
                <c:pt idx="605">
                  <c:v>0.14380146085873466</c:v>
                </c:pt>
                <c:pt idx="606">
                  <c:v>0.14390274404547501</c:v>
                </c:pt>
                <c:pt idx="607">
                  <c:v>0.13855645813140846</c:v>
                </c:pt>
                <c:pt idx="608">
                  <c:v>0.13845566534597298</c:v>
                </c:pt>
                <c:pt idx="609">
                  <c:v>0.1650462734144782</c:v>
                </c:pt>
                <c:pt idx="610">
                  <c:v>0.1650462734144782</c:v>
                </c:pt>
                <c:pt idx="611">
                  <c:v>0.16309771706493401</c:v>
                </c:pt>
                <c:pt idx="612">
                  <c:v>0.18366391033185306</c:v>
                </c:pt>
                <c:pt idx="613">
                  <c:v>0.18354658850923697</c:v>
                </c:pt>
                <c:pt idx="614">
                  <c:v>0.18736358582630885</c:v>
                </c:pt>
                <c:pt idx="615">
                  <c:v>0.19717377011618151</c:v>
                </c:pt>
                <c:pt idx="616">
                  <c:v>0.19776037352046083</c:v>
                </c:pt>
                <c:pt idx="617">
                  <c:v>0.21812308744051156</c:v>
                </c:pt>
                <c:pt idx="618">
                  <c:v>0.21812308744051156</c:v>
                </c:pt>
                <c:pt idx="619">
                  <c:v>0.21805822142073866</c:v>
                </c:pt>
                <c:pt idx="620">
                  <c:v>0.22333594104196361</c:v>
                </c:pt>
                <c:pt idx="621">
                  <c:v>0.25527959694631003</c:v>
                </c:pt>
                <c:pt idx="622">
                  <c:v>0.25522687274904637</c:v>
                </c:pt>
                <c:pt idx="623">
                  <c:v>0.25554458507632966</c:v>
                </c:pt>
                <c:pt idx="624">
                  <c:v>0.25554458507632966</c:v>
                </c:pt>
                <c:pt idx="625">
                  <c:v>0.25829444593392609</c:v>
                </c:pt>
                <c:pt idx="626">
                  <c:v>0.26589599338565761</c:v>
                </c:pt>
                <c:pt idx="627">
                  <c:v>0.26589599338565761</c:v>
                </c:pt>
                <c:pt idx="628">
                  <c:v>0.26834443840188105</c:v>
                </c:pt>
                <c:pt idx="629">
                  <c:v>0.26968843207624327</c:v>
                </c:pt>
                <c:pt idx="630">
                  <c:v>0.26968843207624327</c:v>
                </c:pt>
                <c:pt idx="631">
                  <c:v>0.27296076291195542</c:v>
                </c:pt>
                <c:pt idx="632">
                  <c:v>0.27294871948319799</c:v>
                </c:pt>
                <c:pt idx="633">
                  <c:v>0.27120439833509408</c:v>
                </c:pt>
                <c:pt idx="634">
                  <c:v>0.2715092078325082</c:v>
                </c:pt>
                <c:pt idx="635">
                  <c:v>0.2715092078325082</c:v>
                </c:pt>
                <c:pt idx="636">
                  <c:v>0.280487975870647</c:v>
                </c:pt>
                <c:pt idx="637">
                  <c:v>0.28239774158470277</c:v>
                </c:pt>
                <c:pt idx="638">
                  <c:v>0.28239774158470277</c:v>
                </c:pt>
                <c:pt idx="639">
                  <c:v>0.28105220204848286</c:v>
                </c:pt>
                <c:pt idx="640">
                  <c:v>0.28147947349439206</c:v>
                </c:pt>
                <c:pt idx="641">
                  <c:v>0.28522191163027155</c:v>
                </c:pt>
                <c:pt idx="642">
                  <c:v>0.28521095503859323</c:v>
                </c:pt>
                <c:pt idx="643">
                  <c:v>0.28943295772095157</c:v>
                </c:pt>
                <c:pt idx="644">
                  <c:v>0.28940781270964094</c:v>
                </c:pt>
                <c:pt idx="645">
                  <c:v>0.28939656935122043</c:v>
                </c:pt>
                <c:pt idx="646">
                  <c:v>0.29473255177951946</c:v>
                </c:pt>
                <c:pt idx="647">
                  <c:v>0.29798682608040522</c:v>
                </c:pt>
                <c:pt idx="648">
                  <c:v>0.29729072008872787</c:v>
                </c:pt>
                <c:pt idx="649">
                  <c:v>0.29729072008872787</c:v>
                </c:pt>
                <c:pt idx="650">
                  <c:v>0.29729072008872787</c:v>
                </c:pt>
                <c:pt idx="651">
                  <c:v>0.29729072008872787</c:v>
                </c:pt>
                <c:pt idx="652">
                  <c:v>0.29711732257661805</c:v>
                </c:pt>
                <c:pt idx="653">
                  <c:v>0.3118240863573874</c:v>
                </c:pt>
                <c:pt idx="654">
                  <c:v>0.3118240863573874</c:v>
                </c:pt>
                <c:pt idx="655">
                  <c:v>0.30978776031563293</c:v>
                </c:pt>
                <c:pt idx="656">
                  <c:v>0.31287892291791103</c:v>
                </c:pt>
                <c:pt idx="657">
                  <c:v>0.31287892291791103</c:v>
                </c:pt>
                <c:pt idx="658">
                  <c:v>0.30857013157772623</c:v>
                </c:pt>
                <c:pt idx="659">
                  <c:v>0.31065020756133188</c:v>
                </c:pt>
                <c:pt idx="660">
                  <c:v>0.31065020756133188</c:v>
                </c:pt>
                <c:pt idx="661">
                  <c:v>0.31315628916101684</c:v>
                </c:pt>
                <c:pt idx="662">
                  <c:v>0.3104008610014517</c:v>
                </c:pt>
                <c:pt idx="663">
                  <c:v>0.31047244475941338</c:v>
                </c:pt>
                <c:pt idx="664">
                  <c:v>0.30287991143719273</c:v>
                </c:pt>
                <c:pt idx="665">
                  <c:v>0.30287991143719273</c:v>
                </c:pt>
                <c:pt idx="666">
                  <c:v>0.30287991143719273</c:v>
                </c:pt>
                <c:pt idx="667">
                  <c:v>0.29958398330652025</c:v>
                </c:pt>
                <c:pt idx="668">
                  <c:v>0.29990511547689613</c:v>
                </c:pt>
                <c:pt idx="669">
                  <c:v>0.29992683160577738</c:v>
                </c:pt>
                <c:pt idx="670">
                  <c:v>0.29992683160577738</c:v>
                </c:pt>
                <c:pt idx="671">
                  <c:v>0.29992683160577738</c:v>
                </c:pt>
                <c:pt idx="672">
                  <c:v>0.28621183321245502</c:v>
                </c:pt>
                <c:pt idx="673">
                  <c:v>0.28621183321245502</c:v>
                </c:pt>
                <c:pt idx="674">
                  <c:v>0.28609314373455114</c:v>
                </c:pt>
                <c:pt idx="675">
                  <c:v>0.27301298196018331</c:v>
                </c:pt>
                <c:pt idx="676">
                  <c:v>0.27289406373710456</c:v>
                </c:pt>
                <c:pt idx="677">
                  <c:v>0.27028763731002842</c:v>
                </c:pt>
                <c:pt idx="678">
                  <c:v>0.26783145200417691</c:v>
                </c:pt>
                <c:pt idx="679">
                  <c:v>0.26739861063502618</c:v>
                </c:pt>
                <c:pt idx="680">
                  <c:v>0.25352029707680895</c:v>
                </c:pt>
                <c:pt idx="681">
                  <c:v>0.25454359242631086</c:v>
                </c:pt>
                <c:pt idx="682">
                  <c:v>0.25454359242631086</c:v>
                </c:pt>
                <c:pt idx="683">
                  <c:v>0.25130287337784624</c:v>
                </c:pt>
                <c:pt idx="684">
                  <c:v>0.21877935028697473</c:v>
                </c:pt>
                <c:pt idx="685">
                  <c:v>0.21877935028697473</c:v>
                </c:pt>
                <c:pt idx="686">
                  <c:v>0.22319500735759712</c:v>
                </c:pt>
                <c:pt idx="687">
                  <c:v>0.22319500735759712</c:v>
                </c:pt>
                <c:pt idx="688">
                  <c:v>0.22120172054869663</c:v>
                </c:pt>
                <c:pt idx="689">
                  <c:v>0.2107471498590282</c:v>
                </c:pt>
                <c:pt idx="690">
                  <c:v>0.2107471498590282</c:v>
                </c:pt>
                <c:pt idx="691">
                  <c:v>0.20590897307475875</c:v>
                </c:pt>
                <c:pt idx="692">
                  <c:v>0.20414551775187262</c:v>
                </c:pt>
                <c:pt idx="693">
                  <c:v>0.20580734201667103</c:v>
                </c:pt>
                <c:pt idx="694">
                  <c:v>0.20277183454128672</c:v>
                </c:pt>
                <c:pt idx="695">
                  <c:v>0.20277183454128672</c:v>
                </c:pt>
                <c:pt idx="696">
                  <c:v>0.20277183454128672</c:v>
                </c:pt>
                <c:pt idx="697">
                  <c:v>0.20239051567943847</c:v>
                </c:pt>
                <c:pt idx="698">
                  <c:v>0.20239051567943847</c:v>
                </c:pt>
                <c:pt idx="699">
                  <c:v>0.18889419576449373</c:v>
                </c:pt>
                <c:pt idx="700">
                  <c:v>0.18602698016520874</c:v>
                </c:pt>
                <c:pt idx="701">
                  <c:v>0.19493430334927839</c:v>
                </c:pt>
                <c:pt idx="702">
                  <c:v>0.19504826855604984</c:v>
                </c:pt>
                <c:pt idx="703">
                  <c:v>0.19436487883717557</c:v>
                </c:pt>
                <c:pt idx="704">
                  <c:v>0.19068538022100809</c:v>
                </c:pt>
                <c:pt idx="705">
                  <c:v>0.19307020442130446</c:v>
                </c:pt>
                <c:pt idx="706">
                  <c:v>0.1842490202644789</c:v>
                </c:pt>
                <c:pt idx="707">
                  <c:v>0.18491714466029718</c:v>
                </c:pt>
                <c:pt idx="708">
                  <c:v>0.18504482291364771</c:v>
                </c:pt>
                <c:pt idx="709">
                  <c:v>0.18202800950971421</c:v>
                </c:pt>
                <c:pt idx="710">
                  <c:v>0.17665028957536991</c:v>
                </c:pt>
                <c:pt idx="711">
                  <c:v>0.1769582139804558</c:v>
                </c:pt>
                <c:pt idx="712">
                  <c:v>0.1810897551933327</c:v>
                </c:pt>
                <c:pt idx="713">
                  <c:v>0.1828011850559898</c:v>
                </c:pt>
                <c:pt idx="714">
                  <c:v>0.1856661969684586</c:v>
                </c:pt>
                <c:pt idx="715">
                  <c:v>0.18624555504764859</c:v>
                </c:pt>
                <c:pt idx="716">
                  <c:v>0.16033034178530881</c:v>
                </c:pt>
                <c:pt idx="717">
                  <c:v>0.16524472305339721</c:v>
                </c:pt>
                <c:pt idx="718">
                  <c:v>0.16528637834031334</c:v>
                </c:pt>
                <c:pt idx="719">
                  <c:v>0.15804102693263525</c:v>
                </c:pt>
                <c:pt idx="720">
                  <c:v>0.15804102693263525</c:v>
                </c:pt>
                <c:pt idx="721">
                  <c:v>0.15820646773449382</c:v>
                </c:pt>
                <c:pt idx="722">
                  <c:v>0.15408199465551495</c:v>
                </c:pt>
                <c:pt idx="723">
                  <c:v>0.15408199465551495</c:v>
                </c:pt>
                <c:pt idx="724">
                  <c:v>0.15040333902617053</c:v>
                </c:pt>
                <c:pt idx="725">
                  <c:v>0.15040333902617053</c:v>
                </c:pt>
                <c:pt idx="726">
                  <c:v>0.15025551552531025</c:v>
                </c:pt>
                <c:pt idx="727">
                  <c:v>0.15213660476301016</c:v>
                </c:pt>
                <c:pt idx="728">
                  <c:v>0.15276058461380412</c:v>
                </c:pt>
                <c:pt idx="729">
                  <c:v>0.15276058461380412</c:v>
                </c:pt>
                <c:pt idx="730">
                  <c:v>0.1578108674667314</c:v>
                </c:pt>
                <c:pt idx="731">
                  <c:v>0.15662715378294667</c:v>
                </c:pt>
                <c:pt idx="732">
                  <c:v>0.15649249079609415</c:v>
                </c:pt>
                <c:pt idx="733">
                  <c:v>0.15923238231804418</c:v>
                </c:pt>
                <c:pt idx="734">
                  <c:v>0.16142801664725531</c:v>
                </c:pt>
                <c:pt idx="735">
                  <c:v>0.16113484780930176</c:v>
                </c:pt>
                <c:pt idx="736">
                  <c:v>0.16113484780930176</c:v>
                </c:pt>
                <c:pt idx="737">
                  <c:v>0.16113484780930176</c:v>
                </c:pt>
                <c:pt idx="738">
                  <c:v>0.16113484780930176</c:v>
                </c:pt>
                <c:pt idx="739">
                  <c:v>0.16192549840848425</c:v>
                </c:pt>
                <c:pt idx="740">
                  <c:v>0.16522221427183575</c:v>
                </c:pt>
                <c:pt idx="741">
                  <c:v>0.15742516171288673</c:v>
                </c:pt>
                <c:pt idx="742">
                  <c:v>0.15742516171288673</c:v>
                </c:pt>
                <c:pt idx="743">
                  <c:v>0.15343937415255748</c:v>
                </c:pt>
                <c:pt idx="744">
                  <c:v>0.15204109573478294</c:v>
                </c:pt>
                <c:pt idx="745">
                  <c:v>0.15542547255376185</c:v>
                </c:pt>
                <c:pt idx="746">
                  <c:v>0.15318886762414122</c:v>
                </c:pt>
                <c:pt idx="747">
                  <c:v>0.15318886762414122</c:v>
                </c:pt>
                <c:pt idx="748">
                  <c:v>0.15402217101432725</c:v>
                </c:pt>
                <c:pt idx="749">
                  <c:v>0.15805199021626615</c:v>
                </c:pt>
                <c:pt idx="750">
                  <c:v>0.15805199021626615</c:v>
                </c:pt>
                <c:pt idx="751">
                  <c:v>0.15648923445366289</c:v>
                </c:pt>
                <c:pt idx="752">
                  <c:v>0.15648923445366289</c:v>
                </c:pt>
                <c:pt idx="753">
                  <c:v>0.15648923445366289</c:v>
                </c:pt>
                <c:pt idx="754">
                  <c:v>0.15779447268392111</c:v>
                </c:pt>
                <c:pt idx="755">
                  <c:v>0.15809676574475501</c:v>
                </c:pt>
                <c:pt idx="756">
                  <c:v>0.15592728346625254</c:v>
                </c:pt>
                <c:pt idx="757">
                  <c:v>0.15420063287859381</c:v>
                </c:pt>
                <c:pt idx="758">
                  <c:v>0.15420063287859381</c:v>
                </c:pt>
                <c:pt idx="759">
                  <c:v>0.15420063287859381</c:v>
                </c:pt>
                <c:pt idx="760">
                  <c:v>0.15445908815190781</c:v>
                </c:pt>
                <c:pt idx="761">
                  <c:v>0.15445908815190781</c:v>
                </c:pt>
                <c:pt idx="762">
                  <c:v>0.15832096914692992</c:v>
                </c:pt>
                <c:pt idx="763">
                  <c:v>0.15832096914692992</c:v>
                </c:pt>
                <c:pt idx="764">
                  <c:v>0.15369660451158226</c:v>
                </c:pt>
                <c:pt idx="765">
                  <c:v>0.15385660284600949</c:v>
                </c:pt>
                <c:pt idx="766">
                  <c:v>0.16454849718044734</c:v>
                </c:pt>
                <c:pt idx="767">
                  <c:v>0.16239505825103465</c:v>
                </c:pt>
                <c:pt idx="768">
                  <c:v>0.1598603117620995</c:v>
                </c:pt>
                <c:pt idx="769">
                  <c:v>0.1598603117620995</c:v>
                </c:pt>
                <c:pt idx="770">
                  <c:v>0.15894999730252202</c:v>
                </c:pt>
                <c:pt idx="771">
                  <c:v>0.15893361696785754</c:v>
                </c:pt>
                <c:pt idx="772">
                  <c:v>0.15526433935042006</c:v>
                </c:pt>
                <c:pt idx="773">
                  <c:v>0.15557970522810194</c:v>
                </c:pt>
                <c:pt idx="774">
                  <c:v>0.15522937863295191</c:v>
                </c:pt>
                <c:pt idx="775">
                  <c:v>0.15321976247906446</c:v>
                </c:pt>
                <c:pt idx="776">
                  <c:v>0.15120995340100371</c:v>
                </c:pt>
                <c:pt idx="777">
                  <c:v>0.14767798268082308</c:v>
                </c:pt>
                <c:pt idx="778">
                  <c:v>0.14694664504642915</c:v>
                </c:pt>
                <c:pt idx="779">
                  <c:v>0.14694664504642915</c:v>
                </c:pt>
                <c:pt idx="780">
                  <c:v>0.1419796116388797</c:v>
                </c:pt>
                <c:pt idx="781">
                  <c:v>0.14193111622637178</c:v>
                </c:pt>
                <c:pt idx="782">
                  <c:v>0.14152857735976154</c:v>
                </c:pt>
                <c:pt idx="783">
                  <c:v>0.14152857735976154</c:v>
                </c:pt>
                <c:pt idx="784">
                  <c:v>0.14134361665945341</c:v>
                </c:pt>
                <c:pt idx="785">
                  <c:v>0.14137960513316794</c:v>
                </c:pt>
                <c:pt idx="786">
                  <c:v>0.14137960513316794</c:v>
                </c:pt>
                <c:pt idx="787">
                  <c:v>0.1403788771014742</c:v>
                </c:pt>
                <c:pt idx="788">
                  <c:v>0.14329347956137986</c:v>
                </c:pt>
                <c:pt idx="789">
                  <c:v>0.14460734008122253</c:v>
                </c:pt>
                <c:pt idx="790">
                  <c:v>0.14262698286904454</c:v>
                </c:pt>
                <c:pt idx="791">
                  <c:v>0.14195846765724079</c:v>
                </c:pt>
                <c:pt idx="792">
                  <c:v>0.14195846765724079</c:v>
                </c:pt>
                <c:pt idx="793">
                  <c:v>0.14468108004563859</c:v>
                </c:pt>
                <c:pt idx="794">
                  <c:v>0.14471896681001098</c:v>
                </c:pt>
                <c:pt idx="795">
                  <c:v>0.14471896681001098</c:v>
                </c:pt>
                <c:pt idx="796">
                  <c:v>0.14169872071209</c:v>
                </c:pt>
                <c:pt idx="797">
                  <c:v>0.1391922213036926</c:v>
                </c:pt>
                <c:pt idx="798">
                  <c:v>0.13934311439499261</c:v>
                </c:pt>
                <c:pt idx="799">
                  <c:v>0.13968423307200878</c:v>
                </c:pt>
                <c:pt idx="800">
                  <c:v>0.13968423307200878</c:v>
                </c:pt>
                <c:pt idx="801">
                  <c:v>0.14271761603070854</c:v>
                </c:pt>
                <c:pt idx="802">
                  <c:v>0.14193883131487037</c:v>
                </c:pt>
                <c:pt idx="803">
                  <c:v>0.13872112197907091</c:v>
                </c:pt>
                <c:pt idx="804">
                  <c:v>0.13872112197907091</c:v>
                </c:pt>
                <c:pt idx="805">
                  <c:v>0.13872112197907091</c:v>
                </c:pt>
                <c:pt idx="806">
                  <c:v>0.13872112197907091</c:v>
                </c:pt>
                <c:pt idx="807">
                  <c:v>0.1383864047363359</c:v>
                </c:pt>
                <c:pt idx="808">
                  <c:v>0.13461465918631951</c:v>
                </c:pt>
                <c:pt idx="809">
                  <c:v>0.13461465918631951</c:v>
                </c:pt>
                <c:pt idx="810">
                  <c:v>0.13461465918631951</c:v>
                </c:pt>
                <c:pt idx="811">
                  <c:v>0.13366041473768123</c:v>
                </c:pt>
                <c:pt idx="812">
                  <c:v>0.1203894448635356</c:v>
                </c:pt>
                <c:pt idx="813">
                  <c:v>0.12043293454213237</c:v>
                </c:pt>
                <c:pt idx="814">
                  <c:v>0.12025774858963696</c:v>
                </c:pt>
                <c:pt idx="815">
                  <c:v>0.12025774858963696</c:v>
                </c:pt>
                <c:pt idx="816">
                  <c:v>0.12025774858963696</c:v>
                </c:pt>
                <c:pt idx="817">
                  <c:v>0.11812570161147994</c:v>
                </c:pt>
                <c:pt idx="818">
                  <c:v>0.11776333925553863</c:v>
                </c:pt>
                <c:pt idx="819">
                  <c:v>0.11776333925553863</c:v>
                </c:pt>
                <c:pt idx="820">
                  <c:v>0.11776333925553863</c:v>
                </c:pt>
                <c:pt idx="821">
                  <c:v>0.11776333925553863</c:v>
                </c:pt>
                <c:pt idx="822">
                  <c:v>0.11776333925553863</c:v>
                </c:pt>
                <c:pt idx="823">
                  <c:v>0.1173776006091847</c:v>
                </c:pt>
                <c:pt idx="824">
                  <c:v>0.11754284590651887</c:v>
                </c:pt>
                <c:pt idx="825">
                  <c:v>0.11246094328654435</c:v>
                </c:pt>
                <c:pt idx="826">
                  <c:v>0.11246094328654435</c:v>
                </c:pt>
                <c:pt idx="827">
                  <c:v>0.10361322489544904</c:v>
                </c:pt>
                <c:pt idx="828">
                  <c:v>0.10334886861045167</c:v>
                </c:pt>
                <c:pt idx="829">
                  <c:v>8.5303194301452834E-2</c:v>
                </c:pt>
                <c:pt idx="830">
                  <c:v>8.5303194301452834E-2</c:v>
                </c:pt>
                <c:pt idx="831">
                  <c:v>8.5622241976127625E-2</c:v>
                </c:pt>
                <c:pt idx="832">
                  <c:v>8.916473455776816E-2</c:v>
                </c:pt>
                <c:pt idx="833">
                  <c:v>8.916473455776816E-2</c:v>
                </c:pt>
                <c:pt idx="834">
                  <c:v>8.8928740185147084E-2</c:v>
                </c:pt>
                <c:pt idx="835">
                  <c:v>8.3974328662656833E-2</c:v>
                </c:pt>
                <c:pt idx="836">
                  <c:v>8.3388597958013552E-2</c:v>
                </c:pt>
                <c:pt idx="837">
                  <c:v>8.3618170991458296E-2</c:v>
                </c:pt>
                <c:pt idx="838">
                  <c:v>7.8310746106519696E-2</c:v>
                </c:pt>
                <c:pt idx="839">
                  <c:v>7.8302169849323672E-2</c:v>
                </c:pt>
                <c:pt idx="840">
                  <c:v>7.8302169849323672E-2</c:v>
                </c:pt>
                <c:pt idx="841">
                  <c:v>7.8363351547459464E-2</c:v>
                </c:pt>
                <c:pt idx="842">
                  <c:v>7.8608358925502456E-2</c:v>
                </c:pt>
                <c:pt idx="843">
                  <c:v>7.9766346876911517E-2</c:v>
                </c:pt>
                <c:pt idx="844">
                  <c:v>7.9766346876911517E-2</c:v>
                </c:pt>
                <c:pt idx="845">
                  <c:v>7.9701927500383962E-2</c:v>
                </c:pt>
                <c:pt idx="846">
                  <c:v>7.9701927500383962E-2</c:v>
                </c:pt>
                <c:pt idx="847">
                  <c:v>7.9701927500383962E-2</c:v>
                </c:pt>
                <c:pt idx="848">
                  <c:v>7.9638071737332339E-2</c:v>
                </c:pt>
                <c:pt idx="849">
                  <c:v>7.9638071737332339E-2</c:v>
                </c:pt>
                <c:pt idx="850">
                  <c:v>7.8619162962863476E-2</c:v>
                </c:pt>
                <c:pt idx="851">
                  <c:v>7.31722668532587E-2</c:v>
                </c:pt>
                <c:pt idx="852">
                  <c:v>7.060584893909759E-2</c:v>
                </c:pt>
                <c:pt idx="853">
                  <c:v>7.060584893909759E-2</c:v>
                </c:pt>
                <c:pt idx="854">
                  <c:v>7.118519455282335E-2</c:v>
                </c:pt>
                <c:pt idx="855">
                  <c:v>7.1443505154223472E-2</c:v>
                </c:pt>
                <c:pt idx="856">
                  <c:v>5.2579075254466409E-2</c:v>
                </c:pt>
                <c:pt idx="857">
                  <c:v>5.2474705556394073E-2</c:v>
                </c:pt>
                <c:pt idx="858">
                  <c:v>5.386894596731244E-2</c:v>
                </c:pt>
                <c:pt idx="859">
                  <c:v>5.6003392448006457E-2</c:v>
                </c:pt>
                <c:pt idx="860">
                  <c:v>5.634255863247957E-2</c:v>
                </c:pt>
                <c:pt idx="861">
                  <c:v>5.5968337972594248E-2</c:v>
                </c:pt>
                <c:pt idx="862">
                  <c:v>5.5111463560635565E-2</c:v>
                </c:pt>
                <c:pt idx="863">
                  <c:v>5.5451882424457276E-2</c:v>
                </c:pt>
                <c:pt idx="864">
                  <c:v>5.1789802406324609E-2</c:v>
                </c:pt>
                <c:pt idx="865">
                  <c:v>5.1742765368337648E-2</c:v>
                </c:pt>
                <c:pt idx="866">
                  <c:v>5.0018825114244991E-2</c:v>
                </c:pt>
                <c:pt idx="867">
                  <c:v>5.0018825114244991E-2</c:v>
                </c:pt>
                <c:pt idx="868">
                  <c:v>5.0018825114244991E-2</c:v>
                </c:pt>
                <c:pt idx="869">
                  <c:v>5.0018825114244991E-2</c:v>
                </c:pt>
                <c:pt idx="870">
                  <c:v>5.0018825114244991E-2</c:v>
                </c:pt>
                <c:pt idx="871">
                  <c:v>4.9909825560531494E-2</c:v>
                </c:pt>
                <c:pt idx="872">
                  <c:v>4.9909825560531494E-2</c:v>
                </c:pt>
                <c:pt idx="873">
                  <c:v>4.9909825560531494E-2</c:v>
                </c:pt>
                <c:pt idx="874">
                  <c:v>6.1371824900065687E-2</c:v>
                </c:pt>
                <c:pt idx="875">
                  <c:v>6.1371824900065687E-2</c:v>
                </c:pt>
                <c:pt idx="876">
                  <c:v>6.1286438986818764E-2</c:v>
                </c:pt>
                <c:pt idx="877">
                  <c:v>6.13604109992806E-2</c:v>
                </c:pt>
                <c:pt idx="878">
                  <c:v>6.2024176278522206E-2</c:v>
                </c:pt>
                <c:pt idx="879">
                  <c:v>6.2024176278522206E-2</c:v>
                </c:pt>
                <c:pt idx="880">
                  <c:v>6.4634177920245006E-2</c:v>
                </c:pt>
                <c:pt idx="881">
                  <c:v>6.9036878042621222E-2</c:v>
                </c:pt>
                <c:pt idx="882">
                  <c:v>6.9106263048367325E-2</c:v>
                </c:pt>
                <c:pt idx="883">
                  <c:v>7.84869911008612E-2</c:v>
                </c:pt>
                <c:pt idx="884">
                  <c:v>7.84869911008612E-2</c:v>
                </c:pt>
                <c:pt idx="885">
                  <c:v>8.1487558991932954E-2</c:v>
                </c:pt>
                <c:pt idx="886">
                  <c:v>8.1548983385629395E-2</c:v>
                </c:pt>
                <c:pt idx="887">
                  <c:v>8.1310621644378647E-2</c:v>
                </c:pt>
                <c:pt idx="888">
                  <c:v>8.1070060393435603E-2</c:v>
                </c:pt>
                <c:pt idx="889">
                  <c:v>8.1070060393435603E-2</c:v>
                </c:pt>
                <c:pt idx="890">
                  <c:v>8.0831032680596285E-2</c:v>
                </c:pt>
                <c:pt idx="891">
                  <c:v>8.0589795439724971E-2</c:v>
                </c:pt>
                <c:pt idx="892">
                  <c:v>8.0825856485320868E-2</c:v>
                </c:pt>
                <c:pt idx="893">
                  <c:v>8.0825856485320868E-2</c:v>
                </c:pt>
                <c:pt idx="894">
                  <c:v>8.0820036091880626E-2</c:v>
                </c:pt>
                <c:pt idx="895">
                  <c:v>7.6894061319156395E-2</c:v>
                </c:pt>
                <c:pt idx="896">
                  <c:v>7.6894061319156395E-2</c:v>
                </c:pt>
                <c:pt idx="897">
                  <c:v>7.6894061319156395E-2</c:v>
                </c:pt>
                <c:pt idx="898">
                  <c:v>7.7136921547692847E-2</c:v>
                </c:pt>
                <c:pt idx="899">
                  <c:v>7.7683909693392783E-2</c:v>
                </c:pt>
                <c:pt idx="900">
                  <c:v>7.7681633538207728E-2</c:v>
                </c:pt>
                <c:pt idx="901">
                  <c:v>7.7681633538207728E-2</c:v>
                </c:pt>
                <c:pt idx="902">
                  <c:v>7.76199144970285E-2</c:v>
                </c:pt>
                <c:pt idx="903">
                  <c:v>7.76199144970285E-2</c:v>
                </c:pt>
                <c:pt idx="904">
                  <c:v>7.9699046802294005E-2</c:v>
                </c:pt>
                <c:pt idx="905">
                  <c:v>7.9457402638044655E-2</c:v>
                </c:pt>
                <c:pt idx="906">
                  <c:v>7.723463732116137E-2</c:v>
                </c:pt>
                <c:pt idx="907">
                  <c:v>7.723463732116137E-2</c:v>
                </c:pt>
                <c:pt idx="908">
                  <c:v>7.7477913309225779E-2</c:v>
                </c:pt>
                <c:pt idx="909">
                  <c:v>7.8025855659157137E-2</c:v>
                </c:pt>
                <c:pt idx="910">
                  <c:v>7.8087064278461668E-2</c:v>
                </c:pt>
                <c:pt idx="911">
                  <c:v>7.9606633979764599E-2</c:v>
                </c:pt>
                <c:pt idx="912">
                  <c:v>7.9606633979764599E-2</c:v>
                </c:pt>
                <c:pt idx="913">
                  <c:v>7.9606633979764599E-2</c:v>
                </c:pt>
                <c:pt idx="914">
                  <c:v>7.9606633979764599E-2</c:v>
                </c:pt>
                <c:pt idx="915">
                  <c:v>7.9548409066827197E-2</c:v>
                </c:pt>
                <c:pt idx="916">
                  <c:v>7.9548409066827197E-2</c:v>
                </c:pt>
                <c:pt idx="917">
                  <c:v>7.9030395203052314E-2</c:v>
                </c:pt>
                <c:pt idx="918">
                  <c:v>7.973792270136057E-2</c:v>
                </c:pt>
                <c:pt idx="919">
                  <c:v>7.9738998741385875E-2</c:v>
                </c:pt>
                <c:pt idx="920">
                  <c:v>7.9738998741385875E-2</c:v>
                </c:pt>
                <c:pt idx="921">
                  <c:v>7.8803802597842754E-2</c:v>
                </c:pt>
                <c:pt idx="922">
                  <c:v>7.7301505016549116E-2</c:v>
                </c:pt>
                <c:pt idx="923">
                  <c:v>7.7054647687563899E-2</c:v>
                </c:pt>
                <c:pt idx="924">
                  <c:v>7.7054647687563899E-2</c:v>
                </c:pt>
                <c:pt idx="925">
                  <c:v>7.7054647687563899E-2</c:v>
                </c:pt>
                <c:pt idx="926">
                  <c:v>7.7049486609790385E-2</c:v>
                </c:pt>
                <c:pt idx="927">
                  <c:v>7.4227927463241347E-2</c:v>
                </c:pt>
                <c:pt idx="928">
                  <c:v>7.3966792329426795E-2</c:v>
                </c:pt>
                <c:pt idx="929">
                  <c:v>7.3966792329426795E-2</c:v>
                </c:pt>
                <c:pt idx="930">
                  <c:v>7.3966792329426795E-2</c:v>
                </c:pt>
                <c:pt idx="931">
                  <c:v>7.3966927177306088E-2</c:v>
                </c:pt>
                <c:pt idx="932">
                  <c:v>7.3966927177306088E-2</c:v>
                </c:pt>
                <c:pt idx="933">
                  <c:v>7.3966927177306088E-2</c:v>
                </c:pt>
                <c:pt idx="934">
                  <c:v>7.6267364099326718E-2</c:v>
                </c:pt>
                <c:pt idx="935">
                  <c:v>7.6267364099326718E-2</c:v>
                </c:pt>
                <c:pt idx="936">
                  <c:v>7.6289458863439061E-2</c:v>
                </c:pt>
                <c:pt idx="937">
                  <c:v>6.7938506779075966E-2</c:v>
                </c:pt>
                <c:pt idx="938">
                  <c:v>6.7938506779075966E-2</c:v>
                </c:pt>
                <c:pt idx="939">
                  <c:v>6.9762706868808255E-2</c:v>
                </c:pt>
                <c:pt idx="940">
                  <c:v>7.4409006827773336E-2</c:v>
                </c:pt>
                <c:pt idx="941">
                  <c:v>7.5633234503452579E-2</c:v>
                </c:pt>
                <c:pt idx="942">
                  <c:v>7.5633234503452579E-2</c:v>
                </c:pt>
                <c:pt idx="943">
                  <c:v>7.3523168984713352E-2</c:v>
                </c:pt>
                <c:pt idx="944">
                  <c:v>7.0803874174776765E-2</c:v>
                </c:pt>
                <c:pt idx="945">
                  <c:v>7.1625943812371237E-2</c:v>
                </c:pt>
                <c:pt idx="946">
                  <c:v>6.185521436035183E-2</c:v>
                </c:pt>
                <c:pt idx="947">
                  <c:v>6.185521436035183E-2</c:v>
                </c:pt>
                <c:pt idx="948">
                  <c:v>5.7845077968380218E-2</c:v>
                </c:pt>
                <c:pt idx="949">
                  <c:v>5.8251692547399765E-2</c:v>
                </c:pt>
                <c:pt idx="950">
                  <c:v>6.7385691916430068E-2</c:v>
                </c:pt>
                <c:pt idx="951">
                  <c:v>6.8377409057050836E-2</c:v>
                </c:pt>
                <c:pt idx="952">
                  <c:v>6.8377409057050836E-2</c:v>
                </c:pt>
                <c:pt idx="953">
                  <c:v>6.8377409057050836E-2</c:v>
                </c:pt>
                <c:pt idx="954">
                  <c:v>6.9072763908950244E-2</c:v>
                </c:pt>
                <c:pt idx="955">
                  <c:v>6.8796386289198416E-2</c:v>
                </c:pt>
                <c:pt idx="956">
                  <c:v>6.8805729722519388E-2</c:v>
                </c:pt>
                <c:pt idx="957">
                  <c:v>6.7692554869656654E-2</c:v>
                </c:pt>
                <c:pt idx="958">
                  <c:v>6.7692554869656654E-2</c:v>
                </c:pt>
                <c:pt idx="959">
                  <c:v>6.7692554869656654E-2</c:v>
                </c:pt>
                <c:pt idx="960">
                  <c:v>6.7692554869656654E-2</c:v>
                </c:pt>
                <c:pt idx="961">
                  <c:v>6.7514795215975573E-2</c:v>
                </c:pt>
                <c:pt idx="962">
                  <c:v>6.73789745185948E-2</c:v>
                </c:pt>
                <c:pt idx="963">
                  <c:v>6.7096494638026499E-2</c:v>
                </c:pt>
                <c:pt idx="964">
                  <c:v>6.7096494638026499E-2</c:v>
                </c:pt>
                <c:pt idx="965">
                  <c:v>6.7096494638026499E-2</c:v>
                </c:pt>
                <c:pt idx="966">
                  <c:v>6.7096494638026499E-2</c:v>
                </c:pt>
                <c:pt idx="967">
                  <c:v>6.4538884367519853E-2</c:v>
                </c:pt>
                <c:pt idx="968">
                  <c:v>6.4695222068407582E-2</c:v>
                </c:pt>
                <c:pt idx="969">
                  <c:v>6.4926368730781128E-2</c:v>
                </c:pt>
                <c:pt idx="970">
                  <c:v>6.4926368730781128E-2</c:v>
                </c:pt>
                <c:pt idx="971">
                  <c:v>6.4635868586604292E-2</c:v>
                </c:pt>
                <c:pt idx="972">
                  <c:v>6.3973341380242604E-2</c:v>
                </c:pt>
                <c:pt idx="973">
                  <c:v>6.389861462557761E-2</c:v>
                </c:pt>
                <c:pt idx="974">
                  <c:v>6.1995212598300466E-2</c:v>
                </c:pt>
                <c:pt idx="975">
                  <c:v>6.1995212598300466E-2</c:v>
                </c:pt>
                <c:pt idx="976">
                  <c:v>6.2006839340263298E-2</c:v>
                </c:pt>
                <c:pt idx="977">
                  <c:v>6.2006839340263298E-2</c:v>
                </c:pt>
                <c:pt idx="978">
                  <c:v>6.2006839340263298E-2</c:v>
                </c:pt>
                <c:pt idx="979">
                  <c:v>6.2091966553800518E-2</c:v>
                </c:pt>
                <c:pt idx="980">
                  <c:v>6.3420354289965439E-2</c:v>
                </c:pt>
                <c:pt idx="981">
                  <c:v>6.2233157418605842E-2</c:v>
                </c:pt>
                <c:pt idx="982">
                  <c:v>6.2157280267185519E-2</c:v>
                </c:pt>
                <c:pt idx="983">
                  <c:v>6.2473461501627386E-2</c:v>
                </c:pt>
                <c:pt idx="984">
                  <c:v>6.2637832410904704E-2</c:v>
                </c:pt>
                <c:pt idx="985">
                  <c:v>6.2716735461898834E-2</c:v>
                </c:pt>
                <c:pt idx="986">
                  <c:v>6.2716735461898834E-2</c:v>
                </c:pt>
                <c:pt idx="987">
                  <c:v>6.2950083013094627E-2</c:v>
                </c:pt>
                <c:pt idx="988">
                  <c:v>6.2950318488945764E-2</c:v>
                </c:pt>
                <c:pt idx="989">
                  <c:v>6.2657003540398118E-2</c:v>
                </c:pt>
                <c:pt idx="990">
                  <c:v>6.2360507844001052E-2</c:v>
                </c:pt>
                <c:pt idx="991">
                  <c:v>6.2360507844001052E-2</c:v>
                </c:pt>
                <c:pt idx="992">
                  <c:v>6.2376638073103077E-2</c:v>
                </c:pt>
                <c:pt idx="993">
                  <c:v>6.2575267736500809E-2</c:v>
                </c:pt>
                <c:pt idx="994">
                  <c:v>6.2575108339869512E-2</c:v>
                </c:pt>
                <c:pt idx="995">
                  <c:v>6.2575108339869512E-2</c:v>
                </c:pt>
                <c:pt idx="996">
                  <c:v>6.2576190026323003E-2</c:v>
                </c:pt>
                <c:pt idx="997">
                  <c:v>5.9974478121571723E-2</c:v>
                </c:pt>
                <c:pt idx="998">
                  <c:v>5.9974478121571723E-2</c:v>
                </c:pt>
                <c:pt idx="999">
                  <c:v>5.9946370356659576E-2</c:v>
                </c:pt>
                <c:pt idx="1000">
                  <c:v>6.1692547257351384E-2</c:v>
                </c:pt>
                <c:pt idx="1001">
                  <c:v>6.1692547257351384E-2</c:v>
                </c:pt>
                <c:pt idx="1002">
                  <c:v>5.9621940766867186E-2</c:v>
                </c:pt>
                <c:pt idx="1003">
                  <c:v>5.4016530247552062E-2</c:v>
                </c:pt>
                <c:pt idx="1004">
                  <c:v>5.1517248566882418E-2</c:v>
                </c:pt>
                <c:pt idx="1005">
                  <c:v>5.1517248566882418E-2</c:v>
                </c:pt>
                <c:pt idx="1006">
                  <c:v>5.1625025626000923E-2</c:v>
                </c:pt>
                <c:pt idx="1007">
                  <c:v>5.5113547040079362E-2</c:v>
                </c:pt>
                <c:pt idx="1008">
                  <c:v>5.3952115582665647E-2</c:v>
                </c:pt>
                <c:pt idx="1009">
                  <c:v>5.3202508209074836E-2</c:v>
                </c:pt>
                <c:pt idx="1010">
                  <c:v>5.4633222178212336E-2</c:v>
                </c:pt>
                <c:pt idx="1011">
                  <c:v>5.4633222178212336E-2</c:v>
                </c:pt>
                <c:pt idx="1012">
                  <c:v>6.0942524901012374E-2</c:v>
                </c:pt>
                <c:pt idx="1013">
                  <c:v>5.2592957624620129E-2</c:v>
                </c:pt>
                <c:pt idx="1014">
                  <c:v>5.9458602965402604E-2</c:v>
                </c:pt>
                <c:pt idx="1015">
                  <c:v>5.9740555600175903E-2</c:v>
                </c:pt>
                <c:pt idx="1016">
                  <c:v>5.9740555600175903E-2</c:v>
                </c:pt>
                <c:pt idx="1017">
                  <c:v>5.893519609495998E-2</c:v>
                </c:pt>
                <c:pt idx="1018">
                  <c:v>5.893519609495998E-2</c:v>
                </c:pt>
                <c:pt idx="1019">
                  <c:v>5.9962167786203023E-2</c:v>
                </c:pt>
                <c:pt idx="1020">
                  <c:v>6.1592929355754604E-2</c:v>
                </c:pt>
                <c:pt idx="1021">
                  <c:v>6.1896990780516054E-2</c:v>
                </c:pt>
                <c:pt idx="1022">
                  <c:v>6.1975530869847598E-2</c:v>
                </c:pt>
                <c:pt idx="1023">
                  <c:v>6.4919168895687232E-2</c:v>
                </c:pt>
                <c:pt idx="1024">
                  <c:v>7.4039443693716095E-2</c:v>
                </c:pt>
                <c:pt idx="1025">
                  <c:v>7.3589913907792709E-2</c:v>
                </c:pt>
                <c:pt idx="1026">
                  <c:v>7.4014352900959979E-2</c:v>
                </c:pt>
                <c:pt idx="1027">
                  <c:v>7.4284305599028475E-2</c:v>
                </c:pt>
                <c:pt idx="1028">
                  <c:v>7.4284305599028475E-2</c:v>
                </c:pt>
                <c:pt idx="1029">
                  <c:v>7.4284305599028475E-2</c:v>
                </c:pt>
                <c:pt idx="1030">
                  <c:v>7.4717212581349071E-2</c:v>
                </c:pt>
                <c:pt idx="1031">
                  <c:v>7.8628932346213987E-2</c:v>
                </c:pt>
                <c:pt idx="1032">
                  <c:v>7.8438175678815461E-2</c:v>
                </c:pt>
                <c:pt idx="1033">
                  <c:v>7.8438175678815461E-2</c:v>
                </c:pt>
                <c:pt idx="1034">
                  <c:v>8.3989614657403677E-2</c:v>
                </c:pt>
                <c:pt idx="1035">
                  <c:v>8.5087071542913922E-2</c:v>
                </c:pt>
                <c:pt idx="1036">
                  <c:v>8.5087071542913922E-2</c:v>
                </c:pt>
                <c:pt idx="1037">
                  <c:v>8.5632223179544734E-2</c:v>
                </c:pt>
                <c:pt idx="1038">
                  <c:v>8.5632223179544734E-2</c:v>
                </c:pt>
                <c:pt idx="1039">
                  <c:v>8.562380455697241E-2</c:v>
                </c:pt>
                <c:pt idx="1040">
                  <c:v>8.5665445731723203E-2</c:v>
                </c:pt>
                <c:pt idx="1041">
                  <c:v>8.5665445731723203E-2</c:v>
                </c:pt>
                <c:pt idx="1042">
                  <c:v>8.5705741738177493E-2</c:v>
                </c:pt>
                <c:pt idx="1043">
                  <c:v>8.4727475703839567E-2</c:v>
                </c:pt>
                <c:pt idx="1044">
                  <c:v>8.4727475703839567E-2</c:v>
                </c:pt>
                <c:pt idx="1045">
                  <c:v>8.491826586401402E-2</c:v>
                </c:pt>
                <c:pt idx="1046">
                  <c:v>8.6539343842463951E-2</c:v>
                </c:pt>
                <c:pt idx="1047">
                  <c:v>8.6625930924454225E-2</c:v>
                </c:pt>
                <c:pt idx="1048">
                  <c:v>8.765084033735128E-2</c:v>
                </c:pt>
                <c:pt idx="1049">
                  <c:v>8.765084033735128E-2</c:v>
                </c:pt>
                <c:pt idx="1050">
                  <c:v>8.7500281669033425E-2</c:v>
                </c:pt>
                <c:pt idx="1051">
                  <c:v>9.3914830527909582E-2</c:v>
                </c:pt>
                <c:pt idx="1052">
                  <c:v>9.3918245644447104E-2</c:v>
                </c:pt>
                <c:pt idx="1053">
                  <c:v>9.4657857903793649E-2</c:v>
                </c:pt>
                <c:pt idx="1054">
                  <c:v>9.4694518893934265E-2</c:v>
                </c:pt>
                <c:pt idx="1055">
                  <c:v>9.4704531357433022E-2</c:v>
                </c:pt>
                <c:pt idx="1056">
                  <c:v>9.4573405905884297E-2</c:v>
                </c:pt>
                <c:pt idx="1057">
                  <c:v>9.4573405905884297E-2</c:v>
                </c:pt>
                <c:pt idx="1058">
                  <c:v>9.4573405905884297E-2</c:v>
                </c:pt>
                <c:pt idx="1059">
                  <c:v>9.4572690192121917E-2</c:v>
                </c:pt>
                <c:pt idx="1060">
                  <c:v>9.4431089964186601E-2</c:v>
                </c:pt>
                <c:pt idx="1061">
                  <c:v>9.4431089964186601E-2</c:v>
                </c:pt>
                <c:pt idx="1062">
                  <c:v>9.4431089964186601E-2</c:v>
                </c:pt>
                <c:pt idx="1063">
                  <c:v>9.6472360180288055E-2</c:v>
                </c:pt>
                <c:pt idx="1064">
                  <c:v>9.6478208833928755E-2</c:v>
                </c:pt>
                <c:pt idx="1065">
                  <c:v>9.6478208833928755E-2</c:v>
                </c:pt>
                <c:pt idx="1066">
                  <c:v>9.7813421636397849E-2</c:v>
                </c:pt>
                <c:pt idx="1067">
                  <c:v>9.7804088988729457E-2</c:v>
                </c:pt>
                <c:pt idx="1068">
                  <c:v>9.7804088988729457E-2</c:v>
                </c:pt>
                <c:pt idx="1069">
                  <c:v>9.7666139083281311E-2</c:v>
                </c:pt>
                <c:pt idx="1070">
                  <c:v>9.4730906531248021E-2</c:v>
                </c:pt>
                <c:pt idx="1071">
                  <c:v>9.5225989528865435E-2</c:v>
                </c:pt>
                <c:pt idx="1072">
                  <c:v>9.5510478575099686E-2</c:v>
                </c:pt>
                <c:pt idx="1073">
                  <c:v>9.4699363418173726E-2</c:v>
                </c:pt>
                <c:pt idx="1074">
                  <c:v>9.4699363418173726E-2</c:v>
                </c:pt>
                <c:pt idx="1075">
                  <c:v>9.0496259122950104E-2</c:v>
                </c:pt>
                <c:pt idx="1076">
                  <c:v>8.9386650426304254E-2</c:v>
                </c:pt>
                <c:pt idx="1077">
                  <c:v>8.4178550743302744E-2</c:v>
                </c:pt>
                <c:pt idx="1078">
                  <c:v>8.4275099663884259E-2</c:v>
                </c:pt>
                <c:pt idx="1079">
                  <c:v>8.4275099663884259E-2</c:v>
                </c:pt>
                <c:pt idx="1080">
                  <c:v>8.4884409670040989E-2</c:v>
                </c:pt>
                <c:pt idx="1081">
                  <c:v>8.8441468076670957E-2</c:v>
                </c:pt>
                <c:pt idx="1082">
                  <c:v>8.7837642675731742E-2</c:v>
                </c:pt>
                <c:pt idx="1083">
                  <c:v>8.696494105509274E-2</c:v>
                </c:pt>
                <c:pt idx="1084">
                  <c:v>8.6775872987983199E-2</c:v>
                </c:pt>
                <c:pt idx="1085">
                  <c:v>8.6719796897308576E-2</c:v>
                </c:pt>
                <c:pt idx="1086">
                  <c:v>8.4538696539100511E-2</c:v>
                </c:pt>
                <c:pt idx="1087">
                  <c:v>7.793490174828907E-2</c:v>
                </c:pt>
                <c:pt idx="1088">
                  <c:v>7.8245900347824332E-2</c:v>
                </c:pt>
                <c:pt idx="1089">
                  <c:v>7.7844536833679964E-2</c:v>
                </c:pt>
                <c:pt idx="1090">
                  <c:v>7.9585170635806182E-2</c:v>
                </c:pt>
                <c:pt idx="1091">
                  <c:v>7.9585170635806182E-2</c:v>
                </c:pt>
                <c:pt idx="1092">
                  <c:v>7.9961792226011241E-2</c:v>
                </c:pt>
                <c:pt idx="1093">
                  <c:v>7.9557428430028693E-2</c:v>
                </c:pt>
                <c:pt idx="1094">
                  <c:v>7.6620068474646821E-2</c:v>
                </c:pt>
                <c:pt idx="1095">
                  <c:v>7.7094467163077718E-2</c:v>
                </c:pt>
                <c:pt idx="1096">
                  <c:v>7.7094467163077718E-2</c:v>
                </c:pt>
                <c:pt idx="1097">
                  <c:v>7.1005977922146996E-2</c:v>
                </c:pt>
                <c:pt idx="1098">
                  <c:v>6.9687118804199602E-2</c:v>
                </c:pt>
                <c:pt idx="1099">
                  <c:v>7.1247429163938655E-2</c:v>
                </c:pt>
                <c:pt idx="1100">
                  <c:v>7.0591276086695395E-2</c:v>
                </c:pt>
                <c:pt idx="1101">
                  <c:v>7.0591276086695395E-2</c:v>
                </c:pt>
                <c:pt idx="1102">
                  <c:v>7.0591276086695395E-2</c:v>
                </c:pt>
                <c:pt idx="1103">
                  <c:v>7.0540736981859281E-2</c:v>
                </c:pt>
                <c:pt idx="1104">
                  <c:v>7.0540736981859281E-2</c:v>
                </c:pt>
                <c:pt idx="1105">
                  <c:v>7.0416800650969821E-2</c:v>
                </c:pt>
                <c:pt idx="1106">
                  <c:v>7.0416800650969821E-2</c:v>
                </c:pt>
                <c:pt idx="1107">
                  <c:v>7.0416800650969821E-2</c:v>
                </c:pt>
                <c:pt idx="1108">
                  <c:v>7.0186601824791167E-2</c:v>
                </c:pt>
                <c:pt idx="1109">
                  <c:v>6.7957051854080588E-2</c:v>
                </c:pt>
                <c:pt idx="1110">
                  <c:v>6.8127227189218237E-2</c:v>
                </c:pt>
                <c:pt idx="1111">
                  <c:v>6.7035082562431209E-2</c:v>
                </c:pt>
                <c:pt idx="1112">
                  <c:v>6.7035082562431209E-2</c:v>
                </c:pt>
                <c:pt idx="1113">
                  <c:v>6.7262824721677036E-2</c:v>
                </c:pt>
                <c:pt idx="1114">
                  <c:v>5.7970353130794815E-2</c:v>
                </c:pt>
                <c:pt idx="1115">
                  <c:v>5.8100140116276934E-2</c:v>
                </c:pt>
                <c:pt idx="1116">
                  <c:v>5.6939103063300391E-2</c:v>
                </c:pt>
                <c:pt idx="1117">
                  <c:v>5.6878111888794818E-2</c:v>
                </c:pt>
                <c:pt idx="1118">
                  <c:v>5.8942596859841281E-2</c:v>
                </c:pt>
                <c:pt idx="1119">
                  <c:v>5.8942596859841281E-2</c:v>
                </c:pt>
                <c:pt idx="1120">
                  <c:v>5.9164007844485014E-2</c:v>
                </c:pt>
                <c:pt idx="1121">
                  <c:v>5.9164007844485014E-2</c:v>
                </c:pt>
                <c:pt idx="1122">
                  <c:v>5.9164007844485014E-2</c:v>
                </c:pt>
                <c:pt idx="1123">
                  <c:v>5.9165730432946768E-2</c:v>
                </c:pt>
                <c:pt idx="1124">
                  <c:v>5.9165730432946768E-2</c:v>
                </c:pt>
                <c:pt idx="1125">
                  <c:v>5.9165730432946768E-2</c:v>
                </c:pt>
                <c:pt idx="1126">
                  <c:v>5.3562104914744425E-2</c:v>
                </c:pt>
                <c:pt idx="1127">
                  <c:v>5.3571282719815184E-2</c:v>
                </c:pt>
                <c:pt idx="1128">
                  <c:v>5.3571282719815184E-2</c:v>
                </c:pt>
                <c:pt idx="1129">
                  <c:v>5.3585860994025916E-2</c:v>
                </c:pt>
                <c:pt idx="1130">
                  <c:v>5.3585860994025916E-2</c:v>
                </c:pt>
                <c:pt idx="1131">
                  <c:v>5.3585860994025916E-2</c:v>
                </c:pt>
                <c:pt idx="1132">
                  <c:v>5.3585860994025916E-2</c:v>
                </c:pt>
                <c:pt idx="1133">
                  <c:v>5.3457970008272911E-2</c:v>
                </c:pt>
                <c:pt idx="1134">
                  <c:v>5.2626250251094554E-2</c:v>
                </c:pt>
                <c:pt idx="1135">
                  <c:v>5.2108154636274003E-2</c:v>
                </c:pt>
                <c:pt idx="1136">
                  <c:v>5.2108154636274003E-2</c:v>
                </c:pt>
                <c:pt idx="1137">
                  <c:v>5.2132507316899307E-2</c:v>
                </c:pt>
                <c:pt idx="1138">
                  <c:v>5.2055464648146796E-2</c:v>
                </c:pt>
                <c:pt idx="1139">
                  <c:v>5.2055464648146796E-2</c:v>
                </c:pt>
                <c:pt idx="1140">
                  <c:v>5.2128877966547117E-2</c:v>
                </c:pt>
                <c:pt idx="1141">
                  <c:v>5.1648304745809469E-2</c:v>
                </c:pt>
                <c:pt idx="1142">
                  <c:v>5.1648304745809469E-2</c:v>
                </c:pt>
                <c:pt idx="1143">
                  <c:v>5.0763401518794361E-2</c:v>
                </c:pt>
                <c:pt idx="1144">
                  <c:v>4.5183825590652635E-2</c:v>
                </c:pt>
                <c:pt idx="1145">
                  <c:v>4.4995888664061678E-2</c:v>
                </c:pt>
                <c:pt idx="1146">
                  <c:v>4.4972695891754566E-2</c:v>
                </c:pt>
                <c:pt idx="1147">
                  <c:v>4.6736988029435649E-2</c:v>
                </c:pt>
                <c:pt idx="1148">
                  <c:v>4.6736988029435649E-2</c:v>
                </c:pt>
                <c:pt idx="1149">
                  <c:v>4.941850445988312E-2</c:v>
                </c:pt>
                <c:pt idx="1150">
                  <c:v>4.7269982144549701E-2</c:v>
                </c:pt>
                <c:pt idx="1151">
                  <c:v>4.6753387056125272E-2</c:v>
                </c:pt>
                <c:pt idx="1152">
                  <c:v>4.6753387056125272E-2</c:v>
                </c:pt>
                <c:pt idx="1153">
                  <c:v>4.3871389567963257E-2</c:v>
                </c:pt>
                <c:pt idx="1154">
                  <c:v>4.6734192493970962E-2</c:v>
                </c:pt>
                <c:pt idx="1155">
                  <c:v>4.6086830192562891E-2</c:v>
                </c:pt>
                <c:pt idx="1156">
                  <c:v>4.6621541230429643E-2</c:v>
                </c:pt>
                <c:pt idx="1157">
                  <c:v>4.4858291574521189E-2</c:v>
                </c:pt>
                <c:pt idx="1158">
                  <c:v>4.4944109879570739E-2</c:v>
                </c:pt>
                <c:pt idx="1159">
                  <c:v>4.4944109879570739E-2</c:v>
                </c:pt>
                <c:pt idx="1160">
                  <c:v>4.4944109879570739E-2</c:v>
                </c:pt>
                <c:pt idx="1161">
                  <c:v>4.4944109879570739E-2</c:v>
                </c:pt>
                <c:pt idx="1162">
                  <c:v>4.2600606939207496E-2</c:v>
                </c:pt>
                <c:pt idx="1163">
                  <c:v>4.2600606939207496E-2</c:v>
                </c:pt>
                <c:pt idx="1164">
                  <c:v>4.2600606939207496E-2</c:v>
                </c:pt>
                <c:pt idx="1165">
                  <c:v>4.2600606939207496E-2</c:v>
                </c:pt>
                <c:pt idx="1166">
                  <c:v>4.2600606939207496E-2</c:v>
                </c:pt>
                <c:pt idx="1167">
                  <c:v>4.2993504432857564E-2</c:v>
                </c:pt>
                <c:pt idx="1168">
                  <c:v>4.2993504432857564E-2</c:v>
                </c:pt>
                <c:pt idx="1169">
                  <c:v>4.3034917110283968E-2</c:v>
                </c:pt>
                <c:pt idx="1170">
                  <c:v>4.3034917110283968E-2</c:v>
                </c:pt>
                <c:pt idx="1171">
                  <c:v>4.3039254932530559E-2</c:v>
                </c:pt>
                <c:pt idx="1172">
                  <c:v>4.2930450580517261E-2</c:v>
                </c:pt>
                <c:pt idx="1173">
                  <c:v>4.224105664241485E-2</c:v>
                </c:pt>
                <c:pt idx="1174">
                  <c:v>4.175422009127152E-2</c:v>
                </c:pt>
                <c:pt idx="1175">
                  <c:v>4.180365356360085E-2</c:v>
                </c:pt>
                <c:pt idx="1176">
                  <c:v>4.1400563174967007E-2</c:v>
                </c:pt>
                <c:pt idx="1177">
                  <c:v>4.1513456918820482E-2</c:v>
                </c:pt>
                <c:pt idx="1178">
                  <c:v>4.1323857444387636E-2</c:v>
                </c:pt>
                <c:pt idx="1179">
                  <c:v>4.1254917762080678E-2</c:v>
                </c:pt>
                <c:pt idx="1180">
                  <c:v>4.1378556831628388E-2</c:v>
                </c:pt>
                <c:pt idx="1181">
                  <c:v>3.8329707318244338E-2</c:v>
                </c:pt>
                <c:pt idx="1182">
                  <c:v>3.8632223902152117E-2</c:v>
                </c:pt>
                <c:pt idx="1183">
                  <c:v>3.82922789082277E-2</c:v>
                </c:pt>
                <c:pt idx="1184">
                  <c:v>3.8294134827714675E-2</c:v>
                </c:pt>
                <c:pt idx="1185">
                  <c:v>3.8439041456957868E-2</c:v>
                </c:pt>
                <c:pt idx="1186">
                  <c:v>3.8487308012695946E-2</c:v>
                </c:pt>
                <c:pt idx="1187">
                  <c:v>3.8487308012695946E-2</c:v>
                </c:pt>
                <c:pt idx="1188">
                  <c:v>3.8487308012695946E-2</c:v>
                </c:pt>
                <c:pt idx="1189">
                  <c:v>3.79446897992416E-2</c:v>
                </c:pt>
                <c:pt idx="1190">
                  <c:v>3.7916852896363262E-2</c:v>
                </c:pt>
                <c:pt idx="1191">
                  <c:v>3.7916852896363262E-2</c:v>
                </c:pt>
                <c:pt idx="1192">
                  <c:v>4.5153370763158833E-2</c:v>
                </c:pt>
                <c:pt idx="1193">
                  <c:v>4.5153370763158833E-2</c:v>
                </c:pt>
                <c:pt idx="1194">
                  <c:v>4.5153370763158833E-2</c:v>
                </c:pt>
                <c:pt idx="1195">
                  <c:v>4.5153370763158833E-2</c:v>
                </c:pt>
                <c:pt idx="1196">
                  <c:v>4.516455636515871E-2</c:v>
                </c:pt>
                <c:pt idx="1197">
                  <c:v>4.5100167006970497E-2</c:v>
                </c:pt>
                <c:pt idx="1198">
                  <c:v>4.5100167006970497E-2</c:v>
                </c:pt>
                <c:pt idx="1199">
                  <c:v>4.8797336181534041E-2</c:v>
                </c:pt>
                <c:pt idx="1200">
                  <c:v>4.8771318198967462E-2</c:v>
                </c:pt>
                <c:pt idx="1201">
                  <c:v>4.8771318198967462E-2</c:v>
                </c:pt>
                <c:pt idx="1202">
                  <c:v>4.8771318198967462E-2</c:v>
                </c:pt>
                <c:pt idx="1203">
                  <c:v>4.8695069978399681E-2</c:v>
                </c:pt>
                <c:pt idx="1204">
                  <c:v>4.8695069978399681E-2</c:v>
                </c:pt>
                <c:pt idx="1205">
                  <c:v>4.8695069978399681E-2</c:v>
                </c:pt>
                <c:pt idx="1206">
                  <c:v>4.8567105203884547E-2</c:v>
                </c:pt>
                <c:pt idx="1207">
                  <c:v>4.7951057477557971E-2</c:v>
                </c:pt>
                <c:pt idx="1208">
                  <c:v>4.7951057477557971E-2</c:v>
                </c:pt>
                <c:pt idx="1209">
                  <c:v>4.7494353887846799E-2</c:v>
                </c:pt>
                <c:pt idx="1210">
                  <c:v>4.5707890957268023E-2</c:v>
                </c:pt>
                <c:pt idx="1211">
                  <c:v>4.5785470818824413E-2</c:v>
                </c:pt>
                <c:pt idx="1212">
                  <c:v>4.2877344868666227E-2</c:v>
                </c:pt>
                <c:pt idx="1213">
                  <c:v>4.2876940839617572E-2</c:v>
                </c:pt>
                <c:pt idx="1214">
                  <c:v>4.2924859286098363E-2</c:v>
                </c:pt>
                <c:pt idx="1215">
                  <c:v>4.7873259597816867E-2</c:v>
                </c:pt>
                <c:pt idx="1216">
                  <c:v>4.8641940897872313E-2</c:v>
                </c:pt>
                <c:pt idx="1217">
                  <c:v>4.5898284160440742E-2</c:v>
                </c:pt>
                <c:pt idx="1218">
                  <c:v>4.5898284160440742E-2</c:v>
                </c:pt>
                <c:pt idx="1219">
                  <c:v>4.535504712124154E-2</c:v>
                </c:pt>
                <c:pt idx="1220">
                  <c:v>4.7674088698078994E-2</c:v>
                </c:pt>
                <c:pt idx="1221">
                  <c:v>4.6820829437450515E-2</c:v>
                </c:pt>
                <c:pt idx="1222">
                  <c:v>4.6820829437450515E-2</c:v>
                </c:pt>
                <c:pt idx="1223">
                  <c:v>4.7004393197554117E-2</c:v>
                </c:pt>
                <c:pt idx="1224">
                  <c:v>4.8722512765361763E-2</c:v>
                </c:pt>
                <c:pt idx="1225">
                  <c:v>4.8571009009583964E-2</c:v>
                </c:pt>
                <c:pt idx="1226">
                  <c:v>4.8572916930868036E-2</c:v>
                </c:pt>
                <c:pt idx="1227">
                  <c:v>5.2786531233471691E-2</c:v>
                </c:pt>
                <c:pt idx="1228">
                  <c:v>5.2786531233471691E-2</c:v>
                </c:pt>
                <c:pt idx="1229">
                  <c:v>5.3077121573662699E-2</c:v>
                </c:pt>
                <c:pt idx="1230">
                  <c:v>5.2963542268119113E-2</c:v>
                </c:pt>
                <c:pt idx="1231">
                  <c:v>5.3778336628697188E-2</c:v>
                </c:pt>
                <c:pt idx="1232">
                  <c:v>5.3745202793166615E-2</c:v>
                </c:pt>
                <c:pt idx="1233">
                  <c:v>5.3745202793166615E-2</c:v>
                </c:pt>
                <c:pt idx="1234">
                  <c:v>5.3741729120119132E-2</c:v>
                </c:pt>
                <c:pt idx="1235">
                  <c:v>5.3849447032539056E-2</c:v>
                </c:pt>
                <c:pt idx="1236">
                  <c:v>5.3849447032539056E-2</c:v>
                </c:pt>
                <c:pt idx="1237">
                  <c:v>5.3849447032539056E-2</c:v>
                </c:pt>
                <c:pt idx="1238">
                  <c:v>5.3811080549223442E-2</c:v>
                </c:pt>
                <c:pt idx="1239">
                  <c:v>5.3824633257694217E-2</c:v>
                </c:pt>
                <c:pt idx="1240">
                  <c:v>5.3737609466545433E-2</c:v>
                </c:pt>
                <c:pt idx="1241">
                  <c:v>5.3737609466545433E-2</c:v>
                </c:pt>
                <c:pt idx="1242">
                  <c:v>5.3735605063875203E-2</c:v>
                </c:pt>
                <c:pt idx="1243">
                  <c:v>5.3640456053882596E-2</c:v>
                </c:pt>
                <c:pt idx="1244">
                  <c:v>5.3640456053882596E-2</c:v>
                </c:pt>
                <c:pt idx="1245">
                  <c:v>5.3422993786802798E-2</c:v>
                </c:pt>
                <c:pt idx="1246">
                  <c:v>5.3422993786802798E-2</c:v>
                </c:pt>
                <c:pt idx="1247">
                  <c:v>5.3528717230853583E-2</c:v>
                </c:pt>
                <c:pt idx="1248">
                  <c:v>5.3955224310826611E-2</c:v>
                </c:pt>
                <c:pt idx="1249">
                  <c:v>5.3918915299321184E-2</c:v>
                </c:pt>
                <c:pt idx="1250">
                  <c:v>5.4935731427902507E-2</c:v>
                </c:pt>
                <c:pt idx="1251">
                  <c:v>5.50017669364938E-2</c:v>
                </c:pt>
                <c:pt idx="1252">
                  <c:v>5.50017669364938E-2</c:v>
                </c:pt>
                <c:pt idx="1253">
                  <c:v>5.50017669364938E-2</c:v>
                </c:pt>
                <c:pt idx="1254">
                  <c:v>5.6624427369266032E-2</c:v>
                </c:pt>
                <c:pt idx="1255">
                  <c:v>4.8024322488700595E-2</c:v>
                </c:pt>
                <c:pt idx="1256">
                  <c:v>4.8024322488700595E-2</c:v>
                </c:pt>
                <c:pt idx="1257">
                  <c:v>4.8024322488700595E-2</c:v>
                </c:pt>
                <c:pt idx="1258">
                  <c:v>4.8078881185740475E-2</c:v>
                </c:pt>
                <c:pt idx="1259">
                  <c:v>4.8068373757453438E-2</c:v>
                </c:pt>
                <c:pt idx="1260">
                  <c:v>4.8068373757453438E-2</c:v>
                </c:pt>
                <c:pt idx="1261">
                  <c:v>4.8068373757453438E-2</c:v>
                </c:pt>
                <c:pt idx="1262">
                  <c:v>4.431042316802241E-2</c:v>
                </c:pt>
                <c:pt idx="1263">
                  <c:v>4.4613122767077358E-2</c:v>
                </c:pt>
                <c:pt idx="1264">
                  <c:v>4.6126340282282734E-2</c:v>
                </c:pt>
                <c:pt idx="1265">
                  <c:v>4.7021305731669884E-2</c:v>
                </c:pt>
                <c:pt idx="1266">
                  <c:v>4.7018999490186557E-2</c:v>
                </c:pt>
                <c:pt idx="1267">
                  <c:v>4.7191535116365743E-2</c:v>
                </c:pt>
                <c:pt idx="1268">
                  <c:v>4.7191535116365743E-2</c:v>
                </c:pt>
                <c:pt idx="1269">
                  <c:v>4.7191535116365743E-2</c:v>
                </c:pt>
                <c:pt idx="1270">
                  <c:v>4.7012333012829643E-2</c:v>
                </c:pt>
                <c:pt idx="1271">
                  <c:v>4.7012333012829643E-2</c:v>
                </c:pt>
                <c:pt idx="1272">
                  <c:v>4.7319330627164403E-2</c:v>
                </c:pt>
                <c:pt idx="1273">
                  <c:v>4.7319330627164403E-2</c:v>
                </c:pt>
                <c:pt idx="1274">
                  <c:v>4.7244269585453226E-2</c:v>
                </c:pt>
                <c:pt idx="1275">
                  <c:v>4.7244269585453226E-2</c:v>
                </c:pt>
                <c:pt idx="1276">
                  <c:v>4.7244269585453226E-2</c:v>
                </c:pt>
                <c:pt idx="1277">
                  <c:v>4.7862289044031371E-2</c:v>
                </c:pt>
                <c:pt idx="1278">
                  <c:v>4.3950552029539833E-2</c:v>
                </c:pt>
                <c:pt idx="1279">
                  <c:v>4.2551226852695349E-2</c:v>
                </c:pt>
                <c:pt idx="1280">
                  <c:v>4.2551226852695349E-2</c:v>
                </c:pt>
                <c:pt idx="1281">
                  <c:v>4.2551226852695349E-2</c:v>
                </c:pt>
                <c:pt idx="1282">
                  <c:v>4.2551226852695349E-2</c:v>
                </c:pt>
                <c:pt idx="1283">
                  <c:v>3.9935804397148167E-2</c:v>
                </c:pt>
                <c:pt idx="1284">
                  <c:v>4.2335600046019162E-2</c:v>
                </c:pt>
                <c:pt idx="1285">
                  <c:v>4.2353166957596465E-2</c:v>
                </c:pt>
                <c:pt idx="1286">
                  <c:v>4.3077784555898377E-2</c:v>
                </c:pt>
                <c:pt idx="1287">
                  <c:v>4.1766619111179369E-2</c:v>
                </c:pt>
                <c:pt idx="1288">
                  <c:v>4.1766619111179369E-2</c:v>
                </c:pt>
                <c:pt idx="1289">
                  <c:v>4.2119677966382989E-2</c:v>
                </c:pt>
                <c:pt idx="1290">
                  <c:v>3.6701194142732367E-2</c:v>
                </c:pt>
                <c:pt idx="1291">
                  <c:v>3.7586051911253048E-2</c:v>
                </c:pt>
                <c:pt idx="1292">
                  <c:v>3.7174565813097554E-2</c:v>
                </c:pt>
                <c:pt idx="1293">
                  <c:v>3.6883094454255909E-2</c:v>
                </c:pt>
                <c:pt idx="1294">
                  <c:v>3.7607123030268634E-2</c:v>
                </c:pt>
                <c:pt idx="1295">
                  <c:v>3.7607123030268634E-2</c:v>
                </c:pt>
                <c:pt idx="1296">
                  <c:v>3.7617785344237105E-2</c:v>
                </c:pt>
                <c:pt idx="1297">
                  <c:v>3.7617785344237105E-2</c:v>
                </c:pt>
                <c:pt idx="1298">
                  <c:v>3.7463425861967443E-2</c:v>
                </c:pt>
                <c:pt idx="1299">
                  <c:v>3.7779516921910714E-2</c:v>
                </c:pt>
                <c:pt idx="1300">
                  <c:v>3.7779516921910714E-2</c:v>
                </c:pt>
                <c:pt idx="1301">
                  <c:v>4.0015566786532529E-2</c:v>
                </c:pt>
                <c:pt idx="1302">
                  <c:v>3.999733528370579E-2</c:v>
                </c:pt>
                <c:pt idx="1303">
                  <c:v>3.999733528370579E-2</c:v>
                </c:pt>
                <c:pt idx="1304">
                  <c:v>4.0016431898699696E-2</c:v>
                </c:pt>
                <c:pt idx="1305">
                  <c:v>4.0016431898699696E-2</c:v>
                </c:pt>
                <c:pt idx="1306">
                  <c:v>4.0016431898699696E-2</c:v>
                </c:pt>
                <c:pt idx="1307">
                  <c:v>4.0411190344752608E-2</c:v>
                </c:pt>
                <c:pt idx="1308">
                  <c:v>4.0411190344752608E-2</c:v>
                </c:pt>
                <c:pt idx="1309">
                  <c:v>4.0411190344752608E-2</c:v>
                </c:pt>
                <c:pt idx="1310">
                  <c:v>4.0671343171332405E-2</c:v>
                </c:pt>
                <c:pt idx="1311">
                  <c:v>4.2073153708817097E-2</c:v>
                </c:pt>
                <c:pt idx="1312">
                  <c:v>4.213277005859789E-2</c:v>
                </c:pt>
                <c:pt idx="1313">
                  <c:v>4.0798102313066235E-2</c:v>
                </c:pt>
                <c:pt idx="1314">
                  <c:v>4.1016212710144447E-2</c:v>
                </c:pt>
                <c:pt idx="1315">
                  <c:v>4.1016212710144447E-2</c:v>
                </c:pt>
                <c:pt idx="1316">
                  <c:v>4.1549040893080036E-2</c:v>
                </c:pt>
                <c:pt idx="1317">
                  <c:v>3.9308922528783909E-2</c:v>
                </c:pt>
                <c:pt idx="1318">
                  <c:v>3.9257004948105488E-2</c:v>
                </c:pt>
                <c:pt idx="1319">
                  <c:v>3.9257004948105488E-2</c:v>
                </c:pt>
                <c:pt idx="1320">
                  <c:v>3.9257004948105488E-2</c:v>
                </c:pt>
                <c:pt idx="1321">
                  <c:v>3.958097015909403E-2</c:v>
                </c:pt>
                <c:pt idx="1322">
                  <c:v>4.0130644761787723E-2</c:v>
                </c:pt>
                <c:pt idx="1323">
                  <c:v>4.3414425843746565E-2</c:v>
                </c:pt>
                <c:pt idx="1324">
                  <c:v>4.3414425843746565E-2</c:v>
                </c:pt>
                <c:pt idx="1325">
                  <c:v>4.3414425843746565E-2</c:v>
                </c:pt>
                <c:pt idx="1326">
                  <c:v>4.365881359902922E-2</c:v>
                </c:pt>
                <c:pt idx="1327">
                  <c:v>4.6685339402019965E-2</c:v>
                </c:pt>
                <c:pt idx="1328">
                  <c:v>4.5783807074200003E-2</c:v>
                </c:pt>
                <c:pt idx="1329">
                  <c:v>5.7568172010999986E-2</c:v>
                </c:pt>
                <c:pt idx="1330">
                  <c:v>5.8098766433544287E-2</c:v>
                </c:pt>
                <c:pt idx="1331">
                  <c:v>8.187475570482533E-2</c:v>
                </c:pt>
                <c:pt idx="1332">
                  <c:v>8.187475570482533E-2</c:v>
                </c:pt>
                <c:pt idx="1333">
                  <c:v>8.7431790724507338E-2</c:v>
                </c:pt>
                <c:pt idx="1334">
                  <c:v>8.7431790724507338E-2</c:v>
                </c:pt>
                <c:pt idx="1335">
                  <c:v>8.726602107120697E-2</c:v>
                </c:pt>
                <c:pt idx="1336">
                  <c:v>8.726602107120697E-2</c:v>
                </c:pt>
                <c:pt idx="1337">
                  <c:v>8.7749441514529972E-2</c:v>
                </c:pt>
                <c:pt idx="1338">
                  <c:v>8.7751502673563325E-2</c:v>
                </c:pt>
                <c:pt idx="1339">
                  <c:v>9.4309949805502627E-2</c:v>
                </c:pt>
                <c:pt idx="1340">
                  <c:v>9.3993824507792256E-2</c:v>
                </c:pt>
                <c:pt idx="1341">
                  <c:v>9.3537124884582518E-2</c:v>
                </c:pt>
                <c:pt idx="1342">
                  <c:v>9.3504907380560623E-2</c:v>
                </c:pt>
                <c:pt idx="1343">
                  <c:v>9.3504907380560623E-2</c:v>
                </c:pt>
                <c:pt idx="1344">
                  <c:v>9.4767289440156305E-2</c:v>
                </c:pt>
                <c:pt idx="1345">
                  <c:v>9.4767289440156305E-2</c:v>
                </c:pt>
                <c:pt idx="1346">
                  <c:v>9.4767289440156305E-2</c:v>
                </c:pt>
                <c:pt idx="1347">
                  <c:v>9.3719819619038663E-2</c:v>
                </c:pt>
                <c:pt idx="1348">
                  <c:v>9.3711882220685327E-2</c:v>
                </c:pt>
                <c:pt idx="1349">
                  <c:v>9.3717581814509454E-2</c:v>
                </c:pt>
                <c:pt idx="1350">
                  <c:v>9.560059694622515E-2</c:v>
                </c:pt>
                <c:pt idx="1351">
                  <c:v>9.5853336402574263E-2</c:v>
                </c:pt>
                <c:pt idx="1352">
                  <c:v>9.5697753142525099E-2</c:v>
                </c:pt>
                <c:pt idx="1353">
                  <c:v>9.5905103013302823E-2</c:v>
                </c:pt>
                <c:pt idx="1354">
                  <c:v>9.7145484874406607E-2</c:v>
                </c:pt>
                <c:pt idx="1355">
                  <c:v>9.7145484874406607E-2</c:v>
                </c:pt>
                <c:pt idx="1356">
                  <c:v>9.7145484874406607E-2</c:v>
                </c:pt>
                <c:pt idx="1357">
                  <c:v>9.6417526956610614E-2</c:v>
                </c:pt>
                <c:pt idx="1358">
                  <c:v>9.6417526956610614E-2</c:v>
                </c:pt>
                <c:pt idx="1359">
                  <c:v>9.6413367500764097E-2</c:v>
                </c:pt>
                <c:pt idx="1360">
                  <c:v>9.6603423087686546E-2</c:v>
                </c:pt>
                <c:pt idx="1361">
                  <c:v>9.6766079293864118E-2</c:v>
                </c:pt>
                <c:pt idx="1362">
                  <c:v>9.872811507862557E-2</c:v>
                </c:pt>
                <c:pt idx="1363">
                  <c:v>9.9432085106539309E-2</c:v>
                </c:pt>
                <c:pt idx="1364">
                  <c:v>9.8553467022929081E-2</c:v>
                </c:pt>
                <c:pt idx="1365">
                  <c:v>9.8553467022929081E-2</c:v>
                </c:pt>
                <c:pt idx="1366">
                  <c:v>9.8553467022929081E-2</c:v>
                </c:pt>
                <c:pt idx="1367">
                  <c:v>0.10130960102546412</c:v>
                </c:pt>
                <c:pt idx="1368">
                  <c:v>0.10130960102546412</c:v>
                </c:pt>
                <c:pt idx="1369">
                  <c:v>0.10208095535389762</c:v>
                </c:pt>
                <c:pt idx="1370">
                  <c:v>0.10552571880849144</c:v>
                </c:pt>
                <c:pt idx="1371">
                  <c:v>0.10552571880849144</c:v>
                </c:pt>
                <c:pt idx="1372">
                  <c:v>0.10552571880849144</c:v>
                </c:pt>
                <c:pt idx="1373">
                  <c:v>0.10537140996643607</c:v>
                </c:pt>
                <c:pt idx="1374">
                  <c:v>0.1053405796894936</c:v>
                </c:pt>
                <c:pt idx="1375">
                  <c:v>0.10531674928288293</c:v>
                </c:pt>
                <c:pt idx="1376">
                  <c:v>0.10531674928288293</c:v>
                </c:pt>
                <c:pt idx="1377">
                  <c:v>0.10519749687211895</c:v>
                </c:pt>
                <c:pt idx="1378">
                  <c:v>0.10522010847453843</c:v>
                </c:pt>
                <c:pt idx="1379">
                  <c:v>0.10501084769366739</c:v>
                </c:pt>
                <c:pt idx="1380">
                  <c:v>0.10625680311576191</c:v>
                </c:pt>
                <c:pt idx="1381">
                  <c:v>0.10625680311576191</c:v>
                </c:pt>
                <c:pt idx="1382">
                  <c:v>0.10689939158055546</c:v>
                </c:pt>
                <c:pt idx="1383">
                  <c:v>0.10689939158055546</c:v>
                </c:pt>
                <c:pt idx="1384">
                  <c:v>0.10675530850257321</c:v>
                </c:pt>
                <c:pt idx="1385">
                  <c:v>0.1065498964955756</c:v>
                </c:pt>
                <c:pt idx="1386">
                  <c:v>0.10659117993026451</c:v>
                </c:pt>
                <c:pt idx="1387">
                  <c:v>0.10659117993026451</c:v>
                </c:pt>
                <c:pt idx="1388">
                  <c:v>0.10659117993026451</c:v>
                </c:pt>
                <c:pt idx="1389">
                  <c:v>0.10636485737165408</c:v>
                </c:pt>
                <c:pt idx="1390">
                  <c:v>0.10668413020172669</c:v>
                </c:pt>
                <c:pt idx="1391">
                  <c:v>0.11050812669551614</c:v>
                </c:pt>
                <c:pt idx="1392">
                  <c:v>0.10485279503795658</c:v>
                </c:pt>
                <c:pt idx="1393">
                  <c:v>0.10448196840258737</c:v>
                </c:pt>
                <c:pt idx="1394">
                  <c:v>8.7207884879714093E-2</c:v>
                </c:pt>
                <c:pt idx="1395">
                  <c:v>8.7207884879714093E-2</c:v>
                </c:pt>
                <c:pt idx="1396">
                  <c:v>8.160593527342061E-2</c:v>
                </c:pt>
                <c:pt idx="1397">
                  <c:v>8.8457472996549352E-2</c:v>
                </c:pt>
                <c:pt idx="1398">
                  <c:v>8.8457472996549352E-2</c:v>
                </c:pt>
                <c:pt idx="1399">
                  <c:v>8.8457472996549352E-2</c:v>
                </c:pt>
                <c:pt idx="1400">
                  <c:v>8.8271103295857273E-2</c:v>
                </c:pt>
                <c:pt idx="1401">
                  <c:v>8.8269054269950284E-2</c:v>
                </c:pt>
                <c:pt idx="1402">
                  <c:v>8.1659735278615225E-2</c:v>
                </c:pt>
                <c:pt idx="1403">
                  <c:v>8.2439082260843136E-2</c:v>
                </c:pt>
                <c:pt idx="1404">
                  <c:v>8.2411709404563493E-2</c:v>
                </c:pt>
                <c:pt idx="1405">
                  <c:v>8.530872440761067E-2</c:v>
                </c:pt>
                <c:pt idx="1406">
                  <c:v>8.5331679849032935E-2</c:v>
                </c:pt>
                <c:pt idx="1407">
                  <c:v>8.6164548708651811E-2</c:v>
                </c:pt>
                <c:pt idx="1408">
                  <c:v>8.6250402414695712E-2</c:v>
                </c:pt>
                <c:pt idx="1409">
                  <c:v>8.6250402414695712E-2</c:v>
                </c:pt>
                <c:pt idx="1410">
                  <c:v>8.6288225398112026E-2</c:v>
                </c:pt>
                <c:pt idx="1411">
                  <c:v>8.6288225398112026E-2</c:v>
                </c:pt>
                <c:pt idx="1412">
                  <c:v>8.5822269190309317E-2</c:v>
                </c:pt>
                <c:pt idx="1413">
                  <c:v>8.3401125134041756E-2</c:v>
                </c:pt>
                <c:pt idx="1414">
                  <c:v>8.3110527074454391E-2</c:v>
                </c:pt>
                <c:pt idx="1415">
                  <c:v>8.3148788952787725E-2</c:v>
                </c:pt>
                <c:pt idx="1416">
                  <c:v>8.2909564029906721E-2</c:v>
                </c:pt>
                <c:pt idx="1417">
                  <c:v>8.3276123273905281E-2</c:v>
                </c:pt>
                <c:pt idx="1418">
                  <c:v>8.3276123273905281E-2</c:v>
                </c:pt>
                <c:pt idx="1419">
                  <c:v>8.401436497731235E-2</c:v>
                </c:pt>
                <c:pt idx="1420">
                  <c:v>8.4530022461717494E-2</c:v>
                </c:pt>
                <c:pt idx="1421">
                  <c:v>8.5112054732889686E-2</c:v>
                </c:pt>
                <c:pt idx="1422">
                  <c:v>8.5112054732889686E-2</c:v>
                </c:pt>
                <c:pt idx="1423">
                  <c:v>8.4896277547565277E-2</c:v>
                </c:pt>
                <c:pt idx="1424">
                  <c:v>8.5291456034880975E-2</c:v>
                </c:pt>
                <c:pt idx="1425">
                  <c:v>8.2869066882282988E-2</c:v>
                </c:pt>
                <c:pt idx="1426">
                  <c:v>8.2023066294089189E-2</c:v>
                </c:pt>
                <c:pt idx="1427">
                  <c:v>8.2023066294089189E-2</c:v>
                </c:pt>
                <c:pt idx="1428">
                  <c:v>8.2023066294089189E-2</c:v>
                </c:pt>
                <c:pt idx="1429">
                  <c:v>8.2023066294089189E-2</c:v>
                </c:pt>
                <c:pt idx="1430">
                  <c:v>7.9636899327733768E-2</c:v>
                </c:pt>
                <c:pt idx="1431">
                  <c:v>7.9636899327733768E-2</c:v>
                </c:pt>
                <c:pt idx="1432">
                  <c:v>7.8683385835336669E-2</c:v>
                </c:pt>
                <c:pt idx="1433">
                  <c:v>7.3784617904083097E-2</c:v>
                </c:pt>
                <c:pt idx="1434">
                  <c:v>7.3845831477846943E-2</c:v>
                </c:pt>
                <c:pt idx="1435">
                  <c:v>7.3845831477846943E-2</c:v>
                </c:pt>
                <c:pt idx="1436">
                  <c:v>7.3853704791712535E-2</c:v>
                </c:pt>
                <c:pt idx="1437">
                  <c:v>7.2718031497247509E-2</c:v>
                </c:pt>
                <c:pt idx="1438">
                  <c:v>7.2718031497247509E-2</c:v>
                </c:pt>
                <c:pt idx="1439">
                  <c:v>7.2718031497247509E-2</c:v>
                </c:pt>
                <c:pt idx="1440">
                  <c:v>7.2718031497247509E-2</c:v>
                </c:pt>
                <c:pt idx="1441">
                  <c:v>7.3046864057220509E-2</c:v>
                </c:pt>
                <c:pt idx="1442">
                  <c:v>7.3071779497141873E-2</c:v>
                </c:pt>
                <c:pt idx="1443">
                  <c:v>7.124784125740051E-2</c:v>
                </c:pt>
                <c:pt idx="1444">
                  <c:v>7.124784125740051E-2</c:v>
                </c:pt>
                <c:pt idx="1445">
                  <c:v>7.0283402433633305E-2</c:v>
                </c:pt>
                <c:pt idx="1446">
                  <c:v>7.0492129958042285E-2</c:v>
                </c:pt>
                <c:pt idx="1447">
                  <c:v>7.0492129958042285E-2</c:v>
                </c:pt>
                <c:pt idx="1448">
                  <c:v>7.0492129958042285E-2</c:v>
                </c:pt>
                <c:pt idx="1449">
                  <c:v>6.8454345866190286E-2</c:v>
                </c:pt>
                <c:pt idx="1450">
                  <c:v>6.8454345866190286E-2</c:v>
                </c:pt>
                <c:pt idx="1451">
                  <c:v>6.8555151314738924E-2</c:v>
                </c:pt>
                <c:pt idx="1452">
                  <c:v>6.8555151314738924E-2</c:v>
                </c:pt>
                <c:pt idx="1453">
                  <c:v>6.4969612616718339E-2</c:v>
                </c:pt>
                <c:pt idx="1454">
                  <c:v>5.822806998959501E-2</c:v>
                </c:pt>
                <c:pt idx="1455">
                  <c:v>5.822806998959501E-2</c:v>
                </c:pt>
                <c:pt idx="1456">
                  <c:v>5.8511848822620234E-2</c:v>
                </c:pt>
                <c:pt idx="1457">
                  <c:v>5.8368604815445681E-2</c:v>
                </c:pt>
                <c:pt idx="1458">
                  <c:v>5.8368604815445681E-2</c:v>
                </c:pt>
                <c:pt idx="1459">
                  <c:v>5.8368604815445681E-2</c:v>
                </c:pt>
                <c:pt idx="1460">
                  <c:v>4.7811412805689214E-2</c:v>
                </c:pt>
                <c:pt idx="1461">
                  <c:v>4.7811412805689214E-2</c:v>
                </c:pt>
                <c:pt idx="1462">
                  <c:v>4.7820503614817406E-2</c:v>
                </c:pt>
                <c:pt idx="1463">
                  <c:v>4.7390754318647019E-2</c:v>
                </c:pt>
                <c:pt idx="1464">
                  <c:v>4.7390754318647019E-2</c:v>
                </c:pt>
                <c:pt idx="1465">
                  <c:v>4.66398350230086E-2</c:v>
                </c:pt>
                <c:pt idx="1466">
                  <c:v>4.5773936011162135E-2</c:v>
                </c:pt>
                <c:pt idx="1467">
                  <c:v>4.5997041418020641E-2</c:v>
                </c:pt>
                <c:pt idx="1468">
                  <c:v>4.0371267086130182E-2</c:v>
                </c:pt>
                <c:pt idx="1469">
                  <c:v>4.066813280255166E-2</c:v>
                </c:pt>
                <c:pt idx="1470">
                  <c:v>3.568461452434455E-2</c:v>
                </c:pt>
                <c:pt idx="1471">
                  <c:v>3.5476601460959364E-2</c:v>
                </c:pt>
                <c:pt idx="1472">
                  <c:v>3.7017545233585782E-2</c:v>
                </c:pt>
                <c:pt idx="1473">
                  <c:v>3.6929293649650696E-2</c:v>
                </c:pt>
                <c:pt idx="1474">
                  <c:v>3.8669623072380865E-2</c:v>
                </c:pt>
                <c:pt idx="1475">
                  <c:v>3.90807802233386E-2</c:v>
                </c:pt>
                <c:pt idx="1476">
                  <c:v>4.2996097256569603E-2</c:v>
                </c:pt>
                <c:pt idx="1477">
                  <c:v>4.2996097256569603E-2</c:v>
                </c:pt>
                <c:pt idx="1478">
                  <c:v>4.2922057098591822E-2</c:v>
                </c:pt>
                <c:pt idx="1479">
                  <c:v>4.2922015968454401E-2</c:v>
                </c:pt>
                <c:pt idx="1480">
                  <c:v>3.8922205355934415E-2</c:v>
                </c:pt>
                <c:pt idx="1481">
                  <c:v>3.8922205355934415E-2</c:v>
                </c:pt>
                <c:pt idx="1482">
                  <c:v>3.7532696302322789E-2</c:v>
                </c:pt>
                <c:pt idx="1483">
                  <c:v>3.6356459080677521E-2</c:v>
                </c:pt>
                <c:pt idx="1484">
                  <c:v>3.4972202581608026E-2</c:v>
                </c:pt>
                <c:pt idx="1485">
                  <c:v>3.4972202581608026E-2</c:v>
                </c:pt>
                <c:pt idx="1486">
                  <c:v>3.5834657976663867E-2</c:v>
                </c:pt>
                <c:pt idx="1487">
                  <c:v>3.4429862496673631E-2</c:v>
                </c:pt>
                <c:pt idx="1488">
                  <c:v>3.4875800356003163E-2</c:v>
                </c:pt>
                <c:pt idx="1489">
                  <c:v>3.4875800356003163E-2</c:v>
                </c:pt>
                <c:pt idx="1490">
                  <c:v>3.4875800356003163E-2</c:v>
                </c:pt>
                <c:pt idx="1491">
                  <c:v>3.4913735703820697E-2</c:v>
                </c:pt>
                <c:pt idx="1492">
                  <c:v>3.5021988320634564E-2</c:v>
                </c:pt>
                <c:pt idx="1493">
                  <c:v>3.2556258167583757E-2</c:v>
                </c:pt>
                <c:pt idx="1494">
                  <c:v>3.2601317272395E-2</c:v>
                </c:pt>
                <c:pt idx="1495">
                  <c:v>3.2510309593923953E-2</c:v>
                </c:pt>
                <c:pt idx="1496">
                  <c:v>3.3095792435157347E-2</c:v>
                </c:pt>
                <c:pt idx="1497">
                  <c:v>3.5725314330573854E-2</c:v>
                </c:pt>
                <c:pt idx="1498">
                  <c:v>3.5863409380794638E-2</c:v>
                </c:pt>
                <c:pt idx="1499">
                  <c:v>3.8407499734194092E-2</c:v>
                </c:pt>
                <c:pt idx="1500">
                  <c:v>4.214063837388965E-2</c:v>
                </c:pt>
                <c:pt idx="1501">
                  <c:v>4.214063837388965E-2</c:v>
                </c:pt>
                <c:pt idx="1502">
                  <c:v>4.214063837388965E-2</c:v>
                </c:pt>
                <c:pt idx="1503">
                  <c:v>4.4379379063566218E-2</c:v>
                </c:pt>
                <c:pt idx="1504">
                  <c:v>4.378172179202381E-2</c:v>
                </c:pt>
                <c:pt idx="1505">
                  <c:v>4.3740125203173594E-2</c:v>
                </c:pt>
                <c:pt idx="1506">
                  <c:v>4.3926058925119436E-2</c:v>
                </c:pt>
                <c:pt idx="1507">
                  <c:v>4.3926058925119436E-2</c:v>
                </c:pt>
                <c:pt idx="1508">
                  <c:v>4.393960195975722E-2</c:v>
                </c:pt>
                <c:pt idx="1509">
                  <c:v>4.4053986477322157E-2</c:v>
                </c:pt>
                <c:pt idx="1510">
                  <c:v>4.4053986477322157E-2</c:v>
                </c:pt>
                <c:pt idx="1511">
                  <c:v>4.4053986477322157E-2</c:v>
                </c:pt>
                <c:pt idx="1512">
                  <c:v>4.4053986477322157E-2</c:v>
                </c:pt>
                <c:pt idx="1513">
                  <c:v>4.4053986477322157E-2</c:v>
                </c:pt>
                <c:pt idx="1514">
                  <c:v>4.4126125052361506E-2</c:v>
                </c:pt>
                <c:pt idx="1515">
                  <c:v>4.4126125052361506E-2</c:v>
                </c:pt>
                <c:pt idx="1516">
                  <c:v>4.4133834679224895E-2</c:v>
                </c:pt>
                <c:pt idx="1517">
                  <c:v>4.4453482005099035E-2</c:v>
                </c:pt>
                <c:pt idx="1518">
                  <c:v>4.7180185898764507E-2</c:v>
                </c:pt>
                <c:pt idx="1519">
                  <c:v>4.6828219613015629E-2</c:v>
                </c:pt>
                <c:pt idx="1520">
                  <c:v>4.6871482046570309E-2</c:v>
                </c:pt>
                <c:pt idx="1521">
                  <c:v>4.6946267744960024E-2</c:v>
                </c:pt>
                <c:pt idx="1522">
                  <c:v>4.6946267744960024E-2</c:v>
                </c:pt>
                <c:pt idx="1523">
                  <c:v>4.6649792787957382E-2</c:v>
                </c:pt>
                <c:pt idx="1524">
                  <c:v>4.7767279764302839E-2</c:v>
                </c:pt>
                <c:pt idx="1525">
                  <c:v>4.7824786378919709E-2</c:v>
                </c:pt>
                <c:pt idx="1526">
                  <c:v>4.7852330909756109E-2</c:v>
                </c:pt>
                <c:pt idx="1527">
                  <c:v>4.9649392615710268E-2</c:v>
                </c:pt>
                <c:pt idx="1528">
                  <c:v>5.1269222339692201E-2</c:v>
                </c:pt>
                <c:pt idx="1529">
                  <c:v>5.0767141223194902E-2</c:v>
                </c:pt>
                <c:pt idx="1530">
                  <c:v>5.1062923974513244E-2</c:v>
                </c:pt>
                <c:pt idx="1531">
                  <c:v>5.1101980959352387E-2</c:v>
                </c:pt>
                <c:pt idx="1532">
                  <c:v>5.0828751953943319E-2</c:v>
                </c:pt>
                <c:pt idx="1533">
                  <c:v>5.0828751953943319E-2</c:v>
                </c:pt>
                <c:pt idx="1534">
                  <c:v>5.0828751953943319E-2</c:v>
                </c:pt>
                <c:pt idx="1535">
                  <c:v>5.1226700233101587E-2</c:v>
                </c:pt>
                <c:pt idx="1536">
                  <c:v>5.1260237486423166E-2</c:v>
                </c:pt>
                <c:pt idx="1537">
                  <c:v>5.3803973760572422E-2</c:v>
                </c:pt>
                <c:pt idx="1538">
                  <c:v>5.3553831076947847E-2</c:v>
                </c:pt>
                <c:pt idx="1539">
                  <c:v>5.0464401577614761E-2</c:v>
                </c:pt>
                <c:pt idx="1540">
                  <c:v>5.0464401577614761E-2</c:v>
                </c:pt>
                <c:pt idx="1541">
                  <c:v>5.0499663585621316E-2</c:v>
                </c:pt>
                <c:pt idx="1542">
                  <c:v>5.0499663585621316E-2</c:v>
                </c:pt>
                <c:pt idx="1543">
                  <c:v>5.1393647357748422E-2</c:v>
                </c:pt>
                <c:pt idx="1544">
                  <c:v>5.1393647357748422E-2</c:v>
                </c:pt>
                <c:pt idx="1545">
                  <c:v>5.1567879895648351E-2</c:v>
                </c:pt>
                <c:pt idx="1546">
                  <c:v>5.1567879895648351E-2</c:v>
                </c:pt>
                <c:pt idx="1547">
                  <c:v>5.1567879895648351E-2</c:v>
                </c:pt>
                <c:pt idx="1548">
                  <c:v>5.1567879895648351E-2</c:v>
                </c:pt>
                <c:pt idx="1549">
                  <c:v>5.0972330514079546E-2</c:v>
                </c:pt>
                <c:pt idx="1550">
                  <c:v>5.1050980824610848E-2</c:v>
                </c:pt>
                <c:pt idx="1551">
                  <c:v>5.632956349095191E-2</c:v>
                </c:pt>
                <c:pt idx="1552">
                  <c:v>5.632956349095191E-2</c:v>
                </c:pt>
                <c:pt idx="1553">
                  <c:v>5.780250641558566E-2</c:v>
                </c:pt>
                <c:pt idx="1554">
                  <c:v>5.7780090131205955E-2</c:v>
                </c:pt>
                <c:pt idx="1555">
                  <c:v>5.7714539679667068E-2</c:v>
                </c:pt>
                <c:pt idx="1556">
                  <c:v>5.7714539679667068E-2</c:v>
                </c:pt>
                <c:pt idx="1557">
                  <c:v>5.7689099043188981E-2</c:v>
                </c:pt>
                <c:pt idx="1558">
                  <c:v>5.7689099043188981E-2</c:v>
                </c:pt>
                <c:pt idx="1559">
                  <c:v>5.7355216862955319E-2</c:v>
                </c:pt>
                <c:pt idx="1560">
                  <c:v>5.5681540718021574E-2</c:v>
                </c:pt>
                <c:pt idx="1561">
                  <c:v>5.6669569960689808E-2</c:v>
                </c:pt>
                <c:pt idx="1562">
                  <c:v>5.5075404344350001E-2</c:v>
                </c:pt>
                <c:pt idx="1563">
                  <c:v>5.2393033133647154E-2</c:v>
                </c:pt>
                <c:pt idx="1564">
                  <c:v>5.2430121085602258E-2</c:v>
                </c:pt>
                <c:pt idx="1565">
                  <c:v>5.2553147048353843E-2</c:v>
                </c:pt>
                <c:pt idx="1566">
                  <c:v>5.0676793319794258E-2</c:v>
                </c:pt>
                <c:pt idx="1567">
                  <c:v>5.1230769393767223E-2</c:v>
                </c:pt>
                <c:pt idx="1568">
                  <c:v>5.1294845023283769E-2</c:v>
                </c:pt>
                <c:pt idx="1569">
                  <c:v>5.1236700054184334E-2</c:v>
                </c:pt>
                <c:pt idx="1570">
                  <c:v>5.1236700054184334E-2</c:v>
                </c:pt>
                <c:pt idx="1571">
                  <c:v>5.1664019280672581E-2</c:v>
                </c:pt>
                <c:pt idx="1572">
                  <c:v>5.2247620374536098E-2</c:v>
                </c:pt>
                <c:pt idx="1573">
                  <c:v>5.2753513791226822E-2</c:v>
                </c:pt>
                <c:pt idx="1574">
                  <c:v>5.2806218304180481E-2</c:v>
                </c:pt>
                <c:pt idx="1575">
                  <c:v>5.2806218304180481E-2</c:v>
                </c:pt>
                <c:pt idx="1576">
                  <c:v>5.2806218304180481E-2</c:v>
                </c:pt>
                <c:pt idx="1577">
                  <c:v>5.2738598598700712E-2</c:v>
                </c:pt>
                <c:pt idx="1578">
                  <c:v>5.2843029225611772E-2</c:v>
                </c:pt>
                <c:pt idx="1579">
                  <c:v>5.2836590412159941E-2</c:v>
                </c:pt>
                <c:pt idx="1580">
                  <c:v>5.3451746837159385E-2</c:v>
                </c:pt>
                <c:pt idx="1581">
                  <c:v>5.1061055226850387E-2</c:v>
                </c:pt>
                <c:pt idx="1582">
                  <c:v>5.1060658361096675E-2</c:v>
                </c:pt>
                <c:pt idx="1583">
                  <c:v>5.1020948199259196E-2</c:v>
                </c:pt>
                <c:pt idx="1584">
                  <c:v>5.0952143519306221E-2</c:v>
                </c:pt>
                <c:pt idx="1585">
                  <c:v>5.0953805696349129E-2</c:v>
                </c:pt>
                <c:pt idx="1586">
                  <c:v>5.0862222453024152E-2</c:v>
                </c:pt>
                <c:pt idx="1587">
                  <c:v>4.9954357561507769E-2</c:v>
                </c:pt>
                <c:pt idx="1588">
                  <c:v>4.9964348629779533E-2</c:v>
                </c:pt>
                <c:pt idx="1589">
                  <c:v>4.9830196900381971E-2</c:v>
                </c:pt>
                <c:pt idx="1590">
                  <c:v>4.803989914142922E-2</c:v>
                </c:pt>
                <c:pt idx="1591">
                  <c:v>4.6303817189489081E-2</c:v>
                </c:pt>
                <c:pt idx="1592">
                  <c:v>4.6514265643213995E-2</c:v>
                </c:pt>
                <c:pt idx="1593">
                  <c:v>4.5967191889642697E-2</c:v>
                </c:pt>
                <c:pt idx="1594">
                  <c:v>4.6032780517392138E-2</c:v>
                </c:pt>
                <c:pt idx="1595">
                  <c:v>4.6074710975904293E-2</c:v>
                </c:pt>
                <c:pt idx="1596">
                  <c:v>4.6074710975904293E-2</c:v>
                </c:pt>
                <c:pt idx="1597">
                  <c:v>4.6074710975904293E-2</c:v>
                </c:pt>
                <c:pt idx="1598">
                  <c:v>4.4390953988799754E-2</c:v>
                </c:pt>
                <c:pt idx="1599">
                  <c:v>4.4352222781313719E-2</c:v>
                </c:pt>
                <c:pt idx="1600">
                  <c:v>4.0391885809729043E-2</c:v>
                </c:pt>
                <c:pt idx="1601">
                  <c:v>4.0328545403614642E-2</c:v>
                </c:pt>
                <c:pt idx="1602">
                  <c:v>4.0328545403614642E-2</c:v>
                </c:pt>
                <c:pt idx="1603">
                  <c:v>4.0328545403614642E-2</c:v>
                </c:pt>
                <c:pt idx="1604">
                  <c:v>4.0284381324494072E-2</c:v>
                </c:pt>
                <c:pt idx="1605">
                  <c:v>4.0284381324494072E-2</c:v>
                </c:pt>
                <c:pt idx="1606">
                  <c:v>3.9011203462702204E-2</c:v>
                </c:pt>
                <c:pt idx="1607">
                  <c:v>3.9011203462702204E-2</c:v>
                </c:pt>
                <c:pt idx="1608">
                  <c:v>3.8557343145575962E-2</c:v>
                </c:pt>
                <c:pt idx="1609">
                  <c:v>3.8557343145575962E-2</c:v>
                </c:pt>
                <c:pt idx="1610">
                  <c:v>3.8557343145575962E-2</c:v>
                </c:pt>
                <c:pt idx="1611">
                  <c:v>3.8856834075797993E-2</c:v>
                </c:pt>
                <c:pt idx="1612">
                  <c:v>3.8857513839636301E-2</c:v>
                </c:pt>
                <c:pt idx="1613">
                  <c:v>3.8754125156934022E-2</c:v>
                </c:pt>
                <c:pt idx="1614">
                  <c:v>3.0544796266958777E-2</c:v>
                </c:pt>
                <c:pt idx="1615">
                  <c:v>3.0544796266958777E-2</c:v>
                </c:pt>
                <c:pt idx="1616">
                  <c:v>2.7717506657480552E-2</c:v>
                </c:pt>
                <c:pt idx="1617">
                  <c:v>2.9134400186433953E-2</c:v>
                </c:pt>
                <c:pt idx="1618">
                  <c:v>2.9354064260767962E-2</c:v>
                </c:pt>
                <c:pt idx="1619">
                  <c:v>2.9354064260767962E-2</c:v>
                </c:pt>
                <c:pt idx="1620">
                  <c:v>2.9945594624500853E-2</c:v>
                </c:pt>
                <c:pt idx="1621">
                  <c:v>2.994594511159214E-2</c:v>
                </c:pt>
                <c:pt idx="1622">
                  <c:v>2.9967264122522014E-2</c:v>
                </c:pt>
                <c:pt idx="1623">
                  <c:v>2.9953634990475146E-2</c:v>
                </c:pt>
                <c:pt idx="1624">
                  <c:v>2.7926249836119691E-2</c:v>
                </c:pt>
                <c:pt idx="1625">
                  <c:v>2.7850551310296824E-2</c:v>
                </c:pt>
                <c:pt idx="1626">
                  <c:v>2.8236617093996462E-2</c:v>
                </c:pt>
                <c:pt idx="1627">
                  <c:v>2.9466324838487348E-2</c:v>
                </c:pt>
                <c:pt idx="1628">
                  <c:v>2.9364627323974355E-2</c:v>
                </c:pt>
                <c:pt idx="1629">
                  <c:v>2.9364861113894504E-2</c:v>
                </c:pt>
                <c:pt idx="1630">
                  <c:v>2.8514994820711771E-2</c:v>
                </c:pt>
                <c:pt idx="1631">
                  <c:v>2.839956929849247E-2</c:v>
                </c:pt>
                <c:pt idx="1632">
                  <c:v>2.8216965286089132E-2</c:v>
                </c:pt>
                <c:pt idx="1633">
                  <c:v>2.8216965286089132E-2</c:v>
                </c:pt>
                <c:pt idx="1634">
                  <c:v>2.7986000678668136E-2</c:v>
                </c:pt>
                <c:pt idx="1635">
                  <c:v>3.0251881934132342E-2</c:v>
                </c:pt>
                <c:pt idx="1636">
                  <c:v>2.9408796496855013E-2</c:v>
                </c:pt>
                <c:pt idx="1637">
                  <c:v>3.0135593526220507E-2</c:v>
                </c:pt>
                <c:pt idx="1638">
                  <c:v>3.0587360462430671E-2</c:v>
                </c:pt>
                <c:pt idx="1639">
                  <c:v>3.0587360462430671E-2</c:v>
                </c:pt>
                <c:pt idx="1640">
                  <c:v>3.0373525282410781E-2</c:v>
                </c:pt>
                <c:pt idx="1641">
                  <c:v>3.0191473672168831E-2</c:v>
                </c:pt>
                <c:pt idx="1642">
                  <c:v>3.0191473672168831E-2</c:v>
                </c:pt>
                <c:pt idx="1643">
                  <c:v>2.9943307026113072E-2</c:v>
                </c:pt>
                <c:pt idx="1644">
                  <c:v>2.9943307026113072E-2</c:v>
                </c:pt>
                <c:pt idx="1645">
                  <c:v>2.9943307026113072E-2</c:v>
                </c:pt>
                <c:pt idx="1646">
                  <c:v>3.5005739005540278E-2</c:v>
                </c:pt>
                <c:pt idx="1647">
                  <c:v>3.7968668289015003E-2</c:v>
                </c:pt>
                <c:pt idx="1648">
                  <c:v>3.7966437624722328E-2</c:v>
                </c:pt>
                <c:pt idx="1649">
                  <c:v>3.7872033118840305E-2</c:v>
                </c:pt>
                <c:pt idx="1650">
                  <c:v>3.870193923525235E-2</c:v>
                </c:pt>
                <c:pt idx="1651">
                  <c:v>4.080778843059446E-2</c:v>
                </c:pt>
                <c:pt idx="1652">
                  <c:v>4.1155926046668796E-2</c:v>
                </c:pt>
                <c:pt idx="1653">
                  <c:v>4.1155926046668796E-2</c:v>
                </c:pt>
                <c:pt idx="1654">
                  <c:v>4.1155926046668796E-2</c:v>
                </c:pt>
                <c:pt idx="1655">
                  <c:v>4.0919786587350425E-2</c:v>
                </c:pt>
                <c:pt idx="1656">
                  <c:v>4.0919786587350425E-2</c:v>
                </c:pt>
                <c:pt idx="1657">
                  <c:v>4.0797114227210309E-2</c:v>
                </c:pt>
                <c:pt idx="1658">
                  <c:v>4.0750362726010084E-2</c:v>
                </c:pt>
                <c:pt idx="1659">
                  <c:v>4.0813312088335045E-2</c:v>
                </c:pt>
                <c:pt idx="1660">
                  <c:v>4.0813312088335045E-2</c:v>
                </c:pt>
                <c:pt idx="1661">
                  <c:v>4.0813312088335045E-2</c:v>
                </c:pt>
                <c:pt idx="1662">
                  <c:v>4.0867673482351395E-2</c:v>
                </c:pt>
                <c:pt idx="1663">
                  <c:v>4.0096804399389521E-2</c:v>
                </c:pt>
                <c:pt idx="1664">
                  <c:v>4.011812737423303E-2</c:v>
                </c:pt>
                <c:pt idx="1665">
                  <c:v>4.0203417571798461E-2</c:v>
                </c:pt>
                <c:pt idx="1666">
                  <c:v>4.0203417571798461E-2</c:v>
                </c:pt>
                <c:pt idx="1667">
                  <c:v>4.0203417571798461E-2</c:v>
                </c:pt>
                <c:pt idx="1668">
                  <c:v>4.0203417571798461E-2</c:v>
                </c:pt>
                <c:pt idx="1669">
                  <c:v>3.984263535373455E-2</c:v>
                </c:pt>
                <c:pt idx="1670">
                  <c:v>4.0344813814574818E-2</c:v>
                </c:pt>
                <c:pt idx="1671">
                  <c:v>4.0639537231003872E-2</c:v>
                </c:pt>
                <c:pt idx="1672">
                  <c:v>4.0768113249089549E-2</c:v>
                </c:pt>
                <c:pt idx="1673">
                  <c:v>4.0768113249089549E-2</c:v>
                </c:pt>
                <c:pt idx="1674">
                  <c:v>4.0482764405882526E-2</c:v>
                </c:pt>
                <c:pt idx="1675">
                  <c:v>4.0501775115687096E-2</c:v>
                </c:pt>
                <c:pt idx="1676">
                  <c:v>4.0501775115687096E-2</c:v>
                </c:pt>
                <c:pt idx="1677">
                  <c:v>4.0155281176620622E-2</c:v>
                </c:pt>
                <c:pt idx="1678">
                  <c:v>4.0293965658494184E-2</c:v>
                </c:pt>
                <c:pt idx="1679">
                  <c:v>4.0563598193828175E-2</c:v>
                </c:pt>
                <c:pt idx="1680">
                  <c:v>3.9741997995131291E-2</c:v>
                </c:pt>
                <c:pt idx="1681">
                  <c:v>3.9592716430117088E-2</c:v>
                </c:pt>
                <c:pt idx="1682">
                  <c:v>3.9592716430117088E-2</c:v>
                </c:pt>
                <c:pt idx="1683">
                  <c:v>3.9147230368520636E-2</c:v>
                </c:pt>
                <c:pt idx="1684">
                  <c:v>3.914696226164259E-2</c:v>
                </c:pt>
                <c:pt idx="1685">
                  <c:v>3.9130644819015736E-2</c:v>
                </c:pt>
                <c:pt idx="1686">
                  <c:v>3.9203009693137877E-2</c:v>
                </c:pt>
                <c:pt idx="1687">
                  <c:v>3.9157739427098173E-2</c:v>
                </c:pt>
                <c:pt idx="1688">
                  <c:v>3.9058622431849585E-2</c:v>
                </c:pt>
                <c:pt idx="1689">
                  <c:v>3.8619885106919508E-2</c:v>
                </c:pt>
                <c:pt idx="1690">
                  <c:v>3.763841249295611E-2</c:v>
                </c:pt>
                <c:pt idx="1691">
                  <c:v>3.7546203389507718E-2</c:v>
                </c:pt>
                <c:pt idx="1692">
                  <c:v>3.7546020542846732E-2</c:v>
                </c:pt>
                <c:pt idx="1693">
                  <c:v>3.7451997486016075E-2</c:v>
                </c:pt>
                <c:pt idx="1694">
                  <c:v>3.7451997486016075E-2</c:v>
                </c:pt>
                <c:pt idx="1695">
                  <c:v>3.7451997486016075E-2</c:v>
                </c:pt>
                <c:pt idx="1696">
                  <c:v>3.7451997486016075E-2</c:v>
                </c:pt>
                <c:pt idx="1697">
                  <c:v>3.7058789048423024E-2</c:v>
                </c:pt>
                <c:pt idx="1698">
                  <c:v>3.3783160599056811E-2</c:v>
                </c:pt>
                <c:pt idx="1699">
                  <c:v>3.374139307594453E-2</c:v>
                </c:pt>
                <c:pt idx="1700">
                  <c:v>3.3009717457949242E-2</c:v>
                </c:pt>
                <c:pt idx="1701">
                  <c:v>3.2608579337786846E-2</c:v>
                </c:pt>
                <c:pt idx="1702">
                  <c:v>3.3563905888514697E-2</c:v>
                </c:pt>
                <c:pt idx="1703">
                  <c:v>3.3563905888514697E-2</c:v>
                </c:pt>
                <c:pt idx="1704">
                  <c:v>3.3563905888514697E-2</c:v>
                </c:pt>
                <c:pt idx="1705">
                  <c:v>3.6253053427414181E-2</c:v>
                </c:pt>
                <c:pt idx="1706">
                  <c:v>3.5149774923919519E-2</c:v>
                </c:pt>
                <c:pt idx="1707">
                  <c:v>3.5149774923919519E-2</c:v>
                </c:pt>
                <c:pt idx="1708">
                  <c:v>3.5367339929906802E-2</c:v>
                </c:pt>
                <c:pt idx="1709">
                  <c:v>3.0365253268392949E-2</c:v>
                </c:pt>
                <c:pt idx="1710">
                  <c:v>2.6575497521877961E-2</c:v>
                </c:pt>
                <c:pt idx="1711">
                  <c:v>2.6575497521877961E-2</c:v>
                </c:pt>
                <c:pt idx="1712">
                  <c:v>2.6575497521877961E-2</c:v>
                </c:pt>
                <c:pt idx="1713">
                  <c:v>2.5074406175956437E-2</c:v>
                </c:pt>
                <c:pt idx="1714">
                  <c:v>2.130620246410804E-2</c:v>
                </c:pt>
                <c:pt idx="1715">
                  <c:v>2.0625702685699007E-2</c:v>
                </c:pt>
                <c:pt idx="1716">
                  <c:v>2.359244802779949E-2</c:v>
                </c:pt>
                <c:pt idx="1717">
                  <c:v>2.4516564213279433E-2</c:v>
                </c:pt>
                <c:pt idx="1718">
                  <c:v>2.4513461877478025E-2</c:v>
                </c:pt>
                <c:pt idx="1719">
                  <c:v>2.8868688861631141E-2</c:v>
                </c:pt>
                <c:pt idx="1720">
                  <c:v>2.8868688861631141E-2</c:v>
                </c:pt>
                <c:pt idx="1721">
                  <c:v>2.8865672375151988E-2</c:v>
                </c:pt>
                <c:pt idx="1722">
                  <c:v>2.8776599179735757E-2</c:v>
                </c:pt>
                <c:pt idx="1723">
                  <c:v>2.8776599179735757E-2</c:v>
                </c:pt>
                <c:pt idx="1724">
                  <c:v>2.8776599179735757E-2</c:v>
                </c:pt>
                <c:pt idx="1725">
                  <c:v>2.8699344384687898E-2</c:v>
                </c:pt>
                <c:pt idx="1726">
                  <c:v>2.8685500569860252E-2</c:v>
                </c:pt>
                <c:pt idx="1727">
                  <c:v>2.8655671724305637E-2</c:v>
                </c:pt>
                <c:pt idx="1728">
                  <c:v>2.8535887607256272E-2</c:v>
                </c:pt>
                <c:pt idx="1729">
                  <c:v>2.8535887607256272E-2</c:v>
                </c:pt>
                <c:pt idx="1730">
                  <c:v>2.8550619257401568E-2</c:v>
                </c:pt>
                <c:pt idx="1731">
                  <c:v>2.8550619257401568E-2</c:v>
                </c:pt>
                <c:pt idx="1732">
                  <c:v>2.8550619257401568E-2</c:v>
                </c:pt>
                <c:pt idx="1733">
                  <c:v>2.8151258463859425E-2</c:v>
                </c:pt>
                <c:pt idx="1734">
                  <c:v>2.8713554590025846E-2</c:v>
                </c:pt>
                <c:pt idx="1735">
                  <c:v>2.8576168420206511E-2</c:v>
                </c:pt>
                <c:pt idx="1736">
                  <c:v>2.8576168420206511E-2</c:v>
                </c:pt>
                <c:pt idx="1737">
                  <c:v>2.9502972852020658E-2</c:v>
                </c:pt>
                <c:pt idx="1738">
                  <c:v>2.9475986468422834E-2</c:v>
                </c:pt>
                <c:pt idx="1739">
                  <c:v>2.9476313929761258E-2</c:v>
                </c:pt>
                <c:pt idx="1740">
                  <c:v>2.946141209896461E-2</c:v>
                </c:pt>
                <c:pt idx="1741">
                  <c:v>2.927144924240295E-2</c:v>
                </c:pt>
                <c:pt idx="1742">
                  <c:v>2.8849998701072316E-2</c:v>
                </c:pt>
                <c:pt idx="1743">
                  <c:v>2.9728237090444365E-2</c:v>
                </c:pt>
                <c:pt idx="1744">
                  <c:v>2.9844248881835227E-2</c:v>
                </c:pt>
                <c:pt idx="1745">
                  <c:v>3.2508048954129197E-2</c:v>
                </c:pt>
                <c:pt idx="1746">
                  <c:v>3.2508048954129197E-2</c:v>
                </c:pt>
                <c:pt idx="1747">
                  <c:v>3.2699370907479985E-2</c:v>
                </c:pt>
                <c:pt idx="1748">
                  <c:v>3.2699370907479985E-2</c:v>
                </c:pt>
                <c:pt idx="1749">
                  <c:v>3.2612578136305768E-2</c:v>
                </c:pt>
                <c:pt idx="1750">
                  <c:v>3.2612578136305768E-2</c:v>
                </c:pt>
                <c:pt idx="1751">
                  <c:v>3.2612578136305768E-2</c:v>
                </c:pt>
                <c:pt idx="1752">
                  <c:v>3.2612578136305768E-2</c:v>
                </c:pt>
                <c:pt idx="1753">
                  <c:v>3.9282579657427083E-2</c:v>
                </c:pt>
                <c:pt idx="1754">
                  <c:v>3.9282579657427083E-2</c:v>
                </c:pt>
                <c:pt idx="1755">
                  <c:v>3.9655204100651917E-2</c:v>
                </c:pt>
                <c:pt idx="1756">
                  <c:v>4.0555334291283794E-2</c:v>
                </c:pt>
                <c:pt idx="1757">
                  <c:v>4.0555334291283794E-2</c:v>
                </c:pt>
                <c:pt idx="1758">
                  <c:v>4.0557843992929971E-2</c:v>
                </c:pt>
                <c:pt idx="1759">
                  <c:v>4.0557843992929971E-2</c:v>
                </c:pt>
                <c:pt idx="1760">
                  <c:v>4.0516453029384066E-2</c:v>
                </c:pt>
                <c:pt idx="1761">
                  <c:v>4.0516453029384066E-2</c:v>
                </c:pt>
                <c:pt idx="1762">
                  <c:v>4.0812135073849808E-2</c:v>
                </c:pt>
                <c:pt idx="1763">
                  <c:v>4.0812135073849808E-2</c:v>
                </c:pt>
                <c:pt idx="1764">
                  <c:v>4.0798526280124106E-2</c:v>
                </c:pt>
                <c:pt idx="1765">
                  <c:v>4.4752558751010037E-2</c:v>
                </c:pt>
                <c:pt idx="1766">
                  <c:v>4.4752558751010037E-2</c:v>
                </c:pt>
                <c:pt idx="1767">
                  <c:v>4.4752558751010037E-2</c:v>
                </c:pt>
                <c:pt idx="1768">
                  <c:v>4.2603326283809459E-2</c:v>
                </c:pt>
                <c:pt idx="1769">
                  <c:v>4.2603326283809459E-2</c:v>
                </c:pt>
                <c:pt idx="1770">
                  <c:v>4.2603326283809459E-2</c:v>
                </c:pt>
                <c:pt idx="1771">
                  <c:v>4.2422887147498006E-2</c:v>
                </c:pt>
                <c:pt idx="1772">
                  <c:v>4.2422887147498006E-2</c:v>
                </c:pt>
                <c:pt idx="1773">
                  <c:v>4.2457111485609572E-2</c:v>
                </c:pt>
                <c:pt idx="1774">
                  <c:v>4.2457111485609572E-2</c:v>
                </c:pt>
                <c:pt idx="1775">
                  <c:v>4.246107478363325E-2</c:v>
                </c:pt>
                <c:pt idx="1776">
                  <c:v>4.246107478363325E-2</c:v>
                </c:pt>
                <c:pt idx="1777">
                  <c:v>4.2460736159039045E-2</c:v>
                </c:pt>
                <c:pt idx="1778">
                  <c:v>4.2862056688857987E-2</c:v>
                </c:pt>
                <c:pt idx="1779">
                  <c:v>4.1303412824284957E-2</c:v>
                </c:pt>
                <c:pt idx="1780">
                  <c:v>4.2194561375681318E-2</c:v>
                </c:pt>
                <c:pt idx="1781">
                  <c:v>4.2194561375681318E-2</c:v>
                </c:pt>
                <c:pt idx="1782">
                  <c:v>3.9343228468378649E-2</c:v>
                </c:pt>
                <c:pt idx="1783">
                  <c:v>3.9343228468378649E-2</c:v>
                </c:pt>
                <c:pt idx="1784">
                  <c:v>4.0416677971835312E-2</c:v>
                </c:pt>
                <c:pt idx="1785">
                  <c:v>4.0416677971835312E-2</c:v>
                </c:pt>
                <c:pt idx="1786">
                  <c:v>4.097418093359833E-2</c:v>
                </c:pt>
                <c:pt idx="1787">
                  <c:v>4.097418093359833E-2</c:v>
                </c:pt>
                <c:pt idx="1788">
                  <c:v>4.1017231244753538E-2</c:v>
                </c:pt>
                <c:pt idx="1789">
                  <c:v>4.174174082296276E-2</c:v>
                </c:pt>
                <c:pt idx="1790">
                  <c:v>4.174174082296276E-2</c:v>
                </c:pt>
                <c:pt idx="1791">
                  <c:v>4.174174082296276E-2</c:v>
                </c:pt>
                <c:pt idx="1792">
                  <c:v>4.174174082296276E-2</c:v>
                </c:pt>
                <c:pt idx="1793">
                  <c:v>4.3286434051690199E-2</c:v>
                </c:pt>
                <c:pt idx="1794">
                  <c:v>4.3450412439925076E-2</c:v>
                </c:pt>
                <c:pt idx="1795">
                  <c:v>4.3450412439925076E-2</c:v>
                </c:pt>
                <c:pt idx="1796">
                  <c:v>4.3250309332967488E-2</c:v>
                </c:pt>
                <c:pt idx="1797">
                  <c:v>4.2599840477219569E-2</c:v>
                </c:pt>
                <c:pt idx="1798">
                  <c:v>4.2569356969051099E-2</c:v>
                </c:pt>
                <c:pt idx="1799">
                  <c:v>4.4546786957588846E-2</c:v>
                </c:pt>
                <c:pt idx="1800">
                  <c:v>5.1343049614261324E-2</c:v>
                </c:pt>
                <c:pt idx="1801">
                  <c:v>5.1343042094620664E-2</c:v>
                </c:pt>
                <c:pt idx="1802">
                  <c:v>5.2775591712300812E-2</c:v>
                </c:pt>
                <c:pt idx="1803">
                  <c:v>5.2775591712300812E-2</c:v>
                </c:pt>
                <c:pt idx="1804">
                  <c:v>5.2775591712300812E-2</c:v>
                </c:pt>
                <c:pt idx="1805">
                  <c:v>5.2769033961023407E-2</c:v>
                </c:pt>
                <c:pt idx="1806">
                  <c:v>5.2139186094764124E-2</c:v>
                </c:pt>
                <c:pt idx="1807">
                  <c:v>5.2063221296194659E-2</c:v>
                </c:pt>
                <c:pt idx="1808">
                  <c:v>5.0565250294827495E-2</c:v>
                </c:pt>
                <c:pt idx="1809">
                  <c:v>5.0565250294827495E-2</c:v>
                </c:pt>
                <c:pt idx="1810">
                  <c:v>5.044173794029766E-2</c:v>
                </c:pt>
                <c:pt idx="1811">
                  <c:v>5.044173794029766E-2</c:v>
                </c:pt>
                <c:pt idx="1812">
                  <c:v>5.044173794029766E-2</c:v>
                </c:pt>
                <c:pt idx="1813">
                  <c:v>5.044173794029766E-2</c:v>
                </c:pt>
                <c:pt idx="1814">
                  <c:v>5.044173794029766E-2</c:v>
                </c:pt>
                <c:pt idx="1815">
                  <c:v>5.044173794029766E-2</c:v>
                </c:pt>
                <c:pt idx="1816">
                  <c:v>4.5440379780457472E-2</c:v>
                </c:pt>
                <c:pt idx="1817">
                  <c:v>4.5443040670834468E-2</c:v>
                </c:pt>
                <c:pt idx="1818">
                  <c:v>4.5118242404695461E-2</c:v>
                </c:pt>
                <c:pt idx="1819">
                  <c:v>4.4308500318783507E-2</c:v>
                </c:pt>
                <c:pt idx="1820">
                  <c:v>4.4308500318783507E-2</c:v>
                </c:pt>
                <c:pt idx="1821">
                  <c:v>4.4306203071608055E-2</c:v>
                </c:pt>
                <c:pt idx="1822">
                  <c:v>4.4350590671749464E-2</c:v>
                </c:pt>
                <c:pt idx="1823">
                  <c:v>4.4416617035396587E-2</c:v>
                </c:pt>
                <c:pt idx="1824">
                  <c:v>4.4416617035396587E-2</c:v>
                </c:pt>
                <c:pt idx="1825">
                  <c:v>4.4171140893189499E-2</c:v>
                </c:pt>
                <c:pt idx="1826">
                  <c:v>4.452276788144794E-2</c:v>
                </c:pt>
                <c:pt idx="1827">
                  <c:v>4.452276788144794E-2</c:v>
                </c:pt>
                <c:pt idx="1828">
                  <c:v>3.9847958454906983E-2</c:v>
                </c:pt>
                <c:pt idx="1829">
                  <c:v>3.9847958454906983E-2</c:v>
                </c:pt>
                <c:pt idx="1830">
                  <c:v>3.9847958454906983E-2</c:v>
                </c:pt>
                <c:pt idx="1831">
                  <c:v>3.9847958454906983E-2</c:v>
                </c:pt>
                <c:pt idx="1832">
                  <c:v>4.0111976554052652E-2</c:v>
                </c:pt>
                <c:pt idx="1833">
                  <c:v>4.0505800275392717E-2</c:v>
                </c:pt>
                <c:pt idx="1834">
                  <c:v>4.0505800275392717E-2</c:v>
                </c:pt>
                <c:pt idx="1835">
                  <c:v>4.0505800275392717E-2</c:v>
                </c:pt>
                <c:pt idx="1836">
                  <c:v>4.0464656471777112E-2</c:v>
                </c:pt>
                <c:pt idx="1837">
                  <c:v>4.0498320634910906E-2</c:v>
                </c:pt>
                <c:pt idx="1838">
                  <c:v>4.0494165236095871E-2</c:v>
                </c:pt>
                <c:pt idx="1839">
                  <c:v>4.4270454085127191E-2</c:v>
                </c:pt>
                <c:pt idx="1840">
                  <c:v>4.4314104551705917E-2</c:v>
                </c:pt>
                <c:pt idx="1841">
                  <c:v>4.4157052143353664E-2</c:v>
                </c:pt>
                <c:pt idx="1842">
                  <c:v>4.4157052143353664E-2</c:v>
                </c:pt>
                <c:pt idx="1843">
                  <c:v>4.2925400698695611E-2</c:v>
                </c:pt>
                <c:pt idx="1844">
                  <c:v>4.2925400698695611E-2</c:v>
                </c:pt>
                <c:pt idx="1845">
                  <c:v>4.2925400698695611E-2</c:v>
                </c:pt>
                <c:pt idx="1846">
                  <c:v>4.2925400698695611E-2</c:v>
                </c:pt>
                <c:pt idx="1847">
                  <c:v>4.6296830985669765E-2</c:v>
                </c:pt>
                <c:pt idx="1848">
                  <c:v>4.6296904272969806E-2</c:v>
                </c:pt>
                <c:pt idx="1849">
                  <c:v>4.580423234113104E-2</c:v>
                </c:pt>
                <c:pt idx="1850">
                  <c:v>4.7099472364006668E-2</c:v>
                </c:pt>
                <c:pt idx="1851">
                  <c:v>4.7061986158273166E-2</c:v>
                </c:pt>
                <c:pt idx="1852">
                  <c:v>4.6420586739244103E-2</c:v>
                </c:pt>
                <c:pt idx="1853">
                  <c:v>4.6420586739244103E-2</c:v>
                </c:pt>
                <c:pt idx="1854">
                  <c:v>4.6420586739244103E-2</c:v>
                </c:pt>
                <c:pt idx="1855">
                  <c:v>4.6420586739244103E-2</c:v>
                </c:pt>
                <c:pt idx="1856">
                  <c:v>4.497429764641811E-2</c:v>
                </c:pt>
                <c:pt idx="1857">
                  <c:v>4.481589539996203E-2</c:v>
                </c:pt>
                <c:pt idx="1858">
                  <c:v>4.5879138728296409E-2</c:v>
                </c:pt>
                <c:pt idx="1859">
                  <c:v>4.5876143596999659E-2</c:v>
                </c:pt>
                <c:pt idx="1860">
                  <c:v>4.5876143596999659E-2</c:v>
                </c:pt>
                <c:pt idx="1861">
                  <c:v>4.5876143596999659E-2</c:v>
                </c:pt>
                <c:pt idx="1862">
                  <c:v>4.39585540691027E-2</c:v>
                </c:pt>
                <c:pt idx="1863">
                  <c:v>3.505824958991792E-2</c:v>
                </c:pt>
                <c:pt idx="1864">
                  <c:v>3.5070077965467496E-2</c:v>
                </c:pt>
                <c:pt idx="1865">
                  <c:v>3.3394347071187123E-2</c:v>
                </c:pt>
                <c:pt idx="1866">
                  <c:v>3.3394347071187123E-2</c:v>
                </c:pt>
                <c:pt idx="1867">
                  <c:v>3.3394347071187123E-2</c:v>
                </c:pt>
                <c:pt idx="1868">
                  <c:v>3.3394347071187123E-2</c:v>
                </c:pt>
                <c:pt idx="1869">
                  <c:v>3.3486834209697586E-2</c:v>
                </c:pt>
                <c:pt idx="1870">
                  <c:v>3.3486834209697586E-2</c:v>
                </c:pt>
                <c:pt idx="1871">
                  <c:v>3.3301778995462397E-2</c:v>
                </c:pt>
                <c:pt idx="1872">
                  <c:v>3.3302045871031638E-2</c:v>
                </c:pt>
                <c:pt idx="1873">
                  <c:v>3.3560861099245637E-2</c:v>
                </c:pt>
                <c:pt idx="1874">
                  <c:v>3.3560861099245637E-2</c:v>
                </c:pt>
                <c:pt idx="1875">
                  <c:v>3.4139665736951236E-2</c:v>
                </c:pt>
                <c:pt idx="1876">
                  <c:v>3.5734044792816569E-2</c:v>
                </c:pt>
                <c:pt idx="1877">
                  <c:v>3.5879147899213704E-2</c:v>
                </c:pt>
                <c:pt idx="1878">
                  <c:v>3.5879147899213704E-2</c:v>
                </c:pt>
                <c:pt idx="1879">
                  <c:v>3.5879147899213704E-2</c:v>
                </c:pt>
                <c:pt idx="1880">
                  <c:v>3.58757776662018E-2</c:v>
                </c:pt>
                <c:pt idx="1881">
                  <c:v>3.6646240852460862E-2</c:v>
                </c:pt>
                <c:pt idx="1882">
                  <c:v>3.6646240852460862E-2</c:v>
                </c:pt>
                <c:pt idx="1883">
                  <c:v>3.6646240852460862E-2</c:v>
                </c:pt>
                <c:pt idx="1884">
                  <c:v>3.6646240852460862E-2</c:v>
                </c:pt>
                <c:pt idx="1885">
                  <c:v>3.6656518716076898E-2</c:v>
                </c:pt>
                <c:pt idx="1886">
                  <c:v>3.657648682481799E-2</c:v>
                </c:pt>
                <c:pt idx="1887">
                  <c:v>3.657648682481799E-2</c:v>
                </c:pt>
                <c:pt idx="1888">
                  <c:v>3.6545015615064284E-2</c:v>
                </c:pt>
                <c:pt idx="1889">
                  <c:v>3.6116146229324367E-2</c:v>
                </c:pt>
                <c:pt idx="1890">
                  <c:v>3.6116146229324367E-2</c:v>
                </c:pt>
                <c:pt idx="1891">
                  <c:v>3.6292407431055607E-2</c:v>
                </c:pt>
                <c:pt idx="1892">
                  <c:v>3.8180674047219483E-2</c:v>
                </c:pt>
                <c:pt idx="1893">
                  <c:v>3.8181006831195845E-2</c:v>
                </c:pt>
                <c:pt idx="1894">
                  <c:v>3.8181006831195845E-2</c:v>
                </c:pt>
                <c:pt idx="1895">
                  <c:v>3.7903540897849475E-2</c:v>
                </c:pt>
                <c:pt idx="1896">
                  <c:v>3.8589659110176387E-2</c:v>
                </c:pt>
                <c:pt idx="1897">
                  <c:v>3.8939494113486794E-2</c:v>
                </c:pt>
                <c:pt idx="1898">
                  <c:v>3.9997260717353912E-2</c:v>
                </c:pt>
                <c:pt idx="1899">
                  <c:v>3.9997260717353912E-2</c:v>
                </c:pt>
                <c:pt idx="1900">
                  <c:v>3.9963174473793557E-2</c:v>
                </c:pt>
                <c:pt idx="1901">
                  <c:v>3.9963174473793557E-2</c:v>
                </c:pt>
                <c:pt idx="1902">
                  <c:v>3.5734571877773284E-2</c:v>
                </c:pt>
                <c:pt idx="1903">
                  <c:v>3.5699938451569824E-2</c:v>
                </c:pt>
                <c:pt idx="1904">
                  <c:v>3.541381686917118E-2</c:v>
                </c:pt>
                <c:pt idx="1905">
                  <c:v>3.7992680573747641E-2</c:v>
                </c:pt>
                <c:pt idx="1906">
                  <c:v>3.8047985720540432E-2</c:v>
                </c:pt>
                <c:pt idx="1907">
                  <c:v>3.8152632403129133E-2</c:v>
                </c:pt>
                <c:pt idx="1908">
                  <c:v>3.8152632403129133E-2</c:v>
                </c:pt>
                <c:pt idx="1909">
                  <c:v>3.8152632403129133E-2</c:v>
                </c:pt>
                <c:pt idx="1910">
                  <c:v>3.2698602311906355E-2</c:v>
                </c:pt>
                <c:pt idx="1911">
                  <c:v>3.2698498546681762E-2</c:v>
                </c:pt>
                <c:pt idx="1912">
                  <c:v>3.2698498546681762E-2</c:v>
                </c:pt>
                <c:pt idx="1913">
                  <c:v>3.08035584080774E-2</c:v>
                </c:pt>
                <c:pt idx="1914">
                  <c:v>3.1618176669550337E-2</c:v>
                </c:pt>
                <c:pt idx="1915">
                  <c:v>3.2132325427844756E-2</c:v>
                </c:pt>
                <c:pt idx="1916">
                  <c:v>3.2135388251513852E-2</c:v>
                </c:pt>
                <c:pt idx="1917">
                  <c:v>3.2135388251513852E-2</c:v>
                </c:pt>
                <c:pt idx="1918">
                  <c:v>3.2135388251513852E-2</c:v>
                </c:pt>
                <c:pt idx="1919">
                  <c:v>3.2160506605724344E-2</c:v>
                </c:pt>
                <c:pt idx="1920">
                  <c:v>3.2686294801887429E-2</c:v>
                </c:pt>
                <c:pt idx="1921">
                  <c:v>3.279529586836321E-2</c:v>
                </c:pt>
                <c:pt idx="1922">
                  <c:v>3.2799469324192289E-2</c:v>
                </c:pt>
                <c:pt idx="1923">
                  <c:v>3.2799469324192289E-2</c:v>
                </c:pt>
                <c:pt idx="1924">
                  <c:v>3.2799469324192289E-2</c:v>
                </c:pt>
                <c:pt idx="1925">
                  <c:v>3.2847224244149861E-2</c:v>
                </c:pt>
                <c:pt idx="1926">
                  <c:v>3.2813003993964938E-2</c:v>
                </c:pt>
                <c:pt idx="1927">
                  <c:v>3.3709336334014628E-2</c:v>
                </c:pt>
                <c:pt idx="1928">
                  <c:v>3.3194470844104547E-2</c:v>
                </c:pt>
                <c:pt idx="1929">
                  <c:v>3.3194470844104547E-2</c:v>
                </c:pt>
                <c:pt idx="1930">
                  <c:v>3.3194470844104547E-2</c:v>
                </c:pt>
                <c:pt idx="1931">
                  <c:v>3.3194470844104547E-2</c:v>
                </c:pt>
                <c:pt idx="1932">
                  <c:v>3.3101166830539951E-2</c:v>
                </c:pt>
                <c:pt idx="1933">
                  <c:v>3.3101166830539951E-2</c:v>
                </c:pt>
                <c:pt idx="1934">
                  <c:v>3.3101166830539951E-2</c:v>
                </c:pt>
                <c:pt idx="1935">
                  <c:v>3.4223370888306688E-2</c:v>
                </c:pt>
                <c:pt idx="1936">
                  <c:v>3.3969603713202692E-2</c:v>
                </c:pt>
                <c:pt idx="1937">
                  <c:v>3.4207667873265506E-2</c:v>
                </c:pt>
                <c:pt idx="1938">
                  <c:v>3.363003363691059E-2</c:v>
                </c:pt>
                <c:pt idx="1939">
                  <c:v>3.1930768575082549E-2</c:v>
                </c:pt>
                <c:pt idx="1940">
                  <c:v>3.1767635811889565E-2</c:v>
                </c:pt>
                <c:pt idx="1941">
                  <c:v>3.1767635811889565E-2</c:v>
                </c:pt>
                <c:pt idx="1942">
                  <c:v>3.3864716238453642E-2</c:v>
                </c:pt>
                <c:pt idx="1943">
                  <c:v>3.3864716238453642E-2</c:v>
                </c:pt>
                <c:pt idx="1944">
                  <c:v>3.3029433244443636E-2</c:v>
                </c:pt>
                <c:pt idx="1945">
                  <c:v>3.3029433244443636E-2</c:v>
                </c:pt>
                <c:pt idx="1946">
                  <c:v>3.3029433244443636E-2</c:v>
                </c:pt>
                <c:pt idx="1947">
                  <c:v>3.3029433244443636E-2</c:v>
                </c:pt>
                <c:pt idx="1948">
                  <c:v>3.2958379850549904E-2</c:v>
                </c:pt>
                <c:pt idx="1949">
                  <c:v>3.3502604514850369E-2</c:v>
                </c:pt>
                <c:pt idx="1950">
                  <c:v>3.8798013443728185E-2</c:v>
                </c:pt>
                <c:pt idx="1951">
                  <c:v>4.0992713574879408E-2</c:v>
                </c:pt>
                <c:pt idx="1952">
                  <c:v>4.0992408346670242E-2</c:v>
                </c:pt>
                <c:pt idx="1953">
                  <c:v>4.1031086184193016E-2</c:v>
                </c:pt>
                <c:pt idx="1954">
                  <c:v>4.0788677122152589E-2</c:v>
                </c:pt>
                <c:pt idx="1955">
                  <c:v>3.9235291304278837E-2</c:v>
                </c:pt>
                <c:pt idx="1956">
                  <c:v>4.4909780469174189E-2</c:v>
                </c:pt>
                <c:pt idx="1957">
                  <c:v>4.4909780469174189E-2</c:v>
                </c:pt>
                <c:pt idx="1958">
                  <c:v>4.5448635158257061E-2</c:v>
                </c:pt>
                <c:pt idx="1959">
                  <c:v>4.4512311411861696E-2</c:v>
                </c:pt>
                <c:pt idx="1960">
                  <c:v>4.420659968434465E-2</c:v>
                </c:pt>
                <c:pt idx="1961">
                  <c:v>4.3251899294414697E-2</c:v>
                </c:pt>
                <c:pt idx="1962">
                  <c:v>4.3251899294414697E-2</c:v>
                </c:pt>
                <c:pt idx="1963">
                  <c:v>4.3251899294414697E-2</c:v>
                </c:pt>
                <c:pt idx="1964">
                  <c:v>4.3251899294414697E-2</c:v>
                </c:pt>
                <c:pt idx="1965">
                  <c:v>4.3251899294414697E-2</c:v>
                </c:pt>
                <c:pt idx="1966">
                  <c:v>4.3235796015569018E-2</c:v>
                </c:pt>
                <c:pt idx="1967">
                  <c:v>4.3247106450872937E-2</c:v>
                </c:pt>
                <c:pt idx="1968">
                  <c:v>4.1000083712567074E-2</c:v>
                </c:pt>
                <c:pt idx="1969">
                  <c:v>4.08147390675795E-2</c:v>
                </c:pt>
                <c:pt idx="1970">
                  <c:v>4.0716934846041018E-2</c:v>
                </c:pt>
                <c:pt idx="1971">
                  <c:v>4.0716934846041018E-2</c:v>
                </c:pt>
                <c:pt idx="1972">
                  <c:v>4.0716934846041018E-2</c:v>
                </c:pt>
                <c:pt idx="1973">
                  <c:v>4.0716934846041018E-2</c:v>
                </c:pt>
                <c:pt idx="1974">
                  <c:v>4.0798910473689991E-2</c:v>
                </c:pt>
                <c:pt idx="1975">
                  <c:v>4.0943910218177046E-2</c:v>
                </c:pt>
                <c:pt idx="1976">
                  <c:v>4.0943910218177046E-2</c:v>
                </c:pt>
                <c:pt idx="1977">
                  <c:v>4.0355722557448216E-2</c:v>
                </c:pt>
                <c:pt idx="1978">
                  <c:v>3.9971004469571865E-2</c:v>
                </c:pt>
                <c:pt idx="1979">
                  <c:v>3.9968542100405895E-2</c:v>
                </c:pt>
                <c:pt idx="1980">
                  <c:v>4.0085572481449318E-2</c:v>
                </c:pt>
                <c:pt idx="1981">
                  <c:v>4.2067636912979614E-2</c:v>
                </c:pt>
                <c:pt idx="1982">
                  <c:v>4.2048437169304884E-2</c:v>
                </c:pt>
                <c:pt idx="1983">
                  <c:v>4.4152800071715501E-2</c:v>
                </c:pt>
                <c:pt idx="1984">
                  <c:v>4.2963953507625004E-2</c:v>
                </c:pt>
                <c:pt idx="1985">
                  <c:v>4.2960767499547921E-2</c:v>
                </c:pt>
                <c:pt idx="1986">
                  <c:v>4.2960767499547921E-2</c:v>
                </c:pt>
                <c:pt idx="1987">
                  <c:v>4.3596249387485284E-2</c:v>
                </c:pt>
                <c:pt idx="1988">
                  <c:v>4.3560280165065225E-2</c:v>
                </c:pt>
                <c:pt idx="1989">
                  <c:v>4.3767680189250882E-2</c:v>
                </c:pt>
                <c:pt idx="1990">
                  <c:v>4.5503236730754716E-2</c:v>
                </c:pt>
                <c:pt idx="1991">
                  <c:v>4.5548132487360733E-2</c:v>
                </c:pt>
                <c:pt idx="1992">
                  <c:v>4.8897174425791633E-2</c:v>
                </c:pt>
                <c:pt idx="1993">
                  <c:v>4.8902777238279703E-2</c:v>
                </c:pt>
                <c:pt idx="1994">
                  <c:v>4.8931808488205601E-2</c:v>
                </c:pt>
                <c:pt idx="1995">
                  <c:v>4.8931808488205601E-2</c:v>
                </c:pt>
                <c:pt idx="1996">
                  <c:v>4.8931808488205601E-2</c:v>
                </c:pt>
                <c:pt idx="1997">
                  <c:v>4.8931808488205601E-2</c:v>
                </c:pt>
                <c:pt idx="1998">
                  <c:v>4.9145114664415505E-2</c:v>
                </c:pt>
                <c:pt idx="1999">
                  <c:v>5.3637981972554177E-2</c:v>
                </c:pt>
                <c:pt idx="2000">
                  <c:v>5.6470859676951028E-2</c:v>
                </c:pt>
                <c:pt idx="2001">
                  <c:v>5.6470859676951028E-2</c:v>
                </c:pt>
                <c:pt idx="2002">
                  <c:v>5.6470859676951028E-2</c:v>
                </c:pt>
                <c:pt idx="2003">
                  <c:v>6.0782614248568761E-2</c:v>
                </c:pt>
                <c:pt idx="2004">
                  <c:v>6.2074664431677092E-2</c:v>
                </c:pt>
                <c:pt idx="2005">
                  <c:v>6.0955948384642328E-2</c:v>
                </c:pt>
                <c:pt idx="2006">
                  <c:v>6.0955948384642328E-2</c:v>
                </c:pt>
                <c:pt idx="2007">
                  <c:v>6.0955948384642328E-2</c:v>
                </c:pt>
                <c:pt idx="2008">
                  <c:v>6.0955948384642328E-2</c:v>
                </c:pt>
                <c:pt idx="2009">
                  <c:v>6.0955948384642328E-2</c:v>
                </c:pt>
                <c:pt idx="2010">
                  <c:v>6.0955948384642328E-2</c:v>
                </c:pt>
                <c:pt idx="2011">
                  <c:v>6.1016872884136243E-2</c:v>
                </c:pt>
                <c:pt idx="2012">
                  <c:v>6.0738411511833311E-2</c:v>
                </c:pt>
                <c:pt idx="2013">
                  <c:v>6.0694106695283592E-2</c:v>
                </c:pt>
                <c:pt idx="2014">
                  <c:v>5.9399675312490303E-2</c:v>
                </c:pt>
                <c:pt idx="2015">
                  <c:v>5.9399675312490303E-2</c:v>
                </c:pt>
                <c:pt idx="2016">
                  <c:v>5.9372964687934821E-2</c:v>
                </c:pt>
                <c:pt idx="2017">
                  <c:v>5.9372964687934821E-2</c:v>
                </c:pt>
                <c:pt idx="2018">
                  <c:v>5.9282790152385134E-2</c:v>
                </c:pt>
                <c:pt idx="2019">
                  <c:v>5.5108470294956712E-2</c:v>
                </c:pt>
                <c:pt idx="2020">
                  <c:v>5.5542229961500586E-2</c:v>
                </c:pt>
                <c:pt idx="2021">
                  <c:v>5.5306977347556151E-2</c:v>
                </c:pt>
                <c:pt idx="2022">
                  <c:v>5.5757307737644514E-2</c:v>
                </c:pt>
                <c:pt idx="2023">
                  <c:v>5.5757307737644514E-2</c:v>
                </c:pt>
                <c:pt idx="2024">
                  <c:v>5.5757307737644514E-2</c:v>
                </c:pt>
                <c:pt idx="2025">
                  <c:v>5.5759688397619307E-2</c:v>
                </c:pt>
                <c:pt idx="2026">
                  <c:v>5.6681139718826469E-2</c:v>
                </c:pt>
                <c:pt idx="2027">
                  <c:v>5.6721893288637582E-2</c:v>
                </c:pt>
                <c:pt idx="2028">
                  <c:v>5.6721893288637582E-2</c:v>
                </c:pt>
                <c:pt idx="2029">
                  <c:v>5.6721893288637582E-2</c:v>
                </c:pt>
                <c:pt idx="2030">
                  <c:v>5.7395134858329644E-2</c:v>
                </c:pt>
                <c:pt idx="2031">
                  <c:v>5.7395134858329644E-2</c:v>
                </c:pt>
                <c:pt idx="2032">
                  <c:v>5.7389439949281078E-2</c:v>
                </c:pt>
                <c:pt idx="2033">
                  <c:v>5.7389439949281078E-2</c:v>
                </c:pt>
                <c:pt idx="2034">
                  <c:v>5.7389439949281078E-2</c:v>
                </c:pt>
                <c:pt idx="2035">
                  <c:v>5.7389439949281078E-2</c:v>
                </c:pt>
                <c:pt idx="2036">
                  <c:v>5.7389439949281078E-2</c:v>
                </c:pt>
                <c:pt idx="2037">
                  <c:v>5.7553382962424487E-2</c:v>
                </c:pt>
                <c:pt idx="2038">
                  <c:v>5.7707958982618032E-2</c:v>
                </c:pt>
                <c:pt idx="2039">
                  <c:v>5.7707958982618032E-2</c:v>
                </c:pt>
                <c:pt idx="2040">
                  <c:v>5.7681696277526999E-2</c:v>
                </c:pt>
                <c:pt idx="2041">
                  <c:v>5.766544883017951E-2</c:v>
                </c:pt>
                <c:pt idx="2042">
                  <c:v>5.766544883017951E-2</c:v>
                </c:pt>
                <c:pt idx="2043">
                  <c:v>5.7584157762812185E-2</c:v>
                </c:pt>
                <c:pt idx="2044">
                  <c:v>5.6185842544496239E-2</c:v>
                </c:pt>
                <c:pt idx="2045">
                  <c:v>5.6215043416483437E-2</c:v>
                </c:pt>
                <c:pt idx="2046">
                  <c:v>5.4533996584848123E-2</c:v>
                </c:pt>
                <c:pt idx="2047">
                  <c:v>5.4533996584848123E-2</c:v>
                </c:pt>
                <c:pt idx="2048">
                  <c:v>5.4533996584848123E-2</c:v>
                </c:pt>
                <c:pt idx="2049">
                  <c:v>5.4533996584848123E-2</c:v>
                </c:pt>
                <c:pt idx="2050">
                  <c:v>5.4070582025281221E-2</c:v>
                </c:pt>
                <c:pt idx="2051">
                  <c:v>5.4070582025281221E-2</c:v>
                </c:pt>
                <c:pt idx="2052">
                  <c:v>5.3902838695778311E-2</c:v>
                </c:pt>
                <c:pt idx="2053">
                  <c:v>5.2083314133067764E-2</c:v>
                </c:pt>
                <c:pt idx="2054">
                  <c:v>5.2534696013960096E-2</c:v>
                </c:pt>
                <c:pt idx="2055">
                  <c:v>4.9432711755871432E-2</c:v>
                </c:pt>
                <c:pt idx="2056">
                  <c:v>4.9427169014101477E-2</c:v>
                </c:pt>
                <c:pt idx="2057">
                  <c:v>4.9398428886341425E-2</c:v>
                </c:pt>
                <c:pt idx="2058">
                  <c:v>4.9398428886341425E-2</c:v>
                </c:pt>
                <c:pt idx="2059">
                  <c:v>4.9398428886341425E-2</c:v>
                </c:pt>
                <c:pt idx="2060">
                  <c:v>4.9402326883357162E-2</c:v>
                </c:pt>
                <c:pt idx="2061">
                  <c:v>4.8415904862853916E-2</c:v>
                </c:pt>
                <c:pt idx="2062">
                  <c:v>4.4961396060498822E-2</c:v>
                </c:pt>
                <c:pt idx="2063">
                  <c:v>4.2113092915084291E-2</c:v>
                </c:pt>
                <c:pt idx="2064">
                  <c:v>4.2113092915084291E-2</c:v>
                </c:pt>
                <c:pt idx="2065">
                  <c:v>4.2389448421251606E-2</c:v>
                </c:pt>
                <c:pt idx="2066">
                  <c:v>3.5934623070536444E-2</c:v>
                </c:pt>
                <c:pt idx="2067">
                  <c:v>3.3653519367319182E-2</c:v>
                </c:pt>
                <c:pt idx="2068">
                  <c:v>3.437435522870446E-2</c:v>
                </c:pt>
                <c:pt idx="2069">
                  <c:v>3.4453995980497587E-2</c:v>
                </c:pt>
                <c:pt idx="2070">
                  <c:v>3.521233247813943E-2</c:v>
                </c:pt>
                <c:pt idx="2071">
                  <c:v>3.521233247813943E-2</c:v>
                </c:pt>
                <c:pt idx="2072">
                  <c:v>3.5214040078225414E-2</c:v>
                </c:pt>
                <c:pt idx="2073">
                  <c:v>3.5214040078225414E-2</c:v>
                </c:pt>
                <c:pt idx="2074">
                  <c:v>3.510836774250841E-2</c:v>
                </c:pt>
                <c:pt idx="2075">
                  <c:v>3.5500597258115725E-2</c:v>
                </c:pt>
                <c:pt idx="2076">
                  <c:v>3.0853852681547982E-2</c:v>
                </c:pt>
                <c:pt idx="2077">
                  <c:v>3.0589369803255839E-2</c:v>
                </c:pt>
                <c:pt idx="2078">
                  <c:v>3.0589369803255839E-2</c:v>
                </c:pt>
                <c:pt idx="2079">
                  <c:v>3.0589369803255839E-2</c:v>
                </c:pt>
                <c:pt idx="2080">
                  <c:v>3.9064611764462111E-2</c:v>
                </c:pt>
                <c:pt idx="2081">
                  <c:v>3.8992649101804951E-2</c:v>
                </c:pt>
                <c:pt idx="2082">
                  <c:v>3.8992649101804951E-2</c:v>
                </c:pt>
                <c:pt idx="2083">
                  <c:v>3.8493774028293355E-2</c:v>
                </c:pt>
                <c:pt idx="2084">
                  <c:v>3.8406187319720876E-2</c:v>
                </c:pt>
                <c:pt idx="2085">
                  <c:v>3.8111139755422491E-2</c:v>
                </c:pt>
                <c:pt idx="2086">
                  <c:v>3.8111139755422491E-2</c:v>
                </c:pt>
                <c:pt idx="2087">
                  <c:v>3.8111139755422491E-2</c:v>
                </c:pt>
                <c:pt idx="2088">
                  <c:v>3.8483531130256161E-2</c:v>
                </c:pt>
                <c:pt idx="2089">
                  <c:v>3.7112981807285027E-2</c:v>
                </c:pt>
                <c:pt idx="2090">
                  <c:v>3.7050665853738819E-2</c:v>
                </c:pt>
                <c:pt idx="2091">
                  <c:v>3.7050665853738819E-2</c:v>
                </c:pt>
                <c:pt idx="2092">
                  <c:v>3.7050665853738819E-2</c:v>
                </c:pt>
                <c:pt idx="2093">
                  <c:v>3.5985349154536599E-2</c:v>
                </c:pt>
                <c:pt idx="2094">
                  <c:v>3.5995336365135439E-2</c:v>
                </c:pt>
                <c:pt idx="2095">
                  <c:v>3.5996809098168277E-2</c:v>
                </c:pt>
                <c:pt idx="2096">
                  <c:v>3.5996809098168277E-2</c:v>
                </c:pt>
                <c:pt idx="2097">
                  <c:v>3.5996809098168277E-2</c:v>
                </c:pt>
                <c:pt idx="2098">
                  <c:v>3.5996809098168277E-2</c:v>
                </c:pt>
                <c:pt idx="2099">
                  <c:v>3.5996809098168277E-2</c:v>
                </c:pt>
                <c:pt idx="2100">
                  <c:v>3.5654101041210098E-2</c:v>
                </c:pt>
                <c:pt idx="2101">
                  <c:v>3.5235572840849563E-2</c:v>
                </c:pt>
                <c:pt idx="2102">
                  <c:v>3.5235572840849563E-2</c:v>
                </c:pt>
                <c:pt idx="2103">
                  <c:v>3.5392297366191081E-2</c:v>
                </c:pt>
                <c:pt idx="2104">
                  <c:v>3.5660021029741584E-2</c:v>
                </c:pt>
                <c:pt idx="2105">
                  <c:v>3.5660021029741584E-2</c:v>
                </c:pt>
                <c:pt idx="2106">
                  <c:v>3.5670551645708752E-2</c:v>
                </c:pt>
                <c:pt idx="2107">
                  <c:v>3.6668807602397456E-2</c:v>
                </c:pt>
                <c:pt idx="2108">
                  <c:v>3.6624025544708332E-2</c:v>
                </c:pt>
                <c:pt idx="2109">
                  <c:v>3.6221529528298296E-2</c:v>
                </c:pt>
                <c:pt idx="2110">
                  <c:v>3.6800698504252848E-2</c:v>
                </c:pt>
                <c:pt idx="2111">
                  <c:v>3.8081924703195824E-2</c:v>
                </c:pt>
                <c:pt idx="2112">
                  <c:v>3.8081924703195824E-2</c:v>
                </c:pt>
                <c:pt idx="2113">
                  <c:v>3.8020474951765651E-2</c:v>
                </c:pt>
                <c:pt idx="2114">
                  <c:v>3.8020474951765651E-2</c:v>
                </c:pt>
                <c:pt idx="2115">
                  <c:v>3.8060653524284289E-2</c:v>
                </c:pt>
                <c:pt idx="2116">
                  <c:v>3.904621288010536E-2</c:v>
                </c:pt>
                <c:pt idx="2117">
                  <c:v>3.8458513483196566E-2</c:v>
                </c:pt>
                <c:pt idx="2118">
                  <c:v>3.8458513483196566E-2</c:v>
                </c:pt>
                <c:pt idx="2119">
                  <c:v>4.0843511940669534E-2</c:v>
                </c:pt>
                <c:pt idx="2120">
                  <c:v>4.0843511940669534E-2</c:v>
                </c:pt>
                <c:pt idx="2121">
                  <c:v>4.0843511940669534E-2</c:v>
                </c:pt>
                <c:pt idx="2122">
                  <c:v>4.1761383144824547E-2</c:v>
                </c:pt>
                <c:pt idx="2123">
                  <c:v>4.5114997532515487E-2</c:v>
                </c:pt>
                <c:pt idx="2124">
                  <c:v>4.5117479610624192E-2</c:v>
                </c:pt>
                <c:pt idx="2125">
                  <c:v>4.3547317479788267E-2</c:v>
                </c:pt>
                <c:pt idx="2126">
                  <c:v>4.2823543862846196E-2</c:v>
                </c:pt>
                <c:pt idx="2127">
                  <c:v>4.4140393285698423E-2</c:v>
                </c:pt>
                <c:pt idx="2128">
                  <c:v>4.3875067827100878E-2</c:v>
                </c:pt>
                <c:pt idx="2129">
                  <c:v>4.9340239942607833E-2</c:v>
                </c:pt>
                <c:pt idx="2130">
                  <c:v>5.4040621057064503E-2</c:v>
                </c:pt>
                <c:pt idx="2131">
                  <c:v>5.6122731807992994E-2</c:v>
                </c:pt>
                <c:pt idx="2132">
                  <c:v>5.6074076276618416E-2</c:v>
                </c:pt>
                <c:pt idx="2133">
                  <c:v>5.56010027854636E-2</c:v>
                </c:pt>
                <c:pt idx="2134">
                  <c:v>5.56010027854636E-2</c:v>
                </c:pt>
                <c:pt idx="2135">
                  <c:v>5.5599921318912837E-2</c:v>
                </c:pt>
                <c:pt idx="2136">
                  <c:v>5.5599921318912837E-2</c:v>
                </c:pt>
                <c:pt idx="2137">
                  <c:v>5.5599921318912837E-2</c:v>
                </c:pt>
                <c:pt idx="2138">
                  <c:v>5.5965258826895473E-2</c:v>
                </c:pt>
                <c:pt idx="2139">
                  <c:v>5.5344024821933263E-2</c:v>
                </c:pt>
                <c:pt idx="2140">
                  <c:v>5.5313361077779614E-2</c:v>
                </c:pt>
                <c:pt idx="2141">
                  <c:v>5.5442520353093133E-2</c:v>
                </c:pt>
                <c:pt idx="2142">
                  <c:v>5.5442520353093133E-2</c:v>
                </c:pt>
                <c:pt idx="2143">
                  <c:v>4.9835115287870407E-2</c:v>
                </c:pt>
                <c:pt idx="2144">
                  <c:v>4.9835115287870407E-2</c:v>
                </c:pt>
                <c:pt idx="2145">
                  <c:v>4.9835115287870407E-2</c:v>
                </c:pt>
                <c:pt idx="2146">
                  <c:v>4.9825488275184744E-2</c:v>
                </c:pt>
                <c:pt idx="2147">
                  <c:v>4.9831660777216312E-2</c:v>
                </c:pt>
                <c:pt idx="2148">
                  <c:v>4.9819173679864902E-2</c:v>
                </c:pt>
                <c:pt idx="2149">
                  <c:v>4.9819173679864902E-2</c:v>
                </c:pt>
                <c:pt idx="2150">
                  <c:v>4.983108723167208E-2</c:v>
                </c:pt>
                <c:pt idx="2151">
                  <c:v>4.9541382457953802E-2</c:v>
                </c:pt>
                <c:pt idx="2152">
                  <c:v>4.9541382457953802E-2</c:v>
                </c:pt>
                <c:pt idx="2153">
                  <c:v>4.9541382457953802E-2</c:v>
                </c:pt>
                <c:pt idx="2154">
                  <c:v>4.9729742020753115E-2</c:v>
                </c:pt>
                <c:pt idx="2155">
                  <c:v>4.978099728005829E-2</c:v>
                </c:pt>
                <c:pt idx="2156">
                  <c:v>4.9949344129177585E-2</c:v>
                </c:pt>
                <c:pt idx="2157">
                  <c:v>4.9942147457530027E-2</c:v>
                </c:pt>
                <c:pt idx="2158">
                  <c:v>5.0179536933608229E-2</c:v>
                </c:pt>
                <c:pt idx="2159">
                  <c:v>5.0179536933608229E-2</c:v>
                </c:pt>
                <c:pt idx="2160">
                  <c:v>5.0179825993724649E-2</c:v>
                </c:pt>
                <c:pt idx="2161">
                  <c:v>5.0179825993724649E-2</c:v>
                </c:pt>
                <c:pt idx="2162">
                  <c:v>5.018014891744603E-2</c:v>
                </c:pt>
                <c:pt idx="2163">
                  <c:v>5.0170472434086517E-2</c:v>
                </c:pt>
                <c:pt idx="2164">
                  <c:v>5.0543601926373742E-2</c:v>
                </c:pt>
                <c:pt idx="2165">
                  <c:v>5.2306531330284331E-2</c:v>
                </c:pt>
                <c:pt idx="2166">
                  <c:v>5.220061398462604E-2</c:v>
                </c:pt>
                <c:pt idx="2167">
                  <c:v>5.201809025125028E-2</c:v>
                </c:pt>
                <c:pt idx="2168">
                  <c:v>5.2019198503432493E-2</c:v>
                </c:pt>
                <c:pt idx="2169">
                  <c:v>5.2011978024989115E-2</c:v>
                </c:pt>
                <c:pt idx="2170">
                  <c:v>5.3076581979388887E-2</c:v>
                </c:pt>
                <c:pt idx="2171">
                  <c:v>5.3076581979388887E-2</c:v>
                </c:pt>
                <c:pt idx="2172">
                  <c:v>5.5201606754160533E-2</c:v>
                </c:pt>
                <c:pt idx="2173">
                  <c:v>5.4817197841639527E-2</c:v>
                </c:pt>
                <c:pt idx="2174">
                  <c:v>5.4858254041296246E-2</c:v>
                </c:pt>
                <c:pt idx="2175">
                  <c:v>5.5067932680287354E-2</c:v>
                </c:pt>
                <c:pt idx="2176">
                  <c:v>5.6378014199085918E-2</c:v>
                </c:pt>
                <c:pt idx="2177">
                  <c:v>5.6378014199085918E-2</c:v>
                </c:pt>
                <c:pt idx="2178">
                  <c:v>5.6350897542936783E-2</c:v>
                </c:pt>
                <c:pt idx="2179">
                  <c:v>5.5469670232458003E-2</c:v>
                </c:pt>
                <c:pt idx="2180">
                  <c:v>5.5417716502328858E-2</c:v>
                </c:pt>
                <c:pt idx="2181">
                  <c:v>5.5608038167240095E-2</c:v>
                </c:pt>
                <c:pt idx="2182">
                  <c:v>5.3880596697687272E-2</c:v>
                </c:pt>
                <c:pt idx="2183">
                  <c:v>5.3880596697687272E-2</c:v>
                </c:pt>
                <c:pt idx="2184">
                  <c:v>5.3959358718596494E-2</c:v>
                </c:pt>
                <c:pt idx="2185">
                  <c:v>5.3312518276533237E-2</c:v>
                </c:pt>
                <c:pt idx="2186">
                  <c:v>5.0556998594611852E-2</c:v>
                </c:pt>
                <c:pt idx="2187">
                  <c:v>5.0554783580185308E-2</c:v>
                </c:pt>
                <c:pt idx="2188">
                  <c:v>5.194473951400766E-2</c:v>
                </c:pt>
                <c:pt idx="2189">
                  <c:v>5.2667856655247494E-2</c:v>
                </c:pt>
                <c:pt idx="2190">
                  <c:v>5.1569222548092382E-2</c:v>
                </c:pt>
                <c:pt idx="2191">
                  <c:v>5.1569222548092382E-2</c:v>
                </c:pt>
                <c:pt idx="2192">
                  <c:v>4.6367521105330503E-2</c:v>
                </c:pt>
                <c:pt idx="2193">
                  <c:v>4.1382274270714343E-2</c:v>
                </c:pt>
                <c:pt idx="2194">
                  <c:v>3.7880921572558068E-2</c:v>
                </c:pt>
                <c:pt idx="2195">
                  <c:v>3.788062397674042E-2</c:v>
                </c:pt>
                <c:pt idx="2196">
                  <c:v>4.1698136926364891E-2</c:v>
                </c:pt>
                <c:pt idx="2197">
                  <c:v>4.1698136926364891E-2</c:v>
                </c:pt>
                <c:pt idx="2198">
                  <c:v>4.1698136926364891E-2</c:v>
                </c:pt>
                <c:pt idx="2199">
                  <c:v>4.1707874097634129E-2</c:v>
                </c:pt>
                <c:pt idx="2200">
                  <c:v>4.1707874097634129E-2</c:v>
                </c:pt>
                <c:pt idx="2201">
                  <c:v>4.0851283130214716E-2</c:v>
                </c:pt>
                <c:pt idx="2202">
                  <c:v>4.0851283130214716E-2</c:v>
                </c:pt>
                <c:pt idx="2203">
                  <c:v>4.1360037450613174E-2</c:v>
                </c:pt>
                <c:pt idx="2204">
                  <c:v>4.1395270599027881E-2</c:v>
                </c:pt>
                <c:pt idx="2205">
                  <c:v>4.1395270599027881E-2</c:v>
                </c:pt>
                <c:pt idx="2206">
                  <c:v>4.356064776779274E-2</c:v>
                </c:pt>
                <c:pt idx="2207">
                  <c:v>4.3758570831839996E-2</c:v>
                </c:pt>
                <c:pt idx="2208">
                  <c:v>4.3758570831839996E-2</c:v>
                </c:pt>
                <c:pt idx="2209">
                  <c:v>4.3662709367708871E-2</c:v>
                </c:pt>
                <c:pt idx="2210">
                  <c:v>4.3473439933964658E-2</c:v>
                </c:pt>
                <c:pt idx="2211">
                  <c:v>4.3356244955282314E-2</c:v>
                </c:pt>
                <c:pt idx="2212">
                  <c:v>4.4499449411222726E-2</c:v>
                </c:pt>
                <c:pt idx="2213">
                  <c:v>4.4486108049097778E-2</c:v>
                </c:pt>
                <c:pt idx="2214">
                  <c:v>4.4486108049097778E-2</c:v>
                </c:pt>
                <c:pt idx="2215">
                  <c:v>4.4486108049097778E-2</c:v>
                </c:pt>
                <c:pt idx="2216">
                  <c:v>4.4486108049097778E-2</c:v>
                </c:pt>
                <c:pt idx="2217">
                  <c:v>4.4275446285165741E-2</c:v>
                </c:pt>
                <c:pt idx="2218">
                  <c:v>4.4217809703829575E-2</c:v>
                </c:pt>
                <c:pt idx="2219">
                  <c:v>4.4027552808057001E-2</c:v>
                </c:pt>
                <c:pt idx="2220">
                  <c:v>4.4027552808057001E-2</c:v>
                </c:pt>
                <c:pt idx="2221">
                  <c:v>4.3755588749939588E-2</c:v>
                </c:pt>
                <c:pt idx="2222">
                  <c:v>4.3771208712323685E-2</c:v>
                </c:pt>
                <c:pt idx="2223">
                  <c:v>4.3806800369521198E-2</c:v>
                </c:pt>
                <c:pt idx="2224">
                  <c:v>4.3806800369521198E-2</c:v>
                </c:pt>
                <c:pt idx="2225">
                  <c:v>4.4146569962424602E-2</c:v>
                </c:pt>
                <c:pt idx="2226">
                  <c:v>4.4146569962424602E-2</c:v>
                </c:pt>
                <c:pt idx="2227">
                  <c:v>4.4894457076310262E-2</c:v>
                </c:pt>
                <c:pt idx="2228">
                  <c:v>4.28933740494657E-2</c:v>
                </c:pt>
                <c:pt idx="2229">
                  <c:v>4.28933740494657E-2</c:v>
                </c:pt>
                <c:pt idx="2230">
                  <c:v>4.3096579295459021E-2</c:v>
                </c:pt>
                <c:pt idx="2231">
                  <c:v>4.309524158671689E-2</c:v>
                </c:pt>
                <c:pt idx="2232">
                  <c:v>4.4971139021002852E-2</c:v>
                </c:pt>
                <c:pt idx="2233">
                  <c:v>4.2831831861033232E-2</c:v>
                </c:pt>
                <c:pt idx="2234">
                  <c:v>4.2831831861033232E-2</c:v>
                </c:pt>
                <c:pt idx="2235">
                  <c:v>4.0055860831414283E-2</c:v>
                </c:pt>
                <c:pt idx="2236">
                  <c:v>4.0055860831414283E-2</c:v>
                </c:pt>
                <c:pt idx="2237">
                  <c:v>3.8781794066246128E-2</c:v>
                </c:pt>
                <c:pt idx="2238">
                  <c:v>3.8483481882171988E-2</c:v>
                </c:pt>
                <c:pt idx="2239">
                  <c:v>3.6537311100076672E-2</c:v>
                </c:pt>
                <c:pt idx="2240">
                  <c:v>3.6539326316025661E-2</c:v>
                </c:pt>
                <c:pt idx="2241">
                  <c:v>3.786721655520333E-2</c:v>
                </c:pt>
                <c:pt idx="2242">
                  <c:v>3.8019538363122489E-2</c:v>
                </c:pt>
                <c:pt idx="2243">
                  <c:v>4.7861465913758297E-2</c:v>
                </c:pt>
                <c:pt idx="2244">
                  <c:v>4.7640206894356663E-2</c:v>
                </c:pt>
                <c:pt idx="2245">
                  <c:v>4.7640206894356663E-2</c:v>
                </c:pt>
                <c:pt idx="2246">
                  <c:v>4.7640206894356663E-2</c:v>
                </c:pt>
                <c:pt idx="2247">
                  <c:v>4.8280299332993139E-2</c:v>
                </c:pt>
                <c:pt idx="2248">
                  <c:v>4.8213633315678281E-2</c:v>
                </c:pt>
                <c:pt idx="2249">
                  <c:v>4.8167355912729894E-2</c:v>
                </c:pt>
                <c:pt idx="2250">
                  <c:v>4.8167355912729894E-2</c:v>
                </c:pt>
                <c:pt idx="2251">
                  <c:v>4.6693424314297995E-2</c:v>
                </c:pt>
                <c:pt idx="2252">
                  <c:v>4.5683703405053643E-2</c:v>
                </c:pt>
                <c:pt idx="2253">
                  <c:v>4.5707040793282028E-2</c:v>
                </c:pt>
                <c:pt idx="2254">
                  <c:v>4.5707040793282028E-2</c:v>
                </c:pt>
                <c:pt idx="2255">
                  <c:v>4.5707040793282028E-2</c:v>
                </c:pt>
                <c:pt idx="2256">
                  <c:v>4.5532908090961492E-2</c:v>
                </c:pt>
                <c:pt idx="2257">
                  <c:v>4.5523234627044877E-2</c:v>
                </c:pt>
                <c:pt idx="2258">
                  <c:v>4.5523234627044877E-2</c:v>
                </c:pt>
                <c:pt idx="2259">
                  <c:v>4.3512025012493585E-2</c:v>
                </c:pt>
                <c:pt idx="2260">
                  <c:v>4.3512025012493585E-2</c:v>
                </c:pt>
                <c:pt idx="2261">
                  <c:v>4.3512025012493585E-2</c:v>
                </c:pt>
                <c:pt idx="2262">
                  <c:v>4.350269166469637E-2</c:v>
                </c:pt>
                <c:pt idx="2263">
                  <c:v>4.3640507300444074E-2</c:v>
                </c:pt>
                <c:pt idx="2264">
                  <c:v>4.3775943398391054E-2</c:v>
                </c:pt>
                <c:pt idx="2265">
                  <c:v>4.9669703238293186E-2</c:v>
                </c:pt>
                <c:pt idx="2266">
                  <c:v>4.9325637604460737E-2</c:v>
                </c:pt>
                <c:pt idx="2267">
                  <c:v>4.9254940644079037E-2</c:v>
                </c:pt>
                <c:pt idx="2268">
                  <c:v>5.2208748339575409E-2</c:v>
                </c:pt>
                <c:pt idx="2269">
                  <c:v>5.0416185865276977E-2</c:v>
                </c:pt>
                <c:pt idx="2270">
                  <c:v>5.0244495319454664E-2</c:v>
                </c:pt>
                <c:pt idx="2271">
                  <c:v>5.2237050758238097E-2</c:v>
                </c:pt>
                <c:pt idx="2272">
                  <c:v>5.2385716103718338E-2</c:v>
                </c:pt>
                <c:pt idx="2273">
                  <c:v>5.2385716103718338E-2</c:v>
                </c:pt>
                <c:pt idx="2274">
                  <c:v>5.2232597413806842E-2</c:v>
                </c:pt>
                <c:pt idx="2275">
                  <c:v>5.1262142086663659E-2</c:v>
                </c:pt>
                <c:pt idx="2276">
                  <c:v>5.1346010031895109E-2</c:v>
                </c:pt>
                <c:pt idx="2277">
                  <c:v>5.1346010031895109E-2</c:v>
                </c:pt>
                <c:pt idx="2278">
                  <c:v>5.1346010031895109E-2</c:v>
                </c:pt>
                <c:pt idx="2279">
                  <c:v>5.1346016303131431E-2</c:v>
                </c:pt>
                <c:pt idx="2280">
                  <c:v>5.1346016303131431E-2</c:v>
                </c:pt>
                <c:pt idx="2281">
                  <c:v>5.1346016303131431E-2</c:v>
                </c:pt>
                <c:pt idx="2282">
                  <c:v>5.1346016303131431E-2</c:v>
                </c:pt>
                <c:pt idx="2283">
                  <c:v>5.1346016303131431E-2</c:v>
                </c:pt>
                <c:pt idx="2284">
                  <c:v>5.1346016303131431E-2</c:v>
                </c:pt>
                <c:pt idx="2285">
                  <c:v>5.2138315689794087E-2</c:v>
                </c:pt>
                <c:pt idx="2286">
                  <c:v>5.2108136664077861E-2</c:v>
                </c:pt>
                <c:pt idx="2287">
                  <c:v>5.2108136664077861E-2</c:v>
                </c:pt>
                <c:pt idx="2288">
                  <c:v>5.1820281909243517E-2</c:v>
                </c:pt>
                <c:pt idx="2289">
                  <c:v>5.1820281909243517E-2</c:v>
                </c:pt>
                <c:pt idx="2290">
                  <c:v>5.1201186942576256E-2</c:v>
                </c:pt>
                <c:pt idx="2291">
                  <c:v>5.1146014107099715E-2</c:v>
                </c:pt>
                <c:pt idx="2292">
                  <c:v>5.1884951230838472E-2</c:v>
                </c:pt>
                <c:pt idx="2293">
                  <c:v>5.1716289064511166E-2</c:v>
                </c:pt>
                <c:pt idx="2294">
                  <c:v>5.3021285113427234E-2</c:v>
                </c:pt>
                <c:pt idx="2295">
                  <c:v>5.2205117816933967E-2</c:v>
                </c:pt>
                <c:pt idx="2296">
                  <c:v>5.2205117816933967E-2</c:v>
                </c:pt>
                <c:pt idx="2297">
                  <c:v>5.2205117816933967E-2</c:v>
                </c:pt>
                <c:pt idx="2298">
                  <c:v>5.2417844947631104E-2</c:v>
                </c:pt>
                <c:pt idx="2299">
                  <c:v>5.2417844947631104E-2</c:v>
                </c:pt>
                <c:pt idx="2300">
                  <c:v>5.2417844947631104E-2</c:v>
                </c:pt>
                <c:pt idx="2301">
                  <c:v>5.2420257512674623E-2</c:v>
                </c:pt>
                <c:pt idx="2302">
                  <c:v>5.2420257512674623E-2</c:v>
                </c:pt>
                <c:pt idx="2303">
                  <c:v>5.2538474573373899E-2</c:v>
                </c:pt>
                <c:pt idx="2304">
                  <c:v>5.1589607368998223E-2</c:v>
                </c:pt>
                <c:pt idx="2305">
                  <c:v>5.1477455072887181E-2</c:v>
                </c:pt>
                <c:pt idx="2306">
                  <c:v>4.3553450764665692E-2</c:v>
                </c:pt>
                <c:pt idx="2307">
                  <c:v>4.3553450764665692E-2</c:v>
                </c:pt>
                <c:pt idx="2308">
                  <c:v>4.6014112981876867E-2</c:v>
                </c:pt>
                <c:pt idx="2309">
                  <c:v>5.0505275466069255E-2</c:v>
                </c:pt>
                <c:pt idx="2310">
                  <c:v>4.9808545113603546E-2</c:v>
                </c:pt>
                <c:pt idx="2311">
                  <c:v>4.9808545113603546E-2</c:v>
                </c:pt>
                <c:pt idx="2312">
                  <c:v>4.9951560900578444E-2</c:v>
                </c:pt>
                <c:pt idx="2313">
                  <c:v>4.9951560900578444E-2</c:v>
                </c:pt>
                <c:pt idx="2314">
                  <c:v>5.0168399446272258E-2</c:v>
                </c:pt>
                <c:pt idx="2315">
                  <c:v>5.344367336367796E-2</c:v>
                </c:pt>
                <c:pt idx="2316">
                  <c:v>5.3423715719946543E-2</c:v>
                </c:pt>
                <c:pt idx="2317">
                  <c:v>5.3423715719946543E-2</c:v>
                </c:pt>
                <c:pt idx="2318">
                  <c:v>5.3423715719946543E-2</c:v>
                </c:pt>
                <c:pt idx="2319">
                  <c:v>5.3117852019655097E-2</c:v>
                </c:pt>
                <c:pt idx="2320">
                  <c:v>5.3117852019655097E-2</c:v>
                </c:pt>
                <c:pt idx="2321">
                  <c:v>5.3117852019655097E-2</c:v>
                </c:pt>
                <c:pt idx="2322">
                  <c:v>5.1930548072790593E-2</c:v>
                </c:pt>
                <c:pt idx="2323">
                  <c:v>5.1930548072790593E-2</c:v>
                </c:pt>
                <c:pt idx="2324">
                  <c:v>5.2030338452863513E-2</c:v>
                </c:pt>
                <c:pt idx="2325">
                  <c:v>5.2187630755284091E-2</c:v>
                </c:pt>
                <c:pt idx="2326">
                  <c:v>5.2142925359223491E-2</c:v>
                </c:pt>
                <c:pt idx="2327">
                  <c:v>5.3749612239226613E-2</c:v>
                </c:pt>
                <c:pt idx="2328">
                  <c:v>4.9706573315596844E-2</c:v>
                </c:pt>
                <c:pt idx="2329">
                  <c:v>4.9628210246816698E-2</c:v>
                </c:pt>
                <c:pt idx="2330">
                  <c:v>4.9743312537339032E-2</c:v>
                </c:pt>
                <c:pt idx="2331">
                  <c:v>4.6633602872328248E-2</c:v>
                </c:pt>
                <c:pt idx="2332">
                  <c:v>4.6633602872328248E-2</c:v>
                </c:pt>
                <c:pt idx="2333">
                  <c:v>4.6759816145882489E-2</c:v>
                </c:pt>
                <c:pt idx="2334">
                  <c:v>4.4937943354204354E-2</c:v>
                </c:pt>
                <c:pt idx="2335">
                  <c:v>4.4764550406823561E-2</c:v>
                </c:pt>
                <c:pt idx="2336">
                  <c:v>5.3508674689469092E-2</c:v>
                </c:pt>
                <c:pt idx="2337">
                  <c:v>5.3510487870915661E-2</c:v>
                </c:pt>
                <c:pt idx="2338">
                  <c:v>5.3510487870915661E-2</c:v>
                </c:pt>
                <c:pt idx="2339">
                  <c:v>5.450269049646262E-2</c:v>
                </c:pt>
                <c:pt idx="2340">
                  <c:v>5.450269049646262E-2</c:v>
                </c:pt>
                <c:pt idx="2341">
                  <c:v>5.450269049646262E-2</c:v>
                </c:pt>
                <c:pt idx="2342">
                  <c:v>5.4502684588442346E-2</c:v>
                </c:pt>
                <c:pt idx="2343">
                  <c:v>5.4502684588442346E-2</c:v>
                </c:pt>
                <c:pt idx="2344">
                  <c:v>5.5077183703114693E-2</c:v>
                </c:pt>
                <c:pt idx="2345">
                  <c:v>5.5936329631097625E-2</c:v>
                </c:pt>
                <c:pt idx="2346">
                  <c:v>6.0528264197051998E-2</c:v>
                </c:pt>
                <c:pt idx="2347">
                  <c:v>6.3216169964265892E-2</c:v>
                </c:pt>
                <c:pt idx="2348">
                  <c:v>7.1516399159735955E-2</c:v>
                </c:pt>
                <c:pt idx="2349">
                  <c:v>7.1527999727245523E-2</c:v>
                </c:pt>
                <c:pt idx="2350">
                  <c:v>7.1527999727245523E-2</c:v>
                </c:pt>
                <c:pt idx="2351">
                  <c:v>7.1527999727245523E-2</c:v>
                </c:pt>
                <c:pt idx="2352">
                  <c:v>7.1527999727245523E-2</c:v>
                </c:pt>
                <c:pt idx="2353">
                  <c:v>7.2656963448658282E-2</c:v>
                </c:pt>
                <c:pt idx="2354">
                  <c:v>7.522716953333404E-2</c:v>
                </c:pt>
                <c:pt idx="2355">
                  <c:v>7.4719432752224091E-2</c:v>
                </c:pt>
                <c:pt idx="2356">
                  <c:v>7.4719432752224091E-2</c:v>
                </c:pt>
                <c:pt idx="2357">
                  <c:v>7.4267357206578427E-2</c:v>
                </c:pt>
                <c:pt idx="2358">
                  <c:v>7.3731398995407843E-2</c:v>
                </c:pt>
                <c:pt idx="2359">
                  <c:v>7.4051050119482986E-2</c:v>
                </c:pt>
                <c:pt idx="2360">
                  <c:v>7.4051050119482986E-2</c:v>
                </c:pt>
                <c:pt idx="2361">
                  <c:v>7.3900621655871343E-2</c:v>
                </c:pt>
                <c:pt idx="2362">
                  <c:v>7.3968885542505844E-2</c:v>
                </c:pt>
                <c:pt idx="2363">
                  <c:v>7.3968885542505844E-2</c:v>
                </c:pt>
                <c:pt idx="2364">
                  <c:v>7.3967175825896611E-2</c:v>
                </c:pt>
                <c:pt idx="2365">
                  <c:v>7.3967175825896611E-2</c:v>
                </c:pt>
                <c:pt idx="2366">
                  <c:v>7.4134503637913921E-2</c:v>
                </c:pt>
                <c:pt idx="2367">
                  <c:v>7.4594830853351363E-2</c:v>
                </c:pt>
                <c:pt idx="2368">
                  <c:v>7.5566439645003605E-2</c:v>
                </c:pt>
                <c:pt idx="2369">
                  <c:v>7.5005786441748878E-2</c:v>
                </c:pt>
                <c:pt idx="2370">
                  <c:v>7.5068693668082415E-2</c:v>
                </c:pt>
                <c:pt idx="2371">
                  <c:v>7.5025774106714641E-2</c:v>
                </c:pt>
                <c:pt idx="2372">
                  <c:v>7.8472301420391341E-2</c:v>
                </c:pt>
                <c:pt idx="2373">
                  <c:v>7.9697811985403044E-2</c:v>
                </c:pt>
                <c:pt idx="2374">
                  <c:v>7.9697811985403044E-2</c:v>
                </c:pt>
                <c:pt idx="2375">
                  <c:v>7.9601593702100848E-2</c:v>
                </c:pt>
                <c:pt idx="2376">
                  <c:v>7.9601593702100848E-2</c:v>
                </c:pt>
                <c:pt idx="2377">
                  <c:v>7.9448425625732788E-2</c:v>
                </c:pt>
                <c:pt idx="2378">
                  <c:v>7.874772321016428E-2</c:v>
                </c:pt>
                <c:pt idx="2379">
                  <c:v>7.874772321016428E-2</c:v>
                </c:pt>
                <c:pt idx="2380">
                  <c:v>7.9391986769387413E-2</c:v>
                </c:pt>
                <c:pt idx="2381">
                  <c:v>7.9391986769387413E-2</c:v>
                </c:pt>
                <c:pt idx="2382">
                  <c:v>7.9391986769387413E-2</c:v>
                </c:pt>
                <c:pt idx="2383">
                  <c:v>8.0486882638069454E-2</c:v>
                </c:pt>
                <c:pt idx="2384">
                  <c:v>8.0486882638069454E-2</c:v>
                </c:pt>
                <c:pt idx="2385">
                  <c:v>8.0486882638069454E-2</c:v>
                </c:pt>
                <c:pt idx="2386">
                  <c:v>8.0486882638069454E-2</c:v>
                </c:pt>
                <c:pt idx="2387">
                  <c:v>8.042240969042927E-2</c:v>
                </c:pt>
                <c:pt idx="2388">
                  <c:v>8.0612000871946962E-2</c:v>
                </c:pt>
                <c:pt idx="2389">
                  <c:v>8.1849278413291204E-2</c:v>
                </c:pt>
                <c:pt idx="2390">
                  <c:v>8.0818425070686692E-2</c:v>
                </c:pt>
                <c:pt idx="2391">
                  <c:v>7.9994681177148516E-2</c:v>
                </c:pt>
                <c:pt idx="2392">
                  <c:v>7.9998033475096958E-2</c:v>
                </c:pt>
                <c:pt idx="2393">
                  <c:v>7.9862356199898621E-2</c:v>
                </c:pt>
                <c:pt idx="2394">
                  <c:v>7.9862356199898621E-2</c:v>
                </c:pt>
                <c:pt idx="2395">
                  <c:v>8.0162715583045399E-2</c:v>
                </c:pt>
                <c:pt idx="2396">
                  <c:v>8.0089159569229587E-2</c:v>
                </c:pt>
                <c:pt idx="2397">
                  <c:v>7.985696570484338E-2</c:v>
                </c:pt>
                <c:pt idx="2398">
                  <c:v>7.987677072763201E-2</c:v>
                </c:pt>
                <c:pt idx="2399">
                  <c:v>7.4395033948940453E-2</c:v>
                </c:pt>
                <c:pt idx="2400">
                  <c:v>7.4684880924647007E-2</c:v>
                </c:pt>
                <c:pt idx="2401">
                  <c:v>7.4684880924647007E-2</c:v>
                </c:pt>
                <c:pt idx="2402">
                  <c:v>7.4091588885553755E-2</c:v>
                </c:pt>
                <c:pt idx="2403">
                  <c:v>7.4324527621151409E-2</c:v>
                </c:pt>
                <c:pt idx="2404">
                  <c:v>7.4411860397612176E-2</c:v>
                </c:pt>
                <c:pt idx="2405">
                  <c:v>7.4490399447053116E-2</c:v>
                </c:pt>
                <c:pt idx="2406">
                  <c:v>7.4490399447053116E-2</c:v>
                </c:pt>
                <c:pt idx="2407">
                  <c:v>7.4078344881052027E-2</c:v>
                </c:pt>
                <c:pt idx="2408">
                  <c:v>7.343176677967049E-2</c:v>
                </c:pt>
                <c:pt idx="2409">
                  <c:v>6.9695240714661447E-2</c:v>
                </c:pt>
                <c:pt idx="2410">
                  <c:v>6.7849497615690771E-2</c:v>
                </c:pt>
                <c:pt idx="2411">
                  <c:v>5.8325683749329053E-2</c:v>
                </c:pt>
                <c:pt idx="2412">
                  <c:v>5.8373817796453037E-2</c:v>
                </c:pt>
                <c:pt idx="2413">
                  <c:v>5.8373817796453037E-2</c:v>
                </c:pt>
                <c:pt idx="2414">
                  <c:v>5.8373817796453037E-2</c:v>
                </c:pt>
                <c:pt idx="2415">
                  <c:v>5.8373817796453037E-2</c:v>
                </c:pt>
                <c:pt idx="2416">
                  <c:v>5.690025986574003E-2</c:v>
                </c:pt>
                <c:pt idx="2417">
                  <c:v>5.3456027484011848E-2</c:v>
                </c:pt>
                <c:pt idx="2418">
                  <c:v>5.3547432747603374E-2</c:v>
                </c:pt>
                <c:pt idx="2419">
                  <c:v>5.4740429038395454E-2</c:v>
                </c:pt>
                <c:pt idx="2420">
                  <c:v>5.410347248741957E-2</c:v>
                </c:pt>
                <c:pt idx="2421">
                  <c:v>5.5911785207926022E-2</c:v>
                </c:pt>
                <c:pt idx="2422">
                  <c:v>5.5487736475360962E-2</c:v>
                </c:pt>
                <c:pt idx="2423">
                  <c:v>5.6228590336654685E-2</c:v>
                </c:pt>
                <c:pt idx="2424">
                  <c:v>5.6228590336654685E-2</c:v>
                </c:pt>
                <c:pt idx="2425">
                  <c:v>5.9241093186626376E-2</c:v>
                </c:pt>
                <c:pt idx="2426">
                  <c:v>5.9346322541241919E-2</c:v>
                </c:pt>
                <c:pt idx="2427">
                  <c:v>5.9346322541241919E-2</c:v>
                </c:pt>
                <c:pt idx="2428">
                  <c:v>5.9346322541241919E-2</c:v>
                </c:pt>
                <c:pt idx="2429">
                  <c:v>5.9286676305061126E-2</c:v>
                </c:pt>
                <c:pt idx="2430">
                  <c:v>5.9043177106470154E-2</c:v>
                </c:pt>
                <c:pt idx="2431">
                  <c:v>5.7794452607876884E-2</c:v>
                </c:pt>
                <c:pt idx="2432">
                  <c:v>5.7727014805227163E-2</c:v>
                </c:pt>
                <c:pt idx="2433">
                  <c:v>5.7645186000530521E-2</c:v>
                </c:pt>
                <c:pt idx="2434">
                  <c:v>5.5758532421124676E-2</c:v>
                </c:pt>
                <c:pt idx="2435">
                  <c:v>4.6487529606548623E-2</c:v>
                </c:pt>
                <c:pt idx="2436">
                  <c:v>4.4353706314938714E-2</c:v>
                </c:pt>
                <c:pt idx="2437">
                  <c:v>4.4779765029408065E-2</c:v>
                </c:pt>
                <c:pt idx="2438">
                  <c:v>4.5140339141658756E-2</c:v>
                </c:pt>
                <c:pt idx="2439">
                  <c:v>4.9628775827004687E-2</c:v>
                </c:pt>
                <c:pt idx="2440">
                  <c:v>4.9645908478312226E-2</c:v>
                </c:pt>
                <c:pt idx="2441">
                  <c:v>5.2529142599530274E-2</c:v>
                </c:pt>
                <c:pt idx="2442">
                  <c:v>6.5094807604835589E-2</c:v>
                </c:pt>
                <c:pt idx="2443">
                  <c:v>6.5292388237459975E-2</c:v>
                </c:pt>
                <c:pt idx="2444">
                  <c:v>6.6895625868288539E-2</c:v>
                </c:pt>
                <c:pt idx="2445">
                  <c:v>6.6895625868288539E-2</c:v>
                </c:pt>
                <c:pt idx="2446">
                  <c:v>7.1614176508130761E-2</c:v>
                </c:pt>
                <c:pt idx="2447">
                  <c:v>7.1614176508130761E-2</c:v>
                </c:pt>
                <c:pt idx="2448">
                  <c:v>7.4188605053081738E-2</c:v>
                </c:pt>
                <c:pt idx="2449">
                  <c:v>7.4206163352269899E-2</c:v>
                </c:pt>
                <c:pt idx="2450">
                  <c:v>7.4206163352269899E-2</c:v>
                </c:pt>
                <c:pt idx="2451">
                  <c:v>7.3986185258886977E-2</c:v>
                </c:pt>
                <c:pt idx="2452">
                  <c:v>7.2564456591574608E-2</c:v>
                </c:pt>
                <c:pt idx="2453">
                  <c:v>7.2841938000890921E-2</c:v>
                </c:pt>
                <c:pt idx="2454">
                  <c:v>7.2848781307819799E-2</c:v>
                </c:pt>
                <c:pt idx="2455">
                  <c:v>7.7574847039643985E-2</c:v>
                </c:pt>
                <c:pt idx="2456">
                  <c:v>7.7969076919750469E-2</c:v>
                </c:pt>
                <c:pt idx="2457">
                  <c:v>7.7969076919750469E-2</c:v>
                </c:pt>
                <c:pt idx="2458">
                  <c:v>7.7660233864373721E-2</c:v>
                </c:pt>
                <c:pt idx="2459">
                  <c:v>7.8267001955468582E-2</c:v>
                </c:pt>
                <c:pt idx="2460">
                  <c:v>7.8298901288528802E-2</c:v>
                </c:pt>
                <c:pt idx="2461">
                  <c:v>7.8285305795671986E-2</c:v>
                </c:pt>
                <c:pt idx="2462">
                  <c:v>9.6038361584180998E-2</c:v>
                </c:pt>
                <c:pt idx="2463">
                  <c:v>9.9836756592707285E-2</c:v>
                </c:pt>
                <c:pt idx="2464">
                  <c:v>0.10002234007539403</c:v>
                </c:pt>
                <c:pt idx="2465">
                  <c:v>9.9884733144002535E-2</c:v>
                </c:pt>
                <c:pt idx="2466">
                  <c:v>9.9711524172119717E-2</c:v>
                </c:pt>
                <c:pt idx="2467">
                  <c:v>9.9646367174126269E-2</c:v>
                </c:pt>
                <c:pt idx="2468">
                  <c:v>9.9587669161663686E-2</c:v>
                </c:pt>
                <c:pt idx="2469">
                  <c:v>9.9587669161663686E-2</c:v>
                </c:pt>
                <c:pt idx="2470">
                  <c:v>9.9979855588739147E-2</c:v>
                </c:pt>
                <c:pt idx="2471">
                  <c:v>9.9979855588739147E-2</c:v>
                </c:pt>
                <c:pt idx="2472">
                  <c:v>9.9979855588739147E-2</c:v>
                </c:pt>
                <c:pt idx="2473">
                  <c:v>0.10036188775791412</c:v>
                </c:pt>
                <c:pt idx="2474">
                  <c:v>0.10036188775791412</c:v>
                </c:pt>
                <c:pt idx="2475">
                  <c:v>0.1003256293218201</c:v>
                </c:pt>
                <c:pt idx="2476">
                  <c:v>0.1003256293218201</c:v>
                </c:pt>
                <c:pt idx="2477">
                  <c:v>0.10037379191009677</c:v>
                </c:pt>
                <c:pt idx="2478">
                  <c:v>0.10037379191009677</c:v>
                </c:pt>
                <c:pt idx="2479">
                  <c:v>0.10036506657057306</c:v>
                </c:pt>
                <c:pt idx="2480">
                  <c:v>0.1006908598779296</c:v>
                </c:pt>
                <c:pt idx="2481">
                  <c:v>0.10064228029744346</c:v>
                </c:pt>
                <c:pt idx="2482">
                  <c:v>0.10004668821148813</c:v>
                </c:pt>
                <c:pt idx="2483">
                  <c:v>0.10072015979056118</c:v>
                </c:pt>
                <c:pt idx="2484">
                  <c:v>9.9727771863655321E-2</c:v>
                </c:pt>
                <c:pt idx="2485">
                  <c:v>0.1003062310521208</c:v>
                </c:pt>
                <c:pt idx="2486">
                  <c:v>9.9892815135990701E-2</c:v>
                </c:pt>
                <c:pt idx="2487">
                  <c:v>9.9892815135990701E-2</c:v>
                </c:pt>
                <c:pt idx="2488">
                  <c:v>9.8737950070902081E-2</c:v>
                </c:pt>
                <c:pt idx="2489">
                  <c:v>9.8674737937231846E-2</c:v>
                </c:pt>
                <c:pt idx="2490">
                  <c:v>9.8689282378879695E-2</c:v>
                </c:pt>
                <c:pt idx="2491">
                  <c:v>9.8693776964772384E-2</c:v>
                </c:pt>
                <c:pt idx="2492">
                  <c:v>9.8540351711633029E-2</c:v>
                </c:pt>
                <c:pt idx="2493">
                  <c:v>9.8338954537493459E-2</c:v>
                </c:pt>
                <c:pt idx="2494">
                  <c:v>9.8529835058429965E-2</c:v>
                </c:pt>
                <c:pt idx="2495">
                  <c:v>9.8585244813466685E-2</c:v>
                </c:pt>
                <c:pt idx="2496">
                  <c:v>9.8585244813466685E-2</c:v>
                </c:pt>
                <c:pt idx="2497">
                  <c:v>9.8585244813466685E-2</c:v>
                </c:pt>
                <c:pt idx="2498">
                  <c:v>9.8511189503900781E-2</c:v>
                </c:pt>
                <c:pt idx="2499">
                  <c:v>9.8511189503900781E-2</c:v>
                </c:pt>
                <c:pt idx="2500">
                  <c:v>9.8318250417998632E-2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7-47C2-AC04-E3750BAE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924528"/>
        <c:axId val="952925360"/>
      </c:lineChart>
      <c:catAx>
        <c:axId val="952924528"/>
        <c:scaling>
          <c:orientation val="minMax"/>
          <c:min val="4063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5360"/>
        <c:crosses val="autoZero"/>
        <c:auto val="1"/>
        <c:lblAlgn val="ctr"/>
        <c:lblOffset val="100"/>
        <c:noMultiLvlLbl val="1"/>
      </c:catAx>
      <c:valAx>
        <c:axId val="952925360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EWMA Volatility (annualized)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90922898597065E-2"/>
          <c:y val="1.532567049808429E-2"/>
          <c:w val="0.85120665001620577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4-49B9-969F-3EF730B9F660}"/>
            </c:ext>
          </c:extLst>
        </c:ser>
        <c:ser>
          <c:idx val="1"/>
          <c:order val="1"/>
          <c:tx>
            <c:strRef>
              <c:f>EWMA!$C$1</c:f>
              <c:strCache>
                <c:ptCount val="1"/>
                <c:pt idx="0">
                  <c:v>Current allocation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EWMA!$C$2:$C$2502</c:f>
              <c:numCache>
                <c:formatCode>0.0%</c:formatCode>
                <c:ptCount val="2501"/>
                <c:pt idx="2053">
                  <c:v>7.2585702921609346E-2</c:v>
                </c:pt>
                <c:pt idx="2054">
                  <c:v>7.2134214901448196E-2</c:v>
                </c:pt>
                <c:pt idx="2055">
                  <c:v>7.1789298769947357E-2</c:v>
                </c:pt>
                <c:pt idx="2056">
                  <c:v>7.0377039278465767E-2</c:v>
                </c:pt>
                <c:pt idx="2057">
                  <c:v>6.7935702353437849E-2</c:v>
                </c:pt>
                <c:pt idx="2058">
                  <c:v>6.6701100476175265E-2</c:v>
                </c:pt>
                <c:pt idx="2059">
                  <c:v>7.0040251817052687E-2</c:v>
                </c:pt>
                <c:pt idx="2060">
                  <c:v>6.7695057318947566E-2</c:v>
                </c:pt>
                <c:pt idx="2061">
                  <c:v>6.5682982426424202E-2</c:v>
                </c:pt>
                <c:pt idx="2062">
                  <c:v>6.9746623356395657E-2</c:v>
                </c:pt>
                <c:pt idx="2063">
                  <c:v>7.1045246167409384E-2</c:v>
                </c:pt>
                <c:pt idx="2064">
                  <c:v>7.0767997488410977E-2</c:v>
                </c:pt>
                <c:pt idx="2065">
                  <c:v>6.8526477364164284E-2</c:v>
                </c:pt>
                <c:pt idx="2066">
                  <c:v>6.6999691425493946E-2</c:v>
                </c:pt>
                <c:pt idx="2067">
                  <c:v>6.559116445539194E-2</c:v>
                </c:pt>
                <c:pt idx="2068">
                  <c:v>6.6203661218328158E-2</c:v>
                </c:pt>
                <c:pt idx="2069">
                  <c:v>6.4404139043458375E-2</c:v>
                </c:pt>
                <c:pt idx="2070">
                  <c:v>6.4503210685009957E-2</c:v>
                </c:pt>
                <c:pt idx="2071">
                  <c:v>6.6517001800804998E-2</c:v>
                </c:pt>
                <c:pt idx="2072">
                  <c:v>6.4308998311210799E-2</c:v>
                </c:pt>
                <c:pt idx="2073">
                  <c:v>6.4998003606668922E-2</c:v>
                </c:pt>
                <c:pt idx="2074">
                  <c:v>6.284171879672612E-2</c:v>
                </c:pt>
                <c:pt idx="2075">
                  <c:v>6.1932778002002406E-2</c:v>
                </c:pt>
                <c:pt idx="2076">
                  <c:v>6.0615553346420679E-2</c:v>
                </c:pt>
                <c:pt idx="2077">
                  <c:v>5.8572811105472487E-2</c:v>
                </c:pt>
                <c:pt idx="2078">
                  <c:v>5.6549424200524806E-2</c:v>
                </c:pt>
                <c:pt idx="2079">
                  <c:v>5.5647926357086035E-2</c:v>
                </c:pt>
                <c:pt idx="2080">
                  <c:v>7.835973296725661E-2</c:v>
                </c:pt>
                <c:pt idx="2081">
                  <c:v>7.6042086492737651E-2</c:v>
                </c:pt>
                <c:pt idx="2082">
                  <c:v>7.4597362909795628E-2</c:v>
                </c:pt>
                <c:pt idx="2083">
                  <c:v>7.3884533203055755E-2</c:v>
                </c:pt>
                <c:pt idx="2084">
                  <c:v>7.2147275898565108E-2</c:v>
                </c:pt>
                <c:pt idx="2085">
                  <c:v>7.0236495315748604E-2</c:v>
                </c:pt>
                <c:pt idx="2086">
                  <c:v>6.7804737455521111E-2</c:v>
                </c:pt>
                <c:pt idx="2087">
                  <c:v>7.131535475962017E-2</c:v>
                </c:pt>
                <c:pt idx="2088">
                  <c:v>6.9441438694302152E-2</c:v>
                </c:pt>
                <c:pt idx="2089">
                  <c:v>7.5516256395268669E-2</c:v>
                </c:pt>
                <c:pt idx="2090">
                  <c:v>7.2864728752884397E-2</c:v>
                </c:pt>
                <c:pt idx="2091">
                  <c:v>7.095074671665777E-2</c:v>
                </c:pt>
                <c:pt idx="2092">
                  <c:v>7.3392785950825601E-2</c:v>
                </c:pt>
                <c:pt idx="2093">
                  <c:v>7.1215867406152697E-2</c:v>
                </c:pt>
                <c:pt idx="2094">
                  <c:v>6.923669089361742E-2</c:v>
                </c:pt>
                <c:pt idx="2095">
                  <c:v>6.7166176206499451E-2</c:v>
                </c:pt>
                <c:pt idx="2096">
                  <c:v>6.495153261641351E-2</c:v>
                </c:pt>
                <c:pt idx="2097">
                  <c:v>8.3667132840641548E-2</c:v>
                </c:pt>
                <c:pt idx="2098">
                  <c:v>8.0771473527068566E-2</c:v>
                </c:pt>
                <c:pt idx="2099">
                  <c:v>7.8359528176747101E-2</c:v>
                </c:pt>
                <c:pt idx="2100">
                  <c:v>7.5594636526865336E-2</c:v>
                </c:pt>
                <c:pt idx="2101">
                  <c:v>7.5515229705717085E-2</c:v>
                </c:pt>
                <c:pt idx="2102">
                  <c:v>7.3443738379135204E-2</c:v>
                </c:pt>
                <c:pt idx="2103">
                  <c:v>7.1302438895456885E-2</c:v>
                </c:pt>
                <c:pt idx="2104">
                  <c:v>6.9318854847564018E-2</c:v>
                </c:pt>
                <c:pt idx="2105">
                  <c:v>6.7369357501347843E-2</c:v>
                </c:pt>
                <c:pt idx="2106">
                  <c:v>6.4983174766969701E-2</c:v>
                </c:pt>
                <c:pt idx="2107">
                  <c:v>6.8556102366013658E-2</c:v>
                </c:pt>
                <c:pt idx="2108">
                  <c:v>6.7444963890471415E-2</c:v>
                </c:pt>
                <c:pt idx="2109">
                  <c:v>6.5844096052661033E-2</c:v>
                </c:pt>
                <c:pt idx="2110">
                  <c:v>6.5737099835208604E-2</c:v>
                </c:pt>
                <c:pt idx="2111">
                  <c:v>6.7130187800191657E-2</c:v>
                </c:pt>
                <c:pt idx="2112">
                  <c:v>6.7465398810844096E-2</c:v>
                </c:pt>
                <c:pt idx="2113">
                  <c:v>6.5098469457283051E-2</c:v>
                </c:pt>
                <c:pt idx="2114">
                  <c:v>6.351613649030087E-2</c:v>
                </c:pt>
                <c:pt idx="2115">
                  <c:v>6.1439258087995649E-2</c:v>
                </c:pt>
                <c:pt idx="2116">
                  <c:v>6.4150138403607768E-2</c:v>
                </c:pt>
                <c:pt idx="2117">
                  <c:v>6.2199942981681383E-2</c:v>
                </c:pt>
                <c:pt idx="2118">
                  <c:v>6.4914353668658387E-2</c:v>
                </c:pt>
                <c:pt idx="2119">
                  <c:v>7.2420413020993307E-2</c:v>
                </c:pt>
                <c:pt idx="2120">
                  <c:v>7.0712045217215622E-2</c:v>
                </c:pt>
                <c:pt idx="2121">
                  <c:v>6.9169293235572679E-2</c:v>
                </c:pt>
                <c:pt idx="2122">
                  <c:v>6.8160744345969526E-2</c:v>
                </c:pt>
                <c:pt idx="2123">
                  <c:v>7.3455268381252256E-2</c:v>
                </c:pt>
                <c:pt idx="2124">
                  <c:v>7.1184340931754575E-2</c:v>
                </c:pt>
                <c:pt idx="2125">
                  <c:v>6.9108459168758893E-2</c:v>
                </c:pt>
                <c:pt idx="2126">
                  <c:v>6.8034955304241362E-2</c:v>
                </c:pt>
                <c:pt idx="2127">
                  <c:v>6.9310771236951313E-2</c:v>
                </c:pt>
                <c:pt idx="2128">
                  <c:v>7.034817254892993E-2</c:v>
                </c:pt>
                <c:pt idx="2129">
                  <c:v>8.4270475084059562E-2</c:v>
                </c:pt>
                <c:pt idx="2130">
                  <c:v>9.2320073184846016E-2</c:v>
                </c:pt>
                <c:pt idx="2131">
                  <c:v>9.4983265137211573E-2</c:v>
                </c:pt>
                <c:pt idx="2132">
                  <c:v>9.1694440636195834E-2</c:v>
                </c:pt>
                <c:pt idx="2133">
                  <c:v>8.8643089171362668E-2</c:v>
                </c:pt>
                <c:pt idx="2134">
                  <c:v>8.8570629606824852E-2</c:v>
                </c:pt>
                <c:pt idx="2135">
                  <c:v>8.6439747028823372E-2</c:v>
                </c:pt>
                <c:pt idx="2136">
                  <c:v>8.5832712879284734E-2</c:v>
                </c:pt>
                <c:pt idx="2137">
                  <c:v>8.9622694095057992E-2</c:v>
                </c:pt>
                <c:pt idx="2138">
                  <c:v>8.7115172195488991E-2</c:v>
                </c:pt>
                <c:pt idx="2139">
                  <c:v>8.7927525049240146E-2</c:v>
                </c:pt>
                <c:pt idx="2140">
                  <c:v>8.4795074786410268E-2</c:v>
                </c:pt>
                <c:pt idx="2141">
                  <c:v>8.2107916280802454E-2</c:v>
                </c:pt>
                <c:pt idx="2142">
                  <c:v>8.3529509963141305E-2</c:v>
                </c:pt>
                <c:pt idx="2143">
                  <c:v>8.0571626490318141E-2</c:v>
                </c:pt>
                <c:pt idx="2144">
                  <c:v>7.868589226296642E-2</c:v>
                </c:pt>
                <c:pt idx="2145">
                  <c:v>8.156147973634377E-2</c:v>
                </c:pt>
                <c:pt idx="2146">
                  <c:v>7.9004831495720074E-2</c:v>
                </c:pt>
                <c:pt idx="2147">
                  <c:v>7.6575948159306725E-2</c:v>
                </c:pt>
                <c:pt idx="2148">
                  <c:v>7.4250309842444559E-2</c:v>
                </c:pt>
                <c:pt idx="2149">
                  <c:v>7.1725681275475184E-2</c:v>
                </c:pt>
                <c:pt idx="2150">
                  <c:v>6.9526292718437369E-2</c:v>
                </c:pt>
                <c:pt idx="2151">
                  <c:v>6.7376846937081819E-2</c:v>
                </c:pt>
                <c:pt idx="2152">
                  <c:v>6.5415309542439057E-2</c:v>
                </c:pt>
                <c:pt idx="2153">
                  <c:v>6.309751449248252E-2</c:v>
                </c:pt>
                <c:pt idx="2154">
                  <c:v>6.0888848516407558E-2</c:v>
                </c:pt>
                <c:pt idx="2155">
                  <c:v>5.8875444723697691E-2</c:v>
                </c:pt>
                <c:pt idx="2156">
                  <c:v>5.7981705491568954E-2</c:v>
                </c:pt>
                <c:pt idx="2157">
                  <c:v>6.0128133630639839E-2</c:v>
                </c:pt>
                <c:pt idx="2158">
                  <c:v>5.8414838087968976E-2</c:v>
                </c:pt>
                <c:pt idx="2159">
                  <c:v>5.6993075832418499E-2</c:v>
                </c:pt>
                <c:pt idx="2160">
                  <c:v>5.5707647895510443E-2</c:v>
                </c:pt>
                <c:pt idx="2161">
                  <c:v>5.4574450887363408E-2</c:v>
                </c:pt>
                <c:pt idx="2162">
                  <c:v>5.2630742721087441E-2</c:v>
                </c:pt>
                <c:pt idx="2163">
                  <c:v>5.1315899911461516E-2</c:v>
                </c:pt>
                <c:pt idx="2164">
                  <c:v>5.1022086714760669E-2</c:v>
                </c:pt>
                <c:pt idx="2165">
                  <c:v>5.619278857282646E-2</c:v>
                </c:pt>
                <c:pt idx="2166">
                  <c:v>5.7798231909118182E-2</c:v>
                </c:pt>
                <c:pt idx="2167">
                  <c:v>5.6337671897942962E-2</c:v>
                </c:pt>
                <c:pt idx="2168">
                  <c:v>5.4347503075395882E-2</c:v>
                </c:pt>
                <c:pt idx="2169">
                  <c:v>5.2926031215752116E-2</c:v>
                </c:pt>
                <c:pt idx="2170">
                  <c:v>6.3345355635294129E-2</c:v>
                </c:pt>
                <c:pt idx="2171">
                  <c:v>6.2531533293276889E-2</c:v>
                </c:pt>
                <c:pt idx="2172">
                  <c:v>6.6886937348436842E-2</c:v>
                </c:pt>
                <c:pt idx="2173">
                  <c:v>6.5002541549411444E-2</c:v>
                </c:pt>
                <c:pt idx="2174">
                  <c:v>6.5904475105305158E-2</c:v>
                </c:pt>
                <c:pt idx="2175">
                  <c:v>6.39608177153239E-2</c:v>
                </c:pt>
                <c:pt idx="2176">
                  <c:v>6.9824922305918441E-2</c:v>
                </c:pt>
                <c:pt idx="2177">
                  <c:v>7.7138391935116041E-2</c:v>
                </c:pt>
                <c:pt idx="2178">
                  <c:v>8.3456938595262459E-2</c:v>
                </c:pt>
                <c:pt idx="2179">
                  <c:v>8.0516759280078176E-2</c:v>
                </c:pt>
                <c:pt idx="2180">
                  <c:v>7.8326390580790425E-2</c:v>
                </c:pt>
                <c:pt idx="2181">
                  <c:v>7.7524756783429266E-2</c:v>
                </c:pt>
                <c:pt idx="2182">
                  <c:v>7.5838331132055223E-2</c:v>
                </c:pt>
                <c:pt idx="2183">
                  <c:v>7.4257450788052029E-2</c:v>
                </c:pt>
                <c:pt idx="2184">
                  <c:v>7.1927720648361781E-2</c:v>
                </c:pt>
                <c:pt idx="2185">
                  <c:v>6.9382952424763208E-2</c:v>
                </c:pt>
                <c:pt idx="2186">
                  <c:v>6.8421201654118025E-2</c:v>
                </c:pt>
                <c:pt idx="2187">
                  <c:v>6.6230628304206091E-2</c:v>
                </c:pt>
                <c:pt idx="2188">
                  <c:v>6.7605894751576093E-2</c:v>
                </c:pt>
                <c:pt idx="2189">
                  <c:v>6.7022188809089708E-2</c:v>
                </c:pt>
                <c:pt idx="2190">
                  <c:v>6.6789899794101409E-2</c:v>
                </c:pt>
                <c:pt idx="2191">
                  <c:v>6.8601920164124155E-2</c:v>
                </c:pt>
                <c:pt idx="2192">
                  <c:v>6.6175836537885627E-2</c:v>
                </c:pt>
                <c:pt idx="2193">
                  <c:v>6.7404599687321348E-2</c:v>
                </c:pt>
                <c:pt idx="2194">
                  <c:v>6.5019791635214375E-2</c:v>
                </c:pt>
                <c:pt idx="2195">
                  <c:v>6.2705694476177423E-2</c:v>
                </c:pt>
                <c:pt idx="2196">
                  <c:v>6.8887416842349197E-2</c:v>
                </c:pt>
                <c:pt idx="2197">
                  <c:v>7.3172161296267968E-2</c:v>
                </c:pt>
                <c:pt idx="2198">
                  <c:v>7.1451604337846655E-2</c:v>
                </c:pt>
                <c:pt idx="2199">
                  <c:v>6.8922829378316494E-2</c:v>
                </c:pt>
                <c:pt idx="2200">
                  <c:v>6.6552857375016733E-2</c:v>
                </c:pt>
                <c:pt idx="2201">
                  <c:v>6.4705004416252071E-2</c:v>
                </c:pt>
                <c:pt idx="2202">
                  <c:v>6.2399785912746586E-2</c:v>
                </c:pt>
                <c:pt idx="2203">
                  <c:v>6.2793409208970141E-2</c:v>
                </c:pt>
                <c:pt idx="2204">
                  <c:v>6.0890761032407835E-2</c:v>
                </c:pt>
                <c:pt idx="2205">
                  <c:v>6.8846280598846232E-2</c:v>
                </c:pt>
                <c:pt idx="2206">
                  <c:v>7.4365648747366009E-2</c:v>
                </c:pt>
                <c:pt idx="2207">
                  <c:v>7.2003864307325943E-2</c:v>
                </c:pt>
                <c:pt idx="2208">
                  <c:v>6.9438697441651431E-2</c:v>
                </c:pt>
                <c:pt idx="2209">
                  <c:v>6.7214427319829462E-2</c:v>
                </c:pt>
                <c:pt idx="2210">
                  <c:v>6.6513453692510868E-2</c:v>
                </c:pt>
                <c:pt idx="2211">
                  <c:v>6.501272735576713E-2</c:v>
                </c:pt>
                <c:pt idx="2212">
                  <c:v>6.5804670967869627E-2</c:v>
                </c:pt>
                <c:pt idx="2213">
                  <c:v>6.6260948237981621E-2</c:v>
                </c:pt>
                <c:pt idx="2214">
                  <c:v>6.4283399648634804E-2</c:v>
                </c:pt>
                <c:pt idx="2215">
                  <c:v>6.8523053055059055E-2</c:v>
                </c:pt>
                <c:pt idx="2216">
                  <c:v>6.6746669859386182E-2</c:v>
                </c:pt>
                <c:pt idx="2217">
                  <c:v>6.4369290530772505E-2</c:v>
                </c:pt>
                <c:pt idx="2218">
                  <c:v>6.2330884570200792E-2</c:v>
                </c:pt>
                <c:pt idx="2219">
                  <c:v>6.0780177730635578E-2</c:v>
                </c:pt>
                <c:pt idx="2220">
                  <c:v>6.1558841728834669E-2</c:v>
                </c:pt>
                <c:pt idx="2221">
                  <c:v>6.1748104354560678E-2</c:v>
                </c:pt>
                <c:pt idx="2222">
                  <c:v>5.9887602631005676E-2</c:v>
                </c:pt>
                <c:pt idx="2223">
                  <c:v>5.7753571214869348E-2</c:v>
                </c:pt>
                <c:pt idx="2224">
                  <c:v>5.5829721412765473E-2</c:v>
                </c:pt>
                <c:pt idx="2225">
                  <c:v>5.5657382184562156E-2</c:v>
                </c:pt>
                <c:pt idx="2226">
                  <c:v>6.0837293204728492E-2</c:v>
                </c:pt>
                <c:pt idx="2227">
                  <c:v>6.0508705155106597E-2</c:v>
                </c:pt>
                <c:pt idx="2228">
                  <c:v>5.91450754812183E-2</c:v>
                </c:pt>
                <c:pt idx="2229">
                  <c:v>5.8972800427807143E-2</c:v>
                </c:pt>
                <c:pt idx="2230">
                  <c:v>5.91441250909737E-2</c:v>
                </c:pt>
                <c:pt idx="2231">
                  <c:v>5.9509905998687572E-2</c:v>
                </c:pt>
                <c:pt idx="2232">
                  <c:v>6.5478810238078403E-2</c:v>
                </c:pt>
                <c:pt idx="2233">
                  <c:v>6.3330838870399475E-2</c:v>
                </c:pt>
                <c:pt idx="2234">
                  <c:v>6.7410828329039246E-2</c:v>
                </c:pt>
                <c:pt idx="2235">
                  <c:v>6.5041204714990794E-2</c:v>
                </c:pt>
                <c:pt idx="2236">
                  <c:v>6.2879935613768673E-2</c:v>
                </c:pt>
                <c:pt idx="2237">
                  <c:v>6.1057449456659363E-2</c:v>
                </c:pt>
                <c:pt idx="2238">
                  <c:v>6.155580179835151E-2</c:v>
                </c:pt>
                <c:pt idx="2239">
                  <c:v>6.1259109313956686E-2</c:v>
                </c:pt>
                <c:pt idx="2240">
                  <c:v>5.9156356891797462E-2</c:v>
                </c:pt>
                <c:pt idx="2241">
                  <c:v>5.8467331811162773E-2</c:v>
                </c:pt>
                <c:pt idx="2242">
                  <c:v>5.8085243857568795E-2</c:v>
                </c:pt>
                <c:pt idx="2243">
                  <c:v>7.7371986692480244E-2</c:v>
                </c:pt>
                <c:pt idx="2244">
                  <c:v>7.4614844647517276E-2</c:v>
                </c:pt>
                <c:pt idx="2245">
                  <c:v>7.4433051502448971E-2</c:v>
                </c:pt>
                <c:pt idx="2246">
                  <c:v>8.1969544431857541E-2</c:v>
                </c:pt>
                <c:pt idx="2247">
                  <c:v>8.1971237080955189E-2</c:v>
                </c:pt>
                <c:pt idx="2248">
                  <c:v>7.921260975418791E-2</c:v>
                </c:pt>
                <c:pt idx="2249">
                  <c:v>7.6434444196906245E-2</c:v>
                </c:pt>
                <c:pt idx="2250">
                  <c:v>7.412986774337775E-2</c:v>
                </c:pt>
                <c:pt idx="2251">
                  <c:v>7.184080525055149E-2</c:v>
                </c:pt>
                <c:pt idx="2252">
                  <c:v>7.5015041474369451E-2</c:v>
                </c:pt>
                <c:pt idx="2253">
                  <c:v>7.2399187341081486E-2</c:v>
                </c:pt>
                <c:pt idx="2254">
                  <c:v>7.0642668685907378E-2</c:v>
                </c:pt>
                <c:pt idx="2255">
                  <c:v>6.8140805641211874E-2</c:v>
                </c:pt>
                <c:pt idx="2256">
                  <c:v>6.6170628866678599E-2</c:v>
                </c:pt>
                <c:pt idx="2257">
                  <c:v>6.413377732101079E-2</c:v>
                </c:pt>
                <c:pt idx="2258">
                  <c:v>6.2385583338035129E-2</c:v>
                </c:pt>
                <c:pt idx="2259">
                  <c:v>6.5914793968323518E-2</c:v>
                </c:pt>
                <c:pt idx="2260">
                  <c:v>6.565473002277325E-2</c:v>
                </c:pt>
                <c:pt idx="2261">
                  <c:v>6.4716760756539579E-2</c:v>
                </c:pt>
                <c:pt idx="2262">
                  <c:v>6.3025586916701432E-2</c:v>
                </c:pt>
                <c:pt idx="2263">
                  <c:v>6.1447210217277171E-2</c:v>
                </c:pt>
                <c:pt idx="2264">
                  <c:v>5.9305447840405368E-2</c:v>
                </c:pt>
                <c:pt idx="2265">
                  <c:v>5.922698741309209E-2</c:v>
                </c:pt>
                <c:pt idx="2266">
                  <c:v>5.7194726773766622E-2</c:v>
                </c:pt>
                <c:pt idx="2267">
                  <c:v>5.535525230845964E-2</c:v>
                </c:pt>
                <c:pt idx="2268">
                  <c:v>6.3699374854944979E-2</c:v>
                </c:pt>
                <c:pt idx="2269">
                  <c:v>6.3758539039623918E-2</c:v>
                </c:pt>
                <c:pt idx="2270">
                  <c:v>6.1551329318665048E-2</c:v>
                </c:pt>
                <c:pt idx="2271">
                  <c:v>6.5218164367736406E-2</c:v>
                </c:pt>
                <c:pt idx="2272">
                  <c:v>6.3616191274984094E-2</c:v>
                </c:pt>
                <c:pt idx="2273">
                  <c:v>6.151027430098735E-2</c:v>
                </c:pt>
                <c:pt idx="2274">
                  <c:v>6.5419358890602866E-2</c:v>
                </c:pt>
                <c:pt idx="2275">
                  <c:v>6.3098390832263179E-2</c:v>
                </c:pt>
                <c:pt idx="2276">
                  <c:v>6.1855831365381905E-2</c:v>
                </c:pt>
                <c:pt idx="2277">
                  <c:v>5.9940932462299201E-2</c:v>
                </c:pt>
                <c:pt idx="2278">
                  <c:v>6.3677134261665047E-2</c:v>
                </c:pt>
                <c:pt idx="2279">
                  <c:v>6.1445642610334958E-2</c:v>
                </c:pt>
                <c:pt idx="2280">
                  <c:v>6.2554827813789654E-2</c:v>
                </c:pt>
                <c:pt idx="2281">
                  <c:v>6.0326795985654061E-2</c:v>
                </c:pt>
                <c:pt idx="2282">
                  <c:v>5.8206677531586822E-2</c:v>
                </c:pt>
                <c:pt idx="2283">
                  <c:v>5.6247433830447086E-2</c:v>
                </c:pt>
                <c:pt idx="2284">
                  <c:v>5.4329242791776318E-2</c:v>
                </c:pt>
                <c:pt idx="2285">
                  <c:v>5.8864859411822644E-2</c:v>
                </c:pt>
                <c:pt idx="2286">
                  <c:v>7.3850805694521501E-2</c:v>
                </c:pt>
                <c:pt idx="2287">
                  <c:v>7.1294132477825914E-2</c:v>
                </c:pt>
                <c:pt idx="2288">
                  <c:v>6.8824097085317018E-2</c:v>
                </c:pt>
                <c:pt idx="2289">
                  <c:v>6.8878069053970106E-2</c:v>
                </c:pt>
                <c:pt idx="2290">
                  <c:v>6.7366541854892853E-2</c:v>
                </c:pt>
                <c:pt idx="2291">
                  <c:v>6.7244501622550301E-2</c:v>
                </c:pt>
                <c:pt idx="2292">
                  <c:v>6.716537699177999E-2</c:v>
                </c:pt>
                <c:pt idx="2293">
                  <c:v>6.4772595376915099E-2</c:v>
                </c:pt>
                <c:pt idx="2294">
                  <c:v>6.6251847095755545E-2</c:v>
                </c:pt>
                <c:pt idx="2295">
                  <c:v>6.6328241693660819E-2</c:v>
                </c:pt>
                <c:pt idx="2296">
                  <c:v>7.0383578502075494E-2</c:v>
                </c:pt>
                <c:pt idx="2297">
                  <c:v>6.8092306372479983E-2</c:v>
                </c:pt>
                <c:pt idx="2298">
                  <c:v>6.5706523510152909E-2</c:v>
                </c:pt>
                <c:pt idx="2299">
                  <c:v>6.3586049034882935E-2</c:v>
                </c:pt>
                <c:pt idx="2300">
                  <c:v>6.1568282710453795E-2</c:v>
                </c:pt>
                <c:pt idx="2301">
                  <c:v>5.9498771957814243E-2</c:v>
                </c:pt>
                <c:pt idx="2302">
                  <c:v>6.4772843109257267E-2</c:v>
                </c:pt>
                <c:pt idx="2303">
                  <c:v>6.3368248187145496E-2</c:v>
                </c:pt>
                <c:pt idx="2304">
                  <c:v>6.3871998077424691E-2</c:v>
                </c:pt>
                <c:pt idx="2305">
                  <c:v>6.1645483212013921E-2</c:v>
                </c:pt>
                <c:pt idx="2306">
                  <c:v>6.4018684309705184E-2</c:v>
                </c:pt>
                <c:pt idx="2307">
                  <c:v>6.312132710775252E-2</c:v>
                </c:pt>
                <c:pt idx="2308">
                  <c:v>6.5040965409823237E-2</c:v>
                </c:pt>
                <c:pt idx="2309">
                  <c:v>7.7988776504189908E-2</c:v>
                </c:pt>
                <c:pt idx="2310">
                  <c:v>7.9107458396553004E-2</c:v>
                </c:pt>
                <c:pt idx="2311">
                  <c:v>7.6623146271224463E-2</c:v>
                </c:pt>
                <c:pt idx="2312">
                  <c:v>7.4545344252320955E-2</c:v>
                </c:pt>
                <c:pt idx="2313">
                  <c:v>7.247433554445018E-2</c:v>
                </c:pt>
                <c:pt idx="2314">
                  <c:v>7.0122959530975984E-2</c:v>
                </c:pt>
                <c:pt idx="2315">
                  <c:v>8.0843206627367756E-2</c:v>
                </c:pt>
                <c:pt idx="2316">
                  <c:v>7.8530695372904483E-2</c:v>
                </c:pt>
                <c:pt idx="2317">
                  <c:v>8.3288563097789453E-2</c:v>
                </c:pt>
                <c:pt idx="2318">
                  <c:v>8.3571336577742461E-2</c:v>
                </c:pt>
                <c:pt idx="2319">
                  <c:v>8.1987405550672923E-2</c:v>
                </c:pt>
                <c:pt idx="2320">
                  <c:v>7.9065857936787956E-2</c:v>
                </c:pt>
                <c:pt idx="2321">
                  <c:v>8.1039737987384272E-2</c:v>
                </c:pt>
                <c:pt idx="2322">
                  <c:v>8.0604240663309415E-2</c:v>
                </c:pt>
                <c:pt idx="2323">
                  <c:v>7.783814479762477E-2</c:v>
                </c:pt>
                <c:pt idx="2324">
                  <c:v>7.5069351568971251E-2</c:v>
                </c:pt>
                <c:pt idx="2325">
                  <c:v>7.4152364073256066E-2</c:v>
                </c:pt>
                <c:pt idx="2326">
                  <c:v>7.1556254718219886E-2</c:v>
                </c:pt>
                <c:pt idx="2327">
                  <c:v>7.4030881370412083E-2</c:v>
                </c:pt>
                <c:pt idx="2328">
                  <c:v>7.6160672479809302E-2</c:v>
                </c:pt>
                <c:pt idx="2329">
                  <c:v>7.5805188270184162E-2</c:v>
                </c:pt>
                <c:pt idx="2330">
                  <c:v>7.3536773016971424E-2</c:v>
                </c:pt>
                <c:pt idx="2331">
                  <c:v>7.1033431674167355E-2</c:v>
                </c:pt>
                <c:pt idx="2332">
                  <c:v>7.0232799074981103E-2</c:v>
                </c:pt>
                <c:pt idx="2333">
                  <c:v>6.7889855782688607E-2</c:v>
                </c:pt>
                <c:pt idx="2334">
                  <c:v>6.7074446440382615E-2</c:v>
                </c:pt>
                <c:pt idx="2335">
                  <c:v>6.9182488491903379E-2</c:v>
                </c:pt>
                <c:pt idx="2336">
                  <c:v>7.8515602694558262E-2</c:v>
                </c:pt>
                <c:pt idx="2337">
                  <c:v>7.5750987059052685E-2</c:v>
                </c:pt>
                <c:pt idx="2338">
                  <c:v>7.7248920737333845E-2</c:v>
                </c:pt>
                <c:pt idx="2339">
                  <c:v>8.0306695410655882E-2</c:v>
                </c:pt>
                <c:pt idx="2340">
                  <c:v>7.8597201008754947E-2</c:v>
                </c:pt>
                <c:pt idx="2341">
                  <c:v>7.7049556957840479E-2</c:v>
                </c:pt>
                <c:pt idx="2342">
                  <c:v>7.6508605232977936E-2</c:v>
                </c:pt>
                <c:pt idx="2343">
                  <c:v>7.5055798181948366E-2</c:v>
                </c:pt>
                <c:pt idx="2344">
                  <c:v>7.3734464902336261E-2</c:v>
                </c:pt>
                <c:pt idx="2345">
                  <c:v>7.2031890030871445E-2</c:v>
                </c:pt>
                <c:pt idx="2346">
                  <c:v>7.5841821821793484E-2</c:v>
                </c:pt>
                <c:pt idx="2347">
                  <c:v>8.6107044242429917E-2</c:v>
                </c:pt>
                <c:pt idx="2348">
                  <c:v>0.10008439516558469</c:v>
                </c:pt>
                <c:pt idx="2349">
                  <c:v>9.6769710780096913E-2</c:v>
                </c:pt>
                <c:pt idx="2350">
                  <c:v>0.10012614020230769</c:v>
                </c:pt>
                <c:pt idx="2351">
                  <c:v>9.8333571569011624E-2</c:v>
                </c:pt>
                <c:pt idx="2352">
                  <c:v>9.4831341165089095E-2</c:v>
                </c:pt>
                <c:pt idx="2353">
                  <c:v>9.3508762887970637E-2</c:v>
                </c:pt>
                <c:pt idx="2354">
                  <c:v>0.10020184985631568</c:v>
                </c:pt>
                <c:pt idx="2355">
                  <c:v>0.10415699705354214</c:v>
                </c:pt>
                <c:pt idx="2356">
                  <c:v>0.10045106932840552</c:v>
                </c:pt>
                <c:pt idx="2357">
                  <c:v>9.8306998763943679E-2</c:v>
                </c:pt>
                <c:pt idx="2358">
                  <c:v>0.10219071466209967</c:v>
                </c:pt>
                <c:pt idx="2359">
                  <c:v>9.8772143545581087E-2</c:v>
                </c:pt>
                <c:pt idx="2360">
                  <c:v>9.6743203752409704E-2</c:v>
                </c:pt>
                <c:pt idx="2361">
                  <c:v>9.4529086790792929E-2</c:v>
                </c:pt>
                <c:pt idx="2362">
                  <c:v>9.1238559666059232E-2</c:v>
                </c:pt>
                <c:pt idx="2363">
                  <c:v>8.9170068433558791E-2</c:v>
                </c:pt>
                <c:pt idx="2364">
                  <c:v>8.6053850702248899E-2</c:v>
                </c:pt>
                <c:pt idx="2365">
                  <c:v>8.4378733249537763E-2</c:v>
                </c:pt>
                <c:pt idx="2366">
                  <c:v>8.2231305484645162E-2</c:v>
                </c:pt>
                <c:pt idx="2367">
                  <c:v>7.9388365295938387E-2</c:v>
                </c:pt>
                <c:pt idx="2368">
                  <c:v>8.0908620533909459E-2</c:v>
                </c:pt>
                <c:pt idx="2369">
                  <c:v>7.8034431952609756E-2</c:v>
                </c:pt>
                <c:pt idx="2370">
                  <c:v>7.530337858991519E-2</c:v>
                </c:pt>
                <c:pt idx="2371">
                  <c:v>7.3210814219181797E-2</c:v>
                </c:pt>
                <c:pt idx="2372">
                  <c:v>8.0503423203919178E-2</c:v>
                </c:pt>
                <c:pt idx="2373">
                  <c:v>7.9831809290879158E-2</c:v>
                </c:pt>
                <c:pt idx="2374">
                  <c:v>8.0363988619334178E-2</c:v>
                </c:pt>
                <c:pt idx="2375">
                  <c:v>7.8413576259448239E-2</c:v>
                </c:pt>
                <c:pt idx="2376">
                  <c:v>7.5700875441604615E-2</c:v>
                </c:pt>
                <c:pt idx="2377">
                  <c:v>7.6519045457720855E-2</c:v>
                </c:pt>
                <c:pt idx="2378">
                  <c:v>7.5769223742852373E-2</c:v>
                </c:pt>
                <c:pt idx="2379">
                  <c:v>7.8097855808981792E-2</c:v>
                </c:pt>
                <c:pt idx="2380">
                  <c:v>8.0286090321370518E-2</c:v>
                </c:pt>
                <c:pt idx="2381">
                  <c:v>7.7860411293877385E-2</c:v>
                </c:pt>
                <c:pt idx="2382">
                  <c:v>7.5116838573186767E-2</c:v>
                </c:pt>
                <c:pt idx="2383">
                  <c:v>7.290181694572484E-2</c:v>
                </c:pt>
                <c:pt idx="2384">
                  <c:v>7.0423547507621045E-2</c:v>
                </c:pt>
                <c:pt idx="2385">
                  <c:v>8.0847430012750757E-2</c:v>
                </c:pt>
                <c:pt idx="2386">
                  <c:v>7.8036226632826611E-2</c:v>
                </c:pt>
                <c:pt idx="2387">
                  <c:v>7.5649940213264183E-2</c:v>
                </c:pt>
                <c:pt idx="2388">
                  <c:v>7.2988475217697801E-2</c:v>
                </c:pt>
                <c:pt idx="2389">
                  <c:v>7.1959846643241815E-2</c:v>
                </c:pt>
                <c:pt idx="2390">
                  <c:v>7.0119227290131009E-2</c:v>
                </c:pt>
                <c:pt idx="2391">
                  <c:v>7.931099422197041E-2</c:v>
                </c:pt>
                <c:pt idx="2392">
                  <c:v>7.6508375097092046E-2</c:v>
                </c:pt>
                <c:pt idx="2393">
                  <c:v>7.3829216433481754E-2</c:v>
                </c:pt>
                <c:pt idx="2394">
                  <c:v>7.449952645565297E-2</c:v>
                </c:pt>
                <c:pt idx="2395">
                  <c:v>7.2813692688354401E-2</c:v>
                </c:pt>
                <c:pt idx="2396">
                  <c:v>7.1391824600575596E-2</c:v>
                </c:pt>
                <c:pt idx="2397">
                  <c:v>7.0916049158460129E-2</c:v>
                </c:pt>
                <c:pt idx="2398">
                  <c:v>6.8574716367730951E-2</c:v>
                </c:pt>
                <c:pt idx="2399">
                  <c:v>6.7197953975213914E-2</c:v>
                </c:pt>
                <c:pt idx="2400">
                  <c:v>6.6193605980956985E-2</c:v>
                </c:pt>
                <c:pt idx="2401">
                  <c:v>6.4763337651571065E-2</c:v>
                </c:pt>
                <c:pt idx="2402">
                  <c:v>6.5270415689777775E-2</c:v>
                </c:pt>
                <c:pt idx="2403">
                  <c:v>6.3306514446031983E-2</c:v>
                </c:pt>
                <c:pt idx="2404">
                  <c:v>6.1064865268848523E-2</c:v>
                </c:pt>
                <c:pt idx="2405">
                  <c:v>5.9079551451468676E-2</c:v>
                </c:pt>
                <c:pt idx="2406">
                  <c:v>5.7016009081375094E-2</c:v>
                </c:pt>
                <c:pt idx="2407">
                  <c:v>5.7469256521667608E-2</c:v>
                </c:pt>
                <c:pt idx="2408">
                  <c:v>5.6067641715706967E-2</c:v>
                </c:pt>
                <c:pt idx="2409">
                  <c:v>5.5512843756076138E-2</c:v>
                </c:pt>
                <c:pt idx="2410">
                  <c:v>5.5748851573276081E-2</c:v>
                </c:pt>
                <c:pt idx="2411">
                  <c:v>5.5596614666730472E-2</c:v>
                </c:pt>
                <c:pt idx="2412">
                  <c:v>5.3694619305549779E-2</c:v>
                </c:pt>
                <c:pt idx="2413">
                  <c:v>5.256496764156126E-2</c:v>
                </c:pt>
                <c:pt idx="2414">
                  <c:v>5.0976491149712262E-2</c:v>
                </c:pt>
                <c:pt idx="2415">
                  <c:v>4.9647663986059555E-2</c:v>
                </c:pt>
                <c:pt idx="2416">
                  <c:v>4.8627301949356154E-2</c:v>
                </c:pt>
                <c:pt idx="2417">
                  <c:v>4.737553628871026E-2</c:v>
                </c:pt>
                <c:pt idx="2418">
                  <c:v>4.6160921419024441E-2</c:v>
                </c:pt>
                <c:pt idx="2419">
                  <c:v>4.557014378526543E-2</c:v>
                </c:pt>
                <c:pt idx="2420">
                  <c:v>5.3497196303706619E-2</c:v>
                </c:pt>
                <c:pt idx="2421">
                  <c:v>5.6573460693776757E-2</c:v>
                </c:pt>
                <c:pt idx="2422">
                  <c:v>5.4656040000791904E-2</c:v>
                </c:pt>
                <c:pt idx="2423">
                  <c:v>5.9342445589852348E-2</c:v>
                </c:pt>
                <c:pt idx="2424">
                  <c:v>5.7228533078229088E-2</c:v>
                </c:pt>
                <c:pt idx="2425">
                  <c:v>6.7927440745519332E-2</c:v>
                </c:pt>
                <c:pt idx="2426">
                  <c:v>6.5568158928345513E-2</c:v>
                </c:pt>
                <c:pt idx="2427">
                  <c:v>6.3710365164080712E-2</c:v>
                </c:pt>
                <c:pt idx="2428">
                  <c:v>6.3344966841735309E-2</c:v>
                </c:pt>
                <c:pt idx="2429">
                  <c:v>6.130830131710098E-2</c:v>
                </c:pt>
                <c:pt idx="2430">
                  <c:v>6.1926664901096475E-2</c:v>
                </c:pt>
                <c:pt idx="2431">
                  <c:v>6.1352178585345071E-2</c:v>
                </c:pt>
                <c:pt idx="2432">
                  <c:v>5.9703181144475176E-2</c:v>
                </c:pt>
                <c:pt idx="2433">
                  <c:v>5.7706736095704599E-2</c:v>
                </c:pt>
                <c:pt idx="2434">
                  <c:v>5.5686999677441708E-2</c:v>
                </c:pt>
                <c:pt idx="2435">
                  <c:v>5.384988561773104E-2</c:v>
                </c:pt>
                <c:pt idx="2436">
                  <c:v>5.4639587862932791E-2</c:v>
                </c:pt>
                <c:pt idx="2437">
                  <c:v>5.4291768492691947E-2</c:v>
                </c:pt>
                <c:pt idx="2438">
                  <c:v>5.519789756192596E-2</c:v>
                </c:pt>
                <c:pt idx="2439">
                  <c:v>6.8075302353689096E-2</c:v>
                </c:pt>
                <c:pt idx="2440">
                  <c:v>6.6282554258825843E-2</c:v>
                </c:pt>
                <c:pt idx="2441">
                  <c:v>6.9967057256617143E-2</c:v>
                </c:pt>
                <c:pt idx="2442">
                  <c:v>8.7829821391611676E-2</c:v>
                </c:pt>
                <c:pt idx="2443">
                  <c:v>8.4702530583599209E-2</c:v>
                </c:pt>
                <c:pt idx="2444">
                  <c:v>8.2758513084109822E-2</c:v>
                </c:pt>
                <c:pt idx="2445">
                  <c:v>7.9917714875500492E-2</c:v>
                </c:pt>
                <c:pt idx="2446">
                  <c:v>8.7172155330073761E-2</c:v>
                </c:pt>
                <c:pt idx="2447">
                  <c:v>8.618056197521666E-2</c:v>
                </c:pt>
                <c:pt idx="2448">
                  <c:v>8.8928519721179405E-2</c:v>
                </c:pt>
                <c:pt idx="2449">
                  <c:v>8.5874756841557917E-2</c:v>
                </c:pt>
                <c:pt idx="2450">
                  <c:v>8.3789872211947378E-2</c:v>
                </c:pt>
                <c:pt idx="2451">
                  <c:v>8.0887108908304181E-2</c:v>
                </c:pt>
                <c:pt idx="2452">
                  <c:v>8.3012236517992985E-2</c:v>
                </c:pt>
                <c:pt idx="2453">
                  <c:v>8.060498437890197E-2</c:v>
                </c:pt>
                <c:pt idx="2454">
                  <c:v>7.7759090772059808E-2</c:v>
                </c:pt>
                <c:pt idx="2455">
                  <c:v>8.634039067635943E-2</c:v>
                </c:pt>
                <c:pt idx="2456">
                  <c:v>8.3997818613795183E-2</c:v>
                </c:pt>
                <c:pt idx="2457">
                  <c:v>9.0682231562112081E-2</c:v>
                </c:pt>
                <c:pt idx="2458">
                  <c:v>8.7503332756545829E-2</c:v>
                </c:pt>
                <c:pt idx="2459">
                  <c:v>8.6614563496549224E-2</c:v>
                </c:pt>
                <c:pt idx="2460">
                  <c:v>8.3662489892051647E-2</c:v>
                </c:pt>
                <c:pt idx="2461">
                  <c:v>8.0684891819251425E-2</c:v>
                </c:pt>
                <c:pt idx="2462">
                  <c:v>0.1158417263054876</c:v>
                </c:pt>
                <c:pt idx="2463">
                  <c:v>0.12294973874924606</c:v>
                </c:pt>
                <c:pt idx="2464">
                  <c:v>0.11867260318086761</c:v>
                </c:pt>
                <c:pt idx="2465">
                  <c:v>0.11757934435938094</c:v>
                </c:pt>
                <c:pt idx="2466">
                  <c:v>0.11347214364491724</c:v>
                </c:pt>
                <c:pt idx="2467">
                  <c:v>0.10978158042353983</c:v>
                </c:pt>
                <c:pt idx="2468">
                  <c:v>0.10905296126424117</c:v>
                </c:pt>
                <c:pt idx="2469">
                  <c:v>0.10711849421312394</c:v>
                </c:pt>
                <c:pt idx="2470">
                  <c:v>0.10400518935327456</c:v>
                </c:pt>
                <c:pt idx="2471">
                  <c:v>0.10338619377945711</c:v>
                </c:pt>
                <c:pt idx="2472">
                  <c:v>0.10144356082121672</c:v>
                </c:pt>
                <c:pt idx="2473">
                  <c:v>9.8364818405270699E-2</c:v>
                </c:pt>
                <c:pt idx="2474">
                  <c:v>9.7232685893845497E-2</c:v>
                </c:pt>
                <c:pt idx="2475">
                  <c:v>9.4560603097931684E-2</c:v>
                </c:pt>
                <c:pt idx="2476">
                  <c:v>9.165550166551506E-2</c:v>
                </c:pt>
                <c:pt idx="2477">
                  <c:v>8.8982386926135304E-2</c:v>
                </c:pt>
                <c:pt idx="2478">
                  <c:v>9.1586192192306098E-2</c:v>
                </c:pt>
                <c:pt idx="2479">
                  <c:v>8.9158921289750143E-2</c:v>
                </c:pt>
                <c:pt idx="2480">
                  <c:v>8.7005311799517815E-2</c:v>
                </c:pt>
                <c:pt idx="2481">
                  <c:v>8.4230830588299513E-2</c:v>
                </c:pt>
                <c:pt idx="2482">
                  <c:v>8.1998398374575537E-2</c:v>
                </c:pt>
                <c:pt idx="2483">
                  <c:v>8.1254210810997388E-2</c:v>
                </c:pt>
                <c:pt idx="2484">
                  <c:v>7.8388951098286197E-2</c:v>
                </c:pt>
                <c:pt idx="2485">
                  <c:v>8.066587158894227E-2</c:v>
                </c:pt>
                <c:pt idx="2486">
                  <c:v>8.1444884535449777E-2</c:v>
                </c:pt>
                <c:pt idx="2487">
                  <c:v>7.8546821456292604E-2</c:v>
                </c:pt>
                <c:pt idx="2488">
                  <c:v>7.8722090956396637E-2</c:v>
                </c:pt>
                <c:pt idx="2489">
                  <c:v>7.9089475807846227E-2</c:v>
                </c:pt>
                <c:pt idx="2490">
                  <c:v>7.6286562310729791E-2</c:v>
                </c:pt>
                <c:pt idx="2491">
                  <c:v>7.4045992961711313E-2</c:v>
                </c:pt>
                <c:pt idx="2492">
                  <c:v>7.1826543436950663E-2</c:v>
                </c:pt>
                <c:pt idx="2493">
                  <c:v>7.0126862241881679E-2</c:v>
                </c:pt>
                <c:pt idx="2494">
                  <c:v>6.8203363887595819E-2</c:v>
                </c:pt>
                <c:pt idx="2495">
                  <c:v>6.6844121652197025E-2</c:v>
                </c:pt>
                <c:pt idx="2496">
                  <c:v>6.4501444470430117E-2</c:v>
                </c:pt>
                <c:pt idx="2497">
                  <c:v>6.9220935530800345E-2</c:v>
                </c:pt>
                <c:pt idx="2498">
                  <c:v>6.7060926743953933E-2</c:v>
                </c:pt>
                <c:pt idx="2499">
                  <c:v>6.5132233038849463E-2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4-49B9-969F-3EF730B9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4173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4458256277289"/>
          <c:y val="0.47413775002262648"/>
          <c:w val="9.847800804560447E-2"/>
          <c:h val="0.2157091742842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Expected</a:t>
            </a:r>
            <a:r>
              <a:rPr lang="en-US" sz="3200" baseline="0">
                <a:solidFill>
                  <a:sysClr val="windowText" lastClr="000000"/>
                </a:solidFill>
              </a:rPr>
              <a:t> Tail Loss - 99%</a:t>
            </a:r>
            <a:endParaRPr lang="en-US" sz="3200">
              <a:solidFill>
                <a:sysClr val="windowText" lastClr="000000"/>
              </a:solidFill>
            </a:endParaRP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53726423731903E-2"/>
          <c:y val="1.532567049808429E-2"/>
          <c:w val="0.85062584386254048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RISKSTATS_LSE!$M$1</c:f>
              <c:strCache>
                <c:ptCount val="1"/>
                <c:pt idx="0">
                  <c:v>Volatility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RISKSTATS_LSE!$M$2:$M$1186</c:f>
              <c:numCache>
                <c:formatCode>0.0%</c:formatCode>
                <c:ptCount val="1185"/>
                <c:pt idx="62">
                  <c:v>0.16987079759533133</c:v>
                </c:pt>
                <c:pt idx="63">
                  <c:v>0.16994872666771182</c:v>
                </c:pt>
                <c:pt idx="64">
                  <c:v>0.17011394971513011</c:v>
                </c:pt>
                <c:pt idx="65">
                  <c:v>0.17071650486495688</c:v>
                </c:pt>
                <c:pt idx="66">
                  <c:v>0.17147749549122479</c:v>
                </c:pt>
                <c:pt idx="67">
                  <c:v>0.17167164350751576</c:v>
                </c:pt>
                <c:pt idx="68">
                  <c:v>0.17203668022802779</c:v>
                </c:pt>
                <c:pt idx="69">
                  <c:v>0.17315960510720335</c:v>
                </c:pt>
                <c:pt idx="70">
                  <c:v>0.17322783203148723</c:v>
                </c:pt>
                <c:pt idx="71">
                  <c:v>0.17404066697626916</c:v>
                </c:pt>
                <c:pt idx="72">
                  <c:v>0.1738293852562284</c:v>
                </c:pt>
                <c:pt idx="73">
                  <c:v>0.17546639060550526</c:v>
                </c:pt>
                <c:pt idx="74">
                  <c:v>0.17545226864341434</c:v>
                </c:pt>
                <c:pt idx="75">
                  <c:v>0.17531695244848255</c:v>
                </c:pt>
                <c:pt idx="76">
                  <c:v>0.17621264468287015</c:v>
                </c:pt>
                <c:pt idx="77">
                  <c:v>0.17252406516152893</c:v>
                </c:pt>
                <c:pt idx="78">
                  <c:v>0.17260700335943191</c:v>
                </c:pt>
                <c:pt idx="79">
                  <c:v>0.15782602213056773</c:v>
                </c:pt>
                <c:pt idx="80">
                  <c:v>0.15014839411825726</c:v>
                </c:pt>
                <c:pt idx="81">
                  <c:v>0.1484427346673684</c:v>
                </c:pt>
                <c:pt idx="82">
                  <c:v>0.14509287629435286</c:v>
                </c:pt>
                <c:pt idx="83">
                  <c:v>0.14513906397616669</c:v>
                </c:pt>
                <c:pt idx="84">
                  <c:v>0.14449675209854271</c:v>
                </c:pt>
                <c:pt idx="85">
                  <c:v>0.14304526405758994</c:v>
                </c:pt>
                <c:pt idx="86">
                  <c:v>0.14303423851029282</c:v>
                </c:pt>
                <c:pt idx="87">
                  <c:v>0.13157935737049195</c:v>
                </c:pt>
                <c:pt idx="88">
                  <c:v>0.13192581217664104</c:v>
                </c:pt>
                <c:pt idx="89">
                  <c:v>0.13216379402908962</c:v>
                </c:pt>
                <c:pt idx="90">
                  <c:v>0.12777214264127396</c:v>
                </c:pt>
                <c:pt idx="91">
                  <c:v>0.12727135980460616</c:v>
                </c:pt>
                <c:pt idx="92">
                  <c:v>0.1293746797679019</c:v>
                </c:pt>
                <c:pt idx="93">
                  <c:v>0.12611781044365122</c:v>
                </c:pt>
                <c:pt idx="94">
                  <c:v>0.12415060107401103</c:v>
                </c:pt>
                <c:pt idx="95">
                  <c:v>0.12410905415276662</c:v>
                </c:pt>
                <c:pt idx="96">
                  <c:v>0.13169953714134253</c:v>
                </c:pt>
                <c:pt idx="97">
                  <c:v>0.13197717728215724</c:v>
                </c:pt>
                <c:pt idx="98">
                  <c:v>0.1322820922907412</c:v>
                </c:pt>
                <c:pt idx="99">
                  <c:v>0.13323993605910173</c:v>
                </c:pt>
                <c:pt idx="100">
                  <c:v>0.13137991383146377</c:v>
                </c:pt>
                <c:pt idx="101">
                  <c:v>0.13035881202826749</c:v>
                </c:pt>
                <c:pt idx="102">
                  <c:v>0.12971103316908908</c:v>
                </c:pt>
                <c:pt idx="103">
                  <c:v>0.1316607507576146</c:v>
                </c:pt>
                <c:pt idx="104">
                  <c:v>0.13156450119113916</c:v>
                </c:pt>
                <c:pt idx="105">
                  <c:v>0.13599757680891739</c:v>
                </c:pt>
                <c:pt idx="106">
                  <c:v>0.13632808271463978</c:v>
                </c:pt>
                <c:pt idx="107">
                  <c:v>0.13771921515403518</c:v>
                </c:pt>
                <c:pt idx="108">
                  <c:v>0.14195919374510077</c:v>
                </c:pt>
                <c:pt idx="109">
                  <c:v>0.14151656465324405</c:v>
                </c:pt>
                <c:pt idx="110">
                  <c:v>0.14024292840298774</c:v>
                </c:pt>
                <c:pt idx="111">
                  <c:v>0.13847308717337611</c:v>
                </c:pt>
                <c:pt idx="112">
                  <c:v>0.13844698776571621</c:v>
                </c:pt>
                <c:pt idx="113">
                  <c:v>0.13836806966891596</c:v>
                </c:pt>
                <c:pt idx="114">
                  <c:v>0.13820358928392698</c:v>
                </c:pt>
                <c:pt idx="115">
                  <c:v>0.1360089109344664</c:v>
                </c:pt>
                <c:pt idx="116">
                  <c:v>0.13612953041046774</c:v>
                </c:pt>
                <c:pt idx="117">
                  <c:v>0.13549645428535106</c:v>
                </c:pt>
                <c:pt idx="118">
                  <c:v>0.13077180381629444</c:v>
                </c:pt>
                <c:pt idx="119">
                  <c:v>0.12867620864348334</c:v>
                </c:pt>
                <c:pt idx="120">
                  <c:v>0.12821132883673941</c:v>
                </c:pt>
                <c:pt idx="121">
                  <c:v>0.1275132102176374</c:v>
                </c:pt>
                <c:pt idx="122">
                  <c:v>0.12724306127487753</c:v>
                </c:pt>
                <c:pt idx="123">
                  <c:v>0.12586668679752352</c:v>
                </c:pt>
                <c:pt idx="124">
                  <c:v>0.12585573446252268</c:v>
                </c:pt>
                <c:pt idx="125">
                  <c:v>0.12571718526355205</c:v>
                </c:pt>
                <c:pt idx="126">
                  <c:v>0.1271117819208438</c:v>
                </c:pt>
                <c:pt idx="127">
                  <c:v>0.12737136480317027</c:v>
                </c:pt>
                <c:pt idx="128">
                  <c:v>0.12664646033915355</c:v>
                </c:pt>
                <c:pt idx="129">
                  <c:v>0.12598829085862709</c:v>
                </c:pt>
                <c:pt idx="130">
                  <c:v>0.12560424151872221</c:v>
                </c:pt>
                <c:pt idx="131">
                  <c:v>0.12546209426828703</c:v>
                </c:pt>
                <c:pt idx="132">
                  <c:v>0.12460675852524401</c:v>
                </c:pt>
                <c:pt idx="133">
                  <c:v>0.12359212731472764</c:v>
                </c:pt>
                <c:pt idx="134">
                  <c:v>0.12209606284966969</c:v>
                </c:pt>
                <c:pt idx="135">
                  <c:v>0.12232122615103065</c:v>
                </c:pt>
                <c:pt idx="136">
                  <c:v>0.12097073794951428</c:v>
                </c:pt>
                <c:pt idx="137">
                  <c:v>0.12085236327786893</c:v>
                </c:pt>
                <c:pt idx="138">
                  <c:v>0.11949647866243254</c:v>
                </c:pt>
                <c:pt idx="139">
                  <c:v>0.1182639308941717</c:v>
                </c:pt>
                <c:pt idx="140">
                  <c:v>0.11721960382624831</c:v>
                </c:pt>
                <c:pt idx="141">
                  <c:v>0.11671329968387877</c:v>
                </c:pt>
                <c:pt idx="142">
                  <c:v>0.11647701739303641</c:v>
                </c:pt>
                <c:pt idx="143">
                  <c:v>0.11673199784102264</c:v>
                </c:pt>
                <c:pt idx="144">
                  <c:v>0.1157457760438758</c:v>
                </c:pt>
                <c:pt idx="145">
                  <c:v>0.11684850841432208</c:v>
                </c:pt>
                <c:pt idx="146">
                  <c:v>0.11698647703356396</c:v>
                </c:pt>
                <c:pt idx="147">
                  <c:v>0.11651801858247884</c:v>
                </c:pt>
                <c:pt idx="148">
                  <c:v>0.11714582900469418</c:v>
                </c:pt>
                <c:pt idx="149">
                  <c:v>0.11702278847549787</c:v>
                </c:pt>
                <c:pt idx="150">
                  <c:v>0.1168661453976125</c:v>
                </c:pt>
                <c:pt idx="151">
                  <c:v>0.11595416892657089</c:v>
                </c:pt>
                <c:pt idx="152">
                  <c:v>0.11654509210534725</c:v>
                </c:pt>
                <c:pt idx="153">
                  <c:v>0.11425750383339045</c:v>
                </c:pt>
                <c:pt idx="154">
                  <c:v>0.11417601649425418</c:v>
                </c:pt>
                <c:pt idx="155">
                  <c:v>0.10976720269257569</c:v>
                </c:pt>
                <c:pt idx="156">
                  <c:v>0.10930287759358599</c:v>
                </c:pt>
                <c:pt idx="157">
                  <c:v>0.1036526685763921</c:v>
                </c:pt>
                <c:pt idx="158">
                  <c:v>0.10359814082017428</c:v>
                </c:pt>
                <c:pt idx="159">
                  <c:v>9.5531338915842243E-2</c:v>
                </c:pt>
                <c:pt idx="160">
                  <c:v>9.4923023882778651E-2</c:v>
                </c:pt>
                <c:pt idx="161">
                  <c:v>9.2576807788562226E-2</c:v>
                </c:pt>
                <c:pt idx="162">
                  <c:v>9.1185107286781489E-2</c:v>
                </c:pt>
                <c:pt idx="163">
                  <c:v>9.2893230602149005E-2</c:v>
                </c:pt>
                <c:pt idx="164">
                  <c:v>9.3139417377285719E-2</c:v>
                </c:pt>
                <c:pt idx="165">
                  <c:v>9.1952062820257766E-2</c:v>
                </c:pt>
                <c:pt idx="166">
                  <c:v>9.141699527108918E-2</c:v>
                </c:pt>
                <c:pt idx="167">
                  <c:v>9.0756025532458234E-2</c:v>
                </c:pt>
                <c:pt idx="168">
                  <c:v>8.3478443706825431E-2</c:v>
                </c:pt>
                <c:pt idx="169">
                  <c:v>8.2571191375224617E-2</c:v>
                </c:pt>
                <c:pt idx="170">
                  <c:v>8.0508622213631267E-2</c:v>
                </c:pt>
                <c:pt idx="171">
                  <c:v>7.4701795882285565E-2</c:v>
                </c:pt>
                <c:pt idx="172">
                  <c:v>7.4324674499858745E-2</c:v>
                </c:pt>
                <c:pt idx="173">
                  <c:v>7.3675933167128879E-2</c:v>
                </c:pt>
                <c:pt idx="174">
                  <c:v>7.3959451884215793E-2</c:v>
                </c:pt>
                <c:pt idx="175">
                  <c:v>7.4936706525556868E-2</c:v>
                </c:pt>
                <c:pt idx="176">
                  <c:v>7.4932347656653117E-2</c:v>
                </c:pt>
                <c:pt idx="177">
                  <c:v>7.5733975651724378E-2</c:v>
                </c:pt>
                <c:pt idx="178">
                  <c:v>7.4673941227871327E-2</c:v>
                </c:pt>
                <c:pt idx="179">
                  <c:v>7.489569633776294E-2</c:v>
                </c:pt>
                <c:pt idx="180">
                  <c:v>7.4909590980141147E-2</c:v>
                </c:pt>
                <c:pt idx="181">
                  <c:v>7.5290375960335082E-2</c:v>
                </c:pt>
                <c:pt idx="182">
                  <c:v>7.5911134898995106E-2</c:v>
                </c:pt>
                <c:pt idx="183">
                  <c:v>7.5689397590810198E-2</c:v>
                </c:pt>
                <c:pt idx="184">
                  <c:v>7.64843103609852E-2</c:v>
                </c:pt>
                <c:pt idx="185">
                  <c:v>7.7781606411394089E-2</c:v>
                </c:pt>
                <c:pt idx="186">
                  <c:v>7.8086134292903855E-2</c:v>
                </c:pt>
                <c:pt idx="187">
                  <c:v>7.8796841524264125E-2</c:v>
                </c:pt>
                <c:pt idx="188">
                  <c:v>7.9302932938891429E-2</c:v>
                </c:pt>
                <c:pt idx="189">
                  <c:v>7.7535887354749991E-2</c:v>
                </c:pt>
                <c:pt idx="190">
                  <c:v>7.7166446612574352E-2</c:v>
                </c:pt>
                <c:pt idx="191">
                  <c:v>7.6138077521529943E-2</c:v>
                </c:pt>
                <c:pt idx="192">
                  <c:v>8.0908088891474245E-2</c:v>
                </c:pt>
                <c:pt idx="193">
                  <c:v>8.0895848664774048E-2</c:v>
                </c:pt>
                <c:pt idx="194">
                  <c:v>8.1559279313073371E-2</c:v>
                </c:pt>
                <c:pt idx="195">
                  <c:v>8.089414450855241E-2</c:v>
                </c:pt>
                <c:pt idx="196">
                  <c:v>8.2259676312205807E-2</c:v>
                </c:pt>
                <c:pt idx="197">
                  <c:v>8.2759467862745295E-2</c:v>
                </c:pt>
                <c:pt idx="198">
                  <c:v>8.4813611991991347E-2</c:v>
                </c:pt>
                <c:pt idx="199">
                  <c:v>8.4349536865277172E-2</c:v>
                </c:pt>
                <c:pt idx="200">
                  <c:v>8.446751751750696E-2</c:v>
                </c:pt>
                <c:pt idx="201">
                  <c:v>8.4812244799403885E-2</c:v>
                </c:pt>
                <c:pt idx="202">
                  <c:v>8.5803955396789311E-2</c:v>
                </c:pt>
                <c:pt idx="203">
                  <c:v>8.6392085288373041E-2</c:v>
                </c:pt>
                <c:pt idx="204">
                  <c:v>8.64049129598395E-2</c:v>
                </c:pt>
                <c:pt idx="205">
                  <c:v>8.5955166401824615E-2</c:v>
                </c:pt>
                <c:pt idx="206">
                  <c:v>8.5395226551947867E-2</c:v>
                </c:pt>
                <c:pt idx="207">
                  <c:v>8.4988218716769537E-2</c:v>
                </c:pt>
                <c:pt idx="208">
                  <c:v>8.3648289271031989E-2</c:v>
                </c:pt>
                <c:pt idx="209">
                  <c:v>8.3294294789775306E-2</c:v>
                </c:pt>
                <c:pt idx="210">
                  <c:v>8.3276882150132611E-2</c:v>
                </c:pt>
                <c:pt idx="211">
                  <c:v>8.2463968653399708E-2</c:v>
                </c:pt>
                <c:pt idx="212">
                  <c:v>8.3463362493024454E-2</c:v>
                </c:pt>
                <c:pt idx="213">
                  <c:v>8.3462603494969603E-2</c:v>
                </c:pt>
                <c:pt idx="214">
                  <c:v>8.4845742061937776E-2</c:v>
                </c:pt>
                <c:pt idx="215">
                  <c:v>8.4060846048351276E-2</c:v>
                </c:pt>
                <c:pt idx="216">
                  <c:v>8.3613191128815822E-2</c:v>
                </c:pt>
                <c:pt idx="217">
                  <c:v>8.3757559203116172E-2</c:v>
                </c:pt>
                <c:pt idx="218">
                  <c:v>8.374822242343806E-2</c:v>
                </c:pt>
                <c:pt idx="219">
                  <c:v>8.380878545325629E-2</c:v>
                </c:pt>
                <c:pt idx="220">
                  <c:v>8.3794486711476462E-2</c:v>
                </c:pt>
                <c:pt idx="221">
                  <c:v>8.3431379423600016E-2</c:v>
                </c:pt>
                <c:pt idx="222">
                  <c:v>8.3435808735441055E-2</c:v>
                </c:pt>
                <c:pt idx="223">
                  <c:v>8.3542110455788424E-2</c:v>
                </c:pt>
                <c:pt idx="224">
                  <c:v>8.2062513587931193E-2</c:v>
                </c:pt>
                <c:pt idx="225">
                  <c:v>8.1797892318047322E-2</c:v>
                </c:pt>
                <c:pt idx="226">
                  <c:v>7.9715382920584776E-2</c:v>
                </c:pt>
                <c:pt idx="227">
                  <c:v>8.0625270585466369E-2</c:v>
                </c:pt>
                <c:pt idx="228">
                  <c:v>8.1579593861408173E-2</c:v>
                </c:pt>
                <c:pt idx="229">
                  <c:v>7.9375549451279295E-2</c:v>
                </c:pt>
                <c:pt idx="230">
                  <c:v>8.0990424223655363E-2</c:v>
                </c:pt>
                <c:pt idx="231">
                  <c:v>8.0018485341915357E-2</c:v>
                </c:pt>
                <c:pt idx="232">
                  <c:v>8.0864642426082184E-2</c:v>
                </c:pt>
                <c:pt idx="233">
                  <c:v>8.0740137810216731E-2</c:v>
                </c:pt>
                <c:pt idx="234">
                  <c:v>7.9718555224146198E-2</c:v>
                </c:pt>
                <c:pt idx="235">
                  <c:v>7.964098145436474E-2</c:v>
                </c:pt>
                <c:pt idx="236">
                  <c:v>8.2934191303769597E-2</c:v>
                </c:pt>
                <c:pt idx="237">
                  <c:v>8.2145542964905491E-2</c:v>
                </c:pt>
                <c:pt idx="238">
                  <c:v>8.2938356596835017E-2</c:v>
                </c:pt>
                <c:pt idx="239">
                  <c:v>8.3017659168818189E-2</c:v>
                </c:pt>
                <c:pt idx="240">
                  <c:v>8.3126583708153526E-2</c:v>
                </c:pt>
                <c:pt idx="241">
                  <c:v>8.3292488159851713E-2</c:v>
                </c:pt>
                <c:pt idx="242">
                  <c:v>8.4615028852280325E-2</c:v>
                </c:pt>
                <c:pt idx="243">
                  <c:v>8.4337022613773266E-2</c:v>
                </c:pt>
                <c:pt idx="244">
                  <c:v>8.5007353462735538E-2</c:v>
                </c:pt>
                <c:pt idx="245">
                  <c:v>8.4670282858441734E-2</c:v>
                </c:pt>
                <c:pt idx="246">
                  <c:v>8.4713758314278909E-2</c:v>
                </c:pt>
                <c:pt idx="247">
                  <c:v>8.3959896173463153E-2</c:v>
                </c:pt>
                <c:pt idx="248">
                  <c:v>8.342823555219947E-2</c:v>
                </c:pt>
                <c:pt idx="249">
                  <c:v>8.3888477263440953E-2</c:v>
                </c:pt>
                <c:pt idx="250">
                  <c:v>8.3240955258890553E-2</c:v>
                </c:pt>
                <c:pt idx="251">
                  <c:v>8.4378461458642529E-2</c:v>
                </c:pt>
                <c:pt idx="252">
                  <c:v>8.4819235248823344E-2</c:v>
                </c:pt>
                <c:pt idx="253">
                  <c:v>8.5328546979576966E-2</c:v>
                </c:pt>
                <c:pt idx="254">
                  <c:v>8.5283642072111671E-2</c:v>
                </c:pt>
                <c:pt idx="255">
                  <c:v>8.445886482005166E-2</c:v>
                </c:pt>
                <c:pt idx="256">
                  <c:v>8.4793378420636722E-2</c:v>
                </c:pt>
                <c:pt idx="257">
                  <c:v>8.4303597799227206E-2</c:v>
                </c:pt>
                <c:pt idx="258">
                  <c:v>8.5233148827225921E-2</c:v>
                </c:pt>
                <c:pt idx="259">
                  <c:v>8.403820142453243E-2</c:v>
                </c:pt>
                <c:pt idx="260">
                  <c:v>8.4461655807962291E-2</c:v>
                </c:pt>
                <c:pt idx="261">
                  <c:v>8.448180125287065E-2</c:v>
                </c:pt>
                <c:pt idx="262">
                  <c:v>8.4210158314656239E-2</c:v>
                </c:pt>
                <c:pt idx="263">
                  <c:v>8.4289221896398467E-2</c:v>
                </c:pt>
                <c:pt idx="264">
                  <c:v>8.3814986822897522E-2</c:v>
                </c:pt>
                <c:pt idx="265">
                  <c:v>8.2398239016516536E-2</c:v>
                </c:pt>
                <c:pt idx="266">
                  <c:v>8.4188830335916051E-2</c:v>
                </c:pt>
                <c:pt idx="267">
                  <c:v>8.4316098821312288E-2</c:v>
                </c:pt>
                <c:pt idx="268">
                  <c:v>8.4598195245356708E-2</c:v>
                </c:pt>
                <c:pt idx="269">
                  <c:v>8.5148257543378264E-2</c:v>
                </c:pt>
                <c:pt idx="270">
                  <c:v>8.5341194732361111E-2</c:v>
                </c:pt>
                <c:pt idx="271">
                  <c:v>8.5364949940079107E-2</c:v>
                </c:pt>
                <c:pt idx="272">
                  <c:v>8.51569924534651E-2</c:v>
                </c:pt>
                <c:pt idx="273">
                  <c:v>8.5111126139961635E-2</c:v>
                </c:pt>
                <c:pt idx="274">
                  <c:v>8.5347031817236907E-2</c:v>
                </c:pt>
                <c:pt idx="275">
                  <c:v>8.4524484797591601E-2</c:v>
                </c:pt>
                <c:pt idx="276">
                  <c:v>8.5237342114956829E-2</c:v>
                </c:pt>
                <c:pt idx="277">
                  <c:v>8.4844802029976935E-2</c:v>
                </c:pt>
                <c:pt idx="278">
                  <c:v>8.482329312975459E-2</c:v>
                </c:pt>
                <c:pt idx="279">
                  <c:v>8.4755728182528051E-2</c:v>
                </c:pt>
                <c:pt idx="280">
                  <c:v>8.463777945518812E-2</c:v>
                </c:pt>
                <c:pt idx="281">
                  <c:v>8.4554976290192194E-2</c:v>
                </c:pt>
                <c:pt idx="282">
                  <c:v>8.4560977549800062E-2</c:v>
                </c:pt>
                <c:pt idx="283">
                  <c:v>8.3462732934015307E-2</c:v>
                </c:pt>
                <c:pt idx="284">
                  <c:v>8.3526751929163132E-2</c:v>
                </c:pt>
                <c:pt idx="285">
                  <c:v>8.1474152368286673E-2</c:v>
                </c:pt>
                <c:pt idx="286">
                  <c:v>8.2169852449545E-2</c:v>
                </c:pt>
                <c:pt idx="287">
                  <c:v>8.2050682377462394E-2</c:v>
                </c:pt>
                <c:pt idx="288">
                  <c:v>8.2023164471928672E-2</c:v>
                </c:pt>
                <c:pt idx="289">
                  <c:v>8.2381537365777718E-2</c:v>
                </c:pt>
                <c:pt idx="290">
                  <c:v>8.1900051776266192E-2</c:v>
                </c:pt>
                <c:pt idx="291">
                  <c:v>8.1154043833612702E-2</c:v>
                </c:pt>
                <c:pt idx="292">
                  <c:v>8.0367756511268901E-2</c:v>
                </c:pt>
                <c:pt idx="293">
                  <c:v>7.8763396303775088E-2</c:v>
                </c:pt>
                <c:pt idx="294">
                  <c:v>7.8735679411171725E-2</c:v>
                </c:pt>
                <c:pt idx="295">
                  <c:v>7.9000627889682401E-2</c:v>
                </c:pt>
                <c:pt idx="296">
                  <c:v>7.915874558887373E-2</c:v>
                </c:pt>
                <c:pt idx="297">
                  <c:v>7.9366071637694907E-2</c:v>
                </c:pt>
                <c:pt idx="298">
                  <c:v>7.9475530416464116E-2</c:v>
                </c:pt>
                <c:pt idx="299">
                  <c:v>7.6919373233833049E-2</c:v>
                </c:pt>
                <c:pt idx="300">
                  <c:v>7.6944963871430905E-2</c:v>
                </c:pt>
                <c:pt idx="301">
                  <c:v>7.4729677328987359E-2</c:v>
                </c:pt>
                <c:pt idx="302">
                  <c:v>7.4913406140046296E-2</c:v>
                </c:pt>
                <c:pt idx="303">
                  <c:v>7.4614292586432263E-2</c:v>
                </c:pt>
                <c:pt idx="304">
                  <c:v>7.4498887410593906E-2</c:v>
                </c:pt>
                <c:pt idx="305">
                  <c:v>7.2643956898986978E-2</c:v>
                </c:pt>
                <c:pt idx="306">
                  <c:v>7.2649535066809295E-2</c:v>
                </c:pt>
                <c:pt idx="307">
                  <c:v>7.1560295264475757E-2</c:v>
                </c:pt>
                <c:pt idx="308">
                  <c:v>7.1539629559726356E-2</c:v>
                </c:pt>
                <c:pt idx="309">
                  <c:v>7.1654559490850755E-2</c:v>
                </c:pt>
                <c:pt idx="310">
                  <c:v>7.1827138149206549E-2</c:v>
                </c:pt>
                <c:pt idx="311">
                  <c:v>7.1214613652645559E-2</c:v>
                </c:pt>
                <c:pt idx="312">
                  <c:v>7.0687246677482926E-2</c:v>
                </c:pt>
                <c:pt idx="313">
                  <c:v>7.0952241172869371E-2</c:v>
                </c:pt>
                <c:pt idx="314">
                  <c:v>6.8944696864553651E-2</c:v>
                </c:pt>
                <c:pt idx="315">
                  <c:v>6.8518697549944205E-2</c:v>
                </c:pt>
                <c:pt idx="316">
                  <c:v>6.792854868820758E-2</c:v>
                </c:pt>
                <c:pt idx="317">
                  <c:v>6.8119346744008574E-2</c:v>
                </c:pt>
                <c:pt idx="318">
                  <c:v>6.3450691418468735E-2</c:v>
                </c:pt>
                <c:pt idx="319">
                  <c:v>6.4820802778944697E-2</c:v>
                </c:pt>
                <c:pt idx="320">
                  <c:v>6.7337493208078386E-2</c:v>
                </c:pt>
                <c:pt idx="321">
                  <c:v>6.6337944875571625E-2</c:v>
                </c:pt>
                <c:pt idx="322">
                  <c:v>6.580134087287004E-2</c:v>
                </c:pt>
                <c:pt idx="323">
                  <c:v>6.4340123589362641E-2</c:v>
                </c:pt>
                <c:pt idx="324">
                  <c:v>6.160337407402041E-2</c:v>
                </c:pt>
                <c:pt idx="325">
                  <c:v>6.1753972549104419E-2</c:v>
                </c:pt>
                <c:pt idx="326">
                  <c:v>6.3713475443058221E-2</c:v>
                </c:pt>
                <c:pt idx="327">
                  <c:v>6.3684467753919435E-2</c:v>
                </c:pt>
                <c:pt idx="328">
                  <c:v>6.8497967802478049E-2</c:v>
                </c:pt>
                <c:pt idx="329">
                  <c:v>6.5002562840539263E-2</c:v>
                </c:pt>
                <c:pt idx="330">
                  <c:v>6.4394755263133902E-2</c:v>
                </c:pt>
                <c:pt idx="331">
                  <c:v>6.5838277798660846E-2</c:v>
                </c:pt>
                <c:pt idx="332">
                  <c:v>6.5394199894323921E-2</c:v>
                </c:pt>
                <c:pt idx="333">
                  <c:v>6.6374276478434024E-2</c:v>
                </c:pt>
                <c:pt idx="334">
                  <c:v>6.6412472227935199E-2</c:v>
                </c:pt>
                <c:pt idx="335">
                  <c:v>6.6410909305947785E-2</c:v>
                </c:pt>
                <c:pt idx="336">
                  <c:v>6.6467290835035678E-2</c:v>
                </c:pt>
                <c:pt idx="337">
                  <c:v>6.622201053827792E-2</c:v>
                </c:pt>
                <c:pt idx="338">
                  <c:v>6.5732091485710312E-2</c:v>
                </c:pt>
                <c:pt idx="339">
                  <c:v>6.59708430457666E-2</c:v>
                </c:pt>
                <c:pt idx="340">
                  <c:v>6.5561462179528587E-2</c:v>
                </c:pt>
                <c:pt idx="341">
                  <c:v>6.7250401346198169E-2</c:v>
                </c:pt>
                <c:pt idx="342">
                  <c:v>6.7645646254191838E-2</c:v>
                </c:pt>
                <c:pt idx="343">
                  <c:v>6.7677030181262962E-2</c:v>
                </c:pt>
                <c:pt idx="344">
                  <c:v>6.7806024994551267E-2</c:v>
                </c:pt>
                <c:pt idx="345">
                  <c:v>6.7664597986464292E-2</c:v>
                </c:pt>
                <c:pt idx="346">
                  <c:v>6.8835577901491862E-2</c:v>
                </c:pt>
                <c:pt idx="347">
                  <c:v>6.8883259179809378E-2</c:v>
                </c:pt>
                <c:pt idx="348">
                  <c:v>6.8944807459252092E-2</c:v>
                </c:pt>
                <c:pt idx="349">
                  <c:v>6.7931361589764261E-2</c:v>
                </c:pt>
                <c:pt idx="350">
                  <c:v>6.7934983112970998E-2</c:v>
                </c:pt>
                <c:pt idx="351">
                  <c:v>6.7789643607986075E-2</c:v>
                </c:pt>
                <c:pt idx="352">
                  <c:v>6.7007229557769554E-2</c:v>
                </c:pt>
                <c:pt idx="353">
                  <c:v>6.7076889492655459E-2</c:v>
                </c:pt>
                <c:pt idx="354">
                  <c:v>6.756728132278772E-2</c:v>
                </c:pt>
                <c:pt idx="355">
                  <c:v>6.7571532506223414E-2</c:v>
                </c:pt>
                <c:pt idx="356">
                  <c:v>6.8159372445697711E-2</c:v>
                </c:pt>
                <c:pt idx="357">
                  <c:v>6.7896675601075401E-2</c:v>
                </c:pt>
                <c:pt idx="358">
                  <c:v>6.6968249571867977E-2</c:v>
                </c:pt>
                <c:pt idx="359">
                  <c:v>6.8953730326147752E-2</c:v>
                </c:pt>
                <c:pt idx="360">
                  <c:v>6.8585730892625665E-2</c:v>
                </c:pt>
                <c:pt idx="361">
                  <c:v>6.8702395394363375E-2</c:v>
                </c:pt>
                <c:pt idx="362">
                  <c:v>6.6824338642660616E-2</c:v>
                </c:pt>
                <c:pt idx="363">
                  <c:v>6.6683174094804273E-2</c:v>
                </c:pt>
                <c:pt idx="364">
                  <c:v>6.6797003365203417E-2</c:v>
                </c:pt>
                <c:pt idx="365">
                  <c:v>6.6736727603196377E-2</c:v>
                </c:pt>
                <c:pt idx="366">
                  <c:v>6.6469155667071053E-2</c:v>
                </c:pt>
                <c:pt idx="367">
                  <c:v>6.8038529244440316E-2</c:v>
                </c:pt>
                <c:pt idx="368">
                  <c:v>6.8507993872359688E-2</c:v>
                </c:pt>
                <c:pt idx="369">
                  <c:v>6.879932024556934E-2</c:v>
                </c:pt>
                <c:pt idx="370">
                  <c:v>6.9341716628611966E-2</c:v>
                </c:pt>
                <c:pt idx="371">
                  <c:v>6.9216617277588516E-2</c:v>
                </c:pt>
                <c:pt idx="372">
                  <c:v>6.970852472956543E-2</c:v>
                </c:pt>
                <c:pt idx="373">
                  <c:v>6.9491674024119182E-2</c:v>
                </c:pt>
                <c:pt idx="374">
                  <c:v>6.9351844063310034E-2</c:v>
                </c:pt>
                <c:pt idx="375">
                  <c:v>6.8128203967162584E-2</c:v>
                </c:pt>
                <c:pt idx="376">
                  <c:v>6.7853067324716257E-2</c:v>
                </c:pt>
                <c:pt idx="377">
                  <c:v>6.7843501778949197E-2</c:v>
                </c:pt>
                <c:pt idx="378">
                  <c:v>6.7795039142438729E-2</c:v>
                </c:pt>
                <c:pt idx="379">
                  <c:v>6.820653961878656E-2</c:v>
                </c:pt>
                <c:pt idx="380">
                  <c:v>6.8217873790246103E-2</c:v>
                </c:pt>
                <c:pt idx="381">
                  <c:v>6.7952757185995721E-2</c:v>
                </c:pt>
                <c:pt idx="382">
                  <c:v>6.6071674559516055E-2</c:v>
                </c:pt>
                <c:pt idx="383">
                  <c:v>6.35312243479315E-2</c:v>
                </c:pt>
                <c:pt idx="384">
                  <c:v>6.3453736069826433E-2</c:v>
                </c:pt>
                <c:pt idx="385">
                  <c:v>6.3489888976720935E-2</c:v>
                </c:pt>
                <c:pt idx="386">
                  <c:v>6.4062182169217607E-2</c:v>
                </c:pt>
                <c:pt idx="387">
                  <c:v>6.5301711181728325E-2</c:v>
                </c:pt>
                <c:pt idx="388">
                  <c:v>8.3563118783677615E-2</c:v>
                </c:pt>
                <c:pt idx="389">
                  <c:v>8.2452034027593088E-2</c:v>
                </c:pt>
                <c:pt idx="390">
                  <c:v>8.3933020946220793E-2</c:v>
                </c:pt>
                <c:pt idx="391">
                  <c:v>8.0475685298238619E-2</c:v>
                </c:pt>
                <c:pt idx="392">
                  <c:v>8.0758856140188004E-2</c:v>
                </c:pt>
                <c:pt idx="393">
                  <c:v>8.0682387262389299E-2</c:v>
                </c:pt>
                <c:pt idx="394">
                  <c:v>7.8155991895595633E-2</c:v>
                </c:pt>
                <c:pt idx="395">
                  <c:v>7.7050778275443266E-2</c:v>
                </c:pt>
                <c:pt idx="396">
                  <c:v>7.7092626344182069E-2</c:v>
                </c:pt>
                <c:pt idx="397">
                  <c:v>7.68648276581963E-2</c:v>
                </c:pt>
                <c:pt idx="398">
                  <c:v>7.8023146696367798E-2</c:v>
                </c:pt>
                <c:pt idx="399">
                  <c:v>7.7882515181828607E-2</c:v>
                </c:pt>
                <c:pt idx="400">
                  <c:v>7.718889666097728E-2</c:v>
                </c:pt>
                <c:pt idx="401">
                  <c:v>7.9385863075452312E-2</c:v>
                </c:pt>
                <c:pt idx="402">
                  <c:v>8.0678954174945666E-2</c:v>
                </c:pt>
                <c:pt idx="403">
                  <c:v>8.0406150227755518E-2</c:v>
                </c:pt>
                <c:pt idx="404">
                  <c:v>8.1987290324637807E-2</c:v>
                </c:pt>
                <c:pt idx="405">
                  <c:v>8.2033375355222024E-2</c:v>
                </c:pt>
                <c:pt idx="406">
                  <c:v>8.2564044300977704E-2</c:v>
                </c:pt>
                <c:pt idx="407">
                  <c:v>8.3896792016786903E-2</c:v>
                </c:pt>
                <c:pt idx="408">
                  <c:v>8.442052578455711E-2</c:v>
                </c:pt>
                <c:pt idx="409">
                  <c:v>8.4004749344009866E-2</c:v>
                </c:pt>
                <c:pt idx="410">
                  <c:v>8.4263287049573754E-2</c:v>
                </c:pt>
                <c:pt idx="411">
                  <c:v>8.4370498906606986E-2</c:v>
                </c:pt>
                <c:pt idx="412">
                  <c:v>8.4507951859361136E-2</c:v>
                </c:pt>
                <c:pt idx="413">
                  <c:v>8.4341047195528776E-2</c:v>
                </c:pt>
                <c:pt idx="414">
                  <c:v>8.4365178749677555E-2</c:v>
                </c:pt>
                <c:pt idx="415">
                  <c:v>8.4515514971424149E-2</c:v>
                </c:pt>
                <c:pt idx="416">
                  <c:v>8.4633081722573361E-2</c:v>
                </c:pt>
                <c:pt idx="417">
                  <c:v>8.4664717944346518E-2</c:v>
                </c:pt>
                <c:pt idx="418">
                  <c:v>8.4947322636682476E-2</c:v>
                </c:pt>
                <c:pt idx="419">
                  <c:v>8.474366900753072E-2</c:v>
                </c:pt>
                <c:pt idx="420">
                  <c:v>8.4693626866994304E-2</c:v>
                </c:pt>
                <c:pt idx="421">
                  <c:v>8.4754801621484743E-2</c:v>
                </c:pt>
                <c:pt idx="422">
                  <c:v>8.4478523453098558E-2</c:v>
                </c:pt>
                <c:pt idx="423">
                  <c:v>8.4725216272503678E-2</c:v>
                </c:pt>
                <c:pt idx="424">
                  <c:v>8.5114216980759577E-2</c:v>
                </c:pt>
                <c:pt idx="425">
                  <c:v>8.4959459031506437E-2</c:v>
                </c:pt>
                <c:pt idx="426">
                  <c:v>8.4985393906600731E-2</c:v>
                </c:pt>
                <c:pt idx="427">
                  <c:v>8.5366306037892803E-2</c:v>
                </c:pt>
                <c:pt idx="428">
                  <c:v>8.7741380438449187E-2</c:v>
                </c:pt>
                <c:pt idx="429">
                  <c:v>8.8018565197736987E-2</c:v>
                </c:pt>
                <c:pt idx="430">
                  <c:v>8.9221972243698669E-2</c:v>
                </c:pt>
                <c:pt idx="431">
                  <c:v>8.8980535520682996E-2</c:v>
                </c:pt>
                <c:pt idx="432">
                  <c:v>8.9606933344370532E-2</c:v>
                </c:pt>
                <c:pt idx="433">
                  <c:v>8.9741079945527824E-2</c:v>
                </c:pt>
                <c:pt idx="434">
                  <c:v>8.9727924847001081E-2</c:v>
                </c:pt>
                <c:pt idx="435">
                  <c:v>8.9272712409217844E-2</c:v>
                </c:pt>
                <c:pt idx="436">
                  <c:v>8.9487373727430708E-2</c:v>
                </c:pt>
                <c:pt idx="437">
                  <c:v>8.997288280451704E-2</c:v>
                </c:pt>
                <c:pt idx="438">
                  <c:v>9.1963988189166873E-2</c:v>
                </c:pt>
                <c:pt idx="439">
                  <c:v>9.3430022945950569E-2</c:v>
                </c:pt>
                <c:pt idx="440">
                  <c:v>9.4916531365102322E-2</c:v>
                </c:pt>
                <c:pt idx="441">
                  <c:v>9.5111052170213858E-2</c:v>
                </c:pt>
                <c:pt idx="442">
                  <c:v>9.4851172452850713E-2</c:v>
                </c:pt>
                <c:pt idx="443">
                  <c:v>9.4704741244363233E-2</c:v>
                </c:pt>
                <c:pt idx="444">
                  <c:v>9.4803831249563764E-2</c:v>
                </c:pt>
                <c:pt idx="445">
                  <c:v>9.5989755240554794E-2</c:v>
                </c:pt>
                <c:pt idx="446">
                  <c:v>9.5661974359311563E-2</c:v>
                </c:pt>
                <c:pt idx="447">
                  <c:v>9.6496179656846648E-2</c:v>
                </c:pt>
                <c:pt idx="448">
                  <c:v>9.7236522470537254E-2</c:v>
                </c:pt>
                <c:pt idx="449">
                  <c:v>9.6908340611621874E-2</c:v>
                </c:pt>
                <c:pt idx="450">
                  <c:v>0.10051990872927849</c:v>
                </c:pt>
                <c:pt idx="451">
                  <c:v>8.7220420350105618E-2</c:v>
                </c:pt>
                <c:pt idx="452">
                  <c:v>8.732361753353611E-2</c:v>
                </c:pt>
                <c:pt idx="453">
                  <c:v>8.569037097334864E-2</c:v>
                </c:pt>
                <c:pt idx="454">
                  <c:v>8.4785012126526837E-2</c:v>
                </c:pt>
                <c:pt idx="455">
                  <c:v>8.4589851118963763E-2</c:v>
                </c:pt>
                <c:pt idx="456">
                  <c:v>8.4607779763751695E-2</c:v>
                </c:pt>
                <c:pt idx="457">
                  <c:v>8.4628320009695668E-2</c:v>
                </c:pt>
                <c:pt idx="458">
                  <c:v>8.4738547323057856E-2</c:v>
                </c:pt>
                <c:pt idx="459">
                  <c:v>8.4401182032253094E-2</c:v>
                </c:pt>
                <c:pt idx="460">
                  <c:v>8.4385876893261116E-2</c:v>
                </c:pt>
                <c:pt idx="461">
                  <c:v>8.2940077180459412E-2</c:v>
                </c:pt>
                <c:pt idx="462">
                  <c:v>8.2778405601579064E-2</c:v>
                </c:pt>
                <c:pt idx="463">
                  <c:v>8.3164217470766036E-2</c:v>
                </c:pt>
                <c:pt idx="464">
                  <c:v>8.1851502234386225E-2</c:v>
                </c:pt>
                <c:pt idx="465">
                  <c:v>8.1863115195288411E-2</c:v>
                </c:pt>
                <c:pt idx="466">
                  <c:v>8.1795025882163072E-2</c:v>
                </c:pt>
                <c:pt idx="467">
                  <c:v>7.9831476673474372E-2</c:v>
                </c:pt>
                <c:pt idx="468">
                  <c:v>8.007612234236719E-2</c:v>
                </c:pt>
                <c:pt idx="469">
                  <c:v>7.9778539244820756E-2</c:v>
                </c:pt>
                <c:pt idx="470">
                  <c:v>7.7981879589641562E-2</c:v>
                </c:pt>
                <c:pt idx="471">
                  <c:v>7.7667748551616941E-2</c:v>
                </c:pt>
                <c:pt idx="472">
                  <c:v>7.7906772192964838E-2</c:v>
                </c:pt>
                <c:pt idx="473">
                  <c:v>7.7744549341947841E-2</c:v>
                </c:pt>
                <c:pt idx="474">
                  <c:v>7.7659701727500294E-2</c:v>
                </c:pt>
                <c:pt idx="475">
                  <c:v>7.763377712048887E-2</c:v>
                </c:pt>
                <c:pt idx="476">
                  <c:v>7.806327342413924E-2</c:v>
                </c:pt>
                <c:pt idx="477">
                  <c:v>7.8129020526188087E-2</c:v>
                </c:pt>
                <c:pt idx="478">
                  <c:v>7.8520216584294616E-2</c:v>
                </c:pt>
                <c:pt idx="479">
                  <c:v>7.8072465857301918E-2</c:v>
                </c:pt>
                <c:pt idx="480">
                  <c:v>7.9851045118609881E-2</c:v>
                </c:pt>
                <c:pt idx="481">
                  <c:v>7.9779532389385316E-2</c:v>
                </c:pt>
                <c:pt idx="482">
                  <c:v>7.9318597299524216E-2</c:v>
                </c:pt>
                <c:pt idx="483">
                  <c:v>7.963103954669376E-2</c:v>
                </c:pt>
                <c:pt idx="484">
                  <c:v>7.9629204566714296E-2</c:v>
                </c:pt>
                <c:pt idx="485">
                  <c:v>8.1376541935681238E-2</c:v>
                </c:pt>
                <c:pt idx="486">
                  <c:v>8.133032200551156E-2</c:v>
                </c:pt>
                <c:pt idx="487">
                  <c:v>8.1437463539921068E-2</c:v>
                </c:pt>
                <c:pt idx="488">
                  <c:v>8.136694140088338E-2</c:v>
                </c:pt>
                <c:pt idx="489">
                  <c:v>8.1283011362261848E-2</c:v>
                </c:pt>
                <c:pt idx="490">
                  <c:v>8.0519534669400969E-2</c:v>
                </c:pt>
                <c:pt idx="491">
                  <c:v>7.8444369459619551E-2</c:v>
                </c:pt>
                <c:pt idx="492">
                  <c:v>7.8450701646196885E-2</c:v>
                </c:pt>
                <c:pt idx="493">
                  <c:v>7.6087987804231982E-2</c:v>
                </c:pt>
                <c:pt idx="494">
                  <c:v>7.6126588779476964E-2</c:v>
                </c:pt>
                <c:pt idx="495">
                  <c:v>7.5125637077164312E-2</c:v>
                </c:pt>
                <c:pt idx="496">
                  <c:v>7.5065860411141883E-2</c:v>
                </c:pt>
                <c:pt idx="497">
                  <c:v>7.5099917745571509E-2</c:v>
                </c:pt>
                <c:pt idx="498">
                  <c:v>7.4771243785102789E-2</c:v>
                </c:pt>
                <c:pt idx="499">
                  <c:v>7.4854051628999801E-2</c:v>
                </c:pt>
                <c:pt idx="500">
                  <c:v>7.5125397765020821E-2</c:v>
                </c:pt>
                <c:pt idx="501">
                  <c:v>7.2782396458099322E-2</c:v>
                </c:pt>
                <c:pt idx="502">
                  <c:v>7.0688963396198401E-2</c:v>
                </c:pt>
                <c:pt idx="503">
                  <c:v>6.8979863140156139E-2</c:v>
                </c:pt>
                <c:pt idx="504">
                  <c:v>6.8748147375986751E-2</c:v>
                </c:pt>
                <c:pt idx="505">
                  <c:v>6.9090045756504265E-2</c:v>
                </c:pt>
                <c:pt idx="506">
                  <c:v>6.9055818581071515E-2</c:v>
                </c:pt>
                <c:pt idx="507">
                  <c:v>6.8944630881303773E-2</c:v>
                </c:pt>
                <c:pt idx="508">
                  <c:v>6.7834007403104427E-2</c:v>
                </c:pt>
                <c:pt idx="509">
                  <c:v>6.8745189071174009E-2</c:v>
                </c:pt>
                <c:pt idx="510">
                  <c:v>6.8395562980957877E-2</c:v>
                </c:pt>
                <c:pt idx="511">
                  <c:v>6.7263308801115959E-2</c:v>
                </c:pt>
                <c:pt idx="512">
                  <c:v>6.7551314836295659E-2</c:v>
                </c:pt>
                <c:pt idx="513">
                  <c:v>6.0095705576989226E-2</c:v>
                </c:pt>
                <c:pt idx="514">
                  <c:v>5.8427410798650596E-2</c:v>
                </c:pt>
                <c:pt idx="515">
                  <c:v>5.8207682608000695E-2</c:v>
                </c:pt>
                <c:pt idx="516">
                  <c:v>5.8071297151533793E-2</c:v>
                </c:pt>
                <c:pt idx="517">
                  <c:v>5.94053000657985E-2</c:v>
                </c:pt>
                <c:pt idx="518">
                  <c:v>5.9220900782552585E-2</c:v>
                </c:pt>
                <c:pt idx="519">
                  <c:v>5.9362713523020937E-2</c:v>
                </c:pt>
                <c:pt idx="520">
                  <c:v>5.9308059459317379E-2</c:v>
                </c:pt>
                <c:pt idx="521">
                  <c:v>5.9124083037350658E-2</c:v>
                </c:pt>
                <c:pt idx="522">
                  <c:v>5.8841982130413389E-2</c:v>
                </c:pt>
                <c:pt idx="523">
                  <c:v>5.884076811137464E-2</c:v>
                </c:pt>
                <c:pt idx="524">
                  <c:v>6.0530910620597816E-2</c:v>
                </c:pt>
                <c:pt idx="525">
                  <c:v>6.055979102315235E-2</c:v>
                </c:pt>
                <c:pt idx="526">
                  <c:v>5.9363992170594994E-2</c:v>
                </c:pt>
                <c:pt idx="527">
                  <c:v>5.8974727255377515E-2</c:v>
                </c:pt>
                <c:pt idx="528">
                  <c:v>5.6345699944423025E-2</c:v>
                </c:pt>
                <c:pt idx="529">
                  <c:v>5.673474983617062E-2</c:v>
                </c:pt>
                <c:pt idx="530">
                  <c:v>5.683491642331058E-2</c:v>
                </c:pt>
                <c:pt idx="531">
                  <c:v>5.6437488328031894E-2</c:v>
                </c:pt>
                <c:pt idx="532">
                  <c:v>5.8689909055877267E-2</c:v>
                </c:pt>
                <c:pt idx="533">
                  <c:v>5.868403210382285E-2</c:v>
                </c:pt>
                <c:pt idx="534">
                  <c:v>5.9151701173741869E-2</c:v>
                </c:pt>
                <c:pt idx="535">
                  <c:v>5.9210160271607033E-2</c:v>
                </c:pt>
                <c:pt idx="536">
                  <c:v>5.8745565551817099E-2</c:v>
                </c:pt>
                <c:pt idx="537">
                  <c:v>5.8433397678287251E-2</c:v>
                </c:pt>
                <c:pt idx="538">
                  <c:v>5.7842091454125201E-2</c:v>
                </c:pt>
                <c:pt idx="539">
                  <c:v>5.6634178397575258E-2</c:v>
                </c:pt>
                <c:pt idx="540">
                  <c:v>5.7191294945371479E-2</c:v>
                </c:pt>
                <c:pt idx="541">
                  <c:v>5.6557969612834796E-2</c:v>
                </c:pt>
                <c:pt idx="542">
                  <c:v>5.6514886904030899E-2</c:v>
                </c:pt>
                <c:pt idx="543">
                  <c:v>5.4803320456145797E-2</c:v>
                </c:pt>
                <c:pt idx="544">
                  <c:v>5.4580768558620207E-2</c:v>
                </c:pt>
                <c:pt idx="545">
                  <c:v>5.453560365553968E-2</c:v>
                </c:pt>
                <c:pt idx="546">
                  <c:v>5.5040860503436956E-2</c:v>
                </c:pt>
                <c:pt idx="547">
                  <c:v>5.401754644533964E-2</c:v>
                </c:pt>
                <c:pt idx="548">
                  <c:v>4.9920576021710864E-2</c:v>
                </c:pt>
                <c:pt idx="549">
                  <c:v>5.0375833291436752E-2</c:v>
                </c:pt>
                <c:pt idx="550">
                  <c:v>4.9993247020009804E-2</c:v>
                </c:pt>
                <c:pt idx="551">
                  <c:v>4.9915372815853155E-2</c:v>
                </c:pt>
                <c:pt idx="552">
                  <c:v>4.9939890497152542E-2</c:v>
                </c:pt>
                <c:pt idx="553">
                  <c:v>4.9505308472937042E-2</c:v>
                </c:pt>
                <c:pt idx="554">
                  <c:v>4.9501743181893806E-2</c:v>
                </c:pt>
                <c:pt idx="555">
                  <c:v>4.9747921457708844E-2</c:v>
                </c:pt>
                <c:pt idx="556">
                  <c:v>4.967666149038908E-2</c:v>
                </c:pt>
                <c:pt idx="557">
                  <c:v>4.9738419938631255E-2</c:v>
                </c:pt>
                <c:pt idx="558">
                  <c:v>4.9699859743711286E-2</c:v>
                </c:pt>
                <c:pt idx="559">
                  <c:v>4.8726199031133607E-2</c:v>
                </c:pt>
                <c:pt idx="560">
                  <c:v>4.9747133576167869E-2</c:v>
                </c:pt>
                <c:pt idx="561">
                  <c:v>5.3618078841763034E-2</c:v>
                </c:pt>
                <c:pt idx="562">
                  <c:v>5.314791624937748E-2</c:v>
                </c:pt>
                <c:pt idx="563">
                  <c:v>5.2774005368898223E-2</c:v>
                </c:pt>
                <c:pt idx="564">
                  <c:v>5.2949255408123265E-2</c:v>
                </c:pt>
                <c:pt idx="565">
                  <c:v>5.3053975473136998E-2</c:v>
                </c:pt>
                <c:pt idx="566">
                  <c:v>5.2820929535590706E-2</c:v>
                </c:pt>
                <c:pt idx="567">
                  <c:v>5.3040378697157019E-2</c:v>
                </c:pt>
                <c:pt idx="568">
                  <c:v>5.4286395428445926E-2</c:v>
                </c:pt>
                <c:pt idx="569">
                  <c:v>5.4284572618945058E-2</c:v>
                </c:pt>
                <c:pt idx="570">
                  <c:v>5.4505154498409383E-2</c:v>
                </c:pt>
                <c:pt idx="571">
                  <c:v>5.391317208481676E-2</c:v>
                </c:pt>
                <c:pt idx="572">
                  <c:v>5.35954561025224E-2</c:v>
                </c:pt>
                <c:pt idx="573">
                  <c:v>5.2992946672295843E-2</c:v>
                </c:pt>
                <c:pt idx="574">
                  <c:v>5.6384930901810348E-2</c:v>
                </c:pt>
                <c:pt idx="575">
                  <c:v>5.5746297524420695E-2</c:v>
                </c:pt>
                <c:pt idx="576">
                  <c:v>5.6000415497099172E-2</c:v>
                </c:pt>
                <c:pt idx="577">
                  <c:v>5.6403991351167963E-2</c:v>
                </c:pt>
                <c:pt idx="578">
                  <c:v>5.6171391736503151E-2</c:v>
                </c:pt>
                <c:pt idx="579">
                  <c:v>5.6217633774687512E-2</c:v>
                </c:pt>
                <c:pt idx="580">
                  <c:v>5.6289991553809156E-2</c:v>
                </c:pt>
                <c:pt idx="581">
                  <c:v>5.6924245903255816E-2</c:v>
                </c:pt>
                <c:pt idx="582">
                  <c:v>5.6959769517215722E-2</c:v>
                </c:pt>
                <c:pt idx="583">
                  <c:v>5.7236932048860358E-2</c:v>
                </c:pt>
                <c:pt idx="584">
                  <c:v>5.9122693050783451E-2</c:v>
                </c:pt>
                <c:pt idx="585">
                  <c:v>5.9421197052242164E-2</c:v>
                </c:pt>
                <c:pt idx="586">
                  <c:v>5.9424670832163892E-2</c:v>
                </c:pt>
                <c:pt idx="587">
                  <c:v>5.8123770477922887E-2</c:v>
                </c:pt>
                <c:pt idx="588">
                  <c:v>5.7904998506593551E-2</c:v>
                </c:pt>
                <c:pt idx="589">
                  <c:v>5.7790594843509707E-2</c:v>
                </c:pt>
                <c:pt idx="590">
                  <c:v>5.8174201413232381E-2</c:v>
                </c:pt>
                <c:pt idx="591">
                  <c:v>5.8876982476457139E-2</c:v>
                </c:pt>
                <c:pt idx="592">
                  <c:v>5.8709484702770834E-2</c:v>
                </c:pt>
                <c:pt idx="593">
                  <c:v>5.9962368291989476E-2</c:v>
                </c:pt>
                <c:pt idx="594">
                  <c:v>6.0139628118147853E-2</c:v>
                </c:pt>
                <c:pt idx="595">
                  <c:v>5.7373194716070636E-2</c:v>
                </c:pt>
                <c:pt idx="596">
                  <c:v>5.7111966394506823E-2</c:v>
                </c:pt>
                <c:pt idx="597">
                  <c:v>5.6500457296402871E-2</c:v>
                </c:pt>
                <c:pt idx="598">
                  <c:v>5.5797276381110025E-2</c:v>
                </c:pt>
                <c:pt idx="599">
                  <c:v>5.676815333366711E-2</c:v>
                </c:pt>
                <c:pt idx="600">
                  <c:v>5.6717100196083683E-2</c:v>
                </c:pt>
                <c:pt idx="601">
                  <c:v>5.6823191169676546E-2</c:v>
                </c:pt>
                <c:pt idx="602">
                  <c:v>5.8909553718672444E-2</c:v>
                </c:pt>
                <c:pt idx="603">
                  <c:v>5.8309314867109663E-2</c:v>
                </c:pt>
                <c:pt idx="604">
                  <c:v>5.8633204567134521E-2</c:v>
                </c:pt>
                <c:pt idx="605">
                  <c:v>5.8767230448291137E-2</c:v>
                </c:pt>
                <c:pt idx="606">
                  <c:v>5.8568881284490018E-2</c:v>
                </c:pt>
                <c:pt idx="607">
                  <c:v>5.8600152975708343E-2</c:v>
                </c:pt>
                <c:pt idx="608">
                  <c:v>5.8685694368608446E-2</c:v>
                </c:pt>
                <c:pt idx="609">
                  <c:v>5.7902988208465324E-2</c:v>
                </c:pt>
                <c:pt idx="610">
                  <c:v>5.7841071255304084E-2</c:v>
                </c:pt>
                <c:pt idx="611">
                  <c:v>5.7852778239888054E-2</c:v>
                </c:pt>
                <c:pt idx="612">
                  <c:v>5.7683099666150317E-2</c:v>
                </c:pt>
                <c:pt idx="613">
                  <c:v>5.9937166118307253E-2</c:v>
                </c:pt>
                <c:pt idx="614">
                  <c:v>6.0053358587408665E-2</c:v>
                </c:pt>
                <c:pt idx="615">
                  <c:v>6.0033194617313351E-2</c:v>
                </c:pt>
                <c:pt idx="616">
                  <c:v>6.058026868970328E-2</c:v>
                </c:pt>
                <c:pt idx="617">
                  <c:v>6.0545284083465822E-2</c:v>
                </c:pt>
                <c:pt idx="618">
                  <c:v>6.0192945048292076E-2</c:v>
                </c:pt>
                <c:pt idx="619">
                  <c:v>6.0175718095727887E-2</c:v>
                </c:pt>
                <c:pt idx="620">
                  <c:v>6.1283625940990745E-2</c:v>
                </c:pt>
                <c:pt idx="621">
                  <c:v>6.1276320852974159E-2</c:v>
                </c:pt>
                <c:pt idx="622">
                  <c:v>6.2341425349172488E-2</c:v>
                </c:pt>
                <c:pt idx="623">
                  <c:v>6.1560662769693859E-2</c:v>
                </c:pt>
                <c:pt idx="624">
                  <c:v>5.8524535862500129E-2</c:v>
                </c:pt>
                <c:pt idx="625">
                  <c:v>5.8527195745357613E-2</c:v>
                </c:pt>
                <c:pt idx="626">
                  <c:v>5.8063778532136526E-2</c:v>
                </c:pt>
                <c:pt idx="627">
                  <c:v>5.7751482575303638E-2</c:v>
                </c:pt>
                <c:pt idx="628">
                  <c:v>5.7859444028105354E-2</c:v>
                </c:pt>
                <c:pt idx="629">
                  <c:v>5.7941601210199346E-2</c:v>
                </c:pt>
                <c:pt idx="630">
                  <c:v>5.7689613333714258E-2</c:v>
                </c:pt>
                <c:pt idx="631">
                  <c:v>5.6056018611515178E-2</c:v>
                </c:pt>
                <c:pt idx="632">
                  <c:v>5.6519683598051401E-2</c:v>
                </c:pt>
                <c:pt idx="633">
                  <c:v>5.6237925873004281E-2</c:v>
                </c:pt>
                <c:pt idx="634">
                  <c:v>5.6150955978733486E-2</c:v>
                </c:pt>
                <c:pt idx="635">
                  <c:v>5.6865568399480905E-2</c:v>
                </c:pt>
                <c:pt idx="636">
                  <c:v>5.647652984364071E-2</c:v>
                </c:pt>
                <c:pt idx="637">
                  <c:v>5.3334405570095653E-2</c:v>
                </c:pt>
                <c:pt idx="638">
                  <c:v>5.35824097607722E-2</c:v>
                </c:pt>
                <c:pt idx="639">
                  <c:v>5.288893795078721E-2</c:v>
                </c:pt>
                <c:pt idx="640">
                  <c:v>5.2406417103713167E-2</c:v>
                </c:pt>
                <c:pt idx="641">
                  <c:v>5.3128662787111952E-2</c:v>
                </c:pt>
                <c:pt idx="642">
                  <c:v>5.3757985420083011E-2</c:v>
                </c:pt>
                <c:pt idx="643">
                  <c:v>5.2265803893544627E-2</c:v>
                </c:pt>
                <c:pt idx="644">
                  <c:v>5.3231255935430724E-2</c:v>
                </c:pt>
                <c:pt idx="645">
                  <c:v>5.2962700466590878E-2</c:v>
                </c:pt>
                <c:pt idx="646">
                  <c:v>5.2557028214686663E-2</c:v>
                </c:pt>
                <c:pt idx="647">
                  <c:v>5.110317343735972E-2</c:v>
                </c:pt>
                <c:pt idx="648">
                  <c:v>5.1450029972473769E-2</c:v>
                </c:pt>
                <c:pt idx="649">
                  <c:v>5.2665563187380054E-2</c:v>
                </c:pt>
                <c:pt idx="650">
                  <c:v>5.2828075922631307E-2</c:v>
                </c:pt>
                <c:pt idx="651">
                  <c:v>5.3039974807168502E-2</c:v>
                </c:pt>
                <c:pt idx="652">
                  <c:v>5.2932847741950353E-2</c:v>
                </c:pt>
                <c:pt idx="653">
                  <c:v>5.4341827429641651E-2</c:v>
                </c:pt>
                <c:pt idx="654">
                  <c:v>5.3551448884567164E-2</c:v>
                </c:pt>
                <c:pt idx="655">
                  <c:v>5.4804349002873322E-2</c:v>
                </c:pt>
                <c:pt idx="656">
                  <c:v>5.422885851144605E-2</c:v>
                </c:pt>
                <c:pt idx="657">
                  <c:v>5.3970265032908644E-2</c:v>
                </c:pt>
                <c:pt idx="658">
                  <c:v>5.4011823659997571E-2</c:v>
                </c:pt>
                <c:pt idx="659">
                  <c:v>5.4378038085502553E-2</c:v>
                </c:pt>
                <c:pt idx="660">
                  <c:v>5.5040057263059543E-2</c:v>
                </c:pt>
                <c:pt idx="661">
                  <c:v>5.9462789210711492E-2</c:v>
                </c:pt>
                <c:pt idx="662">
                  <c:v>5.9314770999566606E-2</c:v>
                </c:pt>
                <c:pt idx="663">
                  <c:v>5.9266226508573355E-2</c:v>
                </c:pt>
                <c:pt idx="664">
                  <c:v>5.9415088104939874E-2</c:v>
                </c:pt>
                <c:pt idx="665">
                  <c:v>5.8884401923149331E-2</c:v>
                </c:pt>
                <c:pt idx="666">
                  <c:v>6.0678470280352545E-2</c:v>
                </c:pt>
                <c:pt idx="667">
                  <c:v>6.0250928701935616E-2</c:v>
                </c:pt>
                <c:pt idx="668">
                  <c:v>6.1546107685059838E-2</c:v>
                </c:pt>
                <c:pt idx="669">
                  <c:v>6.0846509461902377E-2</c:v>
                </c:pt>
                <c:pt idx="670">
                  <c:v>6.0984394649171977E-2</c:v>
                </c:pt>
                <c:pt idx="671">
                  <c:v>6.2471699332118012E-2</c:v>
                </c:pt>
                <c:pt idx="672">
                  <c:v>6.2632591856964723E-2</c:v>
                </c:pt>
                <c:pt idx="673">
                  <c:v>6.286671523508508E-2</c:v>
                </c:pt>
                <c:pt idx="674">
                  <c:v>6.2907713219246889E-2</c:v>
                </c:pt>
                <c:pt idx="675">
                  <c:v>6.3561501197939546E-2</c:v>
                </c:pt>
                <c:pt idx="676">
                  <c:v>6.1519377348298813E-2</c:v>
                </c:pt>
                <c:pt idx="677">
                  <c:v>6.4535320949548211E-2</c:v>
                </c:pt>
                <c:pt idx="678">
                  <c:v>6.4709853580076721E-2</c:v>
                </c:pt>
                <c:pt idx="679">
                  <c:v>6.4137147530706207E-2</c:v>
                </c:pt>
                <c:pt idx="680">
                  <c:v>6.7155490261542328E-2</c:v>
                </c:pt>
                <c:pt idx="681">
                  <c:v>6.8159372474742505E-2</c:v>
                </c:pt>
                <c:pt idx="682">
                  <c:v>6.8160628703885201E-2</c:v>
                </c:pt>
                <c:pt idx="683">
                  <c:v>6.8030241650632484E-2</c:v>
                </c:pt>
                <c:pt idx="684">
                  <c:v>7.1787530368112584E-2</c:v>
                </c:pt>
                <c:pt idx="685">
                  <c:v>7.4304206896987815E-2</c:v>
                </c:pt>
                <c:pt idx="686">
                  <c:v>7.4332658265459928E-2</c:v>
                </c:pt>
                <c:pt idx="687">
                  <c:v>7.6300493533610944E-2</c:v>
                </c:pt>
                <c:pt idx="688">
                  <c:v>7.8616290699690158E-2</c:v>
                </c:pt>
                <c:pt idx="689">
                  <c:v>7.9213652356291589E-2</c:v>
                </c:pt>
                <c:pt idx="690">
                  <c:v>7.918486457625197E-2</c:v>
                </c:pt>
                <c:pt idx="691">
                  <c:v>7.9566411349876992E-2</c:v>
                </c:pt>
                <c:pt idx="692">
                  <c:v>8.0218919672779693E-2</c:v>
                </c:pt>
                <c:pt idx="693">
                  <c:v>8.0944042417092785E-2</c:v>
                </c:pt>
                <c:pt idx="694">
                  <c:v>8.1194428343739189E-2</c:v>
                </c:pt>
                <c:pt idx="695">
                  <c:v>8.1578696425160774E-2</c:v>
                </c:pt>
                <c:pt idx="696">
                  <c:v>8.1544266589983108E-2</c:v>
                </c:pt>
                <c:pt idx="697">
                  <c:v>8.1552235552523153E-2</c:v>
                </c:pt>
                <c:pt idx="698">
                  <c:v>8.7728249817978041E-2</c:v>
                </c:pt>
                <c:pt idx="699">
                  <c:v>8.9503590138085079E-2</c:v>
                </c:pt>
                <c:pt idx="700">
                  <c:v>8.9492732658416951E-2</c:v>
                </c:pt>
                <c:pt idx="701">
                  <c:v>9.2450027730369311E-2</c:v>
                </c:pt>
                <c:pt idx="702">
                  <c:v>9.2786206927072082E-2</c:v>
                </c:pt>
                <c:pt idx="703">
                  <c:v>9.2817990863089284E-2</c:v>
                </c:pt>
                <c:pt idx="704">
                  <c:v>9.276691598502132E-2</c:v>
                </c:pt>
                <c:pt idx="705">
                  <c:v>9.3448074188797484E-2</c:v>
                </c:pt>
                <c:pt idx="706">
                  <c:v>9.5390972754124559E-2</c:v>
                </c:pt>
                <c:pt idx="707">
                  <c:v>9.4816355348191619E-2</c:v>
                </c:pt>
                <c:pt idx="708">
                  <c:v>9.4860840597185206E-2</c:v>
                </c:pt>
                <c:pt idx="709">
                  <c:v>9.6161797512973921E-2</c:v>
                </c:pt>
                <c:pt idx="710">
                  <c:v>9.5929252366807591E-2</c:v>
                </c:pt>
                <c:pt idx="711">
                  <c:v>9.6753071445287109E-2</c:v>
                </c:pt>
                <c:pt idx="712">
                  <c:v>9.6018668752266209E-2</c:v>
                </c:pt>
                <c:pt idx="713">
                  <c:v>9.5555478825230633E-2</c:v>
                </c:pt>
                <c:pt idx="714">
                  <c:v>9.6085690544314414E-2</c:v>
                </c:pt>
                <c:pt idx="715">
                  <c:v>9.6975592236690791E-2</c:v>
                </c:pt>
                <c:pt idx="716">
                  <c:v>9.579003819124067E-2</c:v>
                </c:pt>
                <c:pt idx="717">
                  <c:v>9.5749645562643051E-2</c:v>
                </c:pt>
                <c:pt idx="718">
                  <c:v>9.507710339993615E-2</c:v>
                </c:pt>
                <c:pt idx="719">
                  <c:v>9.5481423178852165E-2</c:v>
                </c:pt>
                <c:pt idx="720">
                  <c:v>9.5349602640521891E-2</c:v>
                </c:pt>
                <c:pt idx="721">
                  <c:v>9.5225220623199117E-2</c:v>
                </c:pt>
                <c:pt idx="722">
                  <c:v>9.4830656941716329E-2</c:v>
                </c:pt>
                <c:pt idx="723">
                  <c:v>9.471492353152712E-2</c:v>
                </c:pt>
                <c:pt idx="724">
                  <c:v>9.1308437003380871E-2</c:v>
                </c:pt>
                <c:pt idx="725">
                  <c:v>9.1679306785346082E-2</c:v>
                </c:pt>
                <c:pt idx="726">
                  <c:v>9.3229707696844549E-2</c:v>
                </c:pt>
                <c:pt idx="727">
                  <c:v>9.3252389596509624E-2</c:v>
                </c:pt>
                <c:pt idx="728">
                  <c:v>9.3558575099505381E-2</c:v>
                </c:pt>
                <c:pt idx="729">
                  <c:v>9.2685731998292831E-2</c:v>
                </c:pt>
                <c:pt idx="730">
                  <c:v>9.2714370247337113E-2</c:v>
                </c:pt>
                <c:pt idx="731">
                  <c:v>9.2080013101889777E-2</c:v>
                </c:pt>
                <c:pt idx="732">
                  <c:v>9.2003343018363062E-2</c:v>
                </c:pt>
                <c:pt idx="733">
                  <c:v>9.1844532587133668E-2</c:v>
                </c:pt>
                <c:pt idx="734">
                  <c:v>9.0982102525410849E-2</c:v>
                </c:pt>
                <c:pt idx="735">
                  <c:v>9.1241728497683389E-2</c:v>
                </c:pt>
                <c:pt idx="736">
                  <c:v>9.0983143716398776E-2</c:v>
                </c:pt>
                <c:pt idx="737">
                  <c:v>9.0968109960299776E-2</c:v>
                </c:pt>
                <c:pt idx="738">
                  <c:v>9.0642419873254804E-2</c:v>
                </c:pt>
                <c:pt idx="739">
                  <c:v>9.0837217414099405E-2</c:v>
                </c:pt>
                <c:pt idx="740">
                  <c:v>8.897254493613338E-2</c:v>
                </c:pt>
                <c:pt idx="741">
                  <c:v>8.8872669646733959E-2</c:v>
                </c:pt>
                <c:pt idx="742">
                  <c:v>8.8947818543681778E-2</c:v>
                </c:pt>
                <c:pt idx="743">
                  <c:v>8.6539547502857028E-2</c:v>
                </c:pt>
                <c:pt idx="744">
                  <c:v>8.612063231201332E-2</c:v>
                </c:pt>
                <c:pt idx="745">
                  <c:v>8.6241870223349601E-2</c:v>
                </c:pt>
                <c:pt idx="746">
                  <c:v>8.5606188300654001E-2</c:v>
                </c:pt>
                <c:pt idx="747">
                  <c:v>8.3556191206457076E-2</c:v>
                </c:pt>
                <c:pt idx="748">
                  <c:v>8.1307888016932742E-2</c:v>
                </c:pt>
                <c:pt idx="749">
                  <c:v>8.1266818841716548E-2</c:v>
                </c:pt>
                <c:pt idx="750">
                  <c:v>7.9404610230688344E-2</c:v>
                </c:pt>
                <c:pt idx="751">
                  <c:v>7.7417033563865922E-2</c:v>
                </c:pt>
                <c:pt idx="752">
                  <c:v>7.6946355219659091E-2</c:v>
                </c:pt>
                <c:pt idx="753">
                  <c:v>7.7219657231959615E-2</c:v>
                </c:pt>
                <c:pt idx="754">
                  <c:v>7.6600306180834854E-2</c:v>
                </c:pt>
                <c:pt idx="755">
                  <c:v>7.5908554566382347E-2</c:v>
                </c:pt>
                <c:pt idx="756">
                  <c:v>7.6402317649263335E-2</c:v>
                </c:pt>
                <c:pt idx="757">
                  <c:v>7.5856022960223077E-2</c:v>
                </c:pt>
                <c:pt idx="758">
                  <c:v>7.5045451120439519E-2</c:v>
                </c:pt>
                <c:pt idx="759">
                  <c:v>7.5159311294205292E-2</c:v>
                </c:pt>
                <c:pt idx="760">
                  <c:v>7.5514373745829602E-2</c:v>
                </c:pt>
                <c:pt idx="761">
                  <c:v>6.7961952361087166E-2</c:v>
                </c:pt>
                <c:pt idx="762">
                  <c:v>6.5720388701858673E-2</c:v>
                </c:pt>
                <c:pt idx="763">
                  <c:v>6.5693993387658217E-2</c:v>
                </c:pt>
                <c:pt idx="764">
                  <c:v>6.0783700259913379E-2</c:v>
                </c:pt>
                <c:pt idx="765">
                  <c:v>6.6673550794565162E-2</c:v>
                </c:pt>
                <c:pt idx="766">
                  <c:v>6.6804707683589593E-2</c:v>
                </c:pt>
                <c:pt idx="767">
                  <c:v>6.6480933493684558E-2</c:v>
                </c:pt>
                <c:pt idx="768">
                  <c:v>6.5517228833255448E-2</c:v>
                </c:pt>
                <c:pt idx="769">
                  <c:v>6.3600082297705612E-2</c:v>
                </c:pt>
                <c:pt idx="770">
                  <c:v>6.4451470664624366E-2</c:v>
                </c:pt>
                <c:pt idx="771">
                  <c:v>6.8400059471758576E-2</c:v>
                </c:pt>
                <c:pt idx="772">
                  <c:v>6.6731164483014804E-2</c:v>
                </c:pt>
                <c:pt idx="773">
                  <c:v>6.7566304872932498E-2</c:v>
                </c:pt>
                <c:pt idx="774">
                  <c:v>6.6059651114954723E-2</c:v>
                </c:pt>
                <c:pt idx="775">
                  <c:v>6.6096837801796801E-2</c:v>
                </c:pt>
                <c:pt idx="776">
                  <c:v>6.6198175346816379E-2</c:v>
                </c:pt>
                <c:pt idx="777">
                  <c:v>6.5746420249611109E-2</c:v>
                </c:pt>
                <c:pt idx="778">
                  <c:v>6.497335031018675E-2</c:v>
                </c:pt>
                <c:pt idx="779">
                  <c:v>6.4727983202586506E-2</c:v>
                </c:pt>
                <c:pt idx="780">
                  <c:v>6.4597519497750305E-2</c:v>
                </c:pt>
                <c:pt idx="781">
                  <c:v>6.4064926572097391E-2</c:v>
                </c:pt>
                <c:pt idx="782">
                  <c:v>6.3268538809348601E-2</c:v>
                </c:pt>
                <c:pt idx="783">
                  <c:v>6.3209888632297623E-2</c:v>
                </c:pt>
                <c:pt idx="784">
                  <c:v>6.3271382693332046E-2</c:v>
                </c:pt>
                <c:pt idx="785">
                  <c:v>6.3151953105862593E-2</c:v>
                </c:pt>
                <c:pt idx="786">
                  <c:v>6.3481244722433244E-2</c:v>
                </c:pt>
                <c:pt idx="787">
                  <c:v>6.3488877814787001E-2</c:v>
                </c:pt>
                <c:pt idx="788">
                  <c:v>6.2465875870014363E-2</c:v>
                </c:pt>
                <c:pt idx="789">
                  <c:v>6.1190794080872773E-2</c:v>
                </c:pt>
                <c:pt idx="790">
                  <c:v>6.0995178924903859E-2</c:v>
                </c:pt>
                <c:pt idx="791">
                  <c:v>6.0074756890054815E-2</c:v>
                </c:pt>
                <c:pt idx="792">
                  <c:v>6.0001814126062383E-2</c:v>
                </c:pt>
                <c:pt idx="793">
                  <c:v>5.9947912385924243E-2</c:v>
                </c:pt>
                <c:pt idx="794">
                  <c:v>6.0218523020024235E-2</c:v>
                </c:pt>
                <c:pt idx="795">
                  <c:v>6.1222464781047536E-2</c:v>
                </c:pt>
                <c:pt idx="796">
                  <c:v>6.2233749311149299E-2</c:v>
                </c:pt>
                <c:pt idx="797">
                  <c:v>6.192669624652368E-2</c:v>
                </c:pt>
                <c:pt idx="798">
                  <c:v>6.1586636747450324E-2</c:v>
                </c:pt>
                <c:pt idx="799">
                  <c:v>6.1530362772365794E-2</c:v>
                </c:pt>
                <c:pt idx="800">
                  <c:v>6.1953827564045681E-2</c:v>
                </c:pt>
                <c:pt idx="801">
                  <c:v>6.2736909283087186E-2</c:v>
                </c:pt>
                <c:pt idx="802">
                  <c:v>6.2341167485353018E-2</c:v>
                </c:pt>
                <c:pt idx="803">
                  <c:v>6.3570911180574896E-2</c:v>
                </c:pt>
                <c:pt idx="804">
                  <c:v>6.3928917065313298E-2</c:v>
                </c:pt>
                <c:pt idx="805">
                  <c:v>6.3935124436753005E-2</c:v>
                </c:pt>
                <c:pt idx="806">
                  <c:v>6.413512093416783E-2</c:v>
                </c:pt>
                <c:pt idx="807">
                  <c:v>6.3385490514989803E-2</c:v>
                </c:pt>
                <c:pt idx="808">
                  <c:v>6.5831708618934823E-2</c:v>
                </c:pt>
                <c:pt idx="809">
                  <c:v>6.5716853141482928E-2</c:v>
                </c:pt>
                <c:pt idx="810">
                  <c:v>6.4875197334995832E-2</c:v>
                </c:pt>
                <c:pt idx="811">
                  <c:v>6.4898042285427837E-2</c:v>
                </c:pt>
                <c:pt idx="812">
                  <c:v>6.5808950597590204E-2</c:v>
                </c:pt>
                <c:pt idx="813">
                  <c:v>6.6043165614883381E-2</c:v>
                </c:pt>
                <c:pt idx="814">
                  <c:v>6.7138520342337416E-2</c:v>
                </c:pt>
                <c:pt idx="815">
                  <c:v>6.7567538078030426E-2</c:v>
                </c:pt>
                <c:pt idx="816">
                  <c:v>6.7355470150479796E-2</c:v>
                </c:pt>
                <c:pt idx="817">
                  <c:v>6.81445718382577E-2</c:v>
                </c:pt>
                <c:pt idx="818">
                  <c:v>6.7978951075958902E-2</c:v>
                </c:pt>
                <c:pt idx="819">
                  <c:v>6.6648984918572782E-2</c:v>
                </c:pt>
                <c:pt idx="820">
                  <c:v>6.6789166927369512E-2</c:v>
                </c:pt>
                <c:pt idx="821">
                  <c:v>6.6657958534698844E-2</c:v>
                </c:pt>
                <c:pt idx="822">
                  <c:v>6.6576498824628558E-2</c:v>
                </c:pt>
                <c:pt idx="823">
                  <c:v>6.6303036123071799E-2</c:v>
                </c:pt>
                <c:pt idx="824">
                  <c:v>6.8451836689464418E-2</c:v>
                </c:pt>
                <c:pt idx="825">
                  <c:v>6.8507684557151172E-2</c:v>
                </c:pt>
                <c:pt idx="826">
                  <c:v>6.8544509042562249E-2</c:v>
                </c:pt>
                <c:pt idx="827">
                  <c:v>6.857756732778994E-2</c:v>
                </c:pt>
                <c:pt idx="828">
                  <c:v>6.4324217321009736E-2</c:v>
                </c:pt>
                <c:pt idx="829">
                  <c:v>6.4113847912785252E-2</c:v>
                </c:pt>
                <c:pt idx="830">
                  <c:v>6.7002856855857815E-2</c:v>
                </c:pt>
                <c:pt idx="831">
                  <c:v>6.7022459140933549E-2</c:v>
                </c:pt>
                <c:pt idx="832">
                  <c:v>6.6382593500834433E-2</c:v>
                </c:pt>
                <c:pt idx="833">
                  <c:v>6.5720735173745978E-2</c:v>
                </c:pt>
                <c:pt idx="834">
                  <c:v>6.1673889204463643E-2</c:v>
                </c:pt>
                <c:pt idx="835">
                  <c:v>6.1444796975707421E-2</c:v>
                </c:pt>
                <c:pt idx="836">
                  <c:v>6.0499355596232533E-2</c:v>
                </c:pt>
                <c:pt idx="837">
                  <c:v>6.0385380893211035E-2</c:v>
                </c:pt>
                <c:pt idx="838">
                  <c:v>6.0339439437587218E-2</c:v>
                </c:pt>
                <c:pt idx="839">
                  <c:v>6.0436815779891268E-2</c:v>
                </c:pt>
                <c:pt idx="840">
                  <c:v>5.9938894339264387E-2</c:v>
                </c:pt>
                <c:pt idx="841">
                  <c:v>5.9761591869498733E-2</c:v>
                </c:pt>
                <c:pt idx="842">
                  <c:v>5.9923913780721462E-2</c:v>
                </c:pt>
                <c:pt idx="843">
                  <c:v>6.0750859188754558E-2</c:v>
                </c:pt>
                <c:pt idx="844">
                  <c:v>6.0862693706104053E-2</c:v>
                </c:pt>
                <c:pt idx="845">
                  <c:v>6.0976708427763426E-2</c:v>
                </c:pt>
                <c:pt idx="846">
                  <c:v>6.1853060963497686E-2</c:v>
                </c:pt>
                <c:pt idx="847">
                  <c:v>6.176691781597532E-2</c:v>
                </c:pt>
                <c:pt idx="848">
                  <c:v>6.1815190616461423E-2</c:v>
                </c:pt>
                <c:pt idx="849">
                  <c:v>6.1449633722207742E-2</c:v>
                </c:pt>
                <c:pt idx="850">
                  <c:v>6.2930227684512632E-2</c:v>
                </c:pt>
                <c:pt idx="851">
                  <c:v>6.4192057722617268E-2</c:v>
                </c:pt>
                <c:pt idx="852">
                  <c:v>6.3385897790172091E-2</c:v>
                </c:pt>
                <c:pt idx="853">
                  <c:v>6.3242853554633979E-2</c:v>
                </c:pt>
                <c:pt idx="854">
                  <c:v>6.3276807227455378E-2</c:v>
                </c:pt>
                <c:pt idx="855">
                  <c:v>6.4477999228450392E-2</c:v>
                </c:pt>
                <c:pt idx="856">
                  <c:v>6.4546170135653572E-2</c:v>
                </c:pt>
                <c:pt idx="857">
                  <c:v>6.4793646091973064E-2</c:v>
                </c:pt>
                <c:pt idx="858">
                  <c:v>6.404721510503622E-2</c:v>
                </c:pt>
                <c:pt idx="859">
                  <c:v>6.4182826815410654E-2</c:v>
                </c:pt>
                <c:pt idx="860">
                  <c:v>6.4212513117482398E-2</c:v>
                </c:pt>
                <c:pt idx="861">
                  <c:v>6.411692004666053E-2</c:v>
                </c:pt>
                <c:pt idx="862">
                  <c:v>6.7138462260307202E-2</c:v>
                </c:pt>
                <c:pt idx="863">
                  <c:v>6.7896276236568145E-2</c:v>
                </c:pt>
                <c:pt idx="864">
                  <c:v>6.7138685768337009E-2</c:v>
                </c:pt>
                <c:pt idx="865">
                  <c:v>6.7333782142349405E-2</c:v>
                </c:pt>
                <c:pt idx="866">
                  <c:v>6.6089613187899771E-2</c:v>
                </c:pt>
                <c:pt idx="867">
                  <c:v>6.5749493734524572E-2</c:v>
                </c:pt>
                <c:pt idx="868">
                  <c:v>6.5819805044739499E-2</c:v>
                </c:pt>
                <c:pt idx="869">
                  <c:v>6.5600318289736254E-2</c:v>
                </c:pt>
                <c:pt idx="870">
                  <c:v>6.5548124213699793E-2</c:v>
                </c:pt>
                <c:pt idx="871">
                  <c:v>6.2665427530996923E-2</c:v>
                </c:pt>
                <c:pt idx="872">
                  <c:v>6.2632989484367532E-2</c:v>
                </c:pt>
                <c:pt idx="873">
                  <c:v>6.3117446949314981E-2</c:v>
                </c:pt>
                <c:pt idx="874">
                  <c:v>6.3285940773203417E-2</c:v>
                </c:pt>
                <c:pt idx="875">
                  <c:v>6.2207009801785805E-2</c:v>
                </c:pt>
                <c:pt idx="876">
                  <c:v>6.184021906012746E-2</c:v>
                </c:pt>
                <c:pt idx="877">
                  <c:v>6.0711220179188813E-2</c:v>
                </c:pt>
                <c:pt idx="878">
                  <c:v>6.0497476742036545E-2</c:v>
                </c:pt>
                <c:pt idx="879">
                  <c:v>6.0313278090522407E-2</c:v>
                </c:pt>
                <c:pt idx="880">
                  <c:v>5.9885356401585474E-2</c:v>
                </c:pt>
                <c:pt idx="881">
                  <c:v>6.0607451188156226E-2</c:v>
                </c:pt>
                <c:pt idx="882">
                  <c:v>6.1194914139215274E-2</c:v>
                </c:pt>
                <c:pt idx="883">
                  <c:v>6.1256642746757232E-2</c:v>
                </c:pt>
                <c:pt idx="884">
                  <c:v>6.15460516636347E-2</c:v>
                </c:pt>
                <c:pt idx="885">
                  <c:v>6.1589433087054397E-2</c:v>
                </c:pt>
                <c:pt idx="886">
                  <c:v>6.1306175555797329E-2</c:v>
                </c:pt>
                <c:pt idx="887">
                  <c:v>5.8991209316811004E-2</c:v>
                </c:pt>
                <c:pt idx="888">
                  <c:v>5.8860400676672732E-2</c:v>
                </c:pt>
                <c:pt idx="889">
                  <c:v>5.8873790561235602E-2</c:v>
                </c:pt>
                <c:pt idx="890">
                  <c:v>5.9632467899250335E-2</c:v>
                </c:pt>
                <c:pt idx="891">
                  <c:v>5.9174180843999252E-2</c:v>
                </c:pt>
                <c:pt idx="892">
                  <c:v>5.9579532361533065E-2</c:v>
                </c:pt>
                <c:pt idx="893">
                  <c:v>5.6198619816697853E-2</c:v>
                </c:pt>
                <c:pt idx="894">
                  <c:v>5.6108646713456556E-2</c:v>
                </c:pt>
                <c:pt idx="895">
                  <c:v>5.6142674072893986E-2</c:v>
                </c:pt>
                <c:pt idx="896">
                  <c:v>5.5476907022242568E-2</c:v>
                </c:pt>
                <c:pt idx="897">
                  <c:v>5.5421549090801409E-2</c:v>
                </c:pt>
                <c:pt idx="898">
                  <c:v>5.5446667611510445E-2</c:v>
                </c:pt>
                <c:pt idx="899">
                  <c:v>5.5424798697520192E-2</c:v>
                </c:pt>
                <c:pt idx="900">
                  <c:v>5.5280654907116138E-2</c:v>
                </c:pt>
                <c:pt idx="901">
                  <c:v>5.6037923402292654E-2</c:v>
                </c:pt>
                <c:pt idx="902">
                  <c:v>5.6095569744502791E-2</c:v>
                </c:pt>
                <c:pt idx="903">
                  <c:v>5.6349303813696509E-2</c:v>
                </c:pt>
                <c:pt idx="904">
                  <c:v>5.5509582284800373E-2</c:v>
                </c:pt>
                <c:pt idx="905">
                  <c:v>5.5603235891281515E-2</c:v>
                </c:pt>
                <c:pt idx="906">
                  <c:v>5.463312695182003E-2</c:v>
                </c:pt>
                <c:pt idx="907">
                  <c:v>5.4409104728806945E-2</c:v>
                </c:pt>
                <c:pt idx="908">
                  <c:v>5.4254135780122024E-2</c:v>
                </c:pt>
                <c:pt idx="909">
                  <c:v>5.3617085624499648E-2</c:v>
                </c:pt>
                <c:pt idx="910">
                  <c:v>5.3627520843905777E-2</c:v>
                </c:pt>
                <c:pt idx="911">
                  <c:v>5.4177463016775319E-2</c:v>
                </c:pt>
                <c:pt idx="912">
                  <c:v>5.4055020900622988E-2</c:v>
                </c:pt>
                <c:pt idx="913">
                  <c:v>5.3405670221980436E-2</c:v>
                </c:pt>
                <c:pt idx="914">
                  <c:v>5.2079690016139858E-2</c:v>
                </c:pt>
                <c:pt idx="915">
                  <c:v>5.2128071779039775E-2</c:v>
                </c:pt>
                <c:pt idx="916">
                  <c:v>5.2058594485055038E-2</c:v>
                </c:pt>
                <c:pt idx="917">
                  <c:v>5.3807438582794166E-2</c:v>
                </c:pt>
                <c:pt idx="918">
                  <c:v>5.2842256783778262E-2</c:v>
                </c:pt>
                <c:pt idx="919">
                  <c:v>5.2939983684193968E-2</c:v>
                </c:pt>
                <c:pt idx="920">
                  <c:v>5.1868327940407133E-2</c:v>
                </c:pt>
                <c:pt idx="921">
                  <c:v>5.1871175332707867E-2</c:v>
                </c:pt>
                <c:pt idx="922">
                  <c:v>5.0560498750346988E-2</c:v>
                </c:pt>
                <c:pt idx="923">
                  <c:v>4.9983554418240136E-2</c:v>
                </c:pt>
                <c:pt idx="924">
                  <c:v>4.9966971478676681E-2</c:v>
                </c:pt>
                <c:pt idx="925">
                  <c:v>4.6342572456612566E-2</c:v>
                </c:pt>
                <c:pt idx="926">
                  <c:v>4.5119540133023134E-2</c:v>
                </c:pt>
                <c:pt idx="927">
                  <c:v>4.4830650660732101E-2</c:v>
                </c:pt>
                <c:pt idx="928">
                  <c:v>4.5317884580642183E-2</c:v>
                </c:pt>
                <c:pt idx="929">
                  <c:v>4.5294505586172387E-2</c:v>
                </c:pt>
                <c:pt idx="930">
                  <c:v>4.669966717373631E-2</c:v>
                </c:pt>
                <c:pt idx="931">
                  <c:v>4.6245037485602214E-2</c:v>
                </c:pt>
                <c:pt idx="932">
                  <c:v>4.6340167341670527E-2</c:v>
                </c:pt>
                <c:pt idx="933">
                  <c:v>4.6373287828328537E-2</c:v>
                </c:pt>
                <c:pt idx="934">
                  <c:v>4.6356516596440349E-2</c:v>
                </c:pt>
                <c:pt idx="935">
                  <c:v>4.636244170960576E-2</c:v>
                </c:pt>
                <c:pt idx="936">
                  <c:v>4.5830405595625366E-2</c:v>
                </c:pt>
                <c:pt idx="937">
                  <c:v>4.498436063651446E-2</c:v>
                </c:pt>
                <c:pt idx="938">
                  <c:v>4.4714702622993041E-2</c:v>
                </c:pt>
                <c:pt idx="939">
                  <c:v>4.4541764154671058E-2</c:v>
                </c:pt>
                <c:pt idx="940">
                  <c:v>4.4153996626551013E-2</c:v>
                </c:pt>
                <c:pt idx="941">
                  <c:v>4.3621923424104786E-2</c:v>
                </c:pt>
                <c:pt idx="942">
                  <c:v>4.3720066567934771E-2</c:v>
                </c:pt>
                <c:pt idx="943">
                  <c:v>4.3531483716364769E-2</c:v>
                </c:pt>
                <c:pt idx="944">
                  <c:v>4.2642408450816856E-2</c:v>
                </c:pt>
                <c:pt idx="945">
                  <c:v>4.1363935459526012E-2</c:v>
                </c:pt>
                <c:pt idx="946">
                  <c:v>4.1203734916621944E-2</c:v>
                </c:pt>
                <c:pt idx="947">
                  <c:v>4.0935237529725686E-2</c:v>
                </c:pt>
                <c:pt idx="948">
                  <c:v>4.2226561479954218E-2</c:v>
                </c:pt>
                <c:pt idx="949">
                  <c:v>4.2771519925992839E-2</c:v>
                </c:pt>
                <c:pt idx="950">
                  <c:v>4.3292414882228458E-2</c:v>
                </c:pt>
                <c:pt idx="951">
                  <c:v>4.3289173362973596E-2</c:v>
                </c:pt>
                <c:pt idx="952">
                  <c:v>4.4258096546190874E-2</c:v>
                </c:pt>
                <c:pt idx="953">
                  <c:v>4.3092217926956826E-2</c:v>
                </c:pt>
                <c:pt idx="954">
                  <c:v>4.1366993419934273E-2</c:v>
                </c:pt>
                <c:pt idx="955">
                  <c:v>4.0937189453749301E-2</c:v>
                </c:pt>
                <c:pt idx="956">
                  <c:v>4.133359511285848E-2</c:v>
                </c:pt>
                <c:pt idx="957">
                  <c:v>4.1342917504522889E-2</c:v>
                </c:pt>
                <c:pt idx="958">
                  <c:v>4.1393040173015747E-2</c:v>
                </c:pt>
                <c:pt idx="959">
                  <c:v>4.1968563501554298E-2</c:v>
                </c:pt>
                <c:pt idx="960">
                  <c:v>4.1877817009277563E-2</c:v>
                </c:pt>
                <c:pt idx="961">
                  <c:v>4.1703594149822124E-2</c:v>
                </c:pt>
                <c:pt idx="962">
                  <c:v>4.17730135102405E-2</c:v>
                </c:pt>
                <c:pt idx="963">
                  <c:v>4.3383561824136239E-2</c:v>
                </c:pt>
                <c:pt idx="964">
                  <c:v>4.3114394391062627E-2</c:v>
                </c:pt>
                <c:pt idx="965">
                  <c:v>4.3925388154736109E-2</c:v>
                </c:pt>
                <c:pt idx="966">
                  <c:v>4.357272659742719E-2</c:v>
                </c:pt>
                <c:pt idx="967">
                  <c:v>4.3631725585680681E-2</c:v>
                </c:pt>
                <c:pt idx="968">
                  <c:v>4.3703755619916573E-2</c:v>
                </c:pt>
                <c:pt idx="969">
                  <c:v>4.3884346240141765E-2</c:v>
                </c:pt>
                <c:pt idx="970">
                  <c:v>4.3999196844702097E-2</c:v>
                </c:pt>
                <c:pt idx="971">
                  <c:v>4.4967633107347728E-2</c:v>
                </c:pt>
                <c:pt idx="972">
                  <c:v>4.45054325250549E-2</c:v>
                </c:pt>
                <c:pt idx="973">
                  <c:v>4.4995518742854818E-2</c:v>
                </c:pt>
                <c:pt idx="974">
                  <c:v>4.4306822365049625E-2</c:v>
                </c:pt>
                <c:pt idx="975">
                  <c:v>4.4086587431967868E-2</c:v>
                </c:pt>
                <c:pt idx="976">
                  <c:v>4.3229391250744736E-2</c:v>
                </c:pt>
                <c:pt idx="977">
                  <c:v>4.4046798503781806E-2</c:v>
                </c:pt>
                <c:pt idx="978">
                  <c:v>4.4209911323058404E-2</c:v>
                </c:pt>
                <c:pt idx="979">
                  <c:v>4.5146117683809897E-2</c:v>
                </c:pt>
                <c:pt idx="980">
                  <c:v>4.2741571937339726E-2</c:v>
                </c:pt>
                <c:pt idx="981">
                  <c:v>4.2286055270878142E-2</c:v>
                </c:pt>
                <c:pt idx="982">
                  <c:v>4.2094937338308172E-2</c:v>
                </c:pt>
                <c:pt idx="983">
                  <c:v>4.2371794409102534E-2</c:v>
                </c:pt>
                <c:pt idx="984">
                  <c:v>4.2409136380052524E-2</c:v>
                </c:pt>
                <c:pt idx="985">
                  <c:v>4.2296108328518787E-2</c:v>
                </c:pt>
                <c:pt idx="986">
                  <c:v>4.2161816046490462E-2</c:v>
                </c:pt>
                <c:pt idx="987">
                  <c:v>4.358823057466054E-2</c:v>
                </c:pt>
                <c:pt idx="988">
                  <c:v>4.3368779784676049E-2</c:v>
                </c:pt>
                <c:pt idx="989">
                  <c:v>4.3350042900878565E-2</c:v>
                </c:pt>
                <c:pt idx="990">
                  <c:v>4.3407175409444845E-2</c:v>
                </c:pt>
                <c:pt idx="991">
                  <c:v>4.3804260230340862E-2</c:v>
                </c:pt>
                <c:pt idx="992">
                  <c:v>4.3894462024978778E-2</c:v>
                </c:pt>
                <c:pt idx="993">
                  <c:v>4.4970590490686607E-2</c:v>
                </c:pt>
                <c:pt idx="994">
                  <c:v>4.6590702668243791E-2</c:v>
                </c:pt>
                <c:pt idx="995">
                  <c:v>4.7057339873949729E-2</c:v>
                </c:pt>
                <c:pt idx="996">
                  <c:v>4.7091387366240217E-2</c:v>
                </c:pt>
                <c:pt idx="997">
                  <c:v>4.7089733896977695E-2</c:v>
                </c:pt>
                <c:pt idx="998">
                  <c:v>4.7169298713129831E-2</c:v>
                </c:pt>
                <c:pt idx="999">
                  <c:v>4.7439061321233995E-2</c:v>
                </c:pt>
                <c:pt idx="1000">
                  <c:v>4.7293856514171118E-2</c:v>
                </c:pt>
                <c:pt idx="1001">
                  <c:v>4.7952881370695706E-2</c:v>
                </c:pt>
                <c:pt idx="1002">
                  <c:v>4.9552609643405326E-2</c:v>
                </c:pt>
                <c:pt idx="1003">
                  <c:v>4.9635736245135724E-2</c:v>
                </c:pt>
                <c:pt idx="1004">
                  <c:v>4.9674467567957216E-2</c:v>
                </c:pt>
                <c:pt idx="1005">
                  <c:v>4.9656176197124015E-2</c:v>
                </c:pt>
                <c:pt idx="1006">
                  <c:v>5.0280676281364872E-2</c:v>
                </c:pt>
                <c:pt idx="1007">
                  <c:v>5.0478692286307004E-2</c:v>
                </c:pt>
                <c:pt idx="1008">
                  <c:v>5.1095363134080356E-2</c:v>
                </c:pt>
                <c:pt idx="1009">
                  <c:v>5.1122952822387491E-2</c:v>
                </c:pt>
                <c:pt idx="1010">
                  <c:v>5.1224377791632802E-2</c:v>
                </c:pt>
                <c:pt idx="1011">
                  <c:v>4.9966162811509396E-2</c:v>
                </c:pt>
                <c:pt idx="1012">
                  <c:v>5.1453372851188853E-2</c:v>
                </c:pt>
                <c:pt idx="1013">
                  <c:v>5.1004360189630976E-2</c:v>
                </c:pt>
                <c:pt idx="1014">
                  <c:v>5.1006996496441429E-2</c:v>
                </c:pt>
                <c:pt idx="1015">
                  <c:v>5.0311643551691036E-2</c:v>
                </c:pt>
                <c:pt idx="1016">
                  <c:v>5.0194082507580041E-2</c:v>
                </c:pt>
                <c:pt idx="1017">
                  <c:v>5.1638216890827274E-2</c:v>
                </c:pt>
                <c:pt idx="1018">
                  <c:v>5.1646228085340966E-2</c:v>
                </c:pt>
                <c:pt idx="1019">
                  <c:v>5.1547896189285673E-2</c:v>
                </c:pt>
                <c:pt idx="1020">
                  <c:v>5.2215544024398243E-2</c:v>
                </c:pt>
                <c:pt idx="1021">
                  <c:v>5.2294945594074507E-2</c:v>
                </c:pt>
                <c:pt idx="1022">
                  <c:v>5.2779298766390717E-2</c:v>
                </c:pt>
                <c:pt idx="1023">
                  <c:v>5.2924848531942209E-2</c:v>
                </c:pt>
                <c:pt idx="1024">
                  <c:v>5.2959078331090433E-2</c:v>
                </c:pt>
                <c:pt idx="1025">
                  <c:v>5.2963166646510268E-2</c:v>
                </c:pt>
                <c:pt idx="1026">
                  <c:v>5.155703063573748E-2</c:v>
                </c:pt>
                <c:pt idx="1027">
                  <c:v>5.1338144474340805E-2</c:v>
                </c:pt>
                <c:pt idx="1028">
                  <c:v>5.0349048110907541E-2</c:v>
                </c:pt>
                <c:pt idx="1029">
                  <c:v>5.0296537092956638E-2</c:v>
                </c:pt>
                <c:pt idx="1030">
                  <c:v>5.032410133762627E-2</c:v>
                </c:pt>
                <c:pt idx="1031">
                  <c:v>4.9971416522471515E-2</c:v>
                </c:pt>
                <c:pt idx="1032">
                  <c:v>5.0124990984834084E-2</c:v>
                </c:pt>
                <c:pt idx="1033">
                  <c:v>4.9959031012934314E-2</c:v>
                </c:pt>
                <c:pt idx="1034">
                  <c:v>4.9186101532199246E-2</c:v>
                </c:pt>
                <c:pt idx="1035">
                  <c:v>4.9576798313663073E-2</c:v>
                </c:pt>
                <c:pt idx="1036">
                  <c:v>4.9280323350760921E-2</c:v>
                </c:pt>
                <c:pt idx="1037">
                  <c:v>4.9164178761211458E-2</c:v>
                </c:pt>
                <c:pt idx="1038">
                  <c:v>4.9155518184545416E-2</c:v>
                </c:pt>
                <c:pt idx="1039">
                  <c:v>4.9828171798797755E-2</c:v>
                </c:pt>
                <c:pt idx="1040">
                  <c:v>5.0046297460625569E-2</c:v>
                </c:pt>
                <c:pt idx="1041">
                  <c:v>4.9998474784822555E-2</c:v>
                </c:pt>
                <c:pt idx="1042">
                  <c:v>4.9159814291644247E-2</c:v>
                </c:pt>
                <c:pt idx="1043">
                  <c:v>5.0582383431089097E-2</c:v>
                </c:pt>
                <c:pt idx="1044">
                  <c:v>5.0473517034007154E-2</c:v>
                </c:pt>
                <c:pt idx="1045">
                  <c:v>5.0544633353908491E-2</c:v>
                </c:pt>
                <c:pt idx="1046">
                  <c:v>5.1659618723376127E-2</c:v>
                </c:pt>
                <c:pt idx="1047">
                  <c:v>5.1758253180875034E-2</c:v>
                </c:pt>
                <c:pt idx="1048">
                  <c:v>5.1730978891947235E-2</c:v>
                </c:pt>
                <c:pt idx="1049">
                  <c:v>5.1712716303003205E-2</c:v>
                </c:pt>
                <c:pt idx="1050">
                  <c:v>5.163471987619956E-2</c:v>
                </c:pt>
                <c:pt idx="1051">
                  <c:v>5.1627145986750902E-2</c:v>
                </c:pt>
                <c:pt idx="1052">
                  <c:v>5.1568060222723901E-2</c:v>
                </c:pt>
                <c:pt idx="1053">
                  <c:v>5.163658200956564E-2</c:v>
                </c:pt>
                <c:pt idx="1054">
                  <c:v>5.046743444666868E-2</c:v>
                </c:pt>
                <c:pt idx="1055">
                  <c:v>5.0425725349979994E-2</c:v>
                </c:pt>
                <c:pt idx="1056">
                  <c:v>4.7618747633877412E-2</c:v>
                </c:pt>
                <c:pt idx="1057">
                  <c:v>4.6529839654525659E-2</c:v>
                </c:pt>
                <c:pt idx="1058">
                  <c:v>4.7134375833138002E-2</c:v>
                </c:pt>
                <c:pt idx="1059">
                  <c:v>4.8121378652282339E-2</c:v>
                </c:pt>
                <c:pt idx="1060">
                  <c:v>4.8091628916016121E-2</c:v>
                </c:pt>
                <c:pt idx="1061">
                  <c:v>4.7915114606922347E-2</c:v>
                </c:pt>
                <c:pt idx="1062">
                  <c:v>4.7451983822968447E-2</c:v>
                </c:pt>
                <c:pt idx="1063">
                  <c:v>4.7087995381349571E-2</c:v>
                </c:pt>
                <c:pt idx="1064">
                  <c:v>4.6065053528690163E-2</c:v>
                </c:pt>
                <c:pt idx="1065">
                  <c:v>4.5487255593242945E-2</c:v>
                </c:pt>
                <c:pt idx="1066">
                  <c:v>4.5656004363801163E-2</c:v>
                </c:pt>
                <c:pt idx="1067">
                  <c:v>4.5583698291926017E-2</c:v>
                </c:pt>
                <c:pt idx="1068">
                  <c:v>4.909058660969743E-2</c:v>
                </c:pt>
                <c:pt idx="1069">
                  <c:v>5.3838057994729495E-2</c:v>
                </c:pt>
                <c:pt idx="1070">
                  <c:v>5.5532982498040902E-2</c:v>
                </c:pt>
                <c:pt idx="1071">
                  <c:v>5.540142791574449E-2</c:v>
                </c:pt>
                <c:pt idx="1072">
                  <c:v>5.5729447327590623E-2</c:v>
                </c:pt>
                <c:pt idx="1073">
                  <c:v>5.5768572293575555E-2</c:v>
                </c:pt>
                <c:pt idx="1074">
                  <c:v>5.820278393098223E-2</c:v>
                </c:pt>
                <c:pt idx="1075">
                  <c:v>5.5961701303978643E-2</c:v>
                </c:pt>
                <c:pt idx="1076">
                  <c:v>5.8611141840945881E-2</c:v>
                </c:pt>
                <c:pt idx="1077">
                  <c:v>5.8715225514861198E-2</c:v>
                </c:pt>
                <c:pt idx="1078">
                  <c:v>5.8863448947397846E-2</c:v>
                </c:pt>
                <c:pt idx="1079">
                  <c:v>5.9438773057636528E-2</c:v>
                </c:pt>
                <c:pt idx="1080">
                  <c:v>6.0289498311844103E-2</c:v>
                </c:pt>
                <c:pt idx="1081">
                  <c:v>6.035786338115337E-2</c:v>
                </c:pt>
                <c:pt idx="1082">
                  <c:v>6.0251060132029292E-2</c:v>
                </c:pt>
                <c:pt idx="1083">
                  <c:v>5.993982936175378E-2</c:v>
                </c:pt>
                <c:pt idx="1084">
                  <c:v>5.9855846049082062E-2</c:v>
                </c:pt>
                <c:pt idx="1085">
                  <c:v>5.9343967138898987E-2</c:v>
                </c:pt>
                <c:pt idx="1086">
                  <c:v>5.9572297267226994E-2</c:v>
                </c:pt>
                <c:pt idx="1087">
                  <c:v>6.1219136889966962E-2</c:v>
                </c:pt>
                <c:pt idx="1088">
                  <c:v>6.1218987712435856E-2</c:v>
                </c:pt>
                <c:pt idx="1089">
                  <c:v>6.124342443984624E-2</c:v>
                </c:pt>
                <c:pt idx="1090">
                  <c:v>6.1082367572153989E-2</c:v>
                </c:pt>
                <c:pt idx="1091">
                  <c:v>6.1107966538470178E-2</c:v>
                </c:pt>
                <c:pt idx="1092">
                  <c:v>6.1656417521091363E-2</c:v>
                </c:pt>
                <c:pt idx="1093">
                  <c:v>6.1857306029043574E-2</c:v>
                </c:pt>
                <c:pt idx="1094">
                  <c:v>6.1986554564473627E-2</c:v>
                </c:pt>
                <c:pt idx="1095">
                  <c:v>6.1845977468291367E-2</c:v>
                </c:pt>
                <c:pt idx="1096">
                  <c:v>6.3595016281361702E-2</c:v>
                </c:pt>
                <c:pt idx="1097">
                  <c:v>6.3520663511542716E-2</c:v>
                </c:pt>
                <c:pt idx="1098">
                  <c:v>6.326159040698312E-2</c:v>
                </c:pt>
                <c:pt idx="1099">
                  <c:v>6.3355636893913825E-2</c:v>
                </c:pt>
                <c:pt idx="1100">
                  <c:v>6.3462243186942713E-2</c:v>
                </c:pt>
                <c:pt idx="1101">
                  <c:v>6.3445397032871456E-2</c:v>
                </c:pt>
                <c:pt idx="1102">
                  <c:v>6.2521527829781529E-2</c:v>
                </c:pt>
                <c:pt idx="1103">
                  <c:v>6.2004428776461951E-2</c:v>
                </c:pt>
                <c:pt idx="1104">
                  <c:v>6.2297198093397933E-2</c:v>
                </c:pt>
                <c:pt idx="1105">
                  <c:v>6.2574222517553638E-2</c:v>
                </c:pt>
                <c:pt idx="1106">
                  <c:v>6.3064796726292255E-2</c:v>
                </c:pt>
                <c:pt idx="1107">
                  <c:v>6.3251038883655436E-2</c:v>
                </c:pt>
                <c:pt idx="1108">
                  <c:v>6.3938241580409699E-2</c:v>
                </c:pt>
                <c:pt idx="1109">
                  <c:v>6.2624254022927067E-2</c:v>
                </c:pt>
                <c:pt idx="1110">
                  <c:v>6.3188558872563527E-2</c:v>
                </c:pt>
                <c:pt idx="1111">
                  <c:v>6.4088683988483261E-2</c:v>
                </c:pt>
                <c:pt idx="1112">
                  <c:v>6.4512154850559444E-2</c:v>
                </c:pt>
                <c:pt idx="1113">
                  <c:v>6.3814172349580076E-2</c:v>
                </c:pt>
                <c:pt idx="1114">
                  <c:v>6.3966705068163238E-2</c:v>
                </c:pt>
                <c:pt idx="1115">
                  <c:v>6.3904871589584841E-2</c:v>
                </c:pt>
                <c:pt idx="1116">
                  <c:v>6.3880688337258698E-2</c:v>
                </c:pt>
                <c:pt idx="1117">
                  <c:v>6.3950773806634498E-2</c:v>
                </c:pt>
                <c:pt idx="1118">
                  <c:v>6.4233998763109576E-2</c:v>
                </c:pt>
                <c:pt idx="1119">
                  <c:v>6.4209318922764297E-2</c:v>
                </c:pt>
                <c:pt idx="1120">
                  <c:v>6.372515015764238E-2</c:v>
                </c:pt>
                <c:pt idx="1121">
                  <c:v>6.3857702489596144E-2</c:v>
                </c:pt>
                <c:pt idx="1122">
                  <c:v>6.324803504605174E-2</c:v>
                </c:pt>
                <c:pt idx="1123">
                  <c:v>6.3898051169984788E-2</c:v>
                </c:pt>
                <c:pt idx="1124">
                  <c:v>6.5237772968172195E-2</c:v>
                </c:pt>
                <c:pt idx="1125">
                  <c:v>6.5570738709645485E-2</c:v>
                </c:pt>
                <c:pt idx="1126">
                  <c:v>6.558626975965727E-2</c:v>
                </c:pt>
                <c:pt idx="1127">
                  <c:v>6.8197481332058621E-2</c:v>
                </c:pt>
                <c:pt idx="1128">
                  <c:v>6.8220929451493301E-2</c:v>
                </c:pt>
                <c:pt idx="1129">
                  <c:v>6.8199825354763863E-2</c:v>
                </c:pt>
                <c:pt idx="1130">
                  <c:v>6.8159574141351265E-2</c:v>
                </c:pt>
                <c:pt idx="1131">
                  <c:v>6.8195347415395791E-2</c:v>
                </c:pt>
                <c:pt idx="1132">
                  <c:v>6.6898085808575564E-2</c:v>
                </c:pt>
                <c:pt idx="1133">
                  <c:v>6.6085516427942206E-2</c:v>
                </c:pt>
                <c:pt idx="1134">
                  <c:v>6.66218636633443E-2</c:v>
                </c:pt>
                <c:pt idx="1135">
                  <c:v>6.6311818939325626E-2</c:v>
                </c:pt>
                <c:pt idx="1136">
                  <c:v>7.987433034015308E-2</c:v>
                </c:pt>
                <c:pt idx="1137">
                  <c:v>7.8649131827661395E-2</c:v>
                </c:pt>
                <c:pt idx="1138">
                  <c:v>7.9056630015744089E-2</c:v>
                </c:pt>
                <c:pt idx="1139">
                  <c:v>7.7728371908583532E-2</c:v>
                </c:pt>
                <c:pt idx="1140">
                  <c:v>8.0374382167188868E-2</c:v>
                </c:pt>
                <c:pt idx="1141">
                  <c:v>8.049274877570943E-2</c:v>
                </c:pt>
                <c:pt idx="1142">
                  <c:v>8.3292446078075705E-2</c:v>
                </c:pt>
                <c:pt idx="1143">
                  <c:v>8.2266576905080727E-2</c:v>
                </c:pt>
                <c:pt idx="1144">
                  <c:v>8.3998088324401213E-2</c:v>
                </c:pt>
                <c:pt idx="1145">
                  <c:v>8.4341965802431682E-2</c:v>
                </c:pt>
                <c:pt idx="1146">
                  <c:v>8.7356740721903817E-2</c:v>
                </c:pt>
                <c:pt idx="1147">
                  <c:v>9.8385084669333947E-2</c:v>
                </c:pt>
                <c:pt idx="1148">
                  <c:v>9.9584767716772563E-2</c:v>
                </c:pt>
                <c:pt idx="1149">
                  <c:v>9.9494167173986417E-2</c:v>
                </c:pt>
                <c:pt idx="1150">
                  <c:v>9.9086291822097869E-2</c:v>
                </c:pt>
                <c:pt idx="1151">
                  <c:v>9.9124591427322828E-2</c:v>
                </c:pt>
                <c:pt idx="1152">
                  <c:v>0.10001724390305575</c:v>
                </c:pt>
                <c:pt idx="1153">
                  <c:v>0.10106665328723824</c:v>
                </c:pt>
                <c:pt idx="1154">
                  <c:v>0.10195344566795426</c:v>
                </c:pt>
                <c:pt idx="1155">
                  <c:v>0.10194384042943053</c:v>
                </c:pt>
                <c:pt idx="1156">
                  <c:v>0.10207671043982304</c:v>
                </c:pt>
                <c:pt idx="1157">
                  <c:v>0.10478909349070827</c:v>
                </c:pt>
                <c:pt idx="1158">
                  <c:v>0.10515771836824854</c:v>
                </c:pt>
                <c:pt idx="1159">
                  <c:v>0.10540877997646272</c:v>
                </c:pt>
                <c:pt idx="1160">
                  <c:v>0.10551906787019488</c:v>
                </c:pt>
                <c:pt idx="1161">
                  <c:v>0.10760061841575561</c:v>
                </c:pt>
                <c:pt idx="1162">
                  <c:v>0.10811472807818301</c:v>
                </c:pt>
                <c:pt idx="1163">
                  <c:v>0.10880054951030943</c:v>
                </c:pt>
                <c:pt idx="1164">
                  <c:v>0.10902072770194</c:v>
                </c:pt>
                <c:pt idx="1165">
                  <c:v>0.10895787447591319</c:v>
                </c:pt>
                <c:pt idx="1166">
                  <c:v>0.10896763575103535</c:v>
                </c:pt>
                <c:pt idx="1167">
                  <c:v>0.10875198304863158</c:v>
                </c:pt>
                <c:pt idx="1168">
                  <c:v>0.11174382812711513</c:v>
                </c:pt>
                <c:pt idx="1169">
                  <c:v>0.11092319622965499</c:v>
                </c:pt>
                <c:pt idx="1170">
                  <c:v>0.1114206882321178</c:v>
                </c:pt>
                <c:pt idx="1171">
                  <c:v>0.11216549862465842</c:v>
                </c:pt>
                <c:pt idx="1172">
                  <c:v>0.1121927197251851</c:v>
                </c:pt>
                <c:pt idx="1173">
                  <c:v>0.1124928270522205</c:v>
                </c:pt>
                <c:pt idx="1174">
                  <c:v>0.11187694554891582</c:v>
                </c:pt>
                <c:pt idx="1175">
                  <c:v>0.11195347971593871</c:v>
                </c:pt>
                <c:pt idx="1176">
                  <c:v>0.11250300247902721</c:v>
                </c:pt>
                <c:pt idx="1177">
                  <c:v>0.11247463414861976</c:v>
                </c:pt>
                <c:pt idx="1178">
                  <c:v>0.11273837287298259</c:v>
                </c:pt>
                <c:pt idx="1179">
                  <c:v>0.11288152067972866</c:v>
                </c:pt>
                <c:pt idx="1180">
                  <c:v>0.11283907403583282</c:v>
                </c:pt>
                <c:pt idx="1181">
                  <c:v>0.11298362494557063</c:v>
                </c:pt>
                <c:pt idx="1182">
                  <c:v>0.11339775231022768</c:v>
                </c:pt>
                <c:pt idx="1183">
                  <c:v>0.11342695416452525</c:v>
                </c:pt>
                <c:pt idx="1184">
                  <c:v>0.11320791406064271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8-4F41-9254-D40D99E6B723}"/>
            </c:ext>
          </c:extLst>
        </c:ser>
        <c:ser>
          <c:idx val="1"/>
          <c:order val="1"/>
          <c:tx>
            <c:strRef>
              <c:f>RISKSTATS_LSE!$AG$1</c:f>
              <c:strCache>
                <c:ptCount val="1"/>
                <c:pt idx="0">
                  <c:v>Health.Care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RISKSTATS_LSE!$B$2:$B$1186</c:f>
              <c:strCache>
                <c:ptCount val="1185"/>
                <c:pt idx="0">
                  <c:v>2011-07-15</c:v>
                </c:pt>
                <c:pt idx="1">
                  <c:v>2011-07-18</c:v>
                </c:pt>
                <c:pt idx="2">
                  <c:v>2011-07-19</c:v>
                </c:pt>
                <c:pt idx="3">
                  <c:v>2011-07-20</c:v>
                </c:pt>
                <c:pt idx="4">
                  <c:v>2011-07-21</c:v>
                </c:pt>
                <c:pt idx="5">
                  <c:v>2011-07-22</c:v>
                </c:pt>
                <c:pt idx="6">
                  <c:v>2011-07-25</c:v>
                </c:pt>
                <c:pt idx="7">
                  <c:v>2011-07-26</c:v>
                </c:pt>
                <c:pt idx="8">
                  <c:v>2011-07-27</c:v>
                </c:pt>
                <c:pt idx="9">
                  <c:v>2011-07-28</c:v>
                </c:pt>
                <c:pt idx="10">
                  <c:v>2011-07-29</c:v>
                </c:pt>
                <c:pt idx="11">
                  <c:v>2011-08-01</c:v>
                </c:pt>
                <c:pt idx="12">
                  <c:v>2011-08-02</c:v>
                </c:pt>
                <c:pt idx="13">
                  <c:v>2011-08-03</c:v>
                </c:pt>
                <c:pt idx="14">
                  <c:v>2011-08-04</c:v>
                </c:pt>
                <c:pt idx="15">
                  <c:v>2011-08-05</c:v>
                </c:pt>
                <c:pt idx="16">
                  <c:v>2011-08-08</c:v>
                </c:pt>
                <c:pt idx="17">
                  <c:v>2011-08-09</c:v>
                </c:pt>
                <c:pt idx="18">
                  <c:v>2011-08-10</c:v>
                </c:pt>
                <c:pt idx="19">
                  <c:v>2011-08-11</c:v>
                </c:pt>
                <c:pt idx="20">
                  <c:v>2011-08-12</c:v>
                </c:pt>
                <c:pt idx="21">
                  <c:v>2011-08-15</c:v>
                </c:pt>
                <c:pt idx="22">
                  <c:v>2011-08-16</c:v>
                </c:pt>
                <c:pt idx="23">
                  <c:v>2011-08-17</c:v>
                </c:pt>
                <c:pt idx="24">
                  <c:v>2011-08-18</c:v>
                </c:pt>
                <c:pt idx="25">
                  <c:v>2011-08-19</c:v>
                </c:pt>
                <c:pt idx="26">
                  <c:v>2011-08-22</c:v>
                </c:pt>
                <c:pt idx="27">
                  <c:v>2011-08-23</c:v>
                </c:pt>
                <c:pt idx="28">
                  <c:v>2011-08-24</c:v>
                </c:pt>
                <c:pt idx="29">
                  <c:v>2011-08-25</c:v>
                </c:pt>
                <c:pt idx="30">
                  <c:v>2011-08-26</c:v>
                </c:pt>
                <c:pt idx="31">
                  <c:v>2011-08-29</c:v>
                </c:pt>
                <c:pt idx="32">
                  <c:v>2011-08-30</c:v>
                </c:pt>
                <c:pt idx="33">
                  <c:v>2011-08-31</c:v>
                </c:pt>
                <c:pt idx="34">
                  <c:v>2011-09-01</c:v>
                </c:pt>
                <c:pt idx="35">
                  <c:v>2011-09-02</c:v>
                </c:pt>
                <c:pt idx="36">
                  <c:v>2011-09-06</c:v>
                </c:pt>
                <c:pt idx="37">
                  <c:v>2011-09-07</c:v>
                </c:pt>
                <c:pt idx="38">
                  <c:v>2011-09-08</c:v>
                </c:pt>
                <c:pt idx="39">
                  <c:v>2011-09-09</c:v>
                </c:pt>
                <c:pt idx="40">
                  <c:v>2011-09-12</c:v>
                </c:pt>
                <c:pt idx="41">
                  <c:v>2011-09-13</c:v>
                </c:pt>
                <c:pt idx="42">
                  <c:v>2011-09-14</c:v>
                </c:pt>
                <c:pt idx="43">
                  <c:v>2011-09-15</c:v>
                </c:pt>
                <c:pt idx="44">
                  <c:v>2011-09-16</c:v>
                </c:pt>
                <c:pt idx="45">
                  <c:v>2011-09-19</c:v>
                </c:pt>
                <c:pt idx="46">
                  <c:v>2011-09-20</c:v>
                </c:pt>
                <c:pt idx="47">
                  <c:v>2011-09-21</c:v>
                </c:pt>
                <c:pt idx="48">
                  <c:v>2011-09-22</c:v>
                </c:pt>
                <c:pt idx="49">
                  <c:v>2011-09-23</c:v>
                </c:pt>
                <c:pt idx="50">
                  <c:v>2011-09-26</c:v>
                </c:pt>
                <c:pt idx="51">
                  <c:v>2011-09-27</c:v>
                </c:pt>
                <c:pt idx="52">
                  <c:v>2011-09-28</c:v>
                </c:pt>
                <c:pt idx="53">
                  <c:v>2011-09-29</c:v>
                </c:pt>
                <c:pt idx="54">
                  <c:v>2011-09-30</c:v>
                </c:pt>
                <c:pt idx="55">
                  <c:v>2011-10-03</c:v>
                </c:pt>
                <c:pt idx="56">
                  <c:v>2011-10-04</c:v>
                </c:pt>
                <c:pt idx="57">
                  <c:v>2011-10-05</c:v>
                </c:pt>
                <c:pt idx="58">
                  <c:v>2011-10-06</c:v>
                </c:pt>
                <c:pt idx="59">
                  <c:v>2011-10-07</c:v>
                </c:pt>
                <c:pt idx="60">
                  <c:v>2011-10-10</c:v>
                </c:pt>
                <c:pt idx="61">
                  <c:v>2011-10-11</c:v>
                </c:pt>
                <c:pt idx="62">
                  <c:v>2011-10-12</c:v>
                </c:pt>
                <c:pt idx="63">
                  <c:v>2011-10-13</c:v>
                </c:pt>
                <c:pt idx="64">
                  <c:v>2011-10-14</c:v>
                </c:pt>
                <c:pt idx="65">
                  <c:v>2011-10-17</c:v>
                </c:pt>
                <c:pt idx="66">
                  <c:v>2011-10-18</c:v>
                </c:pt>
                <c:pt idx="67">
                  <c:v>2011-10-19</c:v>
                </c:pt>
                <c:pt idx="68">
                  <c:v>2011-10-20</c:v>
                </c:pt>
                <c:pt idx="69">
                  <c:v>2011-10-21</c:v>
                </c:pt>
                <c:pt idx="70">
                  <c:v>2011-10-24</c:v>
                </c:pt>
                <c:pt idx="71">
                  <c:v>2011-10-25</c:v>
                </c:pt>
                <c:pt idx="72">
                  <c:v>2011-10-26</c:v>
                </c:pt>
                <c:pt idx="73">
                  <c:v>2011-10-27</c:v>
                </c:pt>
                <c:pt idx="74">
                  <c:v>2011-10-28</c:v>
                </c:pt>
                <c:pt idx="75">
                  <c:v>2011-10-31</c:v>
                </c:pt>
                <c:pt idx="76">
                  <c:v>2011-11-01</c:v>
                </c:pt>
                <c:pt idx="77">
                  <c:v>2011-11-02</c:v>
                </c:pt>
                <c:pt idx="78">
                  <c:v>2011-11-03</c:v>
                </c:pt>
                <c:pt idx="79">
                  <c:v>2011-11-04</c:v>
                </c:pt>
                <c:pt idx="80">
                  <c:v>2011-11-07</c:v>
                </c:pt>
                <c:pt idx="81">
                  <c:v>2011-11-08</c:v>
                </c:pt>
                <c:pt idx="82">
                  <c:v>2011-11-09</c:v>
                </c:pt>
                <c:pt idx="83">
                  <c:v>2011-11-10</c:v>
                </c:pt>
                <c:pt idx="84">
                  <c:v>2011-11-11</c:v>
                </c:pt>
                <c:pt idx="85">
                  <c:v>2011-11-14</c:v>
                </c:pt>
                <c:pt idx="86">
                  <c:v>2011-11-15</c:v>
                </c:pt>
                <c:pt idx="87">
                  <c:v>2011-11-16</c:v>
                </c:pt>
                <c:pt idx="88">
                  <c:v>2011-11-17</c:v>
                </c:pt>
                <c:pt idx="89">
                  <c:v>2011-11-18</c:v>
                </c:pt>
                <c:pt idx="90">
                  <c:v>2011-11-21</c:v>
                </c:pt>
                <c:pt idx="91">
                  <c:v>2011-11-22</c:v>
                </c:pt>
                <c:pt idx="92">
                  <c:v>2011-11-23</c:v>
                </c:pt>
                <c:pt idx="93">
                  <c:v>2011-11-25</c:v>
                </c:pt>
                <c:pt idx="94">
                  <c:v>2011-11-28</c:v>
                </c:pt>
                <c:pt idx="95">
                  <c:v>2011-11-29</c:v>
                </c:pt>
                <c:pt idx="96">
                  <c:v>2011-11-30</c:v>
                </c:pt>
                <c:pt idx="97">
                  <c:v>2011-12-01</c:v>
                </c:pt>
                <c:pt idx="98">
                  <c:v>2011-12-02</c:v>
                </c:pt>
                <c:pt idx="99">
                  <c:v>2011-12-05</c:v>
                </c:pt>
                <c:pt idx="100">
                  <c:v>2011-12-06</c:v>
                </c:pt>
                <c:pt idx="101">
                  <c:v>2011-12-07</c:v>
                </c:pt>
                <c:pt idx="102">
                  <c:v>2011-12-08</c:v>
                </c:pt>
                <c:pt idx="103">
                  <c:v>2011-12-09</c:v>
                </c:pt>
                <c:pt idx="104">
                  <c:v>2011-12-12</c:v>
                </c:pt>
                <c:pt idx="105">
                  <c:v>2011-12-13</c:v>
                </c:pt>
                <c:pt idx="106">
                  <c:v>2011-12-14</c:v>
                </c:pt>
                <c:pt idx="107">
                  <c:v>2011-12-15</c:v>
                </c:pt>
                <c:pt idx="108">
                  <c:v>2011-12-16</c:v>
                </c:pt>
                <c:pt idx="109">
                  <c:v>2011-12-19</c:v>
                </c:pt>
                <c:pt idx="110">
                  <c:v>2011-12-20</c:v>
                </c:pt>
                <c:pt idx="111">
                  <c:v>2011-12-21</c:v>
                </c:pt>
                <c:pt idx="112">
                  <c:v>2011-12-22</c:v>
                </c:pt>
                <c:pt idx="113">
                  <c:v>2011-12-23</c:v>
                </c:pt>
                <c:pt idx="114">
                  <c:v>2011-12-27</c:v>
                </c:pt>
                <c:pt idx="115">
                  <c:v>2011-12-28</c:v>
                </c:pt>
                <c:pt idx="116">
                  <c:v>2011-12-29</c:v>
                </c:pt>
                <c:pt idx="117">
                  <c:v>2011-12-30</c:v>
                </c:pt>
                <c:pt idx="118">
                  <c:v>2012-01-03</c:v>
                </c:pt>
                <c:pt idx="119">
                  <c:v>2012-01-04</c:v>
                </c:pt>
                <c:pt idx="120">
                  <c:v>2012-01-05</c:v>
                </c:pt>
                <c:pt idx="121">
                  <c:v>2012-01-06</c:v>
                </c:pt>
                <c:pt idx="122">
                  <c:v>2012-01-09</c:v>
                </c:pt>
                <c:pt idx="123">
                  <c:v>2012-01-10</c:v>
                </c:pt>
                <c:pt idx="124">
                  <c:v>2012-01-11</c:v>
                </c:pt>
                <c:pt idx="125">
                  <c:v>2012-01-12</c:v>
                </c:pt>
                <c:pt idx="126">
                  <c:v>2012-01-13</c:v>
                </c:pt>
                <c:pt idx="127">
                  <c:v>2012-01-17</c:v>
                </c:pt>
                <c:pt idx="128">
                  <c:v>2012-01-18</c:v>
                </c:pt>
                <c:pt idx="129">
                  <c:v>2012-01-19</c:v>
                </c:pt>
                <c:pt idx="130">
                  <c:v>2012-01-20</c:v>
                </c:pt>
                <c:pt idx="131">
                  <c:v>2012-01-23</c:v>
                </c:pt>
                <c:pt idx="132">
                  <c:v>2012-01-24</c:v>
                </c:pt>
                <c:pt idx="133">
                  <c:v>2012-01-25</c:v>
                </c:pt>
                <c:pt idx="134">
                  <c:v>2012-01-26</c:v>
                </c:pt>
                <c:pt idx="135">
                  <c:v>2012-01-27</c:v>
                </c:pt>
                <c:pt idx="136">
                  <c:v>2012-01-30</c:v>
                </c:pt>
                <c:pt idx="137">
                  <c:v>2012-01-31</c:v>
                </c:pt>
                <c:pt idx="138">
                  <c:v>2012-02-01</c:v>
                </c:pt>
                <c:pt idx="139">
                  <c:v>2012-02-02</c:v>
                </c:pt>
                <c:pt idx="140">
                  <c:v>2012-02-03</c:v>
                </c:pt>
                <c:pt idx="141">
                  <c:v>2012-02-06</c:v>
                </c:pt>
                <c:pt idx="142">
                  <c:v>2012-02-07</c:v>
                </c:pt>
                <c:pt idx="143">
                  <c:v>2012-02-08</c:v>
                </c:pt>
                <c:pt idx="144">
                  <c:v>2012-02-09</c:v>
                </c:pt>
                <c:pt idx="145">
                  <c:v>2012-02-10</c:v>
                </c:pt>
                <c:pt idx="146">
                  <c:v>2012-02-13</c:v>
                </c:pt>
                <c:pt idx="147">
                  <c:v>2012-02-14</c:v>
                </c:pt>
                <c:pt idx="148">
                  <c:v>2012-02-15</c:v>
                </c:pt>
                <c:pt idx="149">
                  <c:v>2012-02-16</c:v>
                </c:pt>
                <c:pt idx="150">
                  <c:v>2012-02-17</c:v>
                </c:pt>
                <c:pt idx="151">
                  <c:v>2012-02-21</c:v>
                </c:pt>
                <c:pt idx="152">
                  <c:v>2012-02-22</c:v>
                </c:pt>
                <c:pt idx="153">
                  <c:v>2012-02-23</c:v>
                </c:pt>
                <c:pt idx="154">
                  <c:v>2012-02-24</c:v>
                </c:pt>
                <c:pt idx="155">
                  <c:v>2012-02-27</c:v>
                </c:pt>
                <c:pt idx="156">
                  <c:v>2012-02-28</c:v>
                </c:pt>
                <c:pt idx="157">
                  <c:v>2012-02-29</c:v>
                </c:pt>
                <c:pt idx="158">
                  <c:v>2012-03-01</c:v>
                </c:pt>
                <c:pt idx="159">
                  <c:v>2012-03-02</c:v>
                </c:pt>
                <c:pt idx="160">
                  <c:v>2012-03-05</c:v>
                </c:pt>
                <c:pt idx="161">
                  <c:v>2012-03-06</c:v>
                </c:pt>
                <c:pt idx="162">
                  <c:v>2012-03-07</c:v>
                </c:pt>
                <c:pt idx="163">
                  <c:v>2012-03-08</c:v>
                </c:pt>
                <c:pt idx="164">
                  <c:v>2012-03-09</c:v>
                </c:pt>
                <c:pt idx="165">
                  <c:v>2012-03-12</c:v>
                </c:pt>
                <c:pt idx="166">
                  <c:v>2012-03-13</c:v>
                </c:pt>
                <c:pt idx="167">
                  <c:v>2012-03-14</c:v>
                </c:pt>
                <c:pt idx="168">
                  <c:v>2012-03-15</c:v>
                </c:pt>
                <c:pt idx="169">
                  <c:v>2012-03-16</c:v>
                </c:pt>
                <c:pt idx="170">
                  <c:v>2012-03-19</c:v>
                </c:pt>
                <c:pt idx="171">
                  <c:v>2012-03-20</c:v>
                </c:pt>
                <c:pt idx="172">
                  <c:v>2012-03-21</c:v>
                </c:pt>
                <c:pt idx="173">
                  <c:v>2012-03-22</c:v>
                </c:pt>
                <c:pt idx="174">
                  <c:v>2012-03-23</c:v>
                </c:pt>
                <c:pt idx="175">
                  <c:v>2012-03-26</c:v>
                </c:pt>
                <c:pt idx="176">
                  <c:v>2012-03-27</c:v>
                </c:pt>
                <c:pt idx="177">
                  <c:v>2012-03-28</c:v>
                </c:pt>
                <c:pt idx="178">
                  <c:v>2012-03-29</c:v>
                </c:pt>
                <c:pt idx="179">
                  <c:v>2012-03-30</c:v>
                </c:pt>
                <c:pt idx="180">
                  <c:v>2012-04-02</c:v>
                </c:pt>
                <c:pt idx="181">
                  <c:v>2012-04-03</c:v>
                </c:pt>
                <c:pt idx="182">
                  <c:v>2012-04-04</c:v>
                </c:pt>
                <c:pt idx="183">
                  <c:v>2012-04-05</c:v>
                </c:pt>
                <c:pt idx="184">
                  <c:v>2012-04-09</c:v>
                </c:pt>
                <c:pt idx="185">
                  <c:v>2012-04-10</c:v>
                </c:pt>
                <c:pt idx="186">
                  <c:v>2012-04-11</c:v>
                </c:pt>
                <c:pt idx="187">
                  <c:v>2012-04-12</c:v>
                </c:pt>
                <c:pt idx="188">
                  <c:v>2012-04-13</c:v>
                </c:pt>
                <c:pt idx="189">
                  <c:v>2012-04-16</c:v>
                </c:pt>
                <c:pt idx="190">
                  <c:v>2012-04-17</c:v>
                </c:pt>
                <c:pt idx="191">
                  <c:v>2012-04-18</c:v>
                </c:pt>
                <c:pt idx="192">
                  <c:v>2012-04-19</c:v>
                </c:pt>
                <c:pt idx="193">
                  <c:v>2012-04-20</c:v>
                </c:pt>
                <c:pt idx="194">
                  <c:v>2012-04-23</c:v>
                </c:pt>
                <c:pt idx="195">
                  <c:v>2012-04-24</c:v>
                </c:pt>
                <c:pt idx="196">
                  <c:v>2012-04-25</c:v>
                </c:pt>
                <c:pt idx="197">
                  <c:v>2012-04-26</c:v>
                </c:pt>
                <c:pt idx="198">
                  <c:v>2012-04-27</c:v>
                </c:pt>
                <c:pt idx="199">
                  <c:v>2012-04-30</c:v>
                </c:pt>
                <c:pt idx="200">
                  <c:v>2012-05-01</c:v>
                </c:pt>
                <c:pt idx="201">
                  <c:v>2012-05-02</c:v>
                </c:pt>
                <c:pt idx="202">
                  <c:v>2012-05-03</c:v>
                </c:pt>
                <c:pt idx="203">
                  <c:v>2012-05-04</c:v>
                </c:pt>
                <c:pt idx="204">
                  <c:v>2012-05-07</c:v>
                </c:pt>
                <c:pt idx="205">
                  <c:v>2012-05-08</c:v>
                </c:pt>
                <c:pt idx="206">
                  <c:v>2012-05-09</c:v>
                </c:pt>
                <c:pt idx="207">
                  <c:v>2012-05-10</c:v>
                </c:pt>
                <c:pt idx="208">
                  <c:v>2012-05-11</c:v>
                </c:pt>
                <c:pt idx="209">
                  <c:v>2012-05-14</c:v>
                </c:pt>
                <c:pt idx="210">
                  <c:v>2012-05-15</c:v>
                </c:pt>
                <c:pt idx="211">
                  <c:v>2012-05-16</c:v>
                </c:pt>
                <c:pt idx="212">
                  <c:v>2012-05-17</c:v>
                </c:pt>
                <c:pt idx="213">
                  <c:v>2012-05-18</c:v>
                </c:pt>
                <c:pt idx="214">
                  <c:v>2012-05-21</c:v>
                </c:pt>
                <c:pt idx="215">
                  <c:v>2012-05-22</c:v>
                </c:pt>
                <c:pt idx="216">
                  <c:v>2012-05-23</c:v>
                </c:pt>
                <c:pt idx="217">
                  <c:v>2012-05-24</c:v>
                </c:pt>
                <c:pt idx="218">
                  <c:v>2012-05-25</c:v>
                </c:pt>
                <c:pt idx="219">
                  <c:v>2012-05-29</c:v>
                </c:pt>
                <c:pt idx="220">
                  <c:v>2012-05-30</c:v>
                </c:pt>
                <c:pt idx="221">
                  <c:v>2012-05-31</c:v>
                </c:pt>
                <c:pt idx="222">
                  <c:v>2012-06-01</c:v>
                </c:pt>
                <c:pt idx="223">
                  <c:v>2012-06-04</c:v>
                </c:pt>
                <c:pt idx="224">
                  <c:v>2012-06-05</c:v>
                </c:pt>
                <c:pt idx="225">
                  <c:v>2012-06-06</c:v>
                </c:pt>
                <c:pt idx="226">
                  <c:v>2012-06-07</c:v>
                </c:pt>
                <c:pt idx="227">
                  <c:v>2012-06-08</c:v>
                </c:pt>
                <c:pt idx="228">
                  <c:v>2012-06-11</c:v>
                </c:pt>
                <c:pt idx="229">
                  <c:v>2012-06-12</c:v>
                </c:pt>
                <c:pt idx="230">
                  <c:v>2012-06-13</c:v>
                </c:pt>
                <c:pt idx="231">
                  <c:v>2012-06-14</c:v>
                </c:pt>
                <c:pt idx="232">
                  <c:v>2012-06-15</c:v>
                </c:pt>
                <c:pt idx="233">
                  <c:v>2012-06-18</c:v>
                </c:pt>
                <c:pt idx="234">
                  <c:v>2012-06-19</c:v>
                </c:pt>
                <c:pt idx="235">
                  <c:v>2012-06-20</c:v>
                </c:pt>
                <c:pt idx="236">
                  <c:v>2012-06-21</c:v>
                </c:pt>
                <c:pt idx="237">
                  <c:v>2012-06-22</c:v>
                </c:pt>
                <c:pt idx="238">
                  <c:v>2012-06-25</c:v>
                </c:pt>
                <c:pt idx="239">
                  <c:v>2012-06-26</c:v>
                </c:pt>
                <c:pt idx="240">
                  <c:v>2012-06-27</c:v>
                </c:pt>
                <c:pt idx="241">
                  <c:v>2012-06-28</c:v>
                </c:pt>
                <c:pt idx="242">
                  <c:v>2012-06-29</c:v>
                </c:pt>
                <c:pt idx="243">
                  <c:v>2012-07-02</c:v>
                </c:pt>
                <c:pt idx="244">
                  <c:v>2012-07-03</c:v>
                </c:pt>
                <c:pt idx="245">
                  <c:v>2012-07-05</c:v>
                </c:pt>
                <c:pt idx="246">
                  <c:v>2012-07-06</c:v>
                </c:pt>
                <c:pt idx="247">
                  <c:v>2012-07-09</c:v>
                </c:pt>
                <c:pt idx="248">
                  <c:v>2012-07-10</c:v>
                </c:pt>
                <c:pt idx="249">
                  <c:v>2012-07-11</c:v>
                </c:pt>
                <c:pt idx="250">
                  <c:v>2012-07-12</c:v>
                </c:pt>
                <c:pt idx="251">
                  <c:v>2012-07-13</c:v>
                </c:pt>
                <c:pt idx="252">
                  <c:v>2012-07-16</c:v>
                </c:pt>
                <c:pt idx="253">
                  <c:v>2012-07-17</c:v>
                </c:pt>
                <c:pt idx="254">
                  <c:v>2012-07-18</c:v>
                </c:pt>
                <c:pt idx="255">
                  <c:v>2012-07-19</c:v>
                </c:pt>
                <c:pt idx="256">
                  <c:v>2012-07-20</c:v>
                </c:pt>
                <c:pt idx="257">
                  <c:v>2012-07-23</c:v>
                </c:pt>
                <c:pt idx="258">
                  <c:v>2012-07-24</c:v>
                </c:pt>
                <c:pt idx="259">
                  <c:v>2012-07-25</c:v>
                </c:pt>
                <c:pt idx="260">
                  <c:v>2012-07-26</c:v>
                </c:pt>
                <c:pt idx="261">
                  <c:v>2012-07-27</c:v>
                </c:pt>
                <c:pt idx="262">
                  <c:v>2012-07-30</c:v>
                </c:pt>
                <c:pt idx="263">
                  <c:v>2012-07-31</c:v>
                </c:pt>
                <c:pt idx="264">
                  <c:v>2012-08-01</c:v>
                </c:pt>
                <c:pt idx="265">
                  <c:v>2012-08-02</c:v>
                </c:pt>
                <c:pt idx="266">
                  <c:v>2012-08-03</c:v>
                </c:pt>
                <c:pt idx="267">
                  <c:v>2012-08-06</c:v>
                </c:pt>
                <c:pt idx="268">
                  <c:v>2012-08-07</c:v>
                </c:pt>
                <c:pt idx="269">
                  <c:v>2012-08-08</c:v>
                </c:pt>
                <c:pt idx="270">
                  <c:v>2012-08-09</c:v>
                </c:pt>
                <c:pt idx="271">
                  <c:v>2012-08-10</c:v>
                </c:pt>
                <c:pt idx="272">
                  <c:v>2012-08-13</c:v>
                </c:pt>
                <c:pt idx="273">
                  <c:v>2012-08-14</c:v>
                </c:pt>
                <c:pt idx="274">
                  <c:v>2012-08-15</c:v>
                </c:pt>
                <c:pt idx="275">
                  <c:v>2012-08-16</c:v>
                </c:pt>
                <c:pt idx="276">
                  <c:v>2012-08-17</c:v>
                </c:pt>
                <c:pt idx="277">
                  <c:v>2012-08-20</c:v>
                </c:pt>
                <c:pt idx="278">
                  <c:v>2012-08-21</c:v>
                </c:pt>
                <c:pt idx="279">
                  <c:v>2012-08-22</c:v>
                </c:pt>
                <c:pt idx="280">
                  <c:v>2012-08-23</c:v>
                </c:pt>
                <c:pt idx="281">
                  <c:v>2012-08-24</c:v>
                </c:pt>
                <c:pt idx="282">
                  <c:v>2012-08-27</c:v>
                </c:pt>
                <c:pt idx="283">
                  <c:v>2012-08-28</c:v>
                </c:pt>
                <c:pt idx="284">
                  <c:v>2012-08-29</c:v>
                </c:pt>
                <c:pt idx="285">
                  <c:v>2012-08-30</c:v>
                </c:pt>
                <c:pt idx="286">
                  <c:v>2012-08-31</c:v>
                </c:pt>
                <c:pt idx="287">
                  <c:v>2012-09-04</c:v>
                </c:pt>
                <c:pt idx="288">
                  <c:v>2012-09-05</c:v>
                </c:pt>
                <c:pt idx="289">
                  <c:v>2012-09-06</c:v>
                </c:pt>
                <c:pt idx="290">
                  <c:v>2012-09-07</c:v>
                </c:pt>
                <c:pt idx="291">
                  <c:v>2012-09-10</c:v>
                </c:pt>
                <c:pt idx="292">
                  <c:v>2012-09-11</c:v>
                </c:pt>
                <c:pt idx="293">
                  <c:v>2012-09-12</c:v>
                </c:pt>
                <c:pt idx="294">
                  <c:v>2012-09-13</c:v>
                </c:pt>
                <c:pt idx="295">
                  <c:v>2012-09-14</c:v>
                </c:pt>
                <c:pt idx="296">
                  <c:v>2012-09-17</c:v>
                </c:pt>
                <c:pt idx="297">
                  <c:v>2012-09-18</c:v>
                </c:pt>
                <c:pt idx="298">
                  <c:v>2012-09-19</c:v>
                </c:pt>
                <c:pt idx="299">
                  <c:v>2012-09-20</c:v>
                </c:pt>
                <c:pt idx="300">
                  <c:v>2012-09-21</c:v>
                </c:pt>
                <c:pt idx="301">
                  <c:v>2012-09-24</c:v>
                </c:pt>
                <c:pt idx="302">
                  <c:v>2012-09-25</c:v>
                </c:pt>
                <c:pt idx="303">
                  <c:v>2012-09-26</c:v>
                </c:pt>
                <c:pt idx="304">
                  <c:v>2012-09-27</c:v>
                </c:pt>
                <c:pt idx="305">
                  <c:v>2012-09-28</c:v>
                </c:pt>
                <c:pt idx="306">
                  <c:v>2012-10-01</c:v>
                </c:pt>
                <c:pt idx="307">
                  <c:v>2012-10-02</c:v>
                </c:pt>
                <c:pt idx="308">
                  <c:v>2012-10-03</c:v>
                </c:pt>
                <c:pt idx="309">
                  <c:v>2012-10-04</c:v>
                </c:pt>
                <c:pt idx="310">
                  <c:v>2012-10-05</c:v>
                </c:pt>
                <c:pt idx="311">
                  <c:v>2012-10-08</c:v>
                </c:pt>
                <c:pt idx="312">
                  <c:v>2012-10-09</c:v>
                </c:pt>
                <c:pt idx="313">
                  <c:v>2012-10-10</c:v>
                </c:pt>
                <c:pt idx="314">
                  <c:v>2012-10-11</c:v>
                </c:pt>
                <c:pt idx="315">
                  <c:v>2012-10-12</c:v>
                </c:pt>
                <c:pt idx="316">
                  <c:v>2012-10-15</c:v>
                </c:pt>
                <c:pt idx="317">
                  <c:v>2012-10-16</c:v>
                </c:pt>
                <c:pt idx="318">
                  <c:v>2012-10-17</c:v>
                </c:pt>
                <c:pt idx="319">
                  <c:v>2012-10-18</c:v>
                </c:pt>
                <c:pt idx="320">
                  <c:v>2012-10-19</c:v>
                </c:pt>
                <c:pt idx="321">
                  <c:v>2012-10-22</c:v>
                </c:pt>
                <c:pt idx="322">
                  <c:v>2012-10-23</c:v>
                </c:pt>
                <c:pt idx="323">
                  <c:v>2012-10-24</c:v>
                </c:pt>
                <c:pt idx="324">
                  <c:v>2012-10-25</c:v>
                </c:pt>
                <c:pt idx="325">
                  <c:v>2012-10-26</c:v>
                </c:pt>
                <c:pt idx="326">
                  <c:v>2012-10-31</c:v>
                </c:pt>
                <c:pt idx="327">
                  <c:v>2012-11-01</c:v>
                </c:pt>
                <c:pt idx="328">
                  <c:v>2012-11-02</c:v>
                </c:pt>
                <c:pt idx="329">
                  <c:v>2012-11-05</c:v>
                </c:pt>
                <c:pt idx="330">
                  <c:v>2012-11-06</c:v>
                </c:pt>
                <c:pt idx="331">
                  <c:v>2012-11-07</c:v>
                </c:pt>
                <c:pt idx="332">
                  <c:v>2012-11-08</c:v>
                </c:pt>
                <c:pt idx="333">
                  <c:v>2012-11-09</c:v>
                </c:pt>
                <c:pt idx="334">
                  <c:v>2012-11-12</c:v>
                </c:pt>
                <c:pt idx="335">
                  <c:v>2012-11-13</c:v>
                </c:pt>
                <c:pt idx="336">
                  <c:v>2012-11-14</c:v>
                </c:pt>
                <c:pt idx="337">
                  <c:v>2012-11-15</c:v>
                </c:pt>
                <c:pt idx="338">
                  <c:v>2012-11-16</c:v>
                </c:pt>
                <c:pt idx="339">
                  <c:v>2012-11-19</c:v>
                </c:pt>
                <c:pt idx="340">
                  <c:v>2012-11-20</c:v>
                </c:pt>
                <c:pt idx="341">
                  <c:v>2012-11-21</c:v>
                </c:pt>
                <c:pt idx="342">
                  <c:v>2012-11-23</c:v>
                </c:pt>
                <c:pt idx="343">
                  <c:v>2012-11-26</c:v>
                </c:pt>
                <c:pt idx="344">
                  <c:v>2012-11-27</c:v>
                </c:pt>
                <c:pt idx="345">
                  <c:v>2012-11-28</c:v>
                </c:pt>
                <c:pt idx="346">
                  <c:v>2012-11-29</c:v>
                </c:pt>
                <c:pt idx="347">
                  <c:v>2012-11-30</c:v>
                </c:pt>
                <c:pt idx="348">
                  <c:v>2012-12-03</c:v>
                </c:pt>
                <c:pt idx="349">
                  <c:v>2012-12-04</c:v>
                </c:pt>
                <c:pt idx="350">
                  <c:v>2012-12-05</c:v>
                </c:pt>
                <c:pt idx="351">
                  <c:v>2012-12-06</c:v>
                </c:pt>
                <c:pt idx="352">
                  <c:v>2012-12-07</c:v>
                </c:pt>
                <c:pt idx="353">
                  <c:v>2012-12-10</c:v>
                </c:pt>
                <c:pt idx="354">
                  <c:v>2012-12-11</c:v>
                </c:pt>
                <c:pt idx="355">
                  <c:v>2012-12-12</c:v>
                </c:pt>
                <c:pt idx="356">
                  <c:v>2012-12-13</c:v>
                </c:pt>
                <c:pt idx="357">
                  <c:v>2012-12-14</c:v>
                </c:pt>
                <c:pt idx="358">
                  <c:v>2012-12-17</c:v>
                </c:pt>
                <c:pt idx="359">
                  <c:v>2012-12-18</c:v>
                </c:pt>
                <c:pt idx="360">
                  <c:v>2012-12-19</c:v>
                </c:pt>
                <c:pt idx="361">
                  <c:v>2012-12-20</c:v>
                </c:pt>
                <c:pt idx="362">
                  <c:v>2012-12-21</c:v>
                </c:pt>
                <c:pt idx="363">
                  <c:v>2012-12-24</c:v>
                </c:pt>
                <c:pt idx="364">
                  <c:v>2012-12-26</c:v>
                </c:pt>
                <c:pt idx="365">
                  <c:v>2012-12-27</c:v>
                </c:pt>
                <c:pt idx="366">
                  <c:v>2012-12-28</c:v>
                </c:pt>
                <c:pt idx="367">
                  <c:v>2012-12-31</c:v>
                </c:pt>
                <c:pt idx="368">
                  <c:v>2013-01-02</c:v>
                </c:pt>
                <c:pt idx="369">
                  <c:v>2013-01-03</c:v>
                </c:pt>
                <c:pt idx="370">
                  <c:v>2013-01-04</c:v>
                </c:pt>
                <c:pt idx="371">
                  <c:v>2013-01-07</c:v>
                </c:pt>
                <c:pt idx="372">
                  <c:v>2013-01-08</c:v>
                </c:pt>
                <c:pt idx="373">
                  <c:v>2013-01-09</c:v>
                </c:pt>
                <c:pt idx="374">
                  <c:v>2013-01-10</c:v>
                </c:pt>
                <c:pt idx="375">
                  <c:v>2013-01-11</c:v>
                </c:pt>
                <c:pt idx="376">
                  <c:v>2013-01-14</c:v>
                </c:pt>
                <c:pt idx="377">
                  <c:v>2013-01-15</c:v>
                </c:pt>
                <c:pt idx="378">
                  <c:v>2013-01-16</c:v>
                </c:pt>
                <c:pt idx="379">
                  <c:v>2013-01-17</c:v>
                </c:pt>
                <c:pt idx="380">
                  <c:v>2013-01-18</c:v>
                </c:pt>
                <c:pt idx="381">
                  <c:v>2013-01-22</c:v>
                </c:pt>
                <c:pt idx="382">
                  <c:v>2013-01-23</c:v>
                </c:pt>
                <c:pt idx="383">
                  <c:v>2013-01-24</c:v>
                </c:pt>
                <c:pt idx="384">
                  <c:v>2013-01-25</c:v>
                </c:pt>
                <c:pt idx="385">
                  <c:v>2013-01-28</c:v>
                </c:pt>
                <c:pt idx="386">
                  <c:v>2013-01-29</c:v>
                </c:pt>
                <c:pt idx="387">
                  <c:v>2013-01-30</c:v>
                </c:pt>
                <c:pt idx="388">
                  <c:v>2013-01-31</c:v>
                </c:pt>
                <c:pt idx="389">
                  <c:v>2013-02-01</c:v>
                </c:pt>
                <c:pt idx="390">
                  <c:v>2013-02-04</c:v>
                </c:pt>
                <c:pt idx="391">
                  <c:v>2013-02-05</c:v>
                </c:pt>
                <c:pt idx="392">
                  <c:v>2013-02-06</c:v>
                </c:pt>
                <c:pt idx="393">
                  <c:v>2013-02-07</c:v>
                </c:pt>
                <c:pt idx="394">
                  <c:v>2013-02-08</c:v>
                </c:pt>
                <c:pt idx="395">
                  <c:v>2013-02-11</c:v>
                </c:pt>
                <c:pt idx="396">
                  <c:v>2013-02-12</c:v>
                </c:pt>
                <c:pt idx="397">
                  <c:v>2013-02-13</c:v>
                </c:pt>
                <c:pt idx="398">
                  <c:v>2013-02-14</c:v>
                </c:pt>
                <c:pt idx="399">
                  <c:v>2013-02-15</c:v>
                </c:pt>
                <c:pt idx="400">
                  <c:v>2013-02-19</c:v>
                </c:pt>
                <c:pt idx="401">
                  <c:v>2013-02-20</c:v>
                </c:pt>
                <c:pt idx="402">
                  <c:v>2013-02-21</c:v>
                </c:pt>
                <c:pt idx="403">
                  <c:v>2013-02-22</c:v>
                </c:pt>
                <c:pt idx="404">
                  <c:v>2013-02-25</c:v>
                </c:pt>
                <c:pt idx="405">
                  <c:v>2013-02-26</c:v>
                </c:pt>
                <c:pt idx="406">
                  <c:v>2013-02-27</c:v>
                </c:pt>
                <c:pt idx="407">
                  <c:v>2013-02-28</c:v>
                </c:pt>
                <c:pt idx="408">
                  <c:v>2013-03-01</c:v>
                </c:pt>
                <c:pt idx="409">
                  <c:v>2013-03-04</c:v>
                </c:pt>
                <c:pt idx="410">
                  <c:v>2013-03-05</c:v>
                </c:pt>
                <c:pt idx="411">
                  <c:v>2013-03-06</c:v>
                </c:pt>
                <c:pt idx="412">
                  <c:v>2013-03-07</c:v>
                </c:pt>
                <c:pt idx="413">
                  <c:v>2013-03-08</c:v>
                </c:pt>
                <c:pt idx="414">
                  <c:v>2013-03-11</c:v>
                </c:pt>
                <c:pt idx="415">
                  <c:v>2013-03-12</c:v>
                </c:pt>
                <c:pt idx="416">
                  <c:v>2013-03-13</c:v>
                </c:pt>
                <c:pt idx="417">
                  <c:v>2013-03-14</c:v>
                </c:pt>
                <c:pt idx="418">
                  <c:v>2013-03-15</c:v>
                </c:pt>
                <c:pt idx="419">
                  <c:v>2013-03-18</c:v>
                </c:pt>
                <c:pt idx="420">
                  <c:v>2013-03-19</c:v>
                </c:pt>
                <c:pt idx="421">
                  <c:v>2013-03-20</c:v>
                </c:pt>
                <c:pt idx="422">
                  <c:v>2013-03-21</c:v>
                </c:pt>
                <c:pt idx="423">
                  <c:v>2013-03-22</c:v>
                </c:pt>
                <c:pt idx="424">
                  <c:v>2013-03-25</c:v>
                </c:pt>
                <c:pt idx="425">
                  <c:v>2013-03-26</c:v>
                </c:pt>
                <c:pt idx="426">
                  <c:v>2013-03-27</c:v>
                </c:pt>
                <c:pt idx="427">
                  <c:v>2013-03-28</c:v>
                </c:pt>
                <c:pt idx="428">
                  <c:v>2013-04-01</c:v>
                </c:pt>
                <c:pt idx="429">
                  <c:v>2013-04-02</c:v>
                </c:pt>
                <c:pt idx="430">
                  <c:v>2013-04-03</c:v>
                </c:pt>
                <c:pt idx="431">
                  <c:v>2013-04-04</c:v>
                </c:pt>
                <c:pt idx="432">
                  <c:v>2013-04-05</c:v>
                </c:pt>
                <c:pt idx="433">
                  <c:v>2013-04-08</c:v>
                </c:pt>
                <c:pt idx="434">
                  <c:v>2013-04-09</c:v>
                </c:pt>
                <c:pt idx="435">
                  <c:v>2013-04-10</c:v>
                </c:pt>
                <c:pt idx="436">
                  <c:v>2013-04-11</c:v>
                </c:pt>
                <c:pt idx="437">
                  <c:v>2013-04-12</c:v>
                </c:pt>
                <c:pt idx="438">
                  <c:v>2013-04-15</c:v>
                </c:pt>
                <c:pt idx="439">
                  <c:v>2013-04-16</c:v>
                </c:pt>
                <c:pt idx="440">
                  <c:v>2013-04-17</c:v>
                </c:pt>
                <c:pt idx="441">
                  <c:v>2013-04-18</c:v>
                </c:pt>
                <c:pt idx="442">
                  <c:v>2013-04-19</c:v>
                </c:pt>
                <c:pt idx="443">
                  <c:v>2013-04-22</c:v>
                </c:pt>
                <c:pt idx="444">
                  <c:v>2013-04-23</c:v>
                </c:pt>
                <c:pt idx="445">
                  <c:v>2013-04-24</c:v>
                </c:pt>
                <c:pt idx="446">
                  <c:v>2013-04-25</c:v>
                </c:pt>
                <c:pt idx="447">
                  <c:v>2013-04-26</c:v>
                </c:pt>
                <c:pt idx="448">
                  <c:v>2013-04-29</c:v>
                </c:pt>
                <c:pt idx="449">
                  <c:v>2013-04-30</c:v>
                </c:pt>
                <c:pt idx="450">
                  <c:v>2013-05-01</c:v>
                </c:pt>
                <c:pt idx="451">
                  <c:v>2013-05-02</c:v>
                </c:pt>
                <c:pt idx="452">
                  <c:v>2013-05-03</c:v>
                </c:pt>
                <c:pt idx="453">
                  <c:v>2013-05-06</c:v>
                </c:pt>
                <c:pt idx="454">
                  <c:v>2013-05-07</c:v>
                </c:pt>
                <c:pt idx="455">
                  <c:v>2013-05-08</c:v>
                </c:pt>
                <c:pt idx="456">
                  <c:v>2013-05-09</c:v>
                </c:pt>
                <c:pt idx="457">
                  <c:v>2013-05-10</c:v>
                </c:pt>
                <c:pt idx="458">
                  <c:v>2013-05-13</c:v>
                </c:pt>
                <c:pt idx="459">
                  <c:v>2013-05-14</c:v>
                </c:pt>
                <c:pt idx="460">
                  <c:v>2013-05-15</c:v>
                </c:pt>
                <c:pt idx="461">
                  <c:v>2013-05-16</c:v>
                </c:pt>
                <c:pt idx="462">
                  <c:v>2013-05-17</c:v>
                </c:pt>
                <c:pt idx="463">
                  <c:v>2013-05-20</c:v>
                </c:pt>
                <c:pt idx="464">
                  <c:v>2013-05-21</c:v>
                </c:pt>
                <c:pt idx="465">
                  <c:v>2013-05-22</c:v>
                </c:pt>
                <c:pt idx="466">
                  <c:v>2013-05-23</c:v>
                </c:pt>
                <c:pt idx="467">
                  <c:v>2013-05-24</c:v>
                </c:pt>
                <c:pt idx="468">
                  <c:v>2013-05-28</c:v>
                </c:pt>
                <c:pt idx="469">
                  <c:v>2013-05-29</c:v>
                </c:pt>
                <c:pt idx="470">
                  <c:v>2013-05-30</c:v>
                </c:pt>
                <c:pt idx="471">
                  <c:v>2013-05-31</c:v>
                </c:pt>
                <c:pt idx="472">
                  <c:v>2013-06-03</c:v>
                </c:pt>
                <c:pt idx="473">
                  <c:v>2013-06-04</c:v>
                </c:pt>
                <c:pt idx="474">
                  <c:v>2013-06-05</c:v>
                </c:pt>
                <c:pt idx="475">
                  <c:v>2013-06-06</c:v>
                </c:pt>
                <c:pt idx="476">
                  <c:v>2013-06-07</c:v>
                </c:pt>
                <c:pt idx="477">
                  <c:v>2013-06-10</c:v>
                </c:pt>
                <c:pt idx="478">
                  <c:v>2013-06-11</c:v>
                </c:pt>
                <c:pt idx="479">
                  <c:v>2013-06-12</c:v>
                </c:pt>
                <c:pt idx="480">
                  <c:v>2013-06-13</c:v>
                </c:pt>
                <c:pt idx="481">
                  <c:v>2013-06-14</c:v>
                </c:pt>
                <c:pt idx="482">
                  <c:v>2013-06-17</c:v>
                </c:pt>
                <c:pt idx="483">
                  <c:v>2013-06-18</c:v>
                </c:pt>
                <c:pt idx="484">
                  <c:v>2013-06-19</c:v>
                </c:pt>
                <c:pt idx="485">
                  <c:v>2013-06-20</c:v>
                </c:pt>
                <c:pt idx="486">
                  <c:v>2013-06-21</c:v>
                </c:pt>
                <c:pt idx="487">
                  <c:v>2013-06-24</c:v>
                </c:pt>
                <c:pt idx="488">
                  <c:v>2013-06-25</c:v>
                </c:pt>
                <c:pt idx="489">
                  <c:v>2013-06-26</c:v>
                </c:pt>
                <c:pt idx="490">
                  <c:v>2013-06-27</c:v>
                </c:pt>
                <c:pt idx="491">
                  <c:v>2013-06-28</c:v>
                </c:pt>
                <c:pt idx="492">
                  <c:v>2013-07-01</c:v>
                </c:pt>
                <c:pt idx="493">
                  <c:v>2013-07-02</c:v>
                </c:pt>
                <c:pt idx="494">
                  <c:v>2013-07-03</c:v>
                </c:pt>
                <c:pt idx="495">
                  <c:v>2013-07-05</c:v>
                </c:pt>
                <c:pt idx="496">
                  <c:v>2013-07-08</c:v>
                </c:pt>
                <c:pt idx="497">
                  <c:v>2013-07-09</c:v>
                </c:pt>
                <c:pt idx="498">
                  <c:v>2013-07-10</c:v>
                </c:pt>
                <c:pt idx="499">
                  <c:v>2013-07-11</c:v>
                </c:pt>
                <c:pt idx="500">
                  <c:v>2013-07-12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2013-07-22</c:v>
                </c:pt>
                <c:pt idx="507">
                  <c:v>2013-07-23</c:v>
                </c:pt>
                <c:pt idx="508">
                  <c:v>2013-07-24</c:v>
                </c:pt>
                <c:pt idx="509">
                  <c:v>2013-07-25</c:v>
                </c:pt>
                <c:pt idx="510">
                  <c:v>2013-07-26</c:v>
                </c:pt>
                <c:pt idx="511">
                  <c:v>2013-07-29</c:v>
                </c:pt>
                <c:pt idx="512">
                  <c:v>2013-07-30</c:v>
                </c:pt>
                <c:pt idx="513">
                  <c:v>2013-07-31</c:v>
                </c:pt>
                <c:pt idx="514">
                  <c:v>2013-08-01</c:v>
                </c:pt>
                <c:pt idx="515">
                  <c:v>2013-08-02</c:v>
                </c:pt>
                <c:pt idx="516">
                  <c:v>2013-08-05</c:v>
                </c:pt>
                <c:pt idx="517">
                  <c:v>2013-08-06</c:v>
                </c:pt>
                <c:pt idx="518">
                  <c:v>2013-08-07</c:v>
                </c:pt>
                <c:pt idx="519">
                  <c:v>2013-08-08</c:v>
                </c:pt>
                <c:pt idx="520">
                  <c:v>2013-08-09</c:v>
                </c:pt>
                <c:pt idx="521">
                  <c:v>2013-08-12</c:v>
                </c:pt>
                <c:pt idx="522">
                  <c:v>2013-08-13</c:v>
                </c:pt>
                <c:pt idx="523">
                  <c:v>2013-08-14</c:v>
                </c:pt>
                <c:pt idx="524">
                  <c:v>2013-08-15</c:v>
                </c:pt>
                <c:pt idx="525">
                  <c:v>2013-08-16</c:v>
                </c:pt>
                <c:pt idx="526">
                  <c:v>2013-08-19</c:v>
                </c:pt>
                <c:pt idx="527">
                  <c:v>2013-08-20</c:v>
                </c:pt>
                <c:pt idx="528">
                  <c:v>2013-08-21</c:v>
                </c:pt>
                <c:pt idx="529">
                  <c:v>2013-08-22</c:v>
                </c:pt>
                <c:pt idx="530">
                  <c:v>2013-08-23</c:v>
                </c:pt>
                <c:pt idx="531">
                  <c:v>2013-08-26</c:v>
                </c:pt>
                <c:pt idx="532">
                  <c:v>2013-08-27</c:v>
                </c:pt>
                <c:pt idx="533">
                  <c:v>2013-08-28</c:v>
                </c:pt>
                <c:pt idx="534">
                  <c:v>2013-08-29</c:v>
                </c:pt>
                <c:pt idx="535">
                  <c:v>2013-08-30</c:v>
                </c:pt>
                <c:pt idx="536">
                  <c:v>2013-09-03</c:v>
                </c:pt>
                <c:pt idx="537">
                  <c:v>2013-09-04</c:v>
                </c:pt>
                <c:pt idx="538">
                  <c:v>2013-09-05</c:v>
                </c:pt>
                <c:pt idx="539">
                  <c:v>2013-09-06</c:v>
                </c:pt>
                <c:pt idx="540">
                  <c:v>2013-09-09</c:v>
                </c:pt>
                <c:pt idx="541">
                  <c:v>2013-09-10</c:v>
                </c:pt>
                <c:pt idx="542">
                  <c:v>2013-09-11</c:v>
                </c:pt>
                <c:pt idx="543">
                  <c:v>2013-09-12</c:v>
                </c:pt>
                <c:pt idx="544">
                  <c:v>2013-09-13</c:v>
                </c:pt>
                <c:pt idx="545">
                  <c:v>2013-09-16</c:v>
                </c:pt>
                <c:pt idx="546">
                  <c:v>2013-09-17</c:v>
                </c:pt>
                <c:pt idx="547">
                  <c:v>2013-09-18</c:v>
                </c:pt>
                <c:pt idx="548">
                  <c:v>2013-09-19</c:v>
                </c:pt>
                <c:pt idx="549">
                  <c:v>2013-09-20</c:v>
                </c:pt>
                <c:pt idx="550">
                  <c:v>2013-09-23</c:v>
                </c:pt>
                <c:pt idx="551">
                  <c:v>2013-09-24</c:v>
                </c:pt>
                <c:pt idx="552">
                  <c:v>2013-09-25</c:v>
                </c:pt>
                <c:pt idx="553">
                  <c:v>2013-09-26</c:v>
                </c:pt>
                <c:pt idx="554">
                  <c:v>2013-09-27</c:v>
                </c:pt>
                <c:pt idx="555">
                  <c:v>2013-09-30</c:v>
                </c:pt>
                <c:pt idx="556">
                  <c:v>2013-10-01</c:v>
                </c:pt>
                <c:pt idx="557">
                  <c:v>2013-10-02</c:v>
                </c:pt>
                <c:pt idx="558">
                  <c:v>2013-10-03</c:v>
                </c:pt>
                <c:pt idx="559">
                  <c:v>2013-10-04</c:v>
                </c:pt>
                <c:pt idx="560">
                  <c:v>2013-10-07</c:v>
                </c:pt>
                <c:pt idx="561">
                  <c:v>2013-10-08</c:v>
                </c:pt>
                <c:pt idx="562">
                  <c:v>2013-10-09</c:v>
                </c:pt>
                <c:pt idx="563">
                  <c:v>2013-10-10</c:v>
                </c:pt>
                <c:pt idx="564">
                  <c:v>2013-10-11</c:v>
                </c:pt>
                <c:pt idx="565">
                  <c:v>2013-10-14</c:v>
                </c:pt>
                <c:pt idx="566">
                  <c:v>2013-10-15</c:v>
                </c:pt>
                <c:pt idx="567">
                  <c:v>2013-10-16</c:v>
                </c:pt>
                <c:pt idx="568">
                  <c:v>2013-10-17</c:v>
                </c:pt>
                <c:pt idx="569">
                  <c:v>2013-10-18</c:v>
                </c:pt>
                <c:pt idx="570">
                  <c:v>2013-10-21</c:v>
                </c:pt>
                <c:pt idx="571">
                  <c:v>2013-10-22</c:v>
                </c:pt>
                <c:pt idx="572">
                  <c:v>2013-10-23</c:v>
                </c:pt>
                <c:pt idx="573">
                  <c:v>2013-10-24</c:v>
                </c:pt>
                <c:pt idx="574">
                  <c:v>2013-10-25</c:v>
                </c:pt>
                <c:pt idx="575">
                  <c:v>2013-10-28</c:v>
                </c:pt>
                <c:pt idx="576">
                  <c:v>2013-10-29</c:v>
                </c:pt>
                <c:pt idx="577">
                  <c:v>2013-10-30</c:v>
                </c:pt>
                <c:pt idx="578">
                  <c:v>2013-10-31</c:v>
                </c:pt>
                <c:pt idx="579">
                  <c:v>2013-11-01</c:v>
                </c:pt>
                <c:pt idx="580">
                  <c:v>2013-11-04</c:v>
                </c:pt>
                <c:pt idx="581">
                  <c:v>2013-11-05</c:v>
                </c:pt>
                <c:pt idx="582">
                  <c:v>2013-11-06</c:v>
                </c:pt>
                <c:pt idx="583">
                  <c:v>2013-11-07</c:v>
                </c:pt>
                <c:pt idx="584">
                  <c:v>2013-11-08</c:v>
                </c:pt>
                <c:pt idx="585">
                  <c:v>2013-11-11</c:v>
                </c:pt>
                <c:pt idx="586">
                  <c:v>2013-11-12</c:v>
                </c:pt>
                <c:pt idx="587">
                  <c:v>2013-11-13</c:v>
                </c:pt>
                <c:pt idx="588">
                  <c:v>2013-11-14</c:v>
                </c:pt>
                <c:pt idx="589">
                  <c:v>2013-11-15</c:v>
                </c:pt>
                <c:pt idx="590">
                  <c:v>2013-11-18</c:v>
                </c:pt>
                <c:pt idx="591">
                  <c:v>2013-11-19</c:v>
                </c:pt>
                <c:pt idx="592">
                  <c:v>2013-11-20</c:v>
                </c:pt>
                <c:pt idx="593">
                  <c:v>2013-11-21</c:v>
                </c:pt>
                <c:pt idx="594">
                  <c:v>2013-11-22</c:v>
                </c:pt>
                <c:pt idx="595">
                  <c:v>2013-11-25</c:v>
                </c:pt>
                <c:pt idx="596">
                  <c:v>2013-11-26</c:v>
                </c:pt>
                <c:pt idx="597">
                  <c:v>2013-11-27</c:v>
                </c:pt>
                <c:pt idx="598">
                  <c:v>2013-11-29</c:v>
                </c:pt>
                <c:pt idx="599">
                  <c:v>2013-12-02</c:v>
                </c:pt>
                <c:pt idx="600">
                  <c:v>2013-12-03</c:v>
                </c:pt>
                <c:pt idx="601">
                  <c:v>2013-12-04</c:v>
                </c:pt>
                <c:pt idx="602">
                  <c:v>2013-12-05</c:v>
                </c:pt>
                <c:pt idx="603">
                  <c:v>2013-12-06</c:v>
                </c:pt>
                <c:pt idx="604">
                  <c:v>2013-12-09</c:v>
                </c:pt>
                <c:pt idx="605">
                  <c:v>2013-12-10</c:v>
                </c:pt>
                <c:pt idx="606">
                  <c:v>2013-12-11</c:v>
                </c:pt>
                <c:pt idx="607">
                  <c:v>2013-12-12</c:v>
                </c:pt>
                <c:pt idx="608">
                  <c:v>2013-12-13</c:v>
                </c:pt>
                <c:pt idx="609">
                  <c:v>2013-12-16</c:v>
                </c:pt>
                <c:pt idx="610">
                  <c:v>2013-12-17</c:v>
                </c:pt>
                <c:pt idx="611">
                  <c:v>2013-12-18</c:v>
                </c:pt>
                <c:pt idx="612">
                  <c:v>2013-12-19</c:v>
                </c:pt>
                <c:pt idx="613">
                  <c:v>2013-12-20</c:v>
                </c:pt>
                <c:pt idx="614">
                  <c:v>2013-12-23</c:v>
                </c:pt>
                <c:pt idx="615">
                  <c:v>2013-12-24</c:v>
                </c:pt>
                <c:pt idx="616">
                  <c:v>2013-12-26</c:v>
                </c:pt>
                <c:pt idx="617">
                  <c:v>2013-12-27</c:v>
                </c:pt>
                <c:pt idx="618">
                  <c:v>2013-12-30</c:v>
                </c:pt>
                <c:pt idx="619">
                  <c:v>2013-12-31</c:v>
                </c:pt>
                <c:pt idx="620">
                  <c:v>2014-01-02</c:v>
                </c:pt>
                <c:pt idx="621">
                  <c:v>2014-01-03</c:v>
                </c:pt>
                <c:pt idx="622">
                  <c:v>2014-01-06</c:v>
                </c:pt>
                <c:pt idx="623">
                  <c:v>2014-01-07</c:v>
                </c:pt>
                <c:pt idx="624">
                  <c:v>2014-01-08</c:v>
                </c:pt>
                <c:pt idx="625">
                  <c:v>2014-01-09</c:v>
                </c:pt>
                <c:pt idx="626">
                  <c:v>2014-01-10</c:v>
                </c:pt>
                <c:pt idx="627">
                  <c:v>2014-01-13</c:v>
                </c:pt>
                <c:pt idx="628">
                  <c:v>2014-01-14</c:v>
                </c:pt>
                <c:pt idx="629">
                  <c:v>2014-01-15</c:v>
                </c:pt>
                <c:pt idx="630">
                  <c:v>2014-01-16</c:v>
                </c:pt>
                <c:pt idx="631">
                  <c:v>2014-01-17</c:v>
                </c:pt>
                <c:pt idx="632">
                  <c:v>2014-01-21</c:v>
                </c:pt>
                <c:pt idx="633">
                  <c:v>2014-01-22</c:v>
                </c:pt>
                <c:pt idx="634">
                  <c:v>2014-01-23</c:v>
                </c:pt>
                <c:pt idx="635">
                  <c:v>2014-01-24</c:v>
                </c:pt>
                <c:pt idx="636">
                  <c:v>2014-01-27</c:v>
                </c:pt>
                <c:pt idx="637">
                  <c:v>2014-01-28</c:v>
                </c:pt>
                <c:pt idx="638">
                  <c:v>2014-01-29</c:v>
                </c:pt>
                <c:pt idx="639">
                  <c:v>2014-01-30</c:v>
                </c:pt>
                <c:pt idx="640">
                  <c:v>2014-01-31</c:v>
                </c:pt>
                <c:pt idx="641">
                  <c:v>2014-02-03</c:v>
                </c:pt>
                <c:pt idx="642">
                  <c:v>2014-02-04</c:v>
                </c:pt>
                <c:pt idx="643">
                  <c:v>2014-02-05</c:v>
                </c:pt>
                <c:pt idx="644">
                  <c:v>2014-02-06</c:v>
                </c:pt>
                <c:pt idx="645">
                  <c:v>2014-02-07</c:v>
                </c:pt>
                <c:pt idx="646">
                  <c:v>2014-02-10</c:v>
                </c:pt>
                <c:pt idx="647">
                  <c:v>2014-02-11</c:v>
                </c:pt>
                <c:pt idx="648">
                  <c:v>2014-02-12</c:v>
                </c:pt>
                <c:pt idx="649">
                  <c:v>2014-02-13</c:v>
                </c:pt>
                <c:pt idx="650">
                  <c:v>2014-02-14</c:v>
                </c:pt>
                <c:pt idx="651">
                  <c:v>2014-02-18</c:v>
                </c:pt>
                <c:pt idx="652">
                  <c:v>2014-02-19</c:v>
                </c:pt>
                <c:pt idx="653">
                  <c:v>2014-02-20</c:v>
                </c:pt>
                <c:pt idx="654">
                  <c:v>2014-02-21</c:v>
                </c:pt>
                <c:pt idx="655">
                  <c:v>2014-02-24</c:v>
                </c:pt>
                <c:pt idx="656">
                  <c:v>2014-02-25</c:v>
                </c:pt>
                <c:pt idx="657">
                  <c:v>2014-02-26</c:v>
                </c:pt>
                <c:pt idx="658">
                  <c:v>2014-02-27</c:v>
                </c:pt>
                <c:pt idx="659">
                  <c:v>2014-02-28</c:v>
                </c:pt>
                <c:pt idx="660">
                  <c:v>2014-03-03</c:v>
                </c:pt>
                <c:pt idx="661">
                  <c:v>2014-03-04</c:v>
                </c:pt>
                <c:pt idx="662">
                  <c:v>2014-03-05</c:v>
                </c:pt>
                <c:pt idx="663">
                  <c:v>2014-03-06</c:v>
                </c:pt>
                <c:pt idx="664">
                  <c:v>2014-03-07</c:v>
                </c:pt>
                <c:pt idx="665">
                  <c:v>2014-03-10</c:v>
                </c:pt>
                <c:pt idx="666">
                  <c:v>2014-03-11</c:v>
                </c:pt>
                <c:pt idx="667">
                  <c:v>2014-03-12</c:v>
                </c:pt>
                <c:pt idx="668">
                  <c:v>2014-03-13</c:v>
                </c:pt>
                <c:pt idx="669">
                  <c:v>2014-03-14</c:v>
                </c:pt>
                <c:pt idx="670">
                  <c:v>2014-03-17</c:v>
                </c:pt>
                <c:pt idx="671">
                  <c:v>2014-03-18</c:v>
                </c:pt>
                <c:pt idx="672">
                  <c:v>2014-03-19</c:v>
                </c:pt>
                <c:pt idx="673">
                  <c:v>2014-03-20</c:v>
                </c:pt>
                <c:pt idx="674">
                  <c:v>2014-03-21</c:v>
                </c:pt>
                <c:pt idx="675">
                  <c:v>2014-03-24</c:v>
                </c:pt>
                <c:pt idx="676">
                  <c:v>2014-03-25</c:v>
                </c:pt>
                <c:pt idx="677">
                  <c:v>2014-03-26</c:v>
                </c:pt>
                <c:pt idx="678">
                  <c:v>2014-03-27</c:v>
                </c:pt>
                <c:pt idx="679">
                  <c:v>2014-03-28</c:v>
                </c:pt>
                <c:pt idx="680">
                  <c:v>2014-03-31</c:v>
                </c:pt>
                <c:pt idx="681">
                  <c:v>2014-04-01</c:v>
                </c:pt>
                <c:pt idx="682">
                  <c:v>2014-04-02</c:v>
                </c:pt>
                <c:pt idx="683">
                  <c:v>2014-04-03</c:v>
                </c:pt>
                <c:pt idx="684">
                  <c:v>2014-04-04</c:v>
                </c:pt>
                <c:pt idx="685">
                  <c:v>2014-04-07</c:v>
                </c:pt>
                <c:pt idx="686">
                  <c:v>2014-04-08</c:v>
                </c:pt>
                <c:pt idx="687">
                  <c:v>2014-04-09</c:v>
                </c:pt>
                <c:pt idx="688">
                  <c:v>2014-04-10</c:v>
                </c:pt>
                <c:pt idx="689">
                  <c:v>2014-04-11</c:v>
                </c:pt>
                <c:pt idx="690">
                  <c:v>2014-04-14</c:v>
                </c:pt>
                <c:pt idx="691">
                  <c:v>2014-04-15</c:v>
                </c:pt>
                <c:pt idx="692">
                  <c:v>2014-04-16</c:v>
                </c:pt>
                <c:pt idx="693">
                  <c:v>2014-04-17</c:v>
                </c:pt>
                <c:pt idx="694">
                  <c:v>2014-04-21</c:v>
                </c:pt>
                <c:pt idx="695">
                  <c:v>2014-04-22</c:v>
                </c:pt>
                <c:pt idx="696">
                  <c:v>2014-04-23</c:v>
                </c:pt>
                <c:pt idx="697">
                  <c:v>2014-04-24</c:v>
                </c:pt>
                <c:pt idx="698">
                  <c:v>2014-04-25</c:v>
                </c:pt>
                <c:pt idx="699">
                  <c:v>2014-04-28</c:v>
                </c:pt>
                <c:pt idx="700">
                  <c:v>2014-04-29</c:v>
                </c:pt>
                <c:pt idx="701">
                  <c:v>2014-04-30</c:v>
                </c:pt>
                <c:pt idx="702">
                  <c:v>2014-05-01</c:v>
                </c:pt>
                <c:pt idx="703">
                  <c:v>2014-05-02</c:v>
                </c:pt>
                <c:pt idx="704">
                  <c:v>2014-05-05</c:v>
                </c:pt>
                <c:pt idx="705">
                  <c:v>2014-05-06</c:v>
                </c:pt>
                <c:pt idx="706">
                  <c:v>2014-05-07</c:v>
                </c:pt>
                <c:pt idx="707">
                  <c:v>2014-05-08</c:v>
                </c:pt>
                <c:pt idx="708">
                  <c:v>2014-05-09</c:v>
                </c:pt>
                <c:pt idx="709">
                  <c:v>2014-05-12</c:v>
                </c:pt>
                <c:pt idx="710">
                  <c:v>2014-05-13</c:v>
                </c:pt>
                <c:pt idx="711">
                  <c:v>2014-05-14</c:v>
                </c:pt>
                <c:pt idx="712">
                  <c:v>2014-05-15</c:v>
                </c:pt>
                <c:pt idx="713">
                  <c:v>2014-05-16</c:v>
                </c:pt>
                <c:pt idx="714">
                  <c:v>2014-05-19</c:v>
                </c:pt>
                <c:pt idx="715">
                  <c:v>2014-05-20</c:v>
                </c:pt>
                <c:pt idx="716">
                  <c:v>2014-05-21</c:v>
                </c:pt>
                <c:pt idx="717">
                  <c:v>2014-05-22</c:v>
                </c:pt>
                <c:pt idx="718">
                  <c:v>2014-05-23</c:v>
                </c:pt>
                <c:pt idx="719">
                  <c:v>2014-05-27</c:v>
                </c:pt>
                <c:pt idx="720">
                  <c:v>2014-05-28</c:v>
                </c:pt>
                <c:pt idx="721">
                  <c:v>2014-05-29</c:v>
                </c:pt>
                <c:pt idx="722">
                  <c:v>2014-05-30</c:v>
                </c:pt>
                <c:pt idx="723">
                  <c:v>2014-06-02</c:v>
                </c:pt>
                <c:pt idx="724">
                  <c:v>2014-06-03</c:v>
                </c:pt>
                <c:pt idx="725">
                  <c:v>2014-06-04</c:v>
                </c:pt>
                <c:pt idx="726">
                  <c:v>2014-06-05</c:v>
                </c:pt>
                <c:pt idx="727">
                  <c:v>2014-06-06</c:v>
                </c:pt>
                <c:pt idx="728">
                  <c:v>2014-06-09</c:v>
                </c:pt>
                <c:pt idx="729">
                  <c:v>2014-06-10</c:v>
                </c:pt>
                <c:pt idx="730">
                  <c:v>2014-06-11</c:v>
                </c:pt>
                <c:pt idx="731">
                  <c:v>2014-06-12</c:v>
                </c:pt>
                <c:pt idx="732">
                  <c:v>2014-06-13</c:v>
                </c:pt>
                <c:pt idx="733">
                  <c:v>2014-06-16</c:v>
                </c:pt>
                <c:pt idx="734">
                  <c:v>2014-06-17</c:v>
                </c:pt>
                <c:pt idx="735">
                  <c:v>2014-06-18</c:v>
                </c:pt>
                <c:pt idx="736">
                  <c:v>2014-06-19</c:v>
                </c:pt>
                <c:pt idx="737">
                  <c:v>2014-06-20</c:v>
                </c:pt>
                <c:pt idx="738">
                  <c:v>2014-06-23</c:v>
                </c:pt>
                <c:pt idx="739">
                  <c:v>2014-06-24</c:v>
                </c:pt>
                <c:pt idx="740">
                  <c:v>2014-06-25</c:v>
                </c:pt>
                <c:pt idx="741">
                  <c:v>2014-06-26</c:v>
                </c:pt>
                <c:pt idx="742">
                  <c:v>2014-06-27</c:v>
                </c:pt>
                <c:pt idx="743">
                  <c:v>2014-06-30</c:v>
                </c:pt>
                <c:pt idx="744">
                  <c:v>2014-07-01</c:v>
                </c:pt>
                <c:pt idx="745">
                  <c:v>2014-07-02</c:v>
                </c:pt>
                <c:pt idx="746">
                  <c:v>2014-07-03</c:v>
                </c:pt>
                <c:pt idx="747">
                  <c:v>2014-07-07</c:v>
                </c:pt>
                <c:pt idx="748">
                  <c:v>2014-07-08</c:v>
                </c:pt>
                <c:pt idx="749">
                  <c:v>2014-07-09</c:v>
                </c:pt>
                <c:pt idx="750">
                  <c:v>2014-07-10</c:v>
                </c:pt>
                <c:pt idx="751">
                  <c:v>2014-07-11</c:v>
                </c:pt>
                <c:pt idx="752">
                  <c:v>2014-07-14</c:v>
                </c:pt>
                <c:pt idx="753">
                  <c:v>2014-07-15</c:v>
                </c:pt>
                <c:pt idx="754">
                  <c:v>2014-07-16</c:v>
                </c:pt>
                <c:pt idx="755">
                  <c:v>2014-07-17</c:v>
                </c:pt>
                <c:pt idx="756">
                  <c:v>2014-07-18</c:v>
                </c:pt>
                <c:pt idx="757">
                  <c:v>2014-07-21</c:v>
                </c:pt>
                <c:pt idx="758">
                  <c:v>2014-07-22</c:v>
                </c:pt>
                <c:pt idx="759">
                  <c:v>2014-07-23</c:v>
                </c:pt>
                <c:pt idx="760">
                  <c:v>2014-07-24</c:v>
                </c:pt>
                <c:pt idx="761">
                  <c:v>2014-07-25</c:v>
                </c:pt>
                <c:pt idx="762">
                  <c:v>2014-07-28</c:v>
                </c:pt>
                <c:pt idx="763">
                  <c:v>2014-07-29</c:v>
                </c:pt>
                <c:pt idx="764">
                  <c:v>2014-07-30</c:v>
                </c:pt>
                <c:pt idx="765">
                  <c:v>2014-07-31</c:v>
                </c:pt>
                <c:pt idx="766">
                  <c:v>2014-08-01</c:v>
                </c:pt>
                <c:pt idx="767">
                  <c:v>2014-08-04</c:v>
                </c:pt>
                <c:pt idx="768">
                  <c:v>2014-08-05</c:v>
                </c:pt>
                <c:pt idx="769">
                  <c:v>2014-08-06</c:v>
                </c:pt>
                <c:pt idx="770">
                  <c:v>2014-08-07</c:v>
                </c:pt>
                <c:pt idx="771">
                  <c:v>2014-08-08</c:v>
                </c:pt>
                <c:pt idx="772">
                  <c:v>2014-08-11</c:v>
                </c:pt>
                <c:pt idx="773">
                  <c:v>2014-08-12</c:v>
                </c:pt>
                <c:pt idx="774">
                  <c:v>2014-08-13</c:v>
                </c:pt>
                <c:pt idx="775">
                  <c:v>2014-08-14</c:v>
                </c:pt>
                <c:pt idx="776">
                  <c:v>2014-08-15</c:v>
                </c:pt>
                <c:pt idx="777">
                  <c:v>2014-08-18</c:v>
                </c:pt>
                <c:pt idx="778">
                  <c:v>2014-08-19</c:v>
                </c:pt>
                <c:pt idx="779">
                  <c:v>2014-08-20</c:v>
                </c:pt>
                <c:pt idx="780">
                  <c:v>2014-08-21</c:v>
                </c:pt>
                <c:pt idx="781">
                  <c:v>2014-08-22</c:v>
                </c:pt>
                <c:pt idx="782">
                  <c:v>2014-08-25</c:v>
                </c:pt>
                <c:pt idx="783">
                  <c:v>2014-08-26</c:v>
                </c:pt>
                <c:pt idx="784">
                  <c:v>2014-08-27</c:v>
                </c:pt>
                <c:pt idx="785">
                  <c:v>2014-08-28</c:v>
                </c:pt>
                <c:pt idx="786">
                  <c:v>2014-08-29</c:v>
                </c:pt>
                <c:pt idx="787">
                  <c:v>2014-09-02</c:v>
                </c:pt>
                <c:pt idx="788">
                  <c:v>2014-09-03</c:v>
                </c:pt>
                <c:pt idx="789">
                  <c:v>2014-09-04</c:v>
                </c:pt>
                <c:pt idx="790">
                  <c:v>2014-09-05</c:v>
                </c:pt>
                <c:pt idx="791">
                  <c:v>2014-09-08</c:v>
                </c:pt>
                <c:pt idx="792">
                  <c:v>2014-09-09</c:v>
                </c:pt>
                <c:pt idx="793">
                  <c:v>2014-09-10</c:v>
                </c:pt>
                <c:pt idx="794">
                  <c:v>2014-09-11</c:v>
                </c:pt>
                <c:pt idx="795">
                  <c:v>2014-09-12</c:v>
                </c:pt>
                <c:pt idx="796">
                  <c:v>2014-09-15</c:v>
                </c:pt>
                <c:pt idx="797">
                  <c:v>2014-09-16</c:v>
                </c:pt>
                <c:pt idx="798">
                  <c:v>2014-09-17</c:v>
                </c:pt>
                <c:pt idx="799">
                  <c:v>2014-09-18</c:v>
                </c:pt>
                <c:pt idx="800">
                  <c:v>2014-09-19</c:v>
                </c:pt>
                <c:pt idx="801">
                  <c:v>2014-09-22</c:v>
                </c:pt>
                <c:pt idx="802">
                  <c:v>2014-09-23</c:v>
                </c:pt>
                <c:pt idx="803">
                  <c:v>2014-09-24</c:v>
                </c:pt>
                <c:pt idx="804">
                  <c:v>2014-09-25</c:v>
                </c:pt>
                <c:pt idx="805">
                  <c:v>2014-09-26</c:v>
                </c:pt>
                <c:pt idx="806">
                  <c:v>2014-09-29</c:v>
                </c:pt>
                <c:pt idx="807">
                  <c:v>2014-09-30</c:v>
                </c:pt>
                <c:pt idx="808">
                  <c:v>2014-10-01</c:v>
                </c:pt>
                <c:pt idx="809">
                  <c:v>2014-10-02</c:v>
                </c:pt>
                <c:pt idx="810">
                  <c:v>2014-10-03</c:v>
                </c:pt>
                <c:pt idx="811">
                  <c:v>2014-10-06</c:v>
                </c:pt>
                <c:pt idx="812">
                  <c:v>2014-10-07</c:v>
                </c:pt>
                <c:pt idx="813">
                  <c:v>2014-10-08</c:v>
                </c:pt>
                <c:pt idx="814">
                  <c:v>2014-10-09</c:v>
                </c:pt>
                <c:pt idx="815">
                  <c:v>2014-10-10</c:v>
                </c:pt>
                <c:pt idx="816">
                  <c:v>2014-10-13</c:v>
                </c:pt>
                <c:pt idx="817">
                  <c:v>2014-10-14</c:v>
                </c:pt>
                <c:pt idx="818">
                  <c:v>2014-10-15</c:v>
                </c:pt>
                <c:pt idx="819">
                  <c:v>2014-10-16</c:v>
                </c:pt>
                <c:pt idx="820">
                  <c:v>2014-10-17</c:v>
                </c:pt>
                <c:pt idx="821">
                  <c:v>2014-10-20</c:v>
                </c:pt>
                <c:pt idx="822">
                  <c:v>2014-10-21</c:v>
                </c:pt>
                <c:pt idx="823">
                  <c:v>2014-10-22</c:v>
                </c:pt>
                <c:pt idx="824">
                  <c:v>2014-10-23</c:v>
                </c:pt>
                <c:pt idx="825">
                  <c:v>2014-10-24</c:v>
                </c:pt>
                <c:pt idx="826">
                  <c:v>2014-10-27</c:v>
                </c:pt>
                <c:pt idx="827">
                  <c:v>2014-10-28</c:v>
                </c:pt>
                <c:pt idx="828">
                  <c:v>2014-10-29</c:v>
                </c:pt>
                <c:pt idx="829">
                  <c:v>2014-10-30</c:v>
                </c:pt>
                <c:pt idx="830">
                  <c:v>2014-10-31</c:v>
                </c:pt>
                <c:pt idx="831">
                  <c:v>2014-11-03</c:v>
                </c:pt>
                <c:pt idx="832">
                  <c:v>2014-11-04</c:v>
                </c:pt>
                <c:pt idx="833">
                  <c:v>2014-11-05</c:v>
                </c:pt>
                <c:pt idx="834">
                  <c:v>2014-11-06</c:v>
                </c:pt>
                <c:pt idx="835">
                  <c:v>2014-11-07</c:v>
                </c:pt>
                <c:pt idx="836">
                  <c:v>2014-11-10</c:v>
                </c:pt>
                <c:pt idx="837">
                  <c:v>2014-11-11</c:v>
                </c:pt>
                <c:pt idx="838">
                  <c:v>2014-11-12</c:v>
                </c:pt>
                <c:pt idx="839">
                  <c:v>2014-11-13</c:v>
                </c:pt>
                <c:pt idx="840">
                  <c:v>2014-11-14</c:v>
                </c:pt>
                <c:pt idx="841">
                  <c:v>2014-11-17</c:v>
                </c:pt>
                <c:pt idx="842">
                  <c:v>2014-11-18</c:v>
                </c:pt>
                <c:pt idx="843">
                  <c:v>2014-11-19</c:v>
                </c:pt>
                <c:pt idx="844">
                  <c:v>2014-11-20</c:v>
                </c:pt>
                <c:pt idx="845">
                  <c:v>2014-11-21</c:v>
                </c:pt>
                <c:pt idx="846">
                  <c:v>2014-11-24</c:v>
                </c:pt>
                <c:pt idx="847">
                  <c:v>2014-11-25</c:v>
                </c:pt>
                <c:pt idx="848">
                  <c:v>2014-11-26</c:v>
                </c:pt>
                <c:pt idx="849">
                  <c:v>2014-11-28</c:v>
                </c:pt>
                <c:pt idx="850">
                  <c:v>2014-12-01</c:v>
                </c:pt>
                <c:pt idx="851">
                  <c:v>2014-12-02</c:v>
                </c:pt>
                <c:pt idx="852">
                  <c:v>2014-12-03</c:v>
                </c:pt>
                <c:pt idx="853">
                  <c:v>2014-12-04</c:v>
                </c:pt>
                <c:pt idx="854">
                  <c:v>2014-12-05</c:v>
                </c:pt>
                <c:pt idx="855">
                  <c:v>2014-12-08</c:v>
                </c:pt>
                <c:pt idx="856">
                  <c:v>2014-12-09</c:v>
                </c:pt>
                <c:pt idx="857">
                  <c:v>2014-12-10</c:v>
                </c:pt>
                <c:pt idx="858">
                  <c:v>2014-12-11</c:v>
                </c:pt>
                <c:pt idx="859">
                  <c:v>2014-12-12</c:v>
                </c:pt>
                <c:pt idx="860">
                  <c:v>2014-12-15</c:v>
                </c:pt>
                <c:pt idx="861">
                  <c:v>2014-12-16</c:v>
                </c:pt>
                <c:pt idx="862">
                  <c:v>2014-12-17</c:v>
                </c:pt>
                <c:pt idx="863">
                  <c:v>2014-12-18</c:v>
                </c:pt>
                <c:pt idx="864">
                  <c:v>2014-12-19</c:v>
                </c:pt>
                <c:pt idx="865">
                  <c:v>2014-12-22</c:v>
                </c:pt>
                <c:pt idx="866">
                  <c:v>2014-12-23</c:v>
                </c:pt>
                <c:pt idx="867">
                  <c:v>2014-12-24</c:v>
                </c:pt>
                <c:pt idx="868">
                  <c:v>2014-12-26</c:v>
                </c:pt>
                <c:pt idx="869">
                  <c:v>2014-12-29</c:v>
                </c:pt>
                <c:pt idx="870">
                  <c:v>2014-12-30</c:v>
                </c:pt>
                <c:pt idx="871">
                  <c:v>2014-12-31</c:v>
                </c:pt>
                <c:pt idx="872">
                  <c:v>2015-01-02</c:v>
                </c:pt>
                <c:pt idx="873">
                  <c:v>2015-01-05</c:v>
                </c:pt>
                <c:pt idx="874">
                  <c:v>2015-01-06</c:v>
                </c:pt>
                <c:pt idx="875">
                  <c:v>2015-01-07</c:v>
                </c:pt>
                <c:pt idx="876">
                  <c:v>2015-01-08</c:v>
                </c:pt>
                <c:pt idx="877">
                  <c:v>2015-01-09</c:v>
                </c:pt>
                <c:pt idx="878">
                  <c:v>2015-01-12</c:v>
                </c:pt>
                <c:pt idx="879">
                  <c:v>2015-01-13</c:v>
                </c:pt>
                <c:pt idx="880">
                  <c:v>2015-01-14</c:v>
                </c:pt>
                <c:pt idx="881">
                  <c:v>2015-01-15</c:v>
                </c:pt>
                <c:pt idx="882">
                  <c:v>2015-01-16</c:v>
                </c:pt>
                <c:pt idx="883">
                  <c:v>2015-01-20</c:v>
                </c:pt>
                <c:pt idx="884">
                  <c:v>2015-01-21</c:v>
                </c:pt>
                <c:pt idx="885">
                  <c:v>2015-01-22</c:v>
                </c:pt>
                <c:pt idx="886">
                  <c:v>2015-01-23</c:v>
                </c:pt>
                <c:pt idx="887">
                  <c:v>2015-01-26</c:v>
                </c:pt>
                <c:pt idx="888">
                  <c:v>2015-01-27</c:v>
                </c:pt>
                <c:pt idx="889">
                  <c:v>2015-01-28</c:v>
                </c:pt>
                <c:pt idx="890">
                  <c:v>2015-01-29</c:v>
                </c:pt>
                <c:pt idx="891">
                  <c:v>2015-01-30</c:v>
                </c:pt>
                <c:pt idx="892">
                  <c:v>2015-02-02</c:v>
                </c:pt>
                <c:pt idx="893">
                  <c:v>2015-02-03</c:v>
                </c:pt>
                <c:pt idx="894">
                  <c:v>2015-02-04</c:v>
                </c:pt>
                <c:pt idx="895">
                  <c:v>2015-02-05</c:v>
                </c:pt>
                <c:pt idx="896">
                  <c:v>2015-02-06</c:v>
                </c:pt>
                <c:pt idx="897">
                  <c:v>2015-02-09</c:v>
                </c:pt>
                <c:pt idx="898">
                  <c:v>2015-02-10</c:v>
                </c:pt>
                <c:pt idx="899">
                  <c:v>2015-02-11</c:v>
                </c:pt>
                <c:pt idx="900">
                  <c:v>2015-02-12</c:v>
                </c:pt>
                <c:pt idx="901">
                  <c:v>2015-02-13</c:v>
                </c:pt>
                <c:pt idx="902">
                  <c:v>2015-02-17</c:v>
                </c:pt>
                <c:pt idx="903">
                  <c:v>2015-02-18</c:v>
                </c:pt>
                <c:pt idx="904">
                  <c:v>2015-02-19</c:v>
                </c:pt>
                <c:pt idx="905">
                  <c:v>2015-02-20</c:v>
                </c:pt>
                <c:pt idx="906">
                  <c:v>2015-02-23</c:v>
                </c:pt>
                <c:pt idx="907">
                  <c:v>2015-02-24</c:v>
                </c:pt>
                <c:pt idx="908">
                  <c:v>2015-02-25</c:v>
                </c:pt>
                <c:pt idx="909">
                  <c:v>2015-02-26</c:v>
                </c:pt>
                <c:pt idx="910">
                  <c:v>2015-02-27</c:v>
                </c:pt>
                <c:pt idx="911">
                  <c:v>2015-03-02</c:v>
                </c:pt>
                <c:pt idx="912">
                  <c:v>2015-03-03</c:v>
                </c:pt>
                <c:pt idx="913">
                  <c:v>2015-03-04</c:v>
                </c:pt>
                <c:pt idx="914">
                  <c:v>2015-03-05</c:v>
                </c:pt>
                <c:pt idx="915">
                  <c:v>2015-03-06</c:v>
                </c:pt>
                <c:pt idx="916">
                  <c:v>2015-03-09</c:v>
                </c:pt>
                <c:pt idx="917">
                  <c:v>2015-03-10</c:v>
                </c:pt>
                <c:pt idx="918">
                  <c:v>2015-03-11</c:v>
                </c:pt>
                <c:pt idx="919">
                  <c:v>2015-03-12</c:v>
                </c:pt>
                <c:pt idx="920">
                  <c:v>2015-03-13</c:v>
                </c:pt>
                <c:pt idx="921">
                  <c:v>2015-03-16</c:v>
                </c:pt>
                <c:pt idx="922">
                  <c:v>2015-03-17</c:v>
                </c:pt>
                <c:pt idx="923">
                  <c:v>2015-03-18</c:v>
                </c:pt>
                <c:pt idx="924">
                  <c:v>2015-03-19</c:v>
                </c:pt>
                <c:pt idx="925">
                  <c:v>2015-03-20</c:v>
                </c:pt>
                <c:pt idx="926">
                  <c:v>2015-03-23</c:v>
                </c:pt>
                <c:pt idx="927">
                  <c:v>2015-03-24</c:v>
                </c:pt>
                <c:pt idx="928">
                  <c:v>2015-03-25</c:v>
                </c:pt>
                <c:pt idx="929">
                  <c:v>2015-03-26</c:v>
                </c:pt>
                <c:pt idx="930">
                  <c:v>2015-03-27</c:v>
                </c:pt>
                <c:pt idx="931">
                  <c:v>2015-03-30</c:v>
                </c:pt>
                <c:pt idx="932">
                  <c:v>2015-03-31</c:v>
                </c:pt>
                <c:pt idx="933">
                  <c:v>2015-04-01</c:v>
                </c:pt>
                <c:pt idx="934">
                  <c:v>2015-04-02</c:v>
                </c:pt>
                <c:pt idx="935">
                  <c:v>2015-04-06</c:v>
                </c:pt>
                <c:pt idx="936">
                  <c:v>2015-04-07</c:v>
                </c:pt>
                <c:pt idx="937">
                  <c:v>2015-04-08</c:v>
                </c:pt>
                <c:pt idx="938">
                  <c:v>2015-04-09</c:v>
                </c:pt>
                <c:pt idx="939">
                  <c:v>2015-04-10</c:v>
                </c:pt>
                <c:pt idx="940">
                  <c:v>2015-04-13</c:v>
                </c:pt>
                <c:pt idx="941">
                  <c:v>2015-04-14</c:v>
                </c:pt>
                <c:pt idx="942">
                  <c:v>2015-04-15</c:v>
                </c:pt>
                <c:pt idx="943">
                  <c:v>2015-04-16</c:v>
                </c:pt>
                <c:pt idx="944">
                  <c:v>2015-04-17</c:v>
                </c:pt>
                <c:pt idx="945">
                  <c:v>2015-04-20</c:v>
                </c:pt>
                <c:pt idx="946">
                  <c:v>2015-04-21</c:v>
                </c:pt>
                <c:pt idx="947">
                  <c:v>2015-04-22</c:v>
                </c:pt>
                <c:pt idx="948">
                  <c:v>2015-04-23</c:v>
                </c:pt>
                <c:pt idx="949">
                  <c:v>2015-04-24</c:v>
                </c:pt>
                <c:pt idx="950">
                  <c:v>2015-04-27</c:v>
                </c:pt>
                <c:pt idx="951">
                  <c:v>2015-04-28</c:v>
                </c:pt>
                <c:pt idx="952">
                  <c:v>2015-04-29</c:v>
                </c:pt>
                <c:pt idx="953">
                  <c:v>2015-04-30</c:v>
                </c:pt>
                <c:pt idx="954">
                  <c:v>2015-05-01</c:v>
                </c:pt>
                <c:pt idx="955">
                  <c:v>2015-05-04</c:v>
                </c:pt>
                <c:pt idx="956">
                  <c:v>2015-05-05</c:v>
                </c:pt>
                <c:pt idx="957">
                  <c:v>2015-05-06</c:v>
                </c:pt>
                <c:pt idx="958">
                  <c:v>2015-05-07</c:v>
                </c:pt>
                <c:pt idx="959">
                  <c:v>2015-05-08</c:v>
                </c:pt>
                <c:pt idx="960">
                  <c:v>2015-05-11</c:v>
                </c:pt>
                <c:pt idx="961">
                  <c:v>2015-05-12</c:v>
                </c:pt>
                <c:pt idx="962">
                  <c:v>2015-05-13</c:v>
                </c:pt>
                <c:pt idx="963">
                  <c:v>2015-05-14</c:v>
                </c:pt>
                <c:pt idx="964">
                  <c:v>2015-05-15</c:v>
                </c:pt>
                <c:pt idx="965">
                  <c:v>2015-05-18</c:v>
                </c:pt>
                <c:pt idx="966">
                  <c:v>2015-05-19</c:v>
                </c:pt>
                <c:pt idx="967">
                  <c:v>2015-05-20</c:v>
                </c:pt>
                <c:pt idx="968">
                  <c:v>2015-05-21</c:v>
                </c:pt>
                <c:pt idx="969">
                  <c:v>2015-05-22</c:v>
                </c:pt>
                <c:pt idx="970">
                  <c:v>2015-05-26</c:v>
                </c:pt>
                <c:pt idx="971">
                  <c:v>2015-05-27</c:v>
                </c:pt>
                <c:pt idx="972">
                  <c:v>2015-05-28</c:v>
                </c:pt>
                <c:pt idx="973">
                  <c:v>2015-05-29</c:v>
                </c:pt>
                <c:pt idx="974">
                  <c:v>2015-06-01</c:v>
                </c:pt>
                <c:pt idx="975">
                  <c:v>2015-06-02</c:v>
                </c:pt>
                <c:pt idx="976">
                  <c:v>2015-06-03</c:v>
                </c:pt>
                <c:pt idx="977">
                  <c:v>2015-06-04</c:v>
                </c:pt>
                <c:pt idx="978">
                  <c:v>2015-06-05</c:v>
                </c:pt>
                <c:pt idx="979">
                  <c:v>2015-06-08</c:v>
                </c:pt>
                <c:pt idx="980">
                  <c:v>2015-06-09</c:v>
                </c:pt>
                <c:pt idx="981">
                  <c:v>2015-06-10</c:v>
                </c:pt>
                <c:pt idx="982">
                  <c:v>2015-06-11</c:v>
                </c:pt>
                <c:pt idx="983">
                  <c:v>2015-06-12</c:v>
                </c:pt>
                <c:pt idx="984">
                  <c:v>2015-06-15</c:v>
                </c:pt>
                <c:pt idx="985">
                  <c:v>2015-06-16</c:v>
                </c:pt>
                <c:pt idx="986">
                  <c:v>2015-06-17</c:v>
                </c:pt>
                <c:pt idx="987">
                  <c:v>2015-06-18</c:v>
                </c:pt>
                <c:pt idx="988">
                  <c:v>2015-06-19</c:v>
                </c:pt>
                <c:pt idx="989">
                  <c:v>2015-06-22</c:v>
                </c:pt>
                <c:pt idx="990">
                  <c:v>2015-06-23</c:v>
                </c:pt>
                <c:pt idx="991">
                  <c:v>2015-06-24</c:v>
                </c:pt>
                <c:pt idx="992">
                  <c:v>2015-06-25</c:v>
                </c:pt>
                <c:pt idx="993">
                  <c:v>2015-06-26</c:v>
                </c:pt>
                <c:pt idx="994">
                  <c:v>2015-06-29</c:v>
                </c:pt>
                <c:pt idx="995">
                  <c:v>2015-06-30</c:v>
                </c:pt>
                <c:pt idx="996">
                  <c:v>2015-07-01</c:v>
                </c:pt>
                <c:pt idx="997">
                  <c:v>2015-07-02</c:v>
                </c:pt>
                <c:pt idx="998">
                  <c:v>2015-07-06</c:v>
                </c:pt>
                <c:pt idx="999">
                  <c:v>2015-07-07</c:v>
                </c:pt>
                <c:pt idx="1000">
                  <c:v>2015-07-08</c:v>
                </c:pt>
                <c:pt idx="1001">
                  <c:v>2015-07-09</c:v>
                </c:pt>
                <c:pt idx="1002">
                  <c:v>2015-07-10</c:v>
                </c:pt>
                <c:pt idx="1003">
                  <c:v>2015-07-13</c:v>
                </c:pt>
                <c:pt idx="1004">
                  <c:v>2015-07-14</c:v>
                </c:pt>
                <c:pt idx="1005">
                  <c:v>2015-07-15</c:v>
                </c:pt>
                <c:pt idx="1006">
                  <c:v>2015-07-16</c:v>
                </c:pt>
                <c:pt idx="1007">
                  <c:v>2015-07-17</c:v>
                </c:pt>
                <c:pt idx="1008">
                  <c:v>2015-07-20</c:v>
                </c:pt>
                <c:pt idx="1009">
                  <c:v>2015-07-21</c:v>
                </c:pt>
                <c:pt idx="1010">
                  <c:v>2015-07-22</c:v>
                </c:pt>
                <c:pt idx="1011">
                  <c:v>2015-07-23</c:v>
                </c:pt>
                <c:pt idx="1012">
                  <c:v>2015-07-24</c:v>
                </c:pt>
                <c:pt idx="1013">
                  <c:v>2015-07-27</c:v>
                </c:pt>
                <c:pt idx="1014">
                  <c:v>2015-07-28</c:v>
                </c:pt>
                <c:pt idx="1015">
                  <c:v>2015-07-29</c:v>
                </c:pt>
                <c:pt idx="1016">
                  <c:v>2015-07-30</c:v>
                </c:pt>
                <c:pt idx="1017">
                  <c:v>2015-07-31</c:v>
                </c:pt>
                <c:pt idx="1018">
                  <c:v>2015-08-03</c:v>
                </c:pt>
                <c:pt idx="1019">
                  <c:v>2015-08-04</c:v>
                </c:pt>
                <c:pt idx="1020">
                  <c:v>2015-08-05</c:v>
                </c:pt>
                <c:pt idx="1021">
                  <c:v>2015-08-06</c:v>
                </c:pt>
                <c:pt idx="1022">
                  <c:v>2015-08-07</c:v>
                </c:pt>
                <c:pt idx="1023">
                  <c:v>2015-08-10</c:v>
                </c:pt>
                <c:pt idx="1024">
                  <c:v>2015-08-11</c:v>
                </c:pt>
                <c:pt idx="1025">
                  <c:v>2015-08-12</c:v>
                </c:pt>
                <c:pt idx="1026">
                  <c:v>2015-08-13</c:v>
                </c:pt>
                <c:pt idx="1027">
                  <c:v>2015-08-14</c:v>
                </c:pt>
                <c:pt idx="1028">
                  <c:v>2015-08-17</c:v>
                </c:pt>
                <c:pt idx="1029">
                  <c:v>2015-08-18</c:v>
                </c:pt>
                <c:pt idx="1030">
                  <c:v>2015-08-19</c:v>
                </c:pt>
                <c:pt idx="1031">
                  <c:v>2015-08-20</c:v>
                </c:pt>
                <c:pt idx="1032">
                  <c:v>2015-08-21</c:v>
                </c:pt>
                <c:pt idx="1033">
                  <c:v>2015-08-24</c:v>
                </c:pt>
                <c:pt idx="1034">
                  <c:v>2015-08-25</c:v>
                </c:pt>
                <c:pt idx="1035">
                  <c:v>2015-08-26</c:v>
                </c:pt>
                <c:pt idx="1036">
                  <c:v>2015-08-27</c:v>
                </c:pt>
                <c:pt idx="1037">
                  <c:v>2015-08-28</c:v>
                </c:pt>
                <c:pt idx="1038">
                  <c:v>2015-08-31</c:v>
                </c:pt>
                <c:pt idx="1039">
                  <c:v>2015-09-01</c:v>
                </c:pt>
                <c:pt idx="1040">
                  <c:v>2015-09-02</c:v>
                </c:pt>
                <c:pt idx="1041">
                  <c:v>2015-09-03</c:v>
                </c:pt>
                <c:pt idx="1042">
                  <c:v>2015-09-04</c:v>
                </c:pt>
                <c:pt idx="1043">
                  <c:v>2015-09-08</c:v>
                </c:pt>
                <c:pt idx="1044">
                  <c:v>2015-09-09</c:v>
                </c:pt>
                <c:pt idx="1045">
                  <c:v>2015-09-10</c:v>
                </c:pt>
                <c:pt idx="1046">
                  <c:v>2015-09-11</c:v>
                </c:pt>
                <c:pt idx="1047">
                  <c:v>2015-09-14</c:v>
                </c:pt>
                <c:pt idx="1048">
                  <c:v>2015-09-15</c:v>
                </c:pt>
                <c:pt idx="1049">
                  <c:v>2015-09-16</c:v>
                </c:pt>
                <c:pt idx="1050">
                  <c:v>2015-09-17</c:v>
                </c:pt>
                <c:pt idx="1051">
                  <c:v>2015-09-18</c:v>
                </c:pt>
                <c:pt idx="1052">
                  <c:v>2015-09-21</c:v>
                </c:pt>
                <c:pt idx="1053">
                  <c:v>2015-09-22</c:v>
                </c:pt>
                <c:pt idx="1054">
                  <c:v>2015-09-23</c:v>
                </c:pt>
                <c:pt idx="1055">
                  <c:v>2015-09-24</c:v>
                </c:pt>
                <c:pt idx="1056">
                  <c:v>2015-09-25</c:v>
                </c:pt>
                <c:pt idx="1057">
                  <c:v>2015-09-28</c:v>
                </c:pt>
                <c:pt idx="1058">
                  <c:v>2015-09-29</c:v>
                </c:pt>
                <c:pt idx="1059">
                  <c:v>2015-09-30</c:v>
                </c:pt>
                <c:pt idx="1060">
                  <c:v>2015-10-01</c:v>
                </c:pt>
                <c:pt idx="1061">
                  <c:v>2015-10-02</c:v>
                </c:pt>
                <c:pt idx="1062">
                  <c:v>2015-10-05</c:v>
                </c:pt>
                <c:pt idx="1063">
                  <c:v>2015-10-06</c:v>
                </c:pt>
                <c:pt idx="1064">
                  <c:v>2015-10-07</c:v>
                </c:pt>
                <c:pt idx="1065">
                  <c:v>2015-10-08</c:v>
                </c:pt>
                <c:pt idx="1066">
                  <c:v>2015-10-09</c:v>
                </c:pt>
                <c:pt idx="1067">
                  <c:v>2015-10-12</c:v>
                </c:pt>
                <c:pt idx="1068">
                  <c:v>2015-10-13</c:v>
                </c:pt>
                <c:pt idx="1069">
                  <c:v>2015-10-14</c:v>
                </c:pt>
                <c:pt idx="1070">
                  <c:v>2015-10-15</c:v>
                </c:pt>
                <c:pt idx="1071">
                  <c:v>2015-10-16</c:v>
                </c:pt>
                <c:pt idx="1072">
                  <c:v>2015-10-19</c:v>
                </c:pt>
                <c:pt idx="1073">
                  <c:v>2015-10-20</c:v>
                </c:pt>
                <c:pt idx="1074">
                  <c:v>2015-10-21</c:v>
                </c:pt>
                <c:pt idx="1075">
                  <c:v>2015-10-22</c:v>
                </c:pt>
                <c:pt idx="1076">
                  <c:v>2015-10-23</c:v>
                </c:pt>
                <c:pt idx="1077">
                  <c:v>2015-10-26</c:v>
                </c:pt>
                <c:pt idx="1078">
                  <c:v>2015-10-27</c:v>
                </c:pt>
                <c:pt idx="1079">
                  <c:v>2015-10-28</c:v>
                </c:pt>
                <c:pt idx="1080">
                  <c:v>2015-10-29</c:v>
                </c:pt>
                <c:pt idx="1081">
                  <c:v>2015-10-30</c:v>
                </c:pt>
                <c:pt idx="1082">
                  <c:v>2015-11-02</c:v>
                </c:pt>
                <c:pt idx="1083">
                  <c:v>2015-11-03</c:v>
                </c:pt>
                <c:pt idx="1084">
                  <c:v>2015-11-04</c:v>
                </c:pt>
                <c:pt idx="1085">
                  <c:v>2015-11-05</c:v>
                </c:pt>
                <c:pt idx="1086">
                  <c:v>2015-11-06</c:v>
                </c:pt>
                <c:pt idx="1087">
                  <c:v>2015-11-09</c:v>
                </c:pt>
                <c:pt idx="1088">
                  <c:v>2015-11-10</c:v>
                </c:pt>
                <c:pt idx="1089">
                  <c:v>2015-11-11</c:v>
                </c:pt>
                <c:pt idx="1090">
                  <c:v>2015-11-12</c:v>
                </c:pt>
                <c:pt idx="1091">
                  <c:v>2015-11-13</c:v>
                </c:pt>
                <c:pt idx="1092">
                  <c:v>2015-11-16</c:v>
                </c:pt>
                <c:pt idx="1093">
                  <c:v>2015-11-17</c:v>
                </c:pt>
                <c:pt idx="1094">
                  <c:v>2015-11-18</c:v>
                </c:pt>
                <c:pt idx="1095">
                  <c:v>2015-11-19</c:v>
                </c:pt>
                <c:pt idx="1096">
                  <c:v>2015-11-20</c:v>
                </c:pt>
                <c:pt idx="1097">
                  <c:v>2015-11-23</c:v>
                </c:pt>
                <c:pt idx="1098">
                  <c:v>2015-11-24</c:v>
                </c:pt>
                <c:pt idx="1099">
                  <c:v>2015-11-25</c:v>
                </c:pt>
                <c:pt idx="1100">
                  <c:v>2015-11-27</c:v>
                </c:pt>
                <c:pt idx="1101">
                  <c:v>2015-11-30</c:v>
                </c:pt>
                <c:pt idx="1102">
                  <c:v>2015-12-01</c:v>
                </c:pt>
                <c:pt idx="1103">
                  <c:v>2015-12-02</c:v>
                </c:pt>
                <c:pt idx="1104">
                  <c:v>2015-12-03</c:v>
                </c:pt>
                <c:pt idx="1105">
                  <c:v>2015-12-04</c:v>
                </c:pt>
                <c:pt idx="1106">
                  <c:v>2015-12-07</c:v>
                </c:pt>
                <c:pt idx="1107">
                  <c:v>2015-12-08</c:v>
                </c:pt>
                <c:pt idx="1108">
                  <c:v>2015-12-09</c:v>
                </c:pt>
                <c:pt idx="1109">
                  <c:v>2015-12-10</c:v>
                </c:pt>
                <c:pt idx="1110">
                  <c:v>2015-12-11</c:v>
                </c:pt>
                <c:pt idx="1111">
                  <c:v>2015-12-14</c:v>
                </c:pt>
                <c:pt idx="1112">
                  <c:v>2015-12-15</c:v>
                </c:pt>
                <c:pt idx="1113">
                  <c:v>2015-12-16</c:v>
                </c:pt>
                <c:pt idx="1114">
                  <c:v>2015-12-17</c:v>
                </c:pt>
                <c:pt idx="1115">
                  <c:v>2015-12-18</c:v>
                </c:pt>
                <c:pt idx="1116">
                  <c:v>2015-12-21</c:v>
                </c:pt>
                <c:pt idx="1117">
                  <c:v>2015-12-22</c:v>
                </c:pt>
                <c:pt idx="1118">
                  <c:v>2015-12-23</c:v>
                </c:pt>
                <c:pt idx="1119">
                  <c:v>2015-12-24</c:v>
                </c:pt>
                <c:pt idx="1120">
                  <c:v>2015-12-28</c:v>
                </c:pt>
                <c:pt idx="1121">
                  <c:v>2015-12-29</c:v>
                </c:pt>
                <c:pt idx="1122">
                  <c:v>2015-12-30</c:v>
                </c:pt>
                <c:pt idx="1123">
                  <c:v>2015-12-31</c:v>
                </c:pt>
                <c:pt idx="1124">
                  <c:v>2016-01-04</c:v>
                </c:pt>
                <c:pt idx="1125">
                  <c:v>2016-01-05</c:v>
                </c:pt>
                <c:pt idx="1126">
                  <c:v>2016-01-06</c:v>
                </c:pt>
                <c:pt idx="1127">
                  <c:v>2016-01-07</c:v>
                </c:pt>
                <c:pt idx="1128">
                  <c:v>2016-01-08</c:v>
                </c:pt>
                <c:pt idx="1129">
                  <c:v>2016-01-11</c:v>
                </c:pt>
                <c:pt idx="1130">
                  <c:v>2016-01-12</c:v>
                </c:pt>
                <c:pt idx="1131">
                  <c:v>2016-01-13</c:v>
                </c:pt>
                <c:pt idx="1132">
                  <c:v>2016-01-14</c:v>
                </c:pt>
                <c:pt idx="1133">
                  <c:v>2016-01-15</c:v>
                </c:pt>
                <c:pt idx="1134">
                  <c:v>2016-01-19</c:v>
                </c:pt>
                <c:pt idx="1135">
                  <c:v>2016-01-20</c:v>
                </c:pt>
                <c:pt idx="1136">
                  <c:v>2016-01-21</c:v>
                </c:pt>
                <c:pt idx="1137">
                  <c:v>2016-01-22</c:v>
                </c:pt>
                <c:pt idx="1138">
                  <c:v>2016-01-25</c:v>
                </c:pt>
                <c:pt idx="1139">
                  <c:v>2016-01-26</c:v>
                </c:pt>
                <c:pt idx="1140">
                  <c:v>2016-01-27</c:v>
                </c:pt>
                <c:pt idx="1141">
                  <c:v>2016-01-28</c:v>
                </c:pt>
                <c:pt idx="1142">
                  <c:v>2016-01-29</c:v>
                </c:pt>
                <c:pt idx="1143">
                  <c:v>2016-02-01</c:v>
                </c:pt>
                <c:pt idx="1144">
                  <c:v>2016-02-02</c:v>
                </c:pt>
                <c:pt idx="1145">
                  <c:v>2016-02-03</c:v>
                </c:pt>
                <c:pt idx="1146">
                  <c:v>2016-02-04</c:v>
                </c:pt>
                <c:pt idx="1147">
                  <c:v>2016-02-05</c:v>
                </c:pt>
                <c:pt idx="1148">
                  <c:v>2016-02-08</c:v>
                </c:pt>
                <c:pt idx="1149">
                  <c:v>2016-02-09</c:v>
                </c:pt>
                <c:pt idx="1150">
                  <c:v>2016-02-10</c:v>
                </c:pt>
                <c:pt idx="1151">
                  <c:v>2016-02-11</c:v>
                </c:pt>
                <c:pt idx="1152">
                  <c:v>2016-02-12</c:v>
                </c:pt>
                <c:pt idx="1153">
                  <c:v>2016-02-16</c:v>
                </c:pt>
                <c:pt idx="1154">
                  <c:v>2016-02-17</c:v>
                </c:pt>
                <c:pt idx="1155">
                  <c:v>2016-02-18</c:v>
                </c:pt>
                <c:pt idx="1156">
                  <c:v>2016-02-19</c:v>
                </c:pt>
                <c:pt idx="1157">
                  <c:v>2016-02-22</c:v>
                </c:pt>
                <c:pt idx="1158">
                  <c:v>2016-02-23</c:v>
                </c:pt>
                <c:pt idx="1159">
                  <c:v>2016-02-24</c:v>
                </c:pt>
                <c:pt idx="1160">
                  <c:v>2016-02-25</c:v>
                </c:pt>
                <c:pt idx="1161">
                  <c:v>2016-02-26</c:v>
                </c:pt>
                <c:pt idx="1162">
                  <c:v>2016-02-29</c:v>
                </c:pt>
                <c:pt idx="1163">
                  <c:v>2016-03-01</c:v>
                </c:pt>
                <c:pt idx="1164">
                  <c:v>2016-03-02</c:v>
                </c:pt>
                <c:pt idx="1165">
                  <c:v>2016-03-03</c:v>
                </c:pt>
                <c:pt idx="1166">
                  <c:v>2016-03-04</c:v>
                </c:pt>
                <c:pt idx="1167">
                  <c:v>2016-03-07</c:v>
                </c:pt>
                <c:pt idx="1168">
                  <c:v>2016-03-08</c:v>
                </c:pt>
                <c:pt idx="1169">
                  <c:v>2016-03-09</c:v>
                </c:pt>
                <c:pt idx="1170">
                  <c:v>2016-03-10</c:v>
                </c:pt>
                <c:pt idx="1171">
                  <c:v>2016-03-11</c:v>
                </c:pt>
                <c:pt idx="1172">
                  <c:v>2016-03-14</c:v>
                </c:pt>
                <c:pt idx="1173">
                  <c:v>2016-03-15</c:v>
                </c:pt>
                <c:pt idx="1174">
                  <c:v>2016-03-16</c:v>
                </c:pt>
                <c:pt idx="1175">
                  <c:v>2016-03-17</c:v>
                </c:pt>
                <c:pt idx="1176">
                  <c:v>2016-03-18</c:v>
                </c:pt>
                <c:pt idx="1177">
                  <c:v>2016-03-21</c:v>
                </c:pt>
                <c:pt idx="1178">
                  <c:v>2016-03-22</c:v>
                </c:pt>
                <c:pt idx="1179">
                  <c:v>2016-03-23</c:v>
                </c:pt>
                <c:pt idx="1180">
                  <c:v>2016-03-24</c:v>
                </c:pt>
                <c:pt idx="1181">
                  <c:v>2016-03-28</c:v>
                </c:pt>
                <c:pt idx="1182">
                  <c:v>2016-03-29</c:v>
                </c:pt>
                <c:pt idx="1183">
                  <c:v>2016-03-30</c:v>
                </c:pt>
                <c:pt idx="1184">
                  <c:v>2016-03-31</c:v>
                </c:pt>
              </c:strCache>
            </c:strRef>
          </c:cat>
          <c:val>
            <c:numRef>
              <c:f>RISKSTATS_LSE!$AG$2:$AG$1186</c:f>
              <c:numCache>
                <c:formatCode>0.0%</c:formatCode>
                <c:ptCount val="1185"/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2.1136643468849998E-3</c:v>
                </c:pt>
                <c:pt idx="761">
                  <c:v>2.1468817667669999E-3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5.3889105450549996E-3</c:v>
                </c:pt>
                <c:pt idx="798">
                  <c:v>5.4018926295310004E-3</c:v>
                </c:pt>
                <c:pt idx="799">
                  <c:v>5.3304667454770003E-3</c:v>
                </c:pt>
                <c:pt idx="800">
                  <c:v>5.3070278731640001E-3</c:v>
                </c:pt>
                <c:pt idx="801">
                  <c:v>8.7722112342499999E-3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-5.9203381263000002E-4</c:v>
                </c:pt>
                <c:pt idx="806">
                  <c:v>-5.9604542850399999E-4</c:v>
                </c:pt>
                <c:pt idx="807">
                  <c:v>-5.9460046986399995E-4</c:v>
                </c:pt>
                <c:pt idx="808">
                  <c:v>-1.452993288612E-3</c:v>
                </c:pt>
                <c:pt idx="809">
                  <c:v>-1.474693621332E-3</c:v>
                </c:pt>
                <c:pt idx="810">
                  <c:v>-1.4847436049709999E-3</c:v>
                </c:pt>
                <c:pt idx="811">
                  <c:v>-1.471444541415E-3</c:v>
                </c:pt>
                <c:pt idx="812">
                  <c:v>-1.755965036506E-3</c:v>
                </c:pt>
                <c:pt idx="813">
                  <c:v>-1.856978254308E-3</c:v>
                </c:pt>
                <c:pt idx="814">
                  <c:v>-6.1190979372299998E-4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-5.1178980614710002E-3</c:v>
                </c:pt>
                <c:pt idx="824">
                  <c:v>-6.3107128342270004E-3</c:v>
                </c:pt>
                <c:pt idx="825">
                  <c:v>-6.4201782683659999E-3</c:v>
                </c:pt>
                <c:pt idx="826">
                  <c:v>-6.4777512730450001E-3</c:v>
                </c:pt>
                <c:pt idx="827">
                  <c:v>-2.1633835407749999E-3</c:v>
                </c:pt>
                <c:pt idx="828">
                  <c:v>-4.6233901509700002E-4</c:v>
                </c:pt>
                <c:pt idx="829">
                  <c:v>-4.6594388001299999E-4</c:v>
                </c:pt>
                <c:pt idx="830">
                  <c:v>-4.4712422987199999E-4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-1.4042165985399999E-3</c:v>
                </c:pt>
                <c:pt idx="836">
                  <c:v>-2.2871639826599999E-3</c:v>
                </c:pt>
                <c:pt idx="837">
                  <c:v>-7.7322770438329998E-3</c:v>
                </c:pt>
                <c:pt idx="838">
                  <c:v>-7.8150773711129998E-3</c:v>
                </c:pt>
                <c:pt idx="839">
                  <c:v>-2.4188107747519999E-3</c:v>
                </c:pt>
                <c:pt idx="840">
                  <c:v>-2.049466494057E-3</c:v>
                </c:pt>
                <c:pt idx="841">
                  <c:v>-2.0512120168420002E-3</c:v>
                </c:pt>
                <c:pt idx="842">
                  <c:v>-5.6906005256340004E-3</c:v>
                </c:pt>
                <c:pt idx="843">
                  <c:v>-8.4844542904249989E-3</c:v>
                </c:pt>
                <c:pt idx="844">
                  <c:v>-1.0510227926588001E-2</c:v>
                </c:pt>
                <c:pt idx="845">
                  <c:v>1.6015608359499999E-3</c:v>
                </c:pt>
                <c:pt idx="846">
                  <c:v>1.5954971109129999E-3</c:v>
                </c:pt>
                <c:pt idx="847">
                  <c:v>1.5927554849549999E-3</c:v>
                </c:pt>
                <c:pt idx="848">
                  <c:v>1.5967711124469999E-3</c:v>
                </c:pt>
                <c:pt idx="849">
                  <c:v>1.627067376818E-3</c:v>
                </c:pt>
                <c:pt idx="850">
                  <c:v>1.6515984272499999E-3</c:v>
                </c:pt>
                <c:pt idx="851">
                  <c:v>1.657447068787E-3</c:v>
                </c:pt>
                <c:pt idx="852">
                  <c:v>1.6471172942950001E-3</c:v>
                </c:pt>
                <c:pt idx="853">
                  <c:v>1.6530698098440001E-3</c:v>
                </c:pt>
                <c:pt idx="854">
                  <c:v>1.643393708298E-3</c:v>
                </c:pt>
                <c:pt idx="855">
                  <c:v>1.6774380072339999E-3</c:v>
                </c:pt>
                <c:pt idx="856">
                  <c:v>1.669734252747E-3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-1.113634942398E-3</c:v>
                </c:pt>
                <c:pt idx="866">
                  <c:v>-1.089569083793E-3</c:v>
                </c:pt>
                <c:pt idx="867">
                  <c:v>-1.09944034548E-3</c:v>
                </c:pt>
                <c:pt idx="868">
                  <c:v>-1.1026903915950001E-3</c:v>
                </c:pt>
                <c:pt idx="869">
                  <c:v>-2.5960693392840001E-3</c:v>
                </c:pt>
                <c:pt idx="870">
                  <c:v>-4.0668271347659999E-3</c:v>
                </c:pt>
                <c:pt idx="871">
                  <c:v>-4.0553908383639996E-3</c:v>
                </c:pt>
                <c:pt idx="872">
                  <c:v>-5.4902219705980004E-3</c:v>
                </c:pt>
                <c:pt idx="873">
                  <c:v>-5.5171390260220004E-3</c:v>
                </c:pt>
                <c:pt idx="874">
                  <c:v>-5.5300695950689996E-3</c:v>
                </c:pt>
                <c:pt idx="875">
                  <c:v>-5.9779551837230004E-3</c:v>
                </c:pt>
                <c:pt idx="876">
                  <c:v>-8.3809214596910001E-3</c:v>
                </c:pt>
                <c:pt idx="877">
                  <c:v>-8.221182712531E-3</c:v>
                </c:pt>
                <c:pt idx="878">
                  <c:v>-8.0990288160219994E-3</c:v>
                </c:pt>
                <c:pt idx="879">
                  <c:v>-1.0288332902484E-2</c:v>
                </c:pt>
                <c:pt idx="880">
                  <c:v>-1.1372166713151E-2</c:v>
                </c:pt>
                <c:pt idx="881">
                  <c:v>-1.2860086938104E-2</c:v>
                </c:pt>
                <c:pt idx="882">
                  <c:v>-1.3108189328833999E-2</c:v>
                </c:pt>
                <c:pt idx="883">
                  <c:v>-5.0654760357409997E-3</c:v>
                </c:pt>
                <c:pt idx="884">
                  <c:v>-5.0464825173159996E-3</c:v>
                </c:pt>
                <c:pt idx="885">
                  <c:v>-5.0816056863359996E-3</c:v>
                </c:pt>
                <c:pt idx="886">
                  <c:v>-5.0590894960810002E-3</c:v>
                </c:pt>
                <c:pt idx="887">
                  <c:v>-5.13868592699E-3</c:v>
                </c:pt>
                <c:pt idx="888">
                  <c:v>-5.1171855880479998E-3</c:v>
                </c:pt>
                <c:pt idx="889">
                  <c:v>-5.1230374568449998E-3</c:v>
                </c:pt>
                <c:pt idx="890">
                  <c:v>-5.072661989039E-3</c:v>
                </c:pt>
                <c:pt idx="891">
                  <c:v>-5.0278385624110003E-3</c:v>
                </c:pt>
                <c:pt idx="892">
                  <c:v>-4.2655260753630001E-3</c:v>
                </c:pt>
                <c:pt idx="893">
                  <c:v>-4.2571810110079997E-3</c:v>
                </c:pt>
                <c:pt idx="894">
                  <c:v>-4.2848190735020001E-3</c:v>
                </c:pt>
                <c:pt idx="895">
                  <c:v>-4.2486429527189996E-3</c:v>
                </c:pt>
                <c:pt idx="896">
                  <c:v>-4.2958470523929999E-3</c:v>
                </c:pt>
                <c:pt idx="897">
                  <c:v>-2.6440113399099998E-3</c:v>
                </c:pt>
                <c:pt idx="898">
                  <c:v>-4.5070010321800002E-4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2.8137948829219999E-3</c:v>
                </c:pt>
                <c:pt idx="913">
                  <c:v>4.1621701702570001E-3</c:v>
                </c:pt>
                <c:pt idx="914">
                  <c:v>4.1978615963779997E-3</c:v>
                </c:pt>
                <c:pt idx="915">
                  <c:v>4.1116658957859997E-3</c:v>
                </c:pt>
                <c:pt idx="916">
                  <c:v>4.8000611548499996E-3</c:v>
                </c:pt>
                <c:pt idx="917">
                  <c:v>4.8474624221179997E-3</c:v>
                </c:pt>
                <c:pt idx="918">
                  <c:v>4.7953634827880001E-3</c:v>
                </c:pt>
                <c:pt idx="919">
                  <c:v>4.7599709456210004E-3</c:v>
                </c:pt>
                <c:pt idx="920">
                  <c:v>4.7931746776620002E-3</c:v>
                </c:pt>
                <c:pt idx="921">
                  <c:v>4.9198642731890004E-3</c:v>
                </c:pt>
                <c:pt idx="922">
                  <c:v>4.9394989859920004E-3</c:v>
                </c:pt>
                <c:pt idx="923">
                  <c:v>4.9480688009580004E-3</c:v>
                </c:pt>
                <c:pt idx="924">
                  <c:v>4.916803528286E-3</c:v>
                </c:pt>
                <c:pt idx="925">
                  <c:v>4.9033252257819999E-3</c:v>
                </c:pt>
                <c:pt idx="926">
                  <c:v>4.9473890477339999E-3</c:v>
                </c:pt>
                <c:pt idx="927">
                  <c:v>4.4695413022089996E-3</c:v>
                </c:pt>
                <c:pt idx="928">
                  <c:v>4.4547012218890004E-3</c:v>
                </c:pt>
                <c:pt idx="929">
                  <c:v>4.4248857180210002E-3</c:v>
                </c:pt>
                <c:pt idx="930">
                  <c:v>4.7077232547890003E-3</c:v>
                </c:pt>
                <c:pt idx="931">
                  <c:v>4.7118337244490003E-3</c:v>
                </c:pt>
                <c:pt idx="932">
                  <c:v>4.7087407009190002E-3</c:v>
                </c:pt>
                <c:pt idx="933">
                  <c:v>4.6294022403720004E-3</c:v>
                </c:pt>
                <c:pt idx="934">
                  <c:v>4.6486620065889998E-3</c:v>
                </c:pt>
                <c:pt idx="935">
                  <c:v>4.6364171259709996E-3</c:v>
                </c:pt>
                <c:pt idx="936">
                  <c:v>4.6754602661509999E-3</c:v>
                </c:pt>
                <c:pt idx="937">
                  <c:v>1.3391927004000001E-3</c:v>
                </c:pt>
                <c:pt idx="938">
                  <c:v>1.3496821739790001E-3</c:v>
                </c:pt>
                <c:pt idx="939">
                  <c:v>1.355290258788E-3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3.2294553835400001E-3</c:v>
                </c:pt>
                <c:pt idx="946">
                  <c:v>3.5297975623800001E-3</c:v>
                </c:pt>
                <c:pt idx="947">
                  <c:v>0</c:v>
                </c:pt>
                <c:pt idx="948">
                  <c:v>-6.9701075108199995E-4</c:v>
                </c:pt>
                <c:pt idx="949">
                  <c:v>-7.0026635840400001E-4</c:v>
                </c:pt>
                <c:pt idx="950">
                  <c:v>4.2205285866339995E-3</c:v>
                </c:pt>
                <c:pt idx="951">
                  <c:v>-7.0352766052500005E-4</c:v>
                </c:pt>
                <c:pt idx="952">
                  <c:v>5.5732411242000006E-4</c:v>
                </c:pt>
                <c:pt idx="953">
                  <c:v>3.5864905766700003E-4</c:v>
                </c:pt>
                <c:pt idx="954">
                  <c:v>-1.5901919173110001E-3</c:v>
                </c:pt>
                <c:pt idx="955">
                  <c:v>-1.5824495421750001E-3</c:v>
                </c:pt>
                <c:pt idx="956">
                  <c:v>-1.5803045057980001E-3</c:v>
                </c:pt>
                <c:pt idx="957">
                  <c:v>-2.2380151812979999E-3</c:v>
                </c:pt>
                <c:pt idx="958">
                  <c:v>-2.2614936502980002E-3</c:v>
                </c:pt>
                <c:pt idx="959">
                  <c:v>-2.7739314951860002E-3</c:v>
                </c:pt>
                <c:pt idx="960">
                  <c:v>-2.781554214224E-3</c:v>
                </c:pt>
                <c:pt idx="961">
                  <c:v>-3.163977973934E-3</c:v>
                </c:pt>
                <c:pt idx="962">
                  <c:v>-3.1509694644240001E-3</c:v>
                </c:pt>
                <c:pt idx="963">
                  <c:v>-3.801080009948E-3</c:v>
                </c:pt>
                <c:pt idx="964">
                  <c:v>-4.1180792467369999E-3</c:v>
                </c:pt>
                <c:pt idx="965">
                  <c:v>-4.4894677617870003E-3</c:v>
                </c:pt>
                <c:pt idx="966">
                  <c:v>-4.7536597112740001E-3</c:v>
                </c:pt>
                <c:pt idx="967">
                  <c:v>-4.7888363719859996E-3</c:v>
                </c:pt>
                <c:pt idx="968">
                  <c:v>-4.706749200616E-3</c:v>
                </c:pt>
                <c:pt idx="969">
                  <c:v>-4.6475241814209999E-3</c:v>
                </c:pt>
                <c:pt idx="970">
                  <c:v>-4.5986277617900001E-3</c:v>
                </c:pt>
                <c:pt idx="971">
                  <c:v>-4.6581286192949999E-3</c:v>
                </c:pt>
                <c:pt idx="972">
                  <c:v>-4.6859019817219998E-3</c:v>
                </c:pt>
                <c:pt idx="973">
                  <c:v>-4.7041190111499999E-3</c:v>
                </c:pt>
                <c:pt idx="974">
                  <c:v>-4.5103059295850002E-3</c:v>
                </c:pt>
                <c:pt idx="975">
                  <c:v>-4.4575898020830004E-3</c:v>
                </c:pt>
                <c:pt idx="976">
                  <c:v>-4.4960016661790003E-3</c:v>
                </c:pt>
                <c:pt idx="977">
                  <c:v>-5.4515335374199997E-3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-1.3229386532586001E-2</c:v>
                </c:pt>
                <c:pt idx="996">
                  <c:v>-1.1223434519287E-2</c:v>
                </c:pt>
                <c:pt idx="997">
                  <c:v>-1.1298597865511999E-2</c:v>
                </c:pt>
                <c:pt idx="998">
                  <c:v>-1.1270570983661E-2</c:v>
                </c:pt>
                <c:pt idx="999">
                  <c:v>-4.4457675732259994E-3</c:v>
                </c:pt>
                <c:pt idx="1000">
                  <c:v>-3.1223080724059999E-3</c:v>
                </c:pt>
                <c:pt idx="1001">
                  <c:v>-3.8392122390650007E-3</c:v>
                </c:pt>
                <c:pt idx="1002">
                  <c:v>-1.0721135813078E-2</c:v>
                </c:pt>
                <c:pt idx="1003">
                  <c:v>-1.0783407140407E-2</c:v>
                </c:pt>
                <c:pt idx="1004">
                  <c:v>-1.0850747813876E-2</c:v>
                </c:pt>
                <c:pt idx="1005">
                  <c:v>-9.097794079782999E-3</c:v>
                </c:pt>
                <c:pt idx="1006">
                  <c:v>-1.006041442059E-2</c:v>
                </c:pt>
                <c:pt idx="1007">
                  <c:v>-1.1042706580655001E-2</c:v>
                </c:pt>
                <c:pt idx="1008">
                  <c:v>-1.1371234919679001E-2</c:v>
                </c:pt>
                <c:pt idx="1009">
                  <c:v>-1.1357710474790001E-2</c:v>
                </c:pt>
                <c:pt idx="1010">
                  <c:v>-7.1416216896389995E-3</c:v>
                </c:pt>
                <c:pt idx="1011">
                  <c:v>-1.1774683503944E-2</c:v>
                </c:pt>
                <c:pt idx="1012">
                  <c:v>7.4434566694799975E-4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8.3477862842270007E-3</c:v>
                </c:pt>
                <c:pt idx="1029">
                  <c:v>1.5100155529663E-2</c:v>
                </c:pt>
                <c:pt idx="1030">
                  <c:v>1.6210111178998E-2</c:v>
                </c:pt>
                <c:pt idx="1031">
                  <c:v>1.6672518233483001E-2</c:v>
                </c:pt>
                <c:pt idx="1032">
                  <c:v>1.7686951973026003E-2</c:v>
                </c:pt>
                <c:pt idx="1033">
                  <c:v>1.8644726073628999E-2</c:v>
                </c:pt>
                <c:pt idx="1034">
                  <c:v>1.9321318707238001E-2</c:v>
                </c:pt>
                <c:pt idx="1035">
                  <c:v>-1.53689381338E-3</c:v>
                </c:pt>
                <c:pt idx="1036">
                  <c:v>-2.4936805517209999E-3</c:v>
                </c:pt>
                <c:pt idx="1037">
                  <c:v>6.2234514810360006E-3</c:v>
                </c:pt>
                <c:pt idx="1038">
                  <c:v>5.591220409501E-3</c:v>
                </c:pt>
                <c:pt idx="1039">
                  <c:v>4.8024494682120007E-3</c:v>
                </c:pt>
                <c:pt idx="1040">
                  <c:v>4.7893328013169992E-3</c:v>
                </c:pt>
                <c:pt idx="1041">
                  <c:v>4.8212408284970002E-3</c:v>
                </c:pt>
                <c:pt idx="1042">
                  <c:v>5.9730173398120003E-3</c:v>
                </c:pt>
                <c:pt idx="1043">
                  <c:v>3.0309899096109998E-3</c:v>
                </c:pt>
                <c:pt idx="1044">
                  <c:v>4.6568175450700001E-3</c:v>
                </c:pt>
                <c:pt idx="1045">
                  <c:v>1.1547189479891E-2</c:v>
                </c:pt>
                <c:pt idx="1046">
                  <c:v>1.2682587459768999E-2</c:v>
                </c:pt>
                <c:pt idx="1047">
                  <c:v>1.3371766934811E-2</c:v>
                </c:pt>
                <c:pt idx="1048">
                  <c:v>1.1505694523045E-2</c:v>
                </c:pt>
                <c:pt idx="1049">
                  <c:v>1.1547998959807E-2</c:v>
                </c:pt>
                <c:pt idx="1050">
                  <c:v>1.3883160246628E-2</c:v>
                </c:pt>
                <c:pt idx="1051">
                  <c:v>1.3088488249550001E-2</c:v>
                </c:pt>
                <c:pt idx="1052">
                  <c:v>1.2960400524855E-2</c:v>
                </c:pt>
                <c:pt idx="1053">
                  <c:v>1.3010143434464E-2</c:v>
                </c:pt>
                <c:pt idx="1054">
                  <c:v>1.0755404588308998E-2</c:v>
                </c:pt>
                <c:pt idx="1055">
                  <c:v>1.3304880882362003E-2</c:v>
                </c:pt>
                <c:pt idx="1056">
                  <c:v>1.2541628989913001E-2</c:v>
                </c:pt>
                <c:pt idx="1057">
                  <c:v>1.6276104876042998E-2</c:v>
                </c:pt>
                <c:pt idx="1058">
                  <c:v>1.1142295143301E-2</c:v>
                </c:pt>
                <c:pt idx="1059">
                  <c:v>4.1689968710109998E-3</c:v>
                </c:pt>
                <c:pt idx="1060">
                  <c:v>-7.8162455913660008E-3</c:v>
                </c:pt>
                <c:pt idx="1061">
                  <c:v>-2.0216569916156998E-2</c:v>
                </c:pt>
                <c:pt idx="1062">
                  <c:v>-1.0002186526676001E-2</c:v>
                </c:pt>
                <c:pt idx="1063">
                  <c:v>-3.6735761591159995E-3</c:v>
                </c:pt>
                <c:pt idx="1064">
                  <c:v>-3.7633500241400003E-3</c:v>
                </c:pt>
                <c:pt idx="1065">
                  <c:v>-2.1437828466130001E-3</c:v>
                </c:pt>
                <c:pt idx="1066">
                  <c:v>3.3922499223269999E-3</c:v>
                </c:pt>
                <c:pt idx="1067">
                  <c:v>8.7657549739150013E-3</c:v>
                </c:pt>
                <c:pt idx="1068">
                  <c:v>8.6716339180160015E-3</c:v>
                </c:pt>
                <c:pt idx="1069">
                  <c:v>8.6768681019160007E-3</c:v>
                </c:pt>
                <c:pt idx="1070">
                  <c:v>8.2614059552979999E-3</c:v>
                </c:pt>
                <c:pt idx="1071">
                  <c:v>0</c:v>
                </c:pt>
                <c:pt idx="1072">
                  <c:v>0</c:v>
                </c:pt>
                <c:pt idx="1073">
                  <c:v>-7.2069198026299998E-4</c:v>
                </c:pt>
                <c:pt idx="1074">
                  <c:v>-2.7767702057100024E-4</c:v>
                </c:pt>
                <c:pt idx="1075">
                  <c:v>-1.6704648759899993E-4</c:v>
                </c:pt>
                <c:pt idx="1076">
                  <c:v>-4.0657732446560003E-3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-2.2486323824699999E-4</c:v>
                </c:pt>
                <c:pt idx="1087">
                  <c:v>0</c:v>
                </c:pt>
                <c:pt idx="1088">
                  <c:v>0</c:v>
                </c:pt>
                <c:pt idx="1089">
                  <c:v>-6.5998626383800005E-4</c:v>
                </c:pt>
                <c:pt idx="1090">
                  <c:v>-5.7461456962000002E-5</c:v>
                </c:pt>
                <c:pt idx="1091">
                  <c:v>-6.9027142697999997E-4</c:v>
                </c:pt>
                <c:pt idx="1092">
                  <c:v>2.7575802299000082E-5</c:v>
                </c:pt>
                <c:pt idx="1093">
                  <c:v>2.7738541141999999E-5</c:v>
                </c:pt>
                <c:pt idx="1094">
                  <c:v>2.7987815919999998E-5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-6.1986397535500001E-4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-2.4291966742730001E-3</c:v>
                </c:pt>
                <c:pt idx="1137">
                  <c:v>-2.4582563274859999E-3</c:v>
                </c:pt>
                <c:pt idx="1138">
                  <c:v>-8.4545392294470001E-3</c:v>
                </c:pt>
                <c:pt idx="1139">
                  <c:v>-1.1547136434904999E-2</c:v>
                </c:pt>
                <c:pt idx="1140">
                  <c:v>-1.1087633433089999E-2</c:v>
                </c:pt>
                <c:pt idx="1141">
                  <c:v>-1.1335945699244999E-2</c:v>
                </c:pt>
                <c:pt idx="1142">
                  <c:v>-1.1138343293865E-2</c:v>
                </c:pt>
                <c:pt idx="1143">
                  <c:v>-1.4726944476768001E-2</c:v>
                </c:pt>
                <c:pt idx="1144">
                  <c:v>-1.4313555551155E-2</c:v>
                </c:pt>
                <c:pt idx="1145">
                  <c:v>-1.3332379041869E-2</c:v>
                </c:pt>
                <c:pt idx="1146">
                  <c:v>-1.3658950281491E-2</c:v>
                </c:pt>
                <c:pt idx="1147">
                  <c:v>-2.9707434956410001E-3</c:v>
                </c:pt>
                <c:pt idx="1148">
                  <c:v>-2.841140879819E-3</c:v>
                </c:pt>
                <c:pt idx="1149">
                  <c:v>-2.7528028002999998E-3</c:v>
                </c:pt>
                <c:pt idx="1150">
                  <c:v>-2.6715418068689999E-3</c:v>
                </c:pt>
                <c:pt idx="1151">
                  <c:v>-2.601380212854E-3</c:v>
                </c:pt>
                <c:pt idx="1152">
                  <c:v>-2.7645623141240002E-3</c:v>
                </c:pt>
                <c:pt idx="1153">
                  <c:v>-2.8291066836E-3</c:v>
                </c:pt>
                <c:pt idx="1154">
                  <c:v>-2.9406950721140002E-3</c:v>
                </c:pt>
                <c:pt idx="1155">
                  <c:v>-2.9171836495679999E-3</c:v>
                </c:pt>
                <c:pt idx="1156">
                  <c:v>-2.636545859017E-3</c:v>
                </c:pt>
                <c:pt idx="1157">
                  <c:v>-2.325331705196E-3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8-4F41-9254-D40D99E6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catAx>
        <c:axId val="683515376"/>
        <c:scaling>
          <c:orientation val="minMax"/>
          <c:min val="39995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Algn val="ctr"/>
        <c:lblOffset val="100"/>
        <c:tickLblSkip val="3"/>
        <c:noMultiLvlLbl val="1"/>
      </c:catAx>
      <c:valAx>
        <c:axId val="860752912"/>
        <c:scaling>
          <c:orientation val="minMax"/>
          <c:max val="0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59311481413664"/>
          <c:y val="0.47413775002262648"/>
          <c:w val="7.44068851858634E-2"/>
          <c:h val="0.26105988475578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18.xml"/><Relationship Id="rId18" Type="http://schemas.openxmlformats.org/officeDocument/2006/relationships/chart" Target="../charts/chart23.xml"/><Relationship Id="rId3" Type="http://schemas.openxmlformats.org/officeDocument/2006/relationships/chart" Target="../charts/chart11.xml"/><Relationship Id="rId21" Type="http://schemas.openxmlformats.org/officeDocument/2006/relationships/chart" Target="../charts/chart26.xml"/><Relationship Id="rId7" Type="http://schemas.openxmlformats.org/officeDocument/2006/relationships/chart" Target="../charts/chart15.xml"/><Relationship Id="rId12" Type="http://schemas.openxmlformats.org/officeDocument/2006/relationships/chart" Target="../charts/chart17.xml"/><Relationship Id="rId17" Type="http://schemas.openxmlformats.org/officeDocument/2006/relationships/chart" Target="../charts/chart22.xml"/><Relationship Id="rId2" Type="http://schemas.openxmlformats.org/officeDocument/2006/relationships/chart" Target="../charts/chart10.xml"/><Relationship Id="rId16" Type="http://schemas.openxmlformats.org/officeDocument/2006/relationships/chart" Target="../charts/chart21.xml"/><Relationship Id="rId20" Type="http://schemas.openxmlformats.org/officeDocument/2006/relationships/chart" Target="../charts/chart25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image" Target="../media/image3.png"/><Relationship Id="rId24" Type="http://schemas.openxmlformats.org/officeDocument/2006/relationships/chart" Target="../charts/chart29.xml"/><Relationship Id="rId5" Type="http://schemas.openxmlformats.org/officeDocument/2006/relationships/chart" Target="../charts/chart13.xml"/><Relationship Id="rId15" Type="http://schemas.openxmlformats.org/officeDocument/2006/relationships/chart" Target="../charts/chart20.xml"/><Relationship Id="rId23" Type="http://schemas.openxmlformats.org/officeDocument/2006/relationships/chart" Target="../charts/chart28.xml"/><Relationship Id="rId10" Type="http://schemas.openxmlformats.org/officeDocument/2006/relationships/image" Target="../media/image2.png"/><Relationship Id="rId19" Type="http://schemas.openxmlformats.org/officeDocument/2006/relationships/chart" Target="../charts/chart24.xml"/><Relationship Id="rId4" Type="http://schemas.openxmlformats.org/officeDocument/2006/relationships/chart" Target="../charts/chart12.xml"/><Relationship Id="rId9" Type="http://schemas.openxmlformats.org/officeDocument/2006/relationships/image" Target="../media/image1.png"/><Relationship Id="rId14" Type="http://schemas.openxmlformats.org/officeDocument/2006/relationships/chart" Target="../charts/chart19.xml"/><Relationship Id="rId22" Type="http://schemas.openxmlformats.org/officeDocument/2006/relationships/chart" Target="../charts/chart2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39</xdr:row>
      <xdr:rowOff>133350</xdr:rowOff>
    </xdr:from>
    <xdr:to>
      <xdr:col>17</xdr:col>
      <xdr:colOff>342900</xdr:colOff>
      <xdr:row>69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</xdr:row>
      <xdr:rowOff>185737</xdr:rowOff>
    </xdr:from>
    <xdr:to>
      <xdr:col>31</xdr:col>
      <xdr:colOff>304800</xdr:colOff>
      <xdr:row>18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</xdr:colOff>
      <xdr:row>15</xdr:row>
      <xdr:rowOff>23812</xdr:rowOff>
    </xdr:from>
    <xdr:to>
      <xdr:col>22</xdr:col>
      <xdr:colOff>361950</xdr:colOff>
      <xdr:row>29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15</xdr:row>
      <xdr:rowOff>114300</xdr:rowOff>
    </xdr:from>
    <xdr:to>
      <xdr:col>17</xdr:col>
      <xdr:colOff>171450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9</xdr:row>
      <xdr:rowOff>0</xdr:rowOff>
    </xdr:from>
    <xdr:to>
      <xdr:col>15</xdr:col>
      <xdr:colOff>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15</xdr:col>
      <xdr:colOff>-1</xdr:colOff>
      <xdr:row>40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15</xdr:col>
      <xdr:colOff>-1</xdr:colOff>
      <xdr:row>56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15</xdr:col>
      <xdr:colOff>-1</xdr:colOff>
      <xdr:row>73</xdr:row>
      <xdr:rowOff>180975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389</xdr:row>
      <xdr:rowOff>0</xdr:rowOff>
    </xdr:from>
    <xdr:to>
      <xdr:col>23</xdr:col>
      <xdr:colOff>1524000</xdr:colOff>
      <xdr:row>412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389</xdr:row>
      <xdr:rowOff>0</xdr:rowOff>
    </xdr:from>
    <xdr:to>
      <xdr:col>24</xdr:col>
      <xdr:colOff>76200</xdr:colOff>
      <xdr:row>411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393</xdr:row>
      <xdr:rowOff>266700</xdr:rowOff>
    </xdr:from>
    <xdr:to>
      <xdr:col>7</xdr:col>
      <xdr:colOff>0</xdr:colOff>
      <xdr:row>413</xdr:row>
      <xdr:rowOff>419099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387</xdr:row>
      <xdr:rowOff>152400</xdr:rowOff>
    </xdr:from>
    <xdr:to>
      <xdr:col>18</xdr:col>
      <xdr:colOff>0</xdr:colOff>
      <xdr:row>408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247650</xdr:colOff>
      <xdr:row>289</xdr:row>
      <xdr:rowOff>0</xdr:rowOff>
    </xdr:from>
    <xdr:to>
      <xdr:col>25</xdr:col>
      <xdr:colOff>247650</xdr:colOff>
      <xdr:row>310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1454150</xdr:colOff>
      <xdr:row>397</xdr:row>
      <xdr:rowOff>0</xdr:rowOff>
    </xdr:from>
    <xdr:to>
      <xdr:col>25</xdr:col>
      <xdr:colOff>0</xdr:colOff>
      <xdr:row>431</xdr:row>
      <xdr:rowOff>15875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394</xdr:row>
      <xdr:rowOff>0</xdr:rowOff>
    </xdr:from>
    <xdr:to>
      <xdr:col>21</xdr:col>
      <xdr:colOff>0</xdr:colOff>
      <xdr:row>428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1905000</xdr:colOff>
      <xdr:row>395</xdr:row>
      <xdr:rowOff>0</xdr:rowOff>
    </xdr:from>
    <xdr:to>
      <xdr:col>13</xdr:col>
      <xdr:colOff>0</xdr:colOff>
      <xdr:row>429</xdr:row>
      <xdr:rowOff>127000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18</xdr:col>
      <xdr:colOff>1078342</xdr:colOff>
      <xdr:row>328</xdr:row>
      <xdr:rowOff>233792</xdr:rowOff>
    </xdr:from>
    <xdr:to>
      <xdr:col>21</xdr:col>
      <xdr:colOff>0</xdr:colOff>
      <xdr:row>340</xdr:row>
      <xdr:rowOff>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5442" y="179722892"/>
          <a:ext cx="5093858" cy="525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328</xdr:row>
      <xdr:rowOff>0</xdr:rowOff>
    </xdr:from>
    <xdr:to>
      <xdr:col>18</xdr:col>
      <xdr:colOff>985408</xdr:colOff>
      <xdr:row>339</xdr:row>
      <xdr:rowOff>166258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52300" y="179489100"/>
          <a:ext cx="5100208" cy="519545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312</xdr:row>
      <xdr:rowOff>62342</xdr:rowOff>
    </xdr:from>
    <xdr:to>
      <xdr:col>20</xdr:col>
      <xdr:colOff>985408</xdr:colOff>
      <xdr:row>323</xdr:row>
      <xdr:rowOff>214313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41800" y="45248942"/>
          <a:ext cx="5100208" cy="51954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5</xdr:col>
      <xdr:colOff>0</xdr:colOff>
      <xdr:row>61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0</xdr:colOff>
      <xdr:row>45</xdr:row>
      <xdr:rowOff>0</xdr:rowOff>
    </xdr:from>
    <xdr:to>
      <xdr:col>10</xdr:col>
      <xdr:colOff>0</xdr:colOff>
      <xdr:row>61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14</xdr:col>
      <xdr:colOff>0</xdr:colOff>
      <xdr:row>61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70</xdr:row>
      <xdr:rowOff>38100</xdr:rowOff>
    </xdr:from>
    <xdr:to>
      <xdr:col>13</xdr:col>
      <xdr:colOff>4000500</xdr:colOff>
      <xdr:row>98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14</xdr:col>
      <xdr:colOff>0</xdr:colOff>
      <xdr:row>141</xdr:row>
      <xdr:rowOff>649224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14</xdr:col>
      <xdr:colOff>0</xdr:colOff>
      <xdr:row>176</xdr:row>
      <xdr:rowOff>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180</xdr:row>
      <xdr:rowOff>0</xdr:rowOff>
    </xdr:from>
    <xdr:to>
      <xdr:col>14</xdr:col>
      <xdr:colOff>0</xdr:colOff>
      <xdr:row>203</xdr:row>
      <xdr:rowOff>114300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208</xdr:row>
      <xdr:rowOff>0</xdr:rowOff>
    </xdr:from>
    <xdr:to>
      <xdr:col>14</xdr:col>
      <xdr:colOff>0</xdr:colOff>
      <xdr:row>237</xdr:row>
      <xdr:rowOff>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240</xdr:row>
      <xdr:rowOff>0</xdr:rowOff>
    </xdr:from>
    <xdr:to>
      <xdr:col>14</xdr:col>
      <xdr:colOff>0</xdr:colOff>
      <xdr:row>260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261</xdr:row>
      <xdr:rowOff>342900</xdr:rowOff>
    </xdr:from>
    <xdr:to>
      <xdr:col>14</xdr:col>
      <xdr:colOff>0</xdr:colOff>
      <xdr:row>283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284</xdr:row>
      <xdr:rowOff>0</xdr:rowOff>
    </xdr:from>
    <xdr:to>
      <xdr:col>14</xdr:col>
      <xdr:colOff>0</xdr:colOff>
      <xdr:row>304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306</xdr:row>
      <xdr:rowOff>0</xdr:rowOff>
    </xdr:from>
    <xdr:to>
      <xdr:col>14</xdr:col>
      <xdr:colOff>0</xdr:colOff>
      <xdr:row>326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74</xdr:row>
      <xdr:rowOff>158750</xdr:rowOff>
    </xdr:from>
    <xdr:to>
      <xdr:col>23</xdr:col>
      <xdr:colOff>0</xdr:colOff>
      <xdr:row>97</xdr:row>
      <xdr:rowOff>142876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23</xdr:col>
      <xdr:colOff>0</xdr:colOff>
      <xdr:row>20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142875</xdr:rowOff>
    </xdr:from>
    <xdr:to>
      <xdr:col>23</xdr:col>
      <xdr:colOff>0</xdr:colOff>
      <xdr:row>38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23</xdr:col>
      <xdr:colOff>0</xdr:colOff>
      <xdr:row>57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57</xdr:row>
      <xdr:rowOff>111125</xdr:rowOff>
    </xdr:from>
    <xdr:to>
      <xdr:col>23</xdr:col>
      <xdr:colOff>0</xdr:colOff>
      <xdr:row>74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22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22</xdr:col>
      <xdr:colOff>0</xdr:colOff>
      <xdr:row>73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-1</xdr:colOff>
      <xdr:row>50</xdr:row>
      <xdr:rowOff>0</xdr:rowOff>
    </xdr:from>
    <xdr:to>
      <xdr:col>10</xdr:col>
      <xdr:colOff>0</xdr:colOff>
      <xdr:row>65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15874</xdr:colOff>
      <xdr:row>50</xdr:row>
      <xdr:rowOff>0</xdr:rowOff>
    </xdr:from>
    <xdr:to>
      <xdr:col>19</xdr:col>
      <xdr:colOff>0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74</xdr:row>
      <xdr:rowOff>0</xdr:rowOff>
    </xdr:from>
    <xdr:to>
      <xdr:col>19</xdr:col>
      <xdr:colOff>0</xdr:colOff>
      <xdr:row>95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20</xdr:col>
      <xdr:colOff>0</xdr:colOff>
      <xdr:row>47</xdr:row>
      <xdr:rowOff>285750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704850</xdr:colOff>
      <xdr:row>3</xdr:row>
      <xdr:rowOff>361950</xdr:rowOff>
    </xdr:from>
    <xdr:to>
      <xdr:col>19</xdr:col>
      <xdr:colOff>704850</xdr:colOff>
      <xdr:row>25</xdr:row>
      <xdr:rowOff>266700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isk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mp"/>
      <sheetName val="Chart1"/>
      <sheetName val="ES (2)"/>
      <sheetName val="LSNG"/>
      <sheetName val="Exposure"/>
      <sheetName val="Risk"/>
      <sheetName val="EXP"/>
      <sheetName val="ES"/>
      <sheetName val="STATS_Cur"/>
      <sheetName val="STATS_Hist"/>
      <sheetName val="EWMA"/>
      <sheetName val="ES_Components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vol</v>
          </cell>
          <cell r="C1" t="str">
            <v>downsidevol</v>
          </cell>
        </row>
        <row r="2">
          <cell r="A2">
            <v>38838.833333333336</v>
          </cell>
        </row>
        <row r="3">
          <cell r="A3">
            <v>38839.833333333336</v>
          </cell>
        </row>
        <row r="4">
          <cell r="A4">
            <v>38840.833333333336</v>
          </cell>
        </row>
        <row r="5">
          <cell r="A5">
            <v>38841.833333333336</v>
          </cell>
        </row>
        <row r="6">
          <cell r="A6">
            <v>38844.833333333336</v>
          </cell>
        </row>
        <row r="7">
          <cell r="A7">
            <v>38845.833333333336</v>
          </cell>
        </row>
        <row r="8">
          <cell r="A8">
            <v>38846.833333333336</v>
          </cell>
        </row>
        <row r="9">
          <cell r="A9">
            <v>38847.833333333336</v>
          </cell>
        </row>
        <row r="10">
          <cell r="A10">
            <v>38848.833333333336</v>
          </cell>
        </row>
        <row r="11">
          <cell r="A11">
            <v>38851.833333333336</v>
          </cell>
        </row>
        <row r="12">
          <cell r="A12">
            <v>38852.833333333336</v>
          </cell>
        </row>
        <row r="13">
          <cell r="A13">
            <v>38853.833333333336</v>
          </cell>
        </row>
        <row r="14">
          <cell r="A14">
            <v>38854.833333333336</v>
          </cell>
        </row>
        <row r="15">
          <cell r="A15">
            <v>38855.833333333336</v>
          </cell>
        </row>
        <row r="16">
          <cell r="A16">
            <v>38858.833333333336</v>
          </cell>
        </row>
        <row r="17">
          <cell r="A17">
            <v>38859.833333333336</v>
          </cell>
        </row>
        <row r="18">
          <cell r="A18">
            <v>38860.833333333336</v>
          </cell>
        </row>
        <row r="19">
          <cell r="A19">
            <v>38861.833333333336</v>
          </cell>
        </row>
        <row r="20">
          <cell r="A20">
            <v>38862.833333333336</v>
          </cell>
        </row>
        <row r="21">
          <cell r="A21">
            <v>38866.833333333336</v>
          </cell>
        </row>
        <row r="22">
          <cell r="A22">
            <v>38867.833333333336</v>
          </cell>
        </row>
        <row r="23">
          <cell r="A23">
            <v>38868.833333333336</v>
          </cell>
        </row>
        <row r="24">
          <cell r="A24">
            <v>38869.833333333336</v>
          </cell>
        </row>
        <row r="25">
          <cell r="A25">
            <v>38872.833333333336</v>
          </cell>
        </row>
        <row r="26">
          <cell r="A26">
            <v>38873.833333333336</v>
          </cell>
        </row>
        <row r="27">
          <cell r="A27">
            <v>38874.833333333336</v>
          </cell>
        </row>
        <row r="28">
          <cell r="A28">
            <v>38875.833333333336</v>
          </cell>
        </row>
        <row r="29">
          <cell r="A29">
            <v>38876.833333333336</v>
          </cell>
        </row>
        <row r="30">
          <cell r="A30">
            <v>38879.833333333336</v>
          </cell>
        </row>
        <row r="31">
          <cell r="A31">
            <v>38880.833333333336</v>
          </cell>
        </row>
        <row r="32">
          <cell r="A32">
            <v>38881.833333333336</v>
          </cell>
        </row>
        <row r="33">
          <cell r="A33">
            <v>38882.833333333336</v>
          </cell>
        </row>
        <row r="34">
          <cell r="A34">
            <v>38883.833333333336</v>
          </cell>
        </row>
        <row r="35">
          <cell r="A35">
            <v>38886.833333333336</v>
          </cell>
        </row>
        <row r="36">
          <cell r="A36">
            <v>38887.833333333336</v>
          </cell>
        </row>
        <row r="37">
          <cell r="A37">
            <v>38888.833333333336</v>
          </cell>
        </row>
        <row r="38">
          <cell r="A38">
            <v>38889.833333333336</v>
          </cell>
        </row>
        <row r="39">
          <cell r="A39">
            <v>38890.833333333336</v>
          </cell>
        </row>
        <row r="40">
          <cell r="A40">
            <v>38893.833333333336</v>
          </cell>
        </row>
        <row r="41">
          <cell r="A41">
            <v>38894.833333333336</v>
          </cell>
        </row>
        <row r="42">
          <cell r="A42">
            <v>38895.833333333336</v>
          </cell>
        </row>
        <row r="43">
          <cell r="A43">
            <v>38896.833333333336</v>
          </cell>
        </row>
        <row r="44">
          <cell r="A44">
            <v>38897.833333333336</v>
          </cell>
        </row>
        <row r="45">
          <cell r="A45">
            <v>38900.833333333336</v>
          </cell>
        </row>
        <row r="46">
          <cell r="A46">
            <v>38902.833333333336</v>
          </cell>
        </row>
        <row r="47">
          <cell r="A47">
            <v>38903.833333333336</v>
          </cell>
        </row>
        <row r="48">
          <cell r="A48">
            <v>38904.833333333336</v>
          </cell>
        </row>
        <row r="49">
          <cell r="A49">
            <v>38907.833333333336</v>
          </cell>
        </row>
        <row r="50">
          <cell r="A50">
            <v>38908.833333333336</v>
          </cell>
        </row>
        <row r="51">
          <cell r="A51">
            <v>38909.833333333336</v>
          </cell>
        </row>
        <row r="52">
          <cell r="A52">
            <v>38910.833333333336</v>
          </cell>
        </row>
        <row r="53">
          <cell r="A53">
            <v>38911.833333333336</v>
          </cell>
        </row>
        <row r="54">
          <cell r="A54">
            <v>38914.833333333336</v>
          </cell>
        </row>
        <row r="55">
          <cell r="A55">
            <v>38915.833333333336</v>
          </cell>
        </row>
        <row r="56">
          <cell r="A56">
            <v>38916.833333333336</v>
          </cell>
        </row>
        <row r="57">
          <cell r="A57">
            <v>38917.833333333336</v>
          </cell>
        </row>
        <row r="58">
          <cell r="A58">
            <v>38918.833333333336</v>
          </cell>
        </row>
        <row r="59">
          <cell r="A59">
            <v>38921.833333333336</v>
          </cell>
        </row>
        <row r="60">
          <cell r="A60">
            <v>38922.833333333336</v>
          </cell>
        </row>
        <row r="61">
          <cell r="A61">
            <v>38923.833333333336</v>
          </cell>
        </row>
        <row r="62">
          <cell r="A62">
            <v>38924.833333333336</v>
          </cell>
        </row>
        <row r="63">
          <cell r="A63">
            <v>38925.833333333336</v>
          </cell>
        </row>
        <row r="64">
          <cell r="A64">
            <v>38928.833333333336</v>
          </cell>
          <cell r="B64">
            <v>0.17326178474405912</v>
          </cell>
          <cell r="C64">
            <v>0.16256602206647186</v>
          </cell>
        </row>
        <row r="65">
          <cell r="A65">
            <v>38929.833333333336</v>
          </cell>
          <cell r="B65">
            <v>0.16710855522865253</v>
          </cell>
          <cell r="C65">
            <v>0.15230961042361188</v>
          </cell>
        </row>
        <row r="66">
          <cell r="A66">
            <v>38930.833333333336</v>
          </cell>
          <cell r="B66">
            <v>0.16790968094438771</v>
          </cell>
          <cell r="C66">
            <v>0.15195958913938395</v>
          </cell>
        </row>
        <row r="67">
          <cell r="A67">
            <v>38931.833333333336</v>
          </cell>
          <cell r="B67">
            <v>0.16799376524581988</v>
          </cell>
          <cell r="C67">
            <v>0.15331353695699981</v>
          </cell>
        </row>
        <row r="68">
          <cell r="A68">
            <v>38932.833333333336</v>
          </cell>
          <cell r="B68">
            <v>0.16888845115977913</v>
          </cell>
          <cell r="C68">
            <v>0.15477269184675649</v>
          </cell>
        </row>
        <row r="69">
          <cell r="A69">
            <v>38935.833333333336</v>
          </cell>
          <cell r="B69">
            <v>0.16968904624924994</v>
          </cell>
          <cell r="C69">
            <v>0.15640783971844704</v>
          </cell>
        </row>
        <row r="70">
          <cell r="A70">
            <v>38936.833333333336</v>
          </cell>
          <cell r="B70">
            <v>0.1702118265826367</v>
          </cell>
          <cell r="C70">
            <v>0.15640783971844704</v>
          </cell>
        </row>
        <row r="71">
          <cell r="A71">
            <v>38937.833333333336</v>
          </cell>
          <cell r="B71">
            <v>0.16964640419391755</v>
          </cell>
          <cell r="C71">
            <v>0.15640783971844704</v>
          </cell>
        </row>
        <row r="72">
          <cell r="A72">
            <v>38938.833333333336</v>
          </cell>
          <cell r="B72">
            <v>0.16929812903359348</v>
          </cell>
          <cell r="C72">
            <v>0.15530438487541978</v>
          </cell>
        </row>
        <row r="73">
          <cell r="A73">
            <v>38939.833333333336</v>
          </cell>
          <cell r="B73">
            <v>0.1680731248286812</v>
          </cell>
          <cell r="C73">
            <v>0.15324420972509709</v>
          </cell>
        </row>
        <row r="74">
          <cell r="A74">
            <v>38942.833333333336</v>
          </cell>
          <cell r="B74">
            <v>0.16800441894823451</v>
          </cell>
          <cell r="C74">
            <v>0.15204053616434693</v>
          </cell>
        </row>
        <row r="75">
          <cell r="A75">
            <v>38943.833333333336</v>
          </cell>
          <cell r="B75">
            <v>0.16780924023206648</v>
          </cell>
          <cell r="C75">
            <v>0.15204053616434693</v>
          </cell>
        </row>
        <row r="76">
          <cell r="A76">
            <v>38944.833333333336</v>
          </cell>
          <cell r="B76">
            <v>0.16860045987485331</v>
          </cell>
          <cell r="C76">
            <v>0.15204053616434693</v>
          </cell>
        </row>
        <row r="77">
          <cell r="A77">
            <v>38945.833333333336</v>
          </cell>
          <cell r="B77">
            <v>0.1685897417134225</v>
          </cell>
          <cell r="C77">
            <v>0.15204777773065412</v>
          </cell>
        </row>
        <row r="78">
          <cell r="A78">
            <v>38946.833333333336</v>
          </cell>
          <cell r="B78">
            <v>0.16723104459064558</v>
          </cell>
          <cell r="C78">
            <v>0.14909512586208384</v>
          </cell>
        </row>
        <row r="79">
          <cell r="A79">
            <v>38949.833333333336</v>
          </cell>
          <cell r="B79">
            <v>0.16729046471618084</v>
          </cell>
          <cell r="C79">
            <v>0.14907944731120765</v>
          </cell>
        </row>
        <row r="80">
          <cell r="A80">
            <v>38950.833333333336</v>
          </cell>
          <cell r="B80">
            <v>0.16709631213742238</v>
          </cell>
          <cell r="C80">
            <v>0.14830749542497351</v>
          </cell>
        </row>
        <row r="81">
          <cell r="A81">
            <v>38951.833333333336</v>
          </cell>
          <cell r="B81">
            <v>0.16350330998412457</v>
          </cell>
          <cell r="C81">
            <v>0.14240043181872961</v>
          </cell>
        </row>
        <row r="82">
          <cell r="A82">
            <v>38952.833333333336</v>
          </cell>
          <cell r="B82">
            <v>0.15844813617119261</v>
          </cell>
          <cell r="C82">
            <v>0.14240043181872961</v>
          </cell>
        </row>
        <row r="83">
          <cell r="A83">
            <v>38953.833333333336</v>
          </cell>
          <cell r="B83">
            <v>0.158016144422189</v>
          </cell>
          <cell r="C83">
            <v>0.14249250565357169</v>
          </cell>
        </row>
        <row r="84">
          <cell r="A84">
            <v>38956.833333333336</v>
          </cell>
          <cell r="B84">
            <v>0.15823653547244124</v>
          </cell>
          <cell r="C84">
            <v>0.14207642118862451</v>
          </cell>
        </row>
        <row r="85">
          <cell r="A85">
            <v>38957.833333333336</v>
          </cell>
          <cell r="B85">
            <v>0.15847998107045935</v>
          </cell>
          <cell r="C85">
            <v>0.14207642118862451</v>
          </cell>
        </row>
        <row r="86">
          <cell r="A86">
            <v>38958.833333333336</v>
          </cell>
          <cell r="B86">
            <v>0.15442774682217336</v>
          </cell>
          <cell r="C86">
            <v>0.14207642118862451</v>
          </cell>
        </row>
        <row r="87">
          <cell r="A87">
            <v>38959.833333333336</v>
          </cell>
          <cell r="B87">
            <v>0.15563012189000144</v>
          </cell>
          <cell r="C87">
            <v>0.14207642118862451</v>
          </cell>
        </row>
        <row r="88">
          <cell r="A88">
            <v>38960.833333333336</v>
          </cell>
          <cell r="B88">
            <v>0.14923595254688324</v>
          </cell>
          <cell r="C88">
            <v>0.13316874259468339</v>
          </cell>
        </row>
        <row r="89">
          <cell r="A89">
            <v>38964.833333333336</v>
          </cell>
          <cell r="B89">
            <v>0.1492744205845154</v>
          </cell>
          <cell r="C89">
            <v>0.13300397091331781</v>
          </cell>
        </row>
        <row r="90">
          <cell r="A90">
            <v>38965.833333333336</v>
          </cell>
          <cell r="B90">
            <v>0.14910974298577109</v>
          </cell>
          <cell r="C90">
            <v>0.13272432457096991</v>
          </cell>
        </row>
        <row r="91">
          <cell r="A91">
            <v>38966.833333333336</v>
          </cell>
          <cell r="B91">
            <v>0.14903209567978709</v>
          </cell>
          <cell r="C91">
            <v>0.13252183720183267</v>
          </cell>
        </row>
        <row r="92">
          <cell r="A92">
            <v>38967.833333333336</v>
          </cell>
          <cell r="B92">
            <v>0.14828997101811267</v>
          </cell>
          <cell r="C92">
            <v>0.13061561108849926</v>
          </cell>
        </row>
        <row r="93">
          <cell r="A93">
            <v>38970.833333333336</v>
          </cell>
          <cell r="B93">
            <v>0.1428298204125871</v>
          </cell>
          <cell r="C93">
            <v>0.1235572483408213</v>
          </cell>
        </row>
        <row r="94">
          <cell r="A94">
            <v>38971.833333333336</v>
          </cell>
          <cell r="B94">
            <v>0.12995735554634344</v>
          </cell>
          <cell r="C94">
            <v>0.10658397448751551</v>
          </cell>
        </row>
        <row r="95">
          <cell r="A95">
            <v>38972.833333333336</v>
          </cell>
          <cell r="B95">
            <v>0.13013737015427199</v>
          </cell>
          <cell r="C95">
            <v>0.10655718639756992</v>
          </cell>
        </row>
        <row r="96">
          <cell r="A96">
            <v>38973.833333333336</v>
          </cell>
          <cell r="B96">
            <v>0.13013818839866598</v>
          </cell>
          <cell r="C96">
            <v>0.10656032889833447</v>
          </cell>
        </row>
        <row r="97">
          <cell r="A97">
            <v>38974.833333333336</v>
          </cell>
          <cell r="B97">
            <v>0.13006442808548757</v>
          </cell>
          <cell r="C97">
            <v>0.10643827954104047</v>
          </cell>
        </row>
        <row r="98">
          <cell r="A98">
            <v>38977.833333333336</v>
          </cell>
          <cell r="B98">
            <v>0.12457659152552929</v>
          </cell>
          <cell r="C98">
            <v>9.9246246331174987E-2</v>
          </cell>
        </row>
        <row r="99">
          <cell r="A99">
            <v>38978.833333333336</v>
          </cell>
          <cell r="B99">
            <v>0.12314296915701964</v>
          </cell>
          <cell r="C99">
            <v>9.7290029799219788E-2</v>
          </cell>
        </row>
        <row r="100">
          <cell r="A100">
            <v>38979.833333333336</v>
          </cell>
          <cell r="B100">
            <v>0.12121642132981555</v>
          </cell>
          <cell r="C100">
            <v>9.7290029799219788E-2</v>
          </cell>
        </row>
        <row r="101">
          <cell r="A101">
            <v>38980.833333333336</v>
          </cell>
          <cell r="B101">
            <v>0.12119937577485515</v>
          </cell>
          <cell r="C101">
            <v>9.7166761116451394E-2</v>
          </cell>
        </row>
        <row r="102">
          <cell r="A102">
            <v>38981.833333333336</v>
          </cell>
          <cell r="B102">
            <v>0.12154772912379098</v>
          </cell>
          <cell r="C102">
            <v>9.769037757590171E-2</v>
          </cell>
        </row>
        <row r="103">
          <cell r="A103">
            <v>38984.833333333336</v>
          </cell>
          <cell r="B103">
            <v>0.12151451652108304</v>
          </cell>
          <cell r="C103">
            <v>9.7195972027927013E-2</v>
          </cell>
        </row>
        <row r="104">
          <cell r="A104">
            <v>38985.833333333336</v>
          </cell>
          <cell r="B104">
            <v>0.11236924781646324</v>
          </cell>
          <cell r="C104">
            <v>8.5156310402903598E-2</v>
          </cell>
        </row>
        <row r="105">
          <cell r="A105">
            <v>38986.833333333336</v>
          </cell>
          <cell r="B105">
            <v>0.11224610537517039</v>
          </cell>
          <cell r="C105">
            <v>8.5006409171135403E-2</v>
          </cell>
        </row>
        <row r="106">
          <cell r="A106">
            <v>38987.833333333336</v>
          </cell>
          <cell r="B106">
            <v>0.10871088006257339</v>
          </cell>
          <cell r="C106">
            <v>8.5006409171135403E-2</v>
          </cell>
        </row>
        <row r="107">
          <cell r="A107">
            <v>38988.833333333336</v>
          </cell>
          <cell r="B107">
            <v>0.10680499310962908</v>
          </cell>
          <cell r="C107">
            <v>8.5006409171135403E-2</v>
          </cell>
        </row>
        <row r="108">
          <cell r="A108">
            <v>38991.833333333336</v>
          </cell>
          <cell r="B108">
            <v>0.1063979194164557</v>
          </cell>
          <cell r="C108">
            <v>8.446665120000961E-2</v>
          </cell>
        </row>
        <row r="109">
          <cell r="A109">
            <v>38992.833333333336</v>
          </cell>
          <cell r="B109">
            <v>9.8889132828764256E-2</v>
          </cell>
          <cell r="C109">
            <v>7.4909204958328229E-2</v>
          </cell>
        </row>
        <row r="110">
          <cell r="A110">
            <v>38993.833333333336</v>
          </cell>
          <cell r="B110">
            <v>9.9059388908663282E-2</v>
          </cell>
          <cell r="C110">
            <v>7.5291308199123982E-2</v>
          </cell>
        </row>
        <row r="111">
          <cell r="A111">
            <v>38994.833333333336</v>
          </cell>
          <cell r="B111">
            <v>9.7197239766667956E-2</v>
          </cell>
          <cell r="C111">
            <v>7.5291308199123982E-2</v>
          </cell>
        </row>
        <row r="112">
          <cell r="A112">
            <v>38995.833333333336</v>
          </cell>
          <cell r="B112">
            <v>9.6337333250372678E-2</v>
          </cell>
          <cell r="C112">
            <v>7.5291308199123982E-2</v>
          </cell>
        </row>
        <row r="113">
          <cell r="A113">
            <v>38998.833333333336</v>
          </cell>
          <cell r="B113">
            <v>9.4025367391926337E-2</v>
          </cell>
          <cell r="C113">
            <v>7.1894369596754465E-2</v>
          </cell>
        </row>
        <row r="114">
          <cell r="A114">
            <v>38999.833333333336</v>
          </cell>
          <cell r="B114">
            <v>9.4025030272201479E-2</v>
          </cell>
          <cell r="C114">
            <v>7.1894369596754465E-2</v>
          </cell>
        </row>
        <row r="115">
          <cell r="A115">
            <v>39000.833333333336</v>
          </cell>
          <cell r="B115">
            <v>9.1332118830506862E-2</v>
          </cell>
          <cell r="C115">
            <v>6.8447587416727462E-2</v>
          </cell>
        </row>
        <row r="116">
          <cell r="A116">
            <v>39001.833333333336</v>
          </cell>
          <cell r="B116">
            <v>8.9374513746569781E-2</v>
          </cell>
          <cell r="C116">
            <v>6.8447587416727462E-2</v>
          </cell>
        </row>
        <row r="117">
          <cell r="A117">
            <v>39002.833333333336</v>
          </cell>
          <cell r="B117">
            <v>8.4030735809970517E-2</v>
          </cell>
          <cell r="C117">
            <v>6.1467748158549614E-2</v>
          </cell>
        </row>
        <row r="118">
          <cell r="A118">
            <v>39005.833333333336</v>
          </cell>
          <cell r="B118">
            <v>8.3756204633175069E-2</v>
          </cell>
          <cell r="C118">
            <v>6.1467748158549614E-2</v>
          </cell>
        </row>
        <row r="119">
          <cell r="A119">
            <v>39006.833333333336</v>
          </cell>
          <cell r="B119">
            <v>8.384686107276107E-2</v>
          </cell>
          <cell r="C119">
            <v>6.2269882458838487E-2</v>
          </cell>
        </row>
        <row r="120">
          <cell r="A120">
            <v>39007.833333333336</v>
          </cell>
          <cell r="B120">
            <v>8.2903471960868003E-2</v>
          </cell>
          <cell r="C120">
            <v>6.0398425890506181E-2</v>
          </cell>
        </row>
        <row r="121">
          <cell r="A121">
            <v>39008.833333333336</v>
          </cell>
          <cell r="B121">
            <v>8.0319723803279272E-2</v>
          </cell>
          <cell r="C121">
            <v>5.708245906485028E-2</v>
          </cell>
        </row>
        <row r="122">
          <cell r="A122">
            <v>39009.833333333336</v>
          </cell>
          <cell r="B122">
            <v>7.7929441711683187E-2</v>
          </cell>
          <cell r="C122">
            <v>5.708245906485028E-2</v>
          </cell>
        </row>
        <row r="123">
          <cell r="A123">
            <v>39012.833333333336</v>
          </cell>
          <cell r="B123">
            <v>7.4947805315525834E-2</v>
          </cell>
          <cell r="C123">
            <v>5.3329455897196051E-2</v>
          </cell>
        </row>
        <row r="124">
          <cell r="A124">
            <v>39013.833333333336</v>
          </cell>
          <cell r="B124">
            <v>7.1936578320252881E-2</v>
          </cell>
          <cell r="C124">
            <v>4.9455442279327362E-2</v>
          </cell>
        </row>
        <row r="125">
          <cell r="A125">
            <v>39014.833333333336</v>
          </cell>
          <cell r="B125">
            <v>7.1592731682890556E-2</v>
          </cell>
          <cell r="C125">
            <v>4.8837713590696843E-2</v>
          </cell>
        </row>
        <row r="126">
          <cell r="A126">
            <v>39015.833333333336</v>
          </cell>
          <cell r="B126">
            <v>7.1395501301005068E-2</v>
          </cell>
          <cell r="C126">
            <v>4.8837713590696843E-2</v>
          </cell>
        </row>
        <row r="127">
          <cell r="A127">
            <v>39016.833333333336</v>
          </cell>
          <cell r="B127">
            <v>6.8760982606135015E-2</v>
          </cell>
          <cell r="C127">
            <v>4.8837713590696843E-2</v>
          </cell>
        </row>
        <row r="128">
          <cell r="A128">
            <v>39019.791666666664</v>
          </cell>
          <cell r="B128">
            <v>6.7752682308832649E-2</v>
          </cell>
          <cell r="C128">
            <v>4.8837713590696843E-2</v>
          </cell>
        </row>
        <row r="129">
          <cell r="A129">
            <v>39020.791666666664</v>
          </cell>
          <cell r="B129">
            <v>6.7424957338873645E-2</v>
          </cell>
          <cell r="C129">
            <v>4.8837713590696843E-2</v>
          </cell>
        </row>
        <row r="130">
          <cell r="A130">
            <v>39021.791666666664</v>
          </cell>
          <cell r="B130">
            <v>6.8038056610784228E-2</v>
          </cell>
          <cell r="C130">
            <v>4.9630594356350227E-2</v>
          </cell>
        </row>
        <row r="131">
          <cell r="A131">
            <v>39022.791666666664</v>
          </cell>
          <cell r="B131">
            <v>6.2516360432931559E-2</v>
          </cell>
          <cell r="C131">
            <v>4.2474046808183848E-2</v>
          </cell>
        </row>
        <row r="132">
          <cell r="A132">
            <v>39023.791666666664</v>
          </cell>
          <cell r="B132">
            <v>5.7209179846494082E-2</v>
          </cell>
          <cell r="C132">
            <v>3.5442290676018964E-2</v>
          </cell>
        </row>
        <row r="133">
          <cell r="A133">
            <v>39026.791666666664</v>
          </cell>
          <cell r="B133">
            <v>6.2367733103766178E-2</v>
          </cell>
          <cell r="C133">
            <v>3.5442290676018964E-2</v>
          </cell>
        </row>
        <row r="134">
          <cell r="A134">
            <v>39027.791666666664</v>
          </cell>
          <cell r="B134">
            <v>6.3054749513338323E-2</v>
          </cell>
          <cell r="C134">
            <v>3.6196984851062576E-2</v>
          </cell>
        </row>
        <row r="135">
          <cell r="A135">
            <v>39028.791666666664</v>
          </cell>
          <cell r="B135">
            <v>6.2912533461422726E-2</v>
          </cell>
          <cell r="C135">
            <v>3.6101950850614205E-2</v>
          </cell>
        </row>
        <row r="136">
          <cell r="A136">
            <v>39029.791666666664</v>
          </cell>
          <cell r="B136">
            <v>6.164394567747216E-2</v>
          </cell>
          <cell r="C136">
            <v>3.4541690933610286E-2</v>
          </cell>
        </row>
        <row r="137">
          <cell r="A137">
            <v>39030.791666666664</v>
          </cell>
          <cell r="B137">
            <v>6.1605607072338364E-2</v>
          </cell>
          <cell r="C137">
            <v>3.4541690933610286E-2</v>
          </cell>
        </row>
        <row r="138">
          <cell r="A138">
            <v>39033.791666666664</v>
          </cell>
          <cell r="B138">
            <v>6.1943019065656774E-2</v>
          </cell>
          <cell r="C138">
            <v>3.4541690933610286E-2</v>
          </cell>
        </row>
        <row r="139">
          <cell r="A139">
            <v>39034.791666666664</v>
          </cell>
          <cell r="B139">
            <v>6.1110851931982867E-2</v>
          </cell>
          <cell r="C139">
            <v>3.4627694877500288E-2</v>
          </cell>
        </row>
        <row r="140">
          <cell r="A140">
            <v>39035.791666666664</v>
          </cell>
          <cell r="B140">
            <v>6.1005421745441803E-2</v>
          </cell>
          <cell r="C140">
            <v>3.4530395908186622E-2</v>
          </cell>
        </row>
        <row r="141">
          <cell r="A141">
            <v>39036.791666666664</v>
          </cell>
          <cell r="B141">
            <v>6.0923306796825755E-2</v>
          </cell>
          <cell r="C141">
            <v>3.4530395908186622E-2</v>
          </cell>
        </row>
        <row r="142">
          <cell r="A142">
            <v>39037.791666666664</v>
          </cell>
          <cell r="B142">
            <v>6.0954688295164289E-2</v>
          </cell>
          <cell r="C142">
            <v>3.4530395908186622E-2</v>
          </cell>
        </row>
        <row r="143">
          <cell r="A143">
            <v>39040.791666666664</v>
          </cell>
          <cell r="B143">
            <v>6.1388891472005686E-2</v>
          </cell>
          <cell r="C143">
            <v>3.4530395908186622E-2</v>
          </cell>
        </row>
        <row r="144">
          <cell r="A144">
            <v>39041.791666666664</v>
          </cell>
          <cell r="B144">
            <v>6.1342984534042251E-2</v>
          </cell>
          <cell r="C144">
            <v>3.4530395908186622E-2</v>
          </cell>
        </row>
        <row r="145">
          <cell r="A145">
            <v>39042.791666666664</v>
          </cell>
          <cell r="B145">
            <v>5.9847773894581034E-2</v>
          </cell>
          <cell r="C145">
            <v>3.4530395908186622E-2</v>
          </cell>
        </row>
        <row r="146">
          <cell r="A146">
            <v>39044.791666666664</v>
          </cell>
          <cell r="B146">
            <v>5.9444265982417185E-2</v>
          </cell>
          <cell r="C146">
            <v>3.4148456133529841E-2</v>
          </cell>
        </row>
        <row r="147">
          <cell r="A147">
            <v>39047.791666666664</v>
          </cell>
          <cell r="B147">
            <v>6.3916851961412974E-2</v>
          </cell>
          <cell r="C147">
            <v>4.042491359476047E-2</v>
          </cell>
        </row>
        <row r="148">
          <cell r="A148">
            <v>39048.791666666664</v>
          </cell>
          <cell r="B148">
            <v>6.3841742021182951E-2</v>
          </cell>
          <cell r="C148">
            <v>4.042491359476047E-2</v>
          </cell>
        </row>
        <row r="149">
          <cell r="A149">
            <v>39049.791666666664</v>
          </cell>
          <cell r="B149">
            <v>6.4072135270494171E-2</v>
          </cell>
          <cell r="C149">
            <v>4.042491359476047E-2</v>
          </cell>
        </row>
        <row r="150">
          <cell r="A150">
            <v>39050.791666666664</v>
          </cell>
          <cell r="B150">
            <v>6.2826921785506501E-2</v>
          </cell>
          <cell r="C150">
            <v>4.042491359476047E-2</v>
          </cell>
        </row>
        <row r="151">
          <cell r="A151">
            <v>39051.791666666664</v>
          </cell>
          <cell r="B151">
            <v>6.274576870037453E-2</v>
          </cell>
          <cell r="C151">
            <v>4.042491359476047E-2</v>
          </cell>
        </row>
        <row r="152">
          <cell r="A152">
            <v>39054.791666666664</v>
          </cell>
          <cell r="B152">
            <v>6.5894224240922561E-2</v>
          </cell>
          <cell r="C152">
            <v>4.042491359476047E-2</v>
          </cell>
        </row>
        <row r="153">
          <cell r="A153">
            <v>39055.791666666664</v>
          </cell>
          <cell r="B153">
            <v>6.4914412932428209E-2</v>
          </cell>
          <cell r="C153">
            <v>3.9212002226700335E-2</v>
          </cell>
        </row>
        <row r="154">
          <cell r="A154">
            <v>39056.791666666664</v>
          </cell>
          <cell r="B154">
            <v>6.5177756142300258E-2</v>
          </cell>
          <cell r="C154">
            <v>3.953650436303642E-2</v>
          </cell>
        </row>
        <row r="155">
          <cell r="A155">
            <v>39057.791666666664</v>
          </cell>
          <cell r="B155">
            <v>6.5139360877643382E-2</v>
          </cell>
          <cell r="C155">
            <v>3.953650436303642E-2</v>
          </cell>
        </row>
        <row r="156">
          <cell r="A156">
            <v>39058.791666666664</v>
          </cell>
          <cell r="B156">
            <v>6.556753935330456E-2</v>
          </cell>
          <cell r="C156">
            <v>3.8796377854437195E-2</v>
          </cell>
        </row>
        <row r="157">
          <cell r="A157">
            <v>39061.791666666664</v>
          </cell>
          <cell r="B157">
            <v>6.5262085237155321E-2</v>
          </cell>
          <cell r="C157">
            <v>3.8796377854437195E-2</v>
          </cell>
        </row>
        <row r="158">
          <cell r="A158">
            <v>39062.791666666664</v>
          </cell>
          <cell r="B158">
            <v>6.6229750321869896E-2</v>
          </cell>
          <cell r="C158">
            <v>3.9932191000832895E-2</v>
          </cell>
        </row>
        <row r="159">
          <cell r="A159">
            <v>39063.791666666664</v>
          </cell>
          <cell r="B159">
            <v>6.6485659973818056E-2</v>
          </cell>
          <cell r="C159">
            <v>3.9852061978986865E-2</v>
          </cell>
        </row>
        <row r="160">
          <cell r="A160">
            <v>39064.791666666664</v>
          </cell>
          <cell r="B160">
            <v>6.874393392035047E-2</v>
          </cell>
          <cell r="C160">
            <v>3.9529102276883277E-2</v>
          </cell>
        </row>
        <row r="161">
          <cell r="A161">
            <v>39065.791666666664</v>
          </cell>
          <cell r="B161">
            <v>6.869344527677089E-2</v>
          </cell>
          <cell r="C161">
            <v>3.9529102276883277E-2</v>
          </cell>
        </row>
        <row r="162">
          <cell r="A162">
            <v>39068.791666666664</v>
          </cell>
          <cell r="B162">
            <v>7.0129360644685293E-2</v>
          </cell>
          <cell r="C162">
            <v>4.1219227650563683E-2</v>
          </cell>
        </row>
        <row r="163">
          <cell r="A163">
            <v>39069.791666666664</v>
          </cell>
          <cell r="B163">
            <v>6.9974166843558491E-2</v>
          </cell>
          <cell r="C163">
            <v>4.1219227650563683E-2</v>
          </cell>
        </row>
        <row r="164">
          <cell r="A164">
            <v>39070.791666666664</v>
          </cell>
          <cell r="B164">
            <v>7.0013757211595321E-2</v>
          </cell>
          <cell r="C164">
            <v>4.1219227650563683E-2</v>
          </cell>
        </row>
        <row r="165">
          <cell r="A165">
            <v>39071.791666666664</v>
          </cell>
          <cell r="B165">
            <v>6.9886563681794772E-2</v>
          </cell>
          <cell r="C165">
            <v>4.1048186961827722E-2</v>
          </cell>
        </row>
        <row r="166">
          <cell r="A166">
            <v>39072.791666666664</v>
          </cell>
          <cell r="B166">
            <v>7.0036628047608102E-2</v>
          </cell>
          <cell r="C166">
            <v>4.1317686047576165E-2</v>
          </cell>
        </row>
        <row r="167">
          <cell r="A167">
            <v>39076.791666666664</v>
          </cell>
          <cell r="B167">
            <v>6.9870922772677979E-2</v>
          </cell>
          <cell r="C167">
            <v>4.1317686047576165E-2</v>
          </cell>
        </row>
        <row r="168">
          <cell r="A168">
            <v>39077.791666666664</v>
          </cell>
          <cell r="B168">
            <v>6.9882702038525021E-2</v>
          </cell>
          <cell r="C168">
            <v>4.1317686047576165E-2</v>
          </cell>
        </row>
        <row r="169">
          <cell r="A169">
            <v>39078.791666666664</v>
          </cell>
          <cell r="B169">
            <v>7.0223511925877322E-2</v>
          </cell>
          <cell r="C169">
            <v>4.1584185626255502E-2</v>
          </cell>
        </row>
        <row r="170">
          <cell r="A170">
            <v>39079.791666666664</v>
          </cell>
          <cell r="B170">
            <v>7.0397737132966903E-2</v>
          </cell>
          <cell r="C170">
            <v>4.1584185626255502E-2</v>
          </cell>
        </row>
        <row r="171">
          <cell r="A171">
            <v>39083.791666666664</v>
          </cell>
          <cell r="B171">
            <v>7.0272322382571237E-2</v>
          </cell>
          <cell r="C171">
            <v>4.1508210299942179E-2</v>
          </cell>
        </row>
        <row r="172">
          <cell r="A172">
            <v>39084.791666666664</v>
          </cell>
          <cell r="B172">
            <v>6.9568141817708512E-2</v>
          </cell>
          <cell r="C172">
            <v>4.0816317204560658E-2</v>
          </cell>
        </row>
        <row r="173">
          <cell r="A173">
            <v>39085.791666666664</v>
          </cell>
          <cell r="B173">
            <v>6.9491461852567354E-2</v>
          </cell>
          <cell r="C173">
            <v>4.071924324335989E-2</v>
          </cell>
        </row>
        <row r="174">
          <cell r="A174">
            <v>39086.791666666664</v>
          </cell>
          <cell r="B174">
            <v>7.1850545478139433E-2</v>
          </cell>
          <cell r="C174">
            <v>4.4859581248909139E-2</v>
          </cell>
        </row>
        <row r="175">
          <cell r="A175">
            <v>39089.791666666664</v>
          </cell>
          <cell r="B175">
            <v>7.2133638897571836E-2</v>
          </cell>
          <cell r="C175">
            <v>4.5110421983287539E-2</v>
          </cell>
        </row>
        <row r="176">
          <cell r="A176">
            <v>39090.791666666664</v>
          </cell>
          <cell r="B176">
            <v>7.1961291955564444E-2</v>
          </cell>
          <cell r="C176">
            <v>4.5110421983287539E-2</v>
          </cell>
        </row>
        <row r="177">
          <cell r="A177">
            <v>39091.791666666664</v>
          </cell>
          <cell r="B177">
            <v>7.2306034318176809E-2</v>
          </cell>
          <cell r="C177">
            <v>4.5110421983287539E-2</v>
          </cell>
        </row>
        <row r="178">
          <cell r="A178">
            <v>39092.791666666664</v>
          </cell>
          <cell r="B178">
            <v>7.2024761517184968E-2</v>
          </cell>
          <cell r="C178">
            <v>4.4831769473523478E-2</v>
          </cell>
        </row>
        <row r="179">
          <cell r="A179">
            <v>39093.791666666664</v>
          </cell>
          <cell r="B179">
            <v>7.3781960005304389E-2</v>
          </cell>
          <cell r="C179">
            <v>4.4831769473523478E-2</v>
          </cell>
        </row>
        <row r="180">
          <cell r="A180">
            <v>39097.791666666664</v>
          </cell>
          <cell r="B180">
            <v>7.3756519317176944E-2</v>
          </cell>
          <cell r="C180">
            <v>4.4831769473523478E-2</v>
          </cell>
        </row>
        <row r="181">
          <cell r="A181">
            <v>39098.791666666664</v>
          </cell>
          <cell r="B181">
            <v>7.6025484754923461E-2</v>
          </cell>
          <cell r="C181">
            <v>4.7721883498672027E-2</v>
          </cell>
        </row>
        <row r="182">
          <cell r="A182">
            <v>39099.791666666664</v>
          </cell>
          <cell r="B182">
            <v>7.5107534088630856E-2</v>
          </cell>
          <cell r="C182">
            <v>4.6670375688504427E-2</v>
          </cell>
        </row>
        <row r="183">
          <cell r="A183">
            <v>39100.791666666664</v>
          </cell>
          <cell r="B183">
            <v>7.5320634170341905E-2</v>
          </cell>
          <cell r="C183">
            <v>4.6670375688504427E-2</v>
          </cell>
        </row>
        <row r="184">
          <cell r="A184">
            <v>39103.791666666664</v>
          </cell>
          <cell r="B184">
            <v>7.503278886811024E-2</v>
          </cell>
          <cell r="C184">
            <v>4.6403775896660351E-2</v>
          </cell>
        </row>
        <row r="185">
          <cell r="A185">
            <v>39104.791666666664</v>
          </cell>
          <cell r="B185">
            <v>7.6322289757146389E-2</v>
          </cell>
          <cell r="C185">
            <v>4.6403775896660351E-2</v>
          </cell>
        </row>
        <row r="186">
          <cell r="A186">
            <v>39105.791666666664</v>
          </cell>
          <cell r="B186">
            <v>7.6881921777954651E-2</v>
          </cell>
          <cell r="C186">
            <v>4.6921717283946097E-2</v>
          </cell>
        </row>
        <row r="187">
          <cell r="A187">
            <v>39106.791666666664</v>
          </cell>
          <cell r="B187">
            <v>7.8756343608594293E-2</v>
          </cell>
          <cell r="C187">
            <v>4.9415623063866675E-2</v>
          </cell>
        </row>
        <row r="188">
          <cell r="A188">
            <v>39107.791666666664</v>
          </cell>
          <cell r="B188">
            <v>7.8607605889036772E-2</v>
          </cell>
          <cell r="C188">
            <v>4.9415623063866675E-2</v>
          </cell>
        </row>
        <row r="189">
          <cell r="A189">
            <v>39110.791666666664</v>
          </cell>
          <cell r="B189">
            <v>7.8548539468245027E-2</v>
          </cell>
          <cell r="C189">
            <v>4.9415623063866675E-2</v>
          </cell>
        </row>
        <row r="190">
          <cell r="A190">
            <v>39111.791666666664</v>
          </cell>
          <cell r="B190">
            <v>7.8598367614199693E-2</v>
          </cell>
          <cell r="C190">
            <v>4.9470827715350177E-2</v>
          </cell>
        </row>
        <row r="191">
          <cell r="A191">
            <v>39112.791666666664</v>
          </cell>
          <cell r="B191">
            <v>7.8939182826243764E-2</v>
          </cell>
          <cell r="C191">
            <v>4.9470827715350177E-2</v>
          </cell>
        </row>
        <row r="192">
          <cell r="A192">
            <v>39113.791666666664</v>
          </cell>
          <cell r="B192">
            <v>7.9095780841366509E-2</v>
          </cell>
          <cell r="C192">
            <v>4.9470827715350177E-2</v>
          </cell>
        </row>
        <row r="193">
          <cell r="A193">
            <v>39114.791666666664</v>
          </cell>
          <cell r="B193">
            <v>7.5773503862193003E-2</v>
          </cell>
          <cell r="C193">
            <v>4.476943622602738E-2</v>
          </cell>
        </row>
        <row r="194">
          <cell r="A194">
            <v>39117.791666666664</v>
          </cell>
          <cell r="B194">
            <v>7.5751487349056498E-2</v>
          </cell>
          <cell r="C194">
            <v>4.476943622602738E-2</v>
          </cell>
        </row>
        <row r="195">
          <cell r="A195">
            <v>39118.791666666664</v>
          </cell>
          <cell r="B195">
            <v>7.5853300250439445E-2</v>
          </cell>
          <cell r="C195">
            <v>4.4829797555004922E-2</v>
          </cell>
        </row>
        <row r="196">
          <cell r="A196">
            <v>39119.791666666664</v>
          </cell>
          <cell r="B196">
            <v>7.158129647049076E-2</v>
          </cell>
          <cell r="C196">
            <v>4.4829797555004922E-2</v>
          </cell>
        </row>
        <row r="197">
          <cell r="A197">
            <v>39120.791666666664</v>
          </cell>
          <cell r="B197">
            <v>7.1159143212338488E-2</v>
          </cell>
          <cell r="C197">
            <v>4.4222675234296856E-2</v>
          </cell>
        </row>
        <row r="198">
          <cell r="A198">
            <v>39121.791666666664</v>
          </cell>
          <cell r="B198">
            <v>7.288452351111728E-2</v>
          </cell>
          <cell r="C198">
            <v>4.6347604931027603E-2</v>
          </cell>
        </row>
        <row r="199">
          <cell r="A199">
            <v>39124.791666666664</v>
          </cell>
          <cell r="B199">
            <v>7.4091312275819207E-2</v>
          </cell>
          <cell r="C199">
            <v>4.7787275403754902E-2</v>
          </cell>
        </row>
        <row r="200">
          <cell r="A200">
            <v>39125.791666666664</v>
          </cell>
          <cell r="B200">
            <v>7.4271582149319115E-2</v>
          </cell>
          <cell r="C200">
            <v>4.7787275403754902E-2</v>
          </cell>
        </row>
        <row r="201">
          <cell r="A201">
            <v>39126.791666666664</v>
          </cell>
          <cell r="B201">
            <v>7.2648454389016889E-2</v>
          </cell>
          <cell r="C201">
            <v>4.7787275403754902E-2</v>
          </cell>
        </row>
        <row r="202">
          <cell r="A202">
            <v>39127.791666666664</v>
          </cell>
          <cell r="B202">
            <v>7.2542393718678488E-2</v>
          </cell>
          <cell r="C202">
            <v>4.7724991886202696E-2</v>
          </cell>
        </row>
        <row r="203">
          <cell r="A203">
            <v>39128.791666666664</v>
          </cell>
          <cell r="B203">
            <v>7.2480189486565441E-2</v>
          </cell>
          <cell r="C203">
            <v>4.7724991886202696E-2</v>
          </cell>
        </row>
        <row r="204">
          <cell r="A204">
            <v>39132.791666666664</v>
          </cell>
          <cell r="B204">
            <v>7.289488189177197E-2</v>
          </cell>
          <cell r="C204">
            <v>4.7724991886202696E-2</v>
          </cell>
        </row>
        <row r="205">
          <cell r="A205">
            <v>39133.791666666664</v>
          </cell>
          <cell r="B205">
            <v>7.2921972743397734E-2</v>
          </cell>
          <cell r="C205">
            <v>4.778109687067679E-2</v>
          </cell>
        </row>
        <row r="206">
          <cell r="A206">
            <v>39134.791666666664</v>
          </cell>
          <cell r="B206">
            <v>7.2535231917215795E-2</v>
          </cell>
          <cell r="C206">
            <v>4.7837265923002019E-2</v>
          </cell>
        </row>
        <row r="207">
          <cell r="A207">
            <v>39135.791666666664</v>
          </cell>
          <cell r="B207">
            <v>7.2291639525373291E-2</v>
          </cell>
          <cell r="C207">
            <v>4.7837265923002019E-2</v>
          </cell>
        </row>
        <row r="208">
          <cell r="A208">
            <v>39138.791666666664</v>
          </cell>
          <cell r="B208">
            <v>7.2363104997692509E-2</v>
          </cell>
          <cell r="C208">
            <v>4.7837265923002019E-2</v>
          </cell>
        </row>
        <row r="209">
          <cell r="A209">
            <v>39139.791666666664</v>
          </cell>
          <cell r="B209">
            <v>7.7124478196444926E-2</v>
          </cell>
          <cell r="C209">
            <v>5.4178116028233768E-2</v>
          </cell>
        </row>
        <row r="210">
          <cell r="A210">
            <v>39140.791666666664</v>
          </cell>
          <cell r="B210">
            <v>7.3672057187816678E-2</v>
          </cell>
          <cell r="C210">
            <v>4.9671034552629591E-2</v>
          </cell>
        </row>
        <row r="211">
          <cell r="A211">
            <v>39141.791666666664</v>
          </cell>
          <cell r="B211">
            <v>7.4418292043259338E-2</v>
          </cell>
          <cell r="C211">
            <v>5.0546662898672379E-2</v>
          </cell>
        </row>
        <row r="212">
          <cell r="A212">
            <v>39142.791666666664</v>
          </cell>
          <cell r="B212">
            <v>7.7377207709591375E-2</v>
          </cell>
          <cell r="C212">
            <v>5.4803357896815223E-2</v>
          </cell>
        </row>
        <row r="213">
          <cell r="A213">
            <v>39145.791666666664</v>
          </cell>
          <cell r="B213">
            <v>8.0810067337477975E-2</v>
          </cell>
          <cell r="C213">
            <v>5.9740724141878476E-2</v>
          </cell>
        </row>
        <row r="214">
          <cell r="A214">
            <v>39146.791666666664</v>
          </cell>
          <cell r="B214">
            <v>8.9471417492760108E-2</v>
          </cell>
          <cell r="C214">
            <v>5.9740724141878476E-2</v>
          </cell>
        </row>
        <row r="215">
          <cell r="A215">
            <v>39147.791666666664</v>
          </cell>
          <cell r="B215">
            <v>8.7209157670923187E-2</v>
          </cell>
          <cell r="C215">
            <v>6.015924452143822E-2</v>
          </cell>
        </row>
        <row r="216">
          <cell r="A216">
            <v>39148.791666666664</v>
          </cell>
          <cell r="B216">
            <v>8.8272135736946505E-2</v>
          </cell>
          <cell r="C216">
            <v>6.0111884644448235E-2</v>
          </cell>
        </row>
        <row r="217">
          <cell r="A217">
            <v>39149.791666666664</v>
          </cell>
          <cell r="B217">
            <v>8.7942371872580208E-2</v>
          </cell>
          <cell r="C217">
            <v>5.9682927828713032E-2</v>
          </cell>
        </row>
        <row r="218">
          <cell r="A218">
            <v>39152.833333333336</v>
          </cell>
          <cell r="B218">
            <v>8.7789625335137816E-2</v>
          </cell>
          <cell r="C218">
            <v>5.9682927828713032E-2</v>
          </cell>
        </row>
        <row r="219">
          <cell r="A219">
            <v>39153.833333333336</v>
          </cell>
          <cell r="B219">
            <v>8.8295387316032758E-2</v>
          </cell>
          <cell r="C219">
            <v>6.1898524390608931E-2</v>
          </cell>
        </row>
        <row r="220">
          <cell r="A220">
            <v>39154.833333333336</v>
          </cell>
          <cell r="B220">
            <v>8.8043107209474336E-2</v>
          </cell>
          <cell r="C220">
            <v>6.1943652868584775E-2</v>
          </cell>
        </row>
        <row r="221">
          <cell r="A221">
            <v>39155.833333333336</v>
          </cell>
          <cell r="B221">
            <v>8.7546208777123269E-2</v>
          </cell>
          <cell r="C221">
            <v>6.1217605206353803E-2</v>
          </cell>
        </row>
        <row r="222">
          <cell r="A222">
            <v>39156.833333333336</v>
          </cell>
          <cell r="B222">
            <v>8.7162354622262878E-2</v>
          </cell>
          <cell r="C222">
            <v>6.1399922011975555E-2</v>
          </cell>
        </row>
        <row r="223">
          <cell r="A223">
            <v>39159.833333333336</v>
          </cell>
          <cell r="B223">
            <v>8.530898577689125E-2</v>
          </cell>
          <cell r="C223">
            <v>6.1399922011975555E-2</v>
          </cell>
        </row>
        <row r="224">
          <cell r="A224">
            <v>39160.833333333336</v>
          </cell>
          <cell r="B224">
            <v>8.5270434974858728E-2</v>
          </cell>
          <cell r="C224">
            <v>6.1399922011975555E-2</v>
          </cell>
        </row>
        <row r="225">
          <cell r="A225">
            <v>39161.833333333336</v>
          </cell>
          <cell r="B225">
            <v>8.5002185923486073E-2</v>
          </cell>
          <cell r="C225">
            <v>6.0278318007256859E-2</v>
          </cell>
        </row>
        <row r="226">
          <cell r="A226">
            <v>39162.833333333336</v>
          </cell>
          <cell r="B226">
            <v>8.5792544418833758E-2</v>
          </cell>
          <cell r="C226">
            <v>6.0278318007256859E-2</v>
          </cell>
        </row>
        <row r="227">
          <cell r="A227">
            <v>39163.833333333336</v>
          </cell>
          <cell r="B227">
            <v>8.6157946766769869E-2</v>
          </cell>
          <cell r="C227">
            <v>6.0278318007256859E-2</v>
          </cell>
        </row>
        <row r="228">
          <cell r="A228">
            <v>39166.833333333336</v>
          </cell>
          <cell r="B228">
            <v>8.5634599513251822E-2</v>
          </cell>
          <cell r="C228">
            <v>5.958942484423272E-2</v>
          </cell>
        </row>
        <row r="229">
          <cell r="A229">
            <v>39167.833333333336</v>
          </cell>
          <cell r="B229">
            <v>8.6334717766698987E-2</v>
          </cell>
          <cell r="C229">
            <v>6.0527649519205085E-2</v>
          </cell>
        </row>
        <row r="230">
          <cell r="A230">
            <v>39168.833333333336</v>
          </cell>
          <cell r="B230">
            <v>8.6529874679194194E-2</v>
          </cell>
          <cell r="C230">
            <v>6.0932153127762505E-2</v>
          </cell>
        </row>
        <row r="231">
          <cell r="A231">
            <v>39169.833333333336</v>
          </cell>
          <cell r="B231">
            <v>8.6436206241544633E-2</v>
          </cell>
          <cell r="C231">
            <v>6.0932153127762505E-2</v>
          </cell>
        </row>
        <row r="232">
          <cell r="A232">
            <v>39170.833333333336</v>
          </cell>
          <cell r="B232">
            <v>8.6564141223407692E-2</v>
          </cell>
          <cell r="C232">
            <v>6.0750588235113367E-2</v>
          </cell>
        </row>
        <row r="233">
          <cell r="A233">
            <v>39173.833333333336</v>
          </cell>
          <cell r="B233">
            <v>8.6407400382760485E-2</v>
          </cell>
          <cell r="C233">
            <v>6.0750588235113367E-2</v>
          </cell>
        </row>
        <row r="234">
          <cell r="A234">
            <v>39174.833333333336</v>
          </cell>
          <cell r="B234">
            <v>8.6430855008050977E-2</v>
          </cell>
          <cell r="C234">
            <v>6.0750588235113367E-2</v>
          </cell>
        </row>
        <row r="235">
          <cell r="A235">
            <v>39175.833333333336</v>
          </cell>
          <cell r="B235">
            <v>8.6430338791919997E-2</v>
          </cell>
          <cell r="C235">
            <v>6.0750588235113367E-2</v>
          </cell>
        </row>
        <row r="236">
          <cell r="A236">
            <v>39176.833333333336</v>
          </cell>
          <cell r="B236">
            <v>8.6353039812328183E-2</v>
          </cell>
          <cell r="C236">
            <v>6.0341999037959046E-2</v>
          </cell>
        </row>
        <row r="237">
          <cell r="A237">
            <v>39177.833333333336</v>
          </cell>
          <cell r="B237">
            <v>8.4084106414383061E-2</v>
          </cell>
          <cell r="C237">
            <v>5.7330895583284587E-2</v>
          </cell>
        </row>
        <row r="238">
          <cell r="A238">
            <v>39180.833333333336</v>
          </cell>
          <cell r="B238">
            <v>8.390285234736658E-2</v>
          </cell>
          <cell r="C238">
            <v>5.7133733001605007E-2</v>
          </cell>
        </row>
        <row r="239">
          <cell r="A239">
            <v>39181.833333333336</v>
          </cell>
          <cell r="B239">
            <v>8.403108952911463E-2</v>
          </cell>
          <cell r="C239">
            <v>5.7133733001605007E-2</v>
          </cell>
        </row>
        <row r="240">
          <cell r="A240">
            <v>39182.833333333336</v>
          </cell>
          <cell r="B240">
            <v>8.3763618695656974E-2</v>
          </cell>
          <cell r="C240">
            <v>5.7319279730895269E-2</v>
          </cell>
        </row>
        <row r="241">
          <cell r="A241">
            <v>39183.833333333336</v>
          </cell>
          <cell r="B241">
            <v>8.5533302944188011E-2</v>
          </cell>
          <cell r="C241">
            <v>5.7319279730895269E-2</v>
          </cell>
        </row>
        <row r="242">
          <cell r="A242">
            <v>39184.833333333336</v>
          </cell>
          <cell r="B242">
            <v>8.5415836149039456E-2</v>
          </cell>
          <cell r="C242">
            <v>5.7319279730895269E-2</v>
          </cell>
        </row>
        <row r="243">
          <cell r="A243">
            <v>39187.833333333336</v>
          </cell>
          <cell r="B243">
            <v>8.5415836149039456E-2</v>
          </cell>
          <cell r="C243">
            <v>5.7319279730895269E-2</v>
          </cell>
        </row>
        <row r="244">
          <cell r="A244">
            <v>39188.833333333336</v>
          </cell>
          <cell r="B244">
            <v>8.4487227612827315E-2</v>
          </cell>
          <cell r="C244">
            <v>5.4936410679393199E-2</v>
          </cell>
        </row>
        <row r="245">
          <cell r="A245">
            <v>39189.833333333336</v>
          </cell>
          <cell r="B245">
            <v>8.5122720143402539E-2</v>
          </cell>
          <cell r="C245">
            <v>5.5670202637132148E-2</v>
          </cell>
        </row>
        <row r="246">
          <cell r="A246">
            <v>39190.833333333336</v>
          </cell>
          <cell r="B246">
            <v>8.5368985235903166E-2</v>
          </cell>
          <cell r="C246">
            <v>5.6807901910882849E-2</v>
          </cell>
        </row>
        <row r="247">
          <cell r="A247">
            <v>39191.833333333336</v>
          </cell>
          <cell r="B247">
            <v>8.6234782357367437E-2</v>
          </cell>
          <cell r="C247">
            <v>5.6807901910882849E-2</v>
          </cell>
        </row>
        <row r="248">
          <cell r="A248">
            <v>39194.833333333336</v>
          </cell>
          <cell r="B248">
            <v>8.4996915016216382E-2</v>
          </cell>
          <cell r="C248">
            <v>5.6987420336682248E-2</v>
          </cell>
        </row>
        <row r="249">
          <cell r="A249">
            <v>39195.833333333336</v>
          </cell>
          <cell r="B249">
            <v>8.469367777368883E-2</v>
          </cell>
          <cell r="C249">
            <v>5.6607059558626049E-2</v>
          </cell>
        </row>
        <row r="250">
          <cell r="A250">
            <v>39196.833333333336</v>
          </cell>
          <cell r="B250">
            <v>8.462243165435103E-2</v>
          </cell>
          <cell r="C250">
            <v>5.4215782567261658E-2</v>
          </cell>
        </row>
        <row r="251">
          <cell r="A251">
            <v>39197.833333333336</v>
          </cell>
          <cell r="B251">
            <v>8.46149005467388E-2</v>
          </cell>
          <cell r="C251">
            <v>5.4215782567261658E-2</v>
          </cell>
        </row>
        <row r="252">
          <cell r="A252">
            <v>39198.833333333336</v>
          </cell>
          <cell r="B252">
            <v>8.5537621440079065E-2</v>
          </cell>
          <cell r="C252">
            <v>5.5362733597985991E-2</v>
          </cell>
        </row>
        <row r="253">
          <cell r="A253">
            <v>39201.833333333336</v>
          </cell>
          <cell r="B253">
            <v>8.6074412063191802E-2</v>
          </cell>
          <cell r="C253">
            <v>5.6043899130984988E-2</v>
          </cell>
        </row>
        <row r="254">
          <cell r="A254">
            <v>39202.833333333336</v>
          </cell>
          <cell r="B254">
            <v>8.5664687431888903E-2</v>
          </cell>
          <cell r="C254">
            <v>5.6043899130984988E-2</v>
          </cell>
        </row>
        <row r="255">
          <cell r="A255">
            <v>39203.833333333336</v>
          </cell>
          <cell r="B255">
            <v>8.5639807518640448E-2</v>
          </cell>
          <cell r="C255">
            <v>5.6043899130984988E-2</v>
          </cell>
        </row>
        <row r="256">
          <cell r="A256">
            <v>39204.833333333336</v>
          </cell>
          <cell r="B256">
            <v>8.5857013027511364E-2</v>
          </cell>
          <cell r="C256">
            <v>5.6337614830689178E-2</v>
          </cell>
        </row>
        <row r="257">
          <cell r="A257">
            <v>39205.833333333336</v>
          </cell>
          <cell r="B257">
            <v>8.5930017035378711E-2</v>
          </cell>
          <cell r="C257">
            <v>5.6337614830689178E-2</v>
          </cell>
        </row>
        <row r="258">
          <cell r="A258">
            <v>39208.833333333336</v>
          </cell>
          <cell r="B258">
            <v>8.6780871601827458E-2</v>
          </cell>
          <cell r="C258">
            <v>5.628959509522783E-2</v>
          </cell>
        </row>
        <row r="259">
          <cell r="A259">
            <v>39209.833333333336</v>
          </cell>
          <cell r="B259">
            <v>8.6647346266758601E-2</v>
          </cell>
          <cell r="C259">
            <v>5.628959509522783E-2</v>
          </cell>
        </row>
        <row r="260">
          <cell r="A260">
            <v>39210.833333333336</v>
          </cell>
          <cell r="B260">
            <v>8.7024359574150403E-2</v>
          </cell>
          <cell r="C260">
            <v>5.6998021299313577E-2</v>
          </cell>
        </row>
        <row r="261">
          <cell r="A261">
            <v>39211.833333333336</v>
          </cell>
          <cell r="B261">
            <v>0.10841620747900448</v>
          </cell>
          <cell r="C261">
            <v>8.5515011915964223E-2</v>
          </cell>
        </row>
        <row r="262">
          <cell r="A262">
            <v>39212.833333333336</v>
          </cell>
          <cell r="B262">
            <v>0.10796799231945711</v>
          </cell>
          <cell r="C262">
            <v>8.4718912028636184E-2</v>
          </cell>
        </row>
        <row r="263">
          <cell r="A263">
            <v>39215.833333333336</v>
          </cell>
          <cell r="B263">
            <v>0.1078681629531039</v>
          </cell>
          <cell r="C263">
            <v>8.4845608175130899E-2</v>
          </cell>
        </row>
        <row r="264">
          <cell r="A264">
            <v>39216.833333333336</v>
          </cell>
          <cell r="B264">
            <v>0.10777239530733092</v>
          </cell>
          <cell r="C264">
            <v>8.4845608175130899E-2</v>
          </cell>
        </row>
        <row r="265">
          <cell r="A265">
            <v>39217.833333333336</v>
          </cell>
          <cell r="B265">
            <v>0.10784554943493088</v>
          </cell>
          <cell r="C265">
            <v>8.4845608175130899E-2</v>
          </cell>
        </row>
        <row r="266">
          <cell r="A266">
            <v>39218.833333333336</v>
          </cell>
          <cell r="B266">
            <v>0.10805920260193316</v>
          </cell>
          <cell r="C266">
            <v>8.4845608175130899E-2</v>
          </cell>
        </row>
        <row r="267">
          <cell r="A267">
            <v>39219.833333333336</v>
          </cell>
          <cell r="B267">
            <v>0.10805374557270851</v>
          </cell>
          <cell r="C267">
            <v>8.4845608175130899E-2</v>
          </cell>
        </row>
        <row r="268">
          <cell r="A268">
            <v>39222.833333333336</v>
          </cell>
          <cell r="B268">
            <v>0.10804028482063251</v>
          </cell>
          <cell r="C268">
            <v>8.4814025131348142E-2</v>
          </cell>
        </row>
        <row r="269">
          <cell r="A269">
            <v>39223.833333333336</v>
          </cell>
          <cell r="B269">
            <v>0.10802352858845828</v>
          </cell>
          <cell r="C269">
            <v>8.478235704530715E-2</v>
          </cell>
        </row>
        <row r="270">
          <cell r="A270">
            <v>39224.833333333336</v>
          </cell>
          <cell r="B270">
            <v>0.10820150585300982</v>
          </cell>
          <cell r="C270">
            <v>8.478235704530715E-2</v>
          </cell>
        </row>
        <row r="271">
          <cell r="A271">
            <v>39225.833333333336</v>
          </cell>
          <cell r="B271">
            <v>0.10876630683744729</v>
          </cell>
          <cell r="C271">
            <v>8.5549168967652189E-2</v>
          </cell>
        </row>
        <row r="272">
          <cell r="A272">
            <v>39226.833333333336</v>
          </cell>
          <cell r="B272">
            <v>0.10577903022671949</v>
          </cell>
          <cell r="C272">
            <v>8.1681063078752558E-2</v>
          </cell>
        </row>
        <row r="273">
          <cell r="A273">
            <v>39230.833333333336</v>
          </cell>
          <cell r="B273">
            <v>0.10631615852648703</v>
          </cell>
          <cell r="C273">
            <v>8.1681063078752558E-2</v>
          </cell>
        </row>
        <row r="274">
          <cell r="A274">
            <v>39231.833333333336</v>
          </cell>
          <cell r="B274">
            <v>0.10580614798230434</v>
          </cell>
          <cell r="C274">
            <v>8.1142113658763254E-2</v>
          </cell>
        </row>
        <row r="275">
          <cell r="A275">
            <v>39232.833333333336</v>
          </cell>
          <cell r="B275">
            <v>0.10336590505821443</v>
          </cell>
          <cell r="C275">
            <v>7.8330068954631071E-2</v>
          </cell>
        </row>
        <row r="276">
          <cell r="A276">
            <v>39233.833333333336</v>
          </cell>
          <cell r="B276">
            <v>0.10082984470006467</v>
          </cell>
          <cell r="C276">
            <v>7.4632791842511523E-2</v>
          </cell>
        </row>
        <row r="277">
          <cell r="A277">
            <v>39236.833333333336</v>
          </cell>
          <cell r="B277">
            <v>9.3777066828997085E-2</v>
          </cell>
          <cell r="C277">
            <v>7.4632791842511523E-2</v>
          </cell>
        </row>
        <row r="278">
          <cell r="A278">
            <v>39237.833333333336</v>
          </cell>
          <cell r="B278">
            <v>9.3387678825905859E-2</v>
          </cell>
          <cell r="C278">
            <v>7.429584805232041E-2</v>
          </cell>
        </row>
        <row r="279">
          <cell r="A279">
            <v>39238.833333333336</v>
          </cell>
          <cell r="B279">
            <v>9.2510244610439801E-2</v>
          </cell>
          <cell r="C279">
            <v>7.429584805232041E-2</v>
          </cell>
        </row>
        <row r="280">
          <cell r="A280">
            <v>39239.833333333336</v>
          </cell>
          <cell r="B280">
            <v>9.3361734424992085E-2</v>
          </cell>
          <cell r="C280">
            <v>7.5148268256575196E-2</v>
          </cell>
        </row>
        <row r="281">
          <cell r="A281">
            <v>39240.833333333336</v>
          </cell>
          <cell r="B281">
            <v>9.3855387584600727E-2</v>
          </cell>
          <cell r="C281">
            <v>7.5148268256575196E-2</v>
          </cell>
        </row>
        <row r="282">
          <cell r="A282">
            <v>39243.833333333336</v>
          </cell>
          <cell r="B282">
            <v>9.2323103032936768E-2</v>
          </cell>
          <cell r="C282">
            <v>7.3472913675030879E-2</v>
          </cell>
        </row>
        <row r="283">
          <cell r="A283">
            <v>39244.833333333336</v>
          </cell>
          <cell r="B283">
            <v>9.3126801563482769E-2</v>
          </cell>
          <cell r="C283">
            <v>7.4301053106848688E-2</v>
          </cell>
        </row>
        <row r="284">
          <cell r="A284">
            <v>39245.833333333336</v>
          </cell>
          <cell r="B284">
            <v>9.3667225656238862E-2</v>
          </cell>
          <cell r="C284">
            <v>7.4301053106848688E-2</v>
          </cell>
        </row>
        <row r="285">
          <cell r="A285">
            <v>39246.833333333336</v>
          </cell>
          <cell r="B285">
            <v>9.4231019391762927E-2</v>
          </cell>
          <cell r="C285">
            <v>7.4150463632475447E-2</v>
          </cell>
        </row>
        <row r="286">
          <cell r="A286">
            <v>39247.833333333336</v>
          </cell>
          <cell r="B286">
            <v>9.3713410987504797E-2</v>
          </cell>
          <cell r="C286">
            <v>7.4150463632475447E-2</v>
          </cell>
        </row>
        <row r="287">
          <cell r="A287">
            <v>39250.833333333336</v>
          </cell>
          <cell r="B287">
            <v>9.4187823429623757E-2</v>
          </cell>
          <cell r="C287">
            <v>7.4150463632475447E-2</v>
          </cell>
        </row>
        <row r="288">
          <cell r="A288">
            <v>39251.833333333336</v>
          </cell>
          <cell r="B288">
            <v>9.3868985888610049E-2</v>
          </cell>
          <cell r="C288">
            <v>7.4150463632475447E-2</v>
          </cell>
        </row>
        <row r="289">
          <cell r="A289">
            <v>39252.833333333336</v>
          </cell>
          <cell r="B289">
            <v>9.34546515434964E-2</v>
          </cell>
          <cell r="C289">
            <v>7.4150463632475447E-2</v>
          </cell>
        </row>
        <row r="290">
          <cell r="A290">
            <v>39253.833333333336</v>
          </cell>
          <cell r="B290">
            <v>9.317098913865203E-2</v>
          </cell>
          <cell r="C290">
            <v>7.4150463632475447E-2</v>
          </cell>
        </row>
        <row r="291">
          <cell r="A291">
            <v>39254.833333333336</v>
          </cell>
          <cell r="B291">
            <v>9.3451554348816052E-2</v>
          </cell>
          <cell r="C291">
            <v>7.4411407853206907E-2</v>
          </cell>
        </row>
        <row r="292">
          <cell r="A292">
            <v>39257.833333333336</v>
          </cell>
          <cell r="B292">
            <v>9.3711020977016946E-2</v>
          </cell>
          <cell r="C292">
            <v>7.4699003112142712E-2</v>
          </cell>
        </row>
        <row r="293">
          <cell r="A293">
            <v>39258.833333333336</v>
          </cell>
          <cell r="B293">
            <v>9.3365126187360134E-2</v>
          </cell>
          <cell r="C293">
            <v>7.4369416681069486E-2</v>
          </cell>
        </row>
        <row r="294">
          <cell r="A294">
            <v>39259.833333333336</v>
          </cell>
          <cell r="B294">
            <v>9.3406440784849665E-2</v>
          </cell>
          <cell r="C294">
            <v>7.4369416681069486E-2</v>
          </cell>
        </row>
        <row r="295">
          <cell r="A295">
            <v>39260.833333333336</v>
          </cell>
          <cell r="B295">
            <v>9.3321570043298552E-2</v>
          </cell>
          <cell r="C295">
            <v>7.4402758217274628E-2</v>
          </cell>
        </row>
        <row r="296">
          <cell r="A296">
            <v>39261.833333333336</v>
          </cell>
          <cell r="B296">
            <v>9.3565480225652642E-2</v>
          </cell>
          <cell r="C296">
            <v>7.4402758217274628E-2</v>
          </cell>
        </row>
        <row r="297">
          <cell r="A297">
            <v>39264.833333333336</v>
          </cell>
          <cell r="B297">
            <v>9.356462648751053E-2</v>
          </cell>
          <cell r="C297">
            <v>7.4402758217274628E-2</v>
          </cell>
        </row>
        <row r="298">
          <cell r="A298">
            <v>39265.833333333336</v>
          </cell>
          <cell r="B298">
            <v>9.3573910146992081E-2</v>
          </cell>
          <cell r="C298">
            <v>7.4402758217274628E-2</v>
          </cell>
        </row>
        <row r="299">
          <cell r="A299">
            <v>39267.833333333336</v>
          </cell>
          <cell r="B299">
            <v>9.3757940093849856E-2</v>
          </cell>
          <cell r="C299">
            <v>7.4699518073473331E-2</v>
          </cell>
        </row>
        <row r="300">
          <cell r="A300">
            <v>39268.833333333336</v>
          </cell>
          <cell r="B300">
            <v>9.3801023355663732E-2</v>
          </cell>
          <cell r="C300">
            <v>7.4699518073473331E-2</v>
          </cell>
        </row>
        <row r="301">
          <cell r="A301">
            <v>39271.833333333336</v>
          </cell>
          <cell r="B301">
            <v>9.3946156018678437E-2</v>
          </cell>
          <cell r="C301">
            <v>7.4699518073473331E-2</v>
          </cell>
        </row>
        <row r="302">
          <cell r="A302">
            <v>39272.833333333336</v>
          </cell>
          <cell r="B302">
            <v>9.4597070974863071E-2</v>
          </cell>
          <cell r="C302">
            <v>7.5514135562067597E-2</v>
          </cell>
        </row>
        <row r="303">
          <cell r="A303">
            <v>39273.833333333336</v>
          </cell>
          <cell r="B303">
            <v>9.4424138116463566E-2</v>
          </cell>
          <cell r="C303">
            <v>7.5373392437360742E-2</v>
          </cell>
        </row>
        <row r="304">
          <cell r="A304">
            <v>39274.833333333336</v>
          </cell>
          <cell r="B304">
            <v>9.2959137673043923E-2</v>
          </cell>
          <cell r="C304">
            <v>7.5373392437360742E-2</v>
          </cell>
        </row>
        <row r="305">
          <cell r="A305">
            <v>39275.833333333336</v>
          </cell>
          <cell r="B305">
            <v>9.1361550415948511E-2</v>
          </cell>
          <cell r="C305">
            <v>7.5373392437360742E-2</v>
          </cell>
        </row>
        <row r="306">
          <cell r="A306">
            <v>39278.833333333336</v>
          </cell>
          <cell r="B306">
            <v>9.1408386236383338E-2</v>
          </cell>
          <cell r="C306">
            <v>7.5405854907211786E-2</v>
          </cell>
        </row>
        <row r="307">
          <cell r="A307">
            <v>39279.833333333336</v>
          </cell>
          <cell r="B307">
            <v>9.0517564165640621E-2</v>
          </cell>
          <cell r="C307">
            <v>7.5438375300388119E-2</v>
          </cell>
        </row>
        <row r="308">
          <cell r="A308">
            <v>39280.833333333336</v>
          </cell>
          <cell r="B308">
            <v>9.004392236429927E-2</v>
          </cell>
          <cell r="C308">
            <v>7.4931319361881993E-2</v>
          </cell>
        </row>
        <row r="309">
          <cell r="A309">
            <v>39281.833333333336</v>
          </cell>
          <cell r="B309">
            <v>8.9273644560715668E-2</v>
          </cell>
          <cell r="C309">
            <v>7.4105760095866308E-2</v>
          </cell>
        </row>
        <row r="310">
          <cell r="A310">
            <v>39282.833333333336</v>
          </cell>
          <cell r="B310">
            <v>9.0675314665279866E-2</v>
          </cell>
          <cell r="C310">
            <v>7.6757173471839704E-2</v>
          </cell>
        </row>
        <row r="311">
          <cell r="A311">
            <v>39285.833333333336</v>
          </cell>
          <cell r="B311">
            <v>9.1844253693023445E-2</v>
          </cell>
          <cell r="C311">
            <v>7.6623986598668148E-2</v>
          </cell>
        </row>
        <row r="312">
          <cell r="A312">
            <v>39286.833333333336</v>
          </cell>
          <cell r="B312">
            <v>9.2857052043466698E-2</v>
          </cell>
          <cell r="C312">
            <v>7.7747511950071471E-2</v>
          </cell>
        </row>
        <row r="313">
          <cell r="A313">
            <v>39287.833333333336</v>
          </cell>
          <cell r="B313">
            <v>9.2092411048758496E-2</v>
          </cell>
          <cell r="C313">
            <v>7.8902829676725184E-2</v>
          </cell>
        </row>
        <row r="314">
          <cell r="A314">
            <v>39288.833333333336</v>
          </cell>
          <cell r="B314">
            <v>9.3290067633191781E-2</v>
          </cell>
          <cell r="C314">
            <v>8.0469493175524431E-2</v>
          </cell>
        </row>
        <row r="315">
          <cell r="A315">
            <v>39289.833333333336</v>
          </cell>
          <cell r="B315">
            <v>9.3608069444698502E-2</v>
          </cell>
          <cell r="C315">
            <v>8.0845728947930282E-2</v>
          </cell>
        </row>
        <row r="316">
          <cell r="A316">
            <v>39292.833333333336</v>
          </cell>
          <cell r="B316">
            <v>9.5529891643519688E-2</v>
          </cell>
          <cell r="C316">
            <v>8.0341063838538077E-2</v>
          </cell>
        </row>
        <row r="317">
          <cell r="A317">
            <v>39293.833333333336</v>
          </cell>
          <cell r="B317">
            <v>9.6493882678428233E-2</v>
          </cell>
          <cell r="C317">
            <v>8.1484934776535373E-2</v>
          </cell>
        </row>
        <row r="318">
          <cell r="A318">
            <v>39294.833333333336</v>
          </cell>
          <cell r="B318">
            <v>9.6124263645179481E-2</v>
          </cell>
          <cell r="C318">
            <v>8.1612773937156005E-2</v>
          </cell>
        </row>
        <row r="319">
          <cell r="A319">
            <v>39295.833333333336</v>
          </cell>
          <cell r="B319">
            <v>9.595270802862621E-2</v>
          </cell>
          <cell r="C319">
            <v>8.1402872106636853E-2</v>
          </cell>
        </row>
        <row r="320">
          <cell r="A320">
            <v>39296.833333333336</v>
          </cell>
          <cell r="B320">
            <v>9.897442255505419E-2</v>
          </cell>
          <cell r="C320">
            <v>8.5231511230687326E-2</v>
          </cell>
        </row>
        <row r="321">
          <cell r="A321">
            <v>39299.833333333336</v>
          </cell>
          <cell r="B321">
            <v>9.7888473538511586E-2</v>
          </cell>
          <cell r="C321">
            <v>8.5231511230687326E-2</v>
          </cell>
        </row>
        <row r="322">
          <cell r="A322">
            <v>39300.833333333336</v>
          </cell>
          <cell r="B322">
            <v>9.78964037696715E-2</v>
          </cell>
          <cell r="C322">
            <v>8.5516580065530645E-2</v>
          </cell>
        </row>
        <row r="323">
          <cell r="A323">
            <v>39301.833333333336</v>
          </cell>
          <cell r="B323">
            <v>9.7647597860753471E-2</v>
          </cell>
          <cell r="C323">
            <v>8.5174025318193458E-2</v>
          </cell>
        </row>
        <row r="324">
          <cell r="A324">
            <v>39302.833333333336</v>
          </cell>
          <cell r="B324">
            <v>8.0745131179332921E-2</v>
          </cell>
          <cell r="C324">
            <v>6.5032794231385485E-2</v>
          </cell>
        </row>
        <row r="325">
          <cell r="A325">
            <v>39303.833333333336</v>
          </cell>
          <cell r="B325">
            <v>8.2790848250181723E-2</v>
          </cell>
          <cell r="C325">
            <v>6.5032794231385485E-2</v>
          </cell>
        </row>
        <row r="326">
          <cell r="A326">
            <v>39306.833333333336</v>
          </cell>
          <cell r="B326">
            <v>8.3967288050121644E-2</v>
          </cell>
          <cell r="C326">
            <v>6.4867412113091757E-2</v>
          </cell>
        </row>
        <row r="327">
          <cell r="A327">
            <v>39307.833333333336</v>
          </cell>
          <cell r="B327">
            <v>8.847069069335553E-2</v>
          </cell>
          <cell r="C327">
            <v>7.0693438622132454E-2</v>
          </cell>
        </row>
        <row r="328">
          <cell r="A328">
            <v>39308.833333333336</v>
          </cell>
          <cell r="B328">
            <v>9.3299194855994944E-2</v>
          </cell>
          <cell r="C328">
            <v>7.7143154267369951E-2</v>
          </cell>
        </row>
        <row r="329">
          <cell r="A329">
            <v>39309.833333333336</v>
          </cell>
          <cell r="B329">
            <v>9.5671621734632062E-2</v>
          </cell>
          <cell r="C329">
            <v>8.0827617195603621E-2</v>
          </cell>
        </row>
        <row r="330">
          <cell r="A330">
            <v>39310.833333333336</v>
          </cell>
          <cell r="B330">
            <v>9.6452597858787917E-2</v>
          </cell>
          <cell r="C330">
            <v>8.0827617195603621E-2</v>
          </cell>
        </row>
        <row r="331">
          <cell r="A331">
            <v>39313.833333333336</v>
          </cell>
          <cell r="B331">
            <v>9.6457894160311891E-2</v>
          </cell>
          <cell r="C331">
            <v>8.0827617195603621E-2</v>
          </cell>
        </row>
        <row r="332">
          <cell r="A332">
            <v>39314.833333333336</v>
          </cell>
          <cell r="B332">
            <v>9.6597177764244965E-2</v>
          </cell>
          <cell r="C332">
            <v>8.0827617195603621E-2</v>
          </cell>
        </row>
        <row r="333">
          <cell r="A333">
            <v>39315.833333333336</v>
          </cell>
          <cell r="B333">
            <v>9.7199022773464996E-2</v>
          </cell>
          <cell r="C333">
            <v>8.0827617195603621E-2</v>
          </cell>
        </row>
        <row r="334">
          <cell r="A334">
            <v>39316.833333333336</v>
          </cell>
          <cell r="B334">
            <v>9.6682126258393314E-2</v>
          </cell>
          <cell r="C334">
            <v>8.0051583790624339E-2</v>
          </cell>
        </row>
        <row r="335">
          <cell r="A335">
            <v>39317.833333333336</v>
          </cell>
          <cell r="B335">
            <v>9.9647530465126768E-2</v>
          </cell>
          <cell r="C335">
            <v>8.0051583790624339E-2</v>
          </cell>
        </row>
        <row r="336">
          <cell r="A336">
            <v>39320.833333333336</v>
          </cell>
          <cell r="B336">
            <v>9.938956482473707E-2</v>
          </cell>
          <cell r="C336">
            <v>8.0927788508674922E-2</v>
          </cell>
        </row>
        <row r="337">
          <cell r="A337">
            <v>39321.833333333336</v>
          </cell>
          <cell r="B337">
            <v>0.10137125711045114</v>
          </cell>
          <cell r="C337">
            <v>8.3736420777374948E-2</v>
          </cell>
        </row>
        <row r="338">
          <cell r="A338">
            <v>39322.833333333336</v>
          </cell>
          <cell r="B338">
            <v>0.10301469217168192</v>
          </cell>
          <cell r="C338">
            <v>8.3736420777374948E-2</v>
          </cell>
        </row>
        <row r="339">
          <cell r="A339">
            <v>39323.833333333336</v>
          </cell>
          <cell r="B339">
            <v>0.10248177502968173</v>
          </cell>
          <cell r="C339">
            <v>8.3736420777374948E-2</v>
          </cell>
        </row>
        <row r="340">
          <cell r="A340">
            <v>39324.833333333336</v>
          </cell>
          <cell r="B340">
            <v>0.10330834371007117</v>
          </cell>
          <cell r="C340">
            <v>8.3736420777374948E-2</v>
          </cell>
        </row>
        <row r="341">
          <cell r="A341">
            <v>39328.833333333336</v>
          </cell>
          <cell r="B341">
            <v>0.10330834371007117</v>
          </cell>
          <cell r="C341">
            <v>8.3736420777374948E-2</v>
          </cell>
        </row>
        <row r="342">
          <cell r="A342">
            <v>39329.833333333336</v>
          </cell>
          <cell r="B342">
            <v>0.10407421742509916</v>
          </cell>
          <cell r="C342">
            <v>8.4934916013034434E-2</v>
          </cell>
        </row>
        <row r="343">
          <cell r="A343">
            <v>39330.833333333336</v>
          </cell>
          <cell r="B343">
            <v>0.10669626563571932</v>
          </cell>
          <cell r="C343">
            <v>8.4181653428716335E-2</v>
          </cell>
        </row>
        <row r="344">
          <cell r="A344">
            <v>39331.833333333336</v>
          </cell>
          <cell r="B344">
            <v>0.10670371408276437</v>
          </cell>
          <cell r="C344">
            <v>8.536275518629724E-2</v>
          </cell>
        </row>
        <row r="345">
          <cell r="A345">
            <v>39334.833333333336</v>
          </cell>
          <cell r="B345">
            <v>0.1074184707053867</v>
          </cell>
          <cell r="C345">
            <v>8.6426448374771633E-2</v>
          </cell>
        </row>
        <row r="346">
          <cell r="A346">
            <v>39335.833333333336</v>
          </cell>
          <cell r="B346">
            <v>0.10782860081916543</v>
          </cell>
          <cell r="C346">
            <v>8.5682931327189862E-2</v>
          </cell>
        </row>
        <row r="347">
          <cell r="A347">
            <v>39336.833333333336</v>
          </cell>
          <cell r="B347">
            <v>0.10709711969034925</v>
          </cell>
          <cell r="C347">
            <v>8.5814838834487817E-2</v>
          </cell>
        </row>
        <row r="348">
          <cell r="A348">
            <v>39337.833333333336</v>
          </cell>
          <cell r="B348">
            <v>0.10636162298352839</v>
          </cell>
          <cell r="C348">
            <v>8.5814838834487817E-2</v>
          </cell>
        </row>
        <row r="349">
          <cell r="A349">
            <v>39338.833333333336</v>
          </cell>
          <cell r="B349">
            <v>0.1070534697143881</v>
          </cell>
          <cell r="C349">
            <v>8.5814838834487817E-2</v>
          </cell>
        </row>
        <row r="350">
          <cell r="A350">
            <v>39341.833333333336</v>
          </cell>
          <cell r="B350">
            <v>0.10727470516671013</v>
          </cell>
          <cell r="C350">
            <v>8.7392173255590525E-2</v>
          </cell>
        </row>
        <row r="351">
          <cell r="A351">
            <v>39342.833333333336</v>
          </cell>
          <cell r="B351">
            <v>0.11027565617945891</v>
          </cell>
          <cell r="C351">
            <v>8.7392173255590525E-2</v>
          </cell>
        </row>
        <row r="352">
          <cell r="A352">
            <v>39343.833333333336</v>
          </cell>
          <cell r="B352">
            <v>0.11109731038428559</v>
          </cell>
          <cell r="C352">
            <v>8.7392173255590525E-2</v>
          </cell>
        </row>
        <row r="353">
          <cell r="A353">
            <v>39344.833333333336</v>
          </cell>
          <cell r="B353">
            <v>0.11137945407080285</v>
          </cell>
          <cell r="C353">
            <v>8.8169534123912943E-2</v>
          </cell>
        </row>
        <row r="354">
          <cell r="A354">
            <v>39345.833333333336</v>
          </cell>
          <cell r="B354">
            <v>0.11162005303386206</v>
          </cell>
          <cell r="C354">
            <v>8.7918809844965806E-2</v>
          </cell>
        </row>
        <row r="355">
          <cell r="A355">
            <v>39348.833333333336</v>
          </cell>
          <cell r="B355">
            <v>0.11126693386252069</v>
          </cell>
          <cell r="C355">
            <v>8.7405336241221432E-2</v>
          </cell>
        </row>
        <row r="356">
          <cell r="A356">
            <v>39349.833333333336</v>
          </cell>
          <cell r="B356">
            <v>0.11114025357283742</v>
          </cell>
          <cell r="C356">
            <v>8.7531926359247336E-2</v>
          </cell>
        </row>
        <row r="357">
          <cell r="A357">
            <v>39350.833333333336</v>
          </cell>
          <cell r="B357">
            <v>0.11153070965626237</v>
          </cell>
          <cell r="C357">
            <v>8.7531926359247336E-2</v>
          </cell>
        </row>
        <row r="358">
          <cell r="A358">
            <v>39351.833333333336</v>
          </cell>
          <cell r="B358">
            <v>0.11431510338684911</v>
          </cell>
          <cell r="C358">
            <v>8.7503587579624467E-2</v>
          </cell>
        </row>
        <row r="359">
          <cell r="A359">
            <v>39352.833333333336</v>
          </cell>
          <cell r="B359">
            <v>0.1138589820747634</v>
          </cell>
          <cell r="C359">
            <v>8.7503587579624467E-2</v>
          </cell>
        </row>
        <row r="360">
          <cell r="A360">
            <v>39355.833333333336</v>
          </cell>
          <cell r="B360">
            <v>0.11454256620266624</v>
          </cell>
          <cell r="C360">
            <v>8.7503587579624467E-2</v>
          </cell>
        </row>
        <row r="361">
          <cell r="A361">
            <v>39356.833333333336</v>
          </cell>
          <cell r="B361">
            <v>0.11458616810505677</v>
          </cell>
          <cell r="C361">
            <v>8.762512903226255E-2</v>
          </cell>
        </row>
        <row r="362">
          <cell r="A362">
            <v>39357.833333333336</v>
          </cell>
          <cell r="B362">
            <v>0.11446217715009317</v>
          </cell>
          <cell r="C362">
            <v>8.7372282034119467E-2</v>
          </cell>
        </row>
        <row r="363">
          <cell r="A363">
            <v>39358.833333333336</v>
          </cell>
          <cell r="B363">
            <v>0.11432652349144047</v>
          </cell>
          <cell r="C363">
            <v>8.7372282034119467E-2</v>
          </cell>
        </row>
        <row r="364">
          <cell r="A364">
            <v>39359.833333333336</v>
          </cell>
          <cell r="B364">
            <v>0.11538747425158671</v>
          </cell>
          <cell r="C364">
            <v>8.7372282034119467E-2</v>
          </cell>
        </row>
        <row r="365">
          <cell r="A365">
            <v>39362.833333333336</v>
          </cell>
          <cell r="B365">
            <v>0.11542382441552257</v>
          </cell>
          <cell r="C365">
            <v>8.7424604646063261E-2</v>
          </cell>
        </row>
        <row r="366">
          <cell r="A366">
            <v>39363.833333333336</v>
          </cell>
          <cell r="B366">
            <v>0.1154245741963138</v>
          </cell>
          <cell r="C366">
            <v>8.7455033286680403E-2</v>
          </cell>
        </row>
        <row r="367">
          <cell r="A367">
            <v>39364.833333333336</v>
          </cell>
          <cell r="B367">
            <v>0.11530152442875305</v>
          </cell>
          <cell r="C367">
            <v>8.7455033286680403E-2</v>
          </cell>
        </row>
        <row r="368">
          <cell r="A368">
            <v>39365.833333333336</v>
          </cell>
          <cell r="B368">
            <v>0.11545038296036854</v>
          </cell>
          <cell r="C368">
            <v>8.7455033286680403E-2</v>
          </cell>
        </row>
        <row r="369">
          <cell r="A369">
            <v>39366.833333333336</v>
          </cell>
          <cell r="B369">
            <v>0.1154504672107364</v>
          </cell>
          <cell r="C369">
            <v>8.7427044902611759E-2</v>
          </cell>
        </row>
        <row r="370">
          <cell r="A370">
            <v>39369.833333333336</v>
          </cell>
          <cell r="B370">
            <v>0.11549841572159147</v>
          </cell>
          <cell r="C370">
            <v>8.7519557878073362E-2</v>
          </cell>
        </row>
        <row r="371">
          <cell r="A371">
            <v>39370.833333333336</v>
          </cell>
          <cell r="B371">
            <v>0.11618884747763436</v>
          </cell>
          <cell r="C371">
            <v>8.8574513422829168E-2</v>
          </cell>
        </row>
        <row r="372">
          <cell r="A372">
            <v>39371.833333333336</v>
          </cell>
          <cell r="B372">
            <v>0.11624151373092931</v>
          </cell>
          <cell r="C372">
            <v>8.8546694529835906E-2</v>
          </cell>
        </row>
        <row r="373">
          <cell r="A373">
            <v>39372.833333333336</v>
          </cell>
          <cell r="B373">
            <v>0.11467211999512301</v>
          </cell>
          <cell r="C373">
            <v>8.6258432122083409E-2</v>
          </cell>
        </row>
        <row r="374">
          <cell r="A374">
            <v>39373.833333333336</v>
          </cell>
          <cell r="B374">
            <v>0.11389305770688063</v>
          </cell>
          <cell r="C374">
            <v>8.703146731402514E-2</v>
          </cell>
        </row>
        <row r="375">
          <cell r="A375">
            <v>39376.833333333336</v>
          </cell>
          <cell r="B375">
            <v>0.11353073068665873</v>
          </cell>
          <cell r="C375">
            <v>8.6502257848782516E-2</v>
          </cell>
        </row>
        <row r="376">
          <cell r="A376">
            <v>39377.833333333336</v>
          </cell>
          <cell r="B376">
            <v>0.11314787986714842</v>
          </cell>
          <cell r="C376">
            <v>8.5449749539536143E-2</v>
          </cell>
        </row>
        <row r="377">
          <cell r="A377">
            <v>39378.833333333336</v>
          </cell>
          <cell r="B377">
            <v>0.11214199347556758</v>
          </cell>
          <cell r="C377">
            <v>8.3976049534602359E-2</v>
          </cell>
        </row>
        <row r="378">
          <cell r="A378">
            <v>39379.833333333336</v>
          </cell>
          <cell r="B378">
            <v>0.11180255836993507</v>
          </cell>
          <cell r="C378">
            <v>8.2858935222343874E-2</v>
          </cell>
        </row>
        <row r="379">
          <cell r="A379">
            <v>39380.833333333336</v>
          </cell>
          <cell r="B379">
            <v>0.11340137826805566</v>
          </cell>
          <cell r="C379">
            <v>8.2858935222343874E-2</v>
          </cell>
        </row>
        <row r="380">
          <cell r="A380">
            <v>39383.833333333336</v>
          </cell>
          <cell r="B380">
            <v>0.11295844971198878</v>
          </cell>
          <cell r="C380">
            <v>8.1734295674168525E-2</v>
          </cell>
        </row>
        <row r="381">
          <cell r="A381">
            <v>39384.833333333336</v>
          </cell>
          <cell r="B381">
            <v>0.11288509268498904</v>
          </cell>
          <cell r="C381">
            <v>8.1638432513730333E-2</v>
          </cell>
        </row>
        <row r="382">
          <cell r="A382">
            <v>39385.833333333336</v>
          </cell>
          <cell r="B382">
            <v>0.11446517956684202</v>
          </cell>
          <cell r="C382">
            <v>8.1349281468201029E-2</v>
          </cell>
        </row>
        <row r="383">
          <cell r="A383">
            <v>39386.833333333336</v>
          </cell>
          <cell r="B383">
            <v>0.11743382056831873</v>
          </cell>
          <cell r="C383">
            <v>8.5347454101561138E-2</v>
          </cell>
        </row>
        <row r="384">
          <cell r="A384">
            <v>39387.833333333336</v>
          </cell>
          <cell r="B384">
            <v>0.11744794613045628</v>
          </cell>
          <cell r="C384">
            <v>8.5347454101561138E-2</v>
          </cell>
        </row>
        <row r="385">
          <cell r="A385">
            <v>39390.791666666664</v>
          </cell>
          <cell r="B385">
            <v>0.12001849713895801</v>
          </cell>
          <cell r="C385">
            <v>8.8732721594898992E-2</v>
          </cell>
        </row>
        <row r="386">
          <cell r="A386">
            <v>39391.791666666664</v>
          </cell>
          <cell r="B386">
            <v>0.12098506825129665</v>
          </cell>
          <cell r="C386">
            <v>8.8609880051750439E-2</v>
          </cell>
        </row>
        <row r="387">
          <cell r="A387">
            <v>39392.791666666664</v>
          </cell>
          <cell r="B387">
            <v>0.12154182526319372</v>
          </cell>
          <cell r="C387">
            <v>8.9346674860538419E-2</v>
          </cell>
        </row>
        <row r="388">
          <cell r="A388">
            <v>39393.791666666664</v>
          </cell>
          <cell r="B388">
            <v>0.12116573741857145</v>
          </cell>
          <cell r="C388">
            <v>8.9346674860538419E-2</v>
          </cell>
        </row>
        <row r="389">
          <cell r="A389">
            <v>39394.791666666664</v>
          </cell>
          <cell r="B389">
            <v>0.12263708664820563</v>
          </cell>
          <cell r="C389">
            <v>9.2337346157167599E-2</v>
          </cell>
        </row>
        <row r="390">
          <cell r="A390">
            <v>39397.791666666664</v>
          </cell>
          <cell r="B390">
            <v>0.12521809716241783</v>
          </cell>
          <cell r="C390">
            <v>9.5709971734401073E-2</v>
          </cell>
        </row>
        <row r="391">
          <cell r="A391">
            <v>39398.791666666664</v>
          </cell>
          <cell r="B391">
            <v>0.12411765578051027</v>
          </cell>
          <cell r="C391">
            <v>9.0591913012706721E-2</v>
          </cell>
        </row>
        <row r="392">
          <cell r="A392">
            <v>39399.791666666664</v>
          </cell>
          <cell r="B392">
            <v>0.1215963939750621</v>
          </cell>
          <cell r="C392">
            <v>8.7352652563331371E-2</v>
          </cell>
        </row>
        <row r="393">
          <cell r="A393">
            <v>39400.791666666664</v>
          </cell>
          <cell r="B393">
            <v>0.12122650727573744</v>
          </cell>
          <cell r="C393">
            <v>8.7867846659521881E-2</v>
          </cell>
        </row>
        <row r="394">
          <cell r="A394">
            <v>39401.791666666664</v>
          </cell>
          <cell r="B394">
            <v>0.12121274070326223</v>
          </cell>
          <cell r="C394">
            <v>8.7867846659521881E-2</v>
          </cell>
        </row>
        <row r="395">
          <cell r="A395">
            <v>39404.791666666664</v>
          </cell>
          <cell r="B395">
            <v>0.12714405680960647</v>
          </cell>
          <cell r="C395">
            <v>9.5806790482528492E-2</v>
          </cell>
        </row>
        <row r="396">
          <cell r="A396">
            <v>39405.791666666664</v>
          </cell>
          <cell r="B396">
            <v>0.12664187656381021</v>
          </cell>
          <cell r="C396">
            <v>9.5806790482528492E-2</v>
          </cell>
        </row>
        <row r="397">
          <cell r="A397">
            <v>39406.791666666664</v>
          </cell>
          <cell r="B397">
            <v>0.12743019932172492</v>
          </cell>
          <cell r="C397">
            <v>9.6877554528135873E-2</v>
          </cell>
        </row>
        <row r="398">
          <cell r="A398">
            <v>39408.791666666664</v>
          </cell>
          <cell r="B398">
            <v>0.12857163087991252</v>
          </cell>
          <cell r="C398">
            <v>9.6877554528135873E-2</v>
          </cell>
        </row>
        <row r="399">
          <cell r="A399">
            <v>39411.791666666664</v>
          </cell>
          <cell r="B399">
            <v>0.12945337419430106</v>
          </cell>
          <cell r="C399">
            <v>9.8060270218883486E-2</v>
          </cell>
        </row>
        <row r="400">
          <cell r="A400">
            <v>39412.791666666664</v>
          </cell>
          <cell r="B400">
            <v>0.12788196388389078</v>
          </cell>
          <cell r="C400">
            <v>9.5951105920141236E-2</v>
          </cell>
        </row>
        <row r="401">
          <cell r="A401">
            <v>39413.791666666664</v>
          </cell>
          <cell r="B401">
            <v>0.1286725396097998</v>
          </cell>
          <cell r="C401">
            <v>9.5951105920141236E-2</v>
          </cell>
        </row>
        <row r="402">
          <cell r="A402">
            <v>39414.791666666664</v>
          </cell>
          <cell r="B402">
            <v>0.12867882269669792</v>
          </cell>
          <cell r="C402">
            <v>9.5951105920141236E-2</v>
          </cell>
        </row>
        <row r="403">
          <cell r="A403">
            <v>39415.791666666664</v>
          </cell>
          <cell r="B403">
            <v>0.12831387352142576</v>
          </cell>
          <cell r="C403">
            <v>9.5951105920141236E-2</v>
          </cell>
        </row>
        <row r="404">
          <cell r="A404">
            <v>39418.791666666664</v>
          </cell>
          <cell r="B404">
            <v>0.12969532583009993</v>
          </cell>
          <cell r="C404">
            <v>9.7845718246692345E-2</v>
          </cell>
        </row>
        <row r="405">
          <cell r="A405">
            <v>39419.791666666664</v>
          </cell>
          <cell r="B405">
            <v>0.12917749606767176</v>
          </cell>
          <cell r="C405">
            <v>9.6807193873572644E-2</v>
          </cell>
        </row>
        <row r="406">
          <cell r="A406">
            <v>39420.791666666664</v>
          </cell>
          <cell r="B406">
            <v>0.12707708095798997</v>
          </cell>
          <cell r="C406">
            <v>9.6807193873572644E-2</v>
          </cell>
        </row>
        <row r="407">
          <cell r="A407">
            <v>39421.791666666664</v>
          </cell>
          <cell r="B407">
            <v>0.12910779163441805</v>
          </cell>
          <cell r="C407">
            <v>9.5767340918876287E-2</v>
          </cell>
        </row>
        <row r="408">
          <cell r="A408">
            <v>39422.791666666664</v>
          </cell>
          <cell r="B408">
            <v>0.12902185237044636</v>
          </cell>
          <cell r="C408">
            <v>9.4700952009613565E-2</v>
          </cell>
        </row>
        <row r="409">
          <cell r="A409">
            <v>39425.791666666664</v>
          </cell>
          <cell r="B409">
            <v>0.12851830168269548</v>
          </cell>
          <cell r="C409">
            <v>9.4700952009613565E-2</v>
          </cell>
        </row>
        <row r="410">
          <cell r="A410">
            <v>39426.791666666664</v>
          </cell>
          <cell r="B410">
            <v>0.129855834781611</v>
          </cell>
          <cell r="C410">
            <v>9.6432056340839484E-2</v>
          </cell>
        </row>
        <row r="411">
          <cell r="A411">
            <v>39427.791666666664</v>
          </cell>
          <cell r="B411">
            <v>0.13139379695617356</v>
          </cell>
          <cell r="C411">
            <v>9.6432056340839484E-2</v>
          </cell>
        </row>
        <row r="412">
          <cell r="A412">
            <v>39428.791666666664</v>
          </cell>
          <cell r="B412">
            <v>0.13123421297793461</v>
          </cell>
          <cell r="C412">
            <v>9.6888118045505747E-2</v>
          </cell>
        </row>
        <row r="413">
          <cell r="A413">
            <v>39429.791666666664</v>
          </cell>
          <cell r="B413">
            <v>0.1309491800037246</v>
          </cell>
          <cell r="C413">
            <v>9.6510886615226096E-2</v>
          </cell>
        </row>
        <row r="414">
          <cell r="A414">
            <v>39432.791666666664</v>
          </cell>
          <cell r="B414">
            <v>0.130852026403595</v>
          </cell>
          <cell r="C414">
            <v>9.939091898823986E-2</v>
          </cell>
        </row>
        <row r="415">
          <cell r="A415">
            <v>39433.791666666664</v>
          </cell>
          <cell r="B415">
            <v>0.13118954054982512</v>
          </cell>
          <cell r="C415">
            <v>9.939091898823986E-2</v>
          </cell>
        </row>
        <row r="416">
          <cell r="A416">
            <v>39434.791666666664</v>
          </cell>
          <cell r="B416">
            <v>0.13073208278802725</v>
          </cell>
          <cell r="C416">
            <v>9.8701975542712234E-2</v>
          </cell>
        </row>
        <row r="417">
          <cell r="A417">
            <v>39435.791666666664</v>
          </cell>
          <cell r="B417">
            <v>0.13052991315203022</v>
          </cell>
          <cell r="C417">
            <v>9.8730688796718757E-2</v>
          </cell>
        </row>
        <row r="418">
          <cell r="A418">
            <v>39436.791666666664</v>
          </cell>
          <cell r="B418">
            <v>0.13451473389273014</v>
          </cell>
          <cell r="C418">
            <v>9.8285275873912198E-2</v>
          </cell>
        </row>
        <row r="419">
          <cell r="A419">
            <v>39439.791666666664</v>
          </cell>
          <cell r="B419">
            <v>0.13491075701460176</v>
          </cell>
          <cell r="C419">
            <v>9.8172552808263591E-2</v>
          </cell>
        </row>
        <row r="420">
          <cell r="A420">
            <v>39441.791666666664</v>
          </cell>
          <cell r="B420">
            <v>0.13494460152655566</v>
          </cell>
          <cell r="C420">
            <v>9.8614336050928827E-2</v>
          </cell>
        </row>
        <row r="421">
          <cell r="A421">
            <v>39442.791666666664</v>
          </cell>
          <cell r="B421">
            <v>0.13677734793629145</v>
          </cell>
          <cell r="C421">
            <v>0.1039219279983461</v>
          </cell>
        </row>
        <row r="422">
          <cell r="A422">
            <v>39443.791666666664</v>
          </cell>
          <cell r="B422">
            <v>0.13683379062368806</v>
          </cell>
          <cell r="C422">
            <v>0.10403097065708308</v>
          </cell>
        </row>
        <row r="423">
          <cell r="A423">
            <v>39446.791666666664</v>
          </cell>
          <cell r="B423">
            <v>0.1363734398742204</v>
          </cell>
          <cell r="C423">
            <v>0.10403097065708308</v>
          </cell>
        </row>
        <row r="424">
          <cell r="A424">
            <v>39448.791666666664</v>
          </cell>
          <cell r="B424">
            <v>0.14013371625310628</v>
          </cell>
          <cell r="C424">
            <v>0.10914333955102504</v>
          </cell>
        </row>
        <row r="425">
          <cell r="A425">
            <v>39449.791666666664</v>
          </cell>
          <cell r="B425">
            <v>0.14024886904432762</v>
          </cell>
          <cell r="C425">
            <v>0.10938479390984916</v>
          </cell>
        </row>
        <row r="426">
          <cell r="A426">
            <v>39450.791666666664</v>
          </cell>
          <cell r="B426">
            <v>0.14452401391249475</v>
          </cell>
          <cell r="C426">
            <v>0.11529866346594454</v>
          </cell>
        </row>
        <row r="427">
          <cell r="A427">
            <v>39453.791666666664</v>
          </cell>
          <cell r="B427">
            <v>0.14386916856667539</v>
          </cell>
          <cell r="C427">
            <v>0.11625122970596781</v>
          </cell>
        </row>
        <row r="428">
          <cell r="A428">
            <v>39454.791666666664</v>
          </cell>
          <cell r="B428">
            <v>0.14839359333743918</v>
          </cell>
          <cell r="C428">
            <v>0.12237183421651135</v>
          </cell>
        </row>
        <row r="429">
          <cell r="A429">
            <v>39455.791666666664</v>
          </cell>
          <cell r="B429">
            <v>0.14849671741829557</v>
          </cell>
          <cell r="C429">
            <v>0.1223500897419345</v>
          </cell>
        </row>
        <row r="430">
          <cell r="A430">
            <v>39456.791666666664</v>
          </cell>
          <cell r="B430">
            <v>0.14888695787851883</v>
          </cell>
          <cell r="C430">
            <v>0.1223500897419345</v>
          </cell>
        </row>
        <row r="431">
          <cell r="A431">
            <v>39457.791666666664</v>
          </cell>
          <cell r="B431">
            <v>0.14986101760825868</v>
          </cell>
          <cell r="C431">
            <v>0.12444830342760253</v>
          </cell>
        </row>
        <row r="432">
          <cell r="A432">
            <v>39460.791666666664</v>
          </cell>
          <cell r="B432">
            <v>0.15069311261380899</v>
          </cell>
          <cell r="C432">
            <v>0.12444830342760253</v>
          </cell>
        </row>
        <row r="433">
          <cell r="A433">
            <v>39461.791666666664</v>
          </cell>
          <cell r="B433">
            <v>0.15414522139421405</v>
          </cell>
          <cell r="C433">
            <v>0.12935259669912738</v>
          </cell>
        </row>
        <row r="434">
          <cell r="A434">
            <v>39462.791666666664</v>
          </cell>
          <cell r="B434">
            <v>0.15380672643247809</v>
          </cell>
          <cell r="C434">
            <v>0.12871745570146578</v>
          </cell>
        </row>
        <row r="435">
          <cell r="A435">
            <v>39463.791666666664</v>
          </cell>
          <cell r="B435">
            <v>0.15662236070713642</v>
          </cell>
          <cell r="C435">
            <v>0.13306158819637146</v>
          </cell>
        </row>
        <row r="436">
          <cell r="A436">
            <v>39464.791666666664</v>
          </cell>
          <cell r="B436">
            <v>0.15670029712620195</v>
          </cell>
          <cell r="C436">
            <v>0.13347949304272341</v>
          </cell>
        </row>
        <row r="437">
          <cell r="A437">
            <v>39468.791666666664</v>
          </cell>
          <cell r="B437">
            <v>0.15776561216874174</v>
          </cell>
          <cell r="C437">
            <v>0.1351026301633699</v>
          </cell>
        </row>
        <row r="438">
          <cell r="A438">
            <v>39469.791666666664</v>
          </cell>
          <cell r="B438">
            <v>0.16074108425426789</v>
          </cell>
          <cell r="C438">
            <v>0.13478125175316641</v>
          </cell>
        </row>
        <row r="439">
          <cell r="A439">
            <v>39470.791666666664</v>
          </cell>
          <cell r="B439">
            <v>0.16375389403907867</v>
          </cell>
          <cell r="C439">
            <v>0.13478125175316641</v>
          </cell>
        </row>
        <row r="440">
          <cell r="A440">
            <v>39471.791666666664</v>
          </cell>
          <cell r="B440">
            <v>0.16372398577665512</v>
          </cell>
          <cell r="C440">
            <v>0.13488237245527251</v>
          </cell>
        </row>
        <row r="441">
          <cell r="A441">
            <v>39474.791666666664</v>
          </cell>
          <cell r="B441">
            <v>0.16435816756937616</v>
          </cell>
          <cell r="C441">
            <v>0.13488237245527251</v>
          </cell>
        </row>
        <row r="442">
          <cell r="A442">
            <v>39475.791666666664</v>
          </cell>
          <cell r="B442">
            <v>0.16276398984119361</v>
          </cell>
          <cell r="C442">
            <v>0.13488237245527251</v>
          </cell>
        </row>
        <row r="443">
          <cell r="A443">
            <v>39476.791666666664</v>
          </cell>
          <cell r="B443">
            <v>0.1624965162821902</v>
          </cell>
          <cell r="C443">
            <v>0.13549498747347505</v>
          </cell>
        </row>
        <row r="444">
          <cell r="A444">
            <v>39477.791666666664</v>
          </cell>
          <cell r="B444">
            <v>0.16740404206359277</v>
          </cell>
          <cell r="C444">
            <v>0.13547583837094182</v>
          </cell>
        </row>
        <row r="445">
          <cell r="A445">
            <v>39478.791666666664</v>
          </cell>
          <cell r="B445">
            <v>0.1696798080628851</v>
          </cell>
          <cell r="C445">
            <v>0.13547583837094182</v>
          </cell>
        </row>
        <row r="446">
          <cell r="A446">
            <v>39481.791666666664</v>
          </cell>
          <cell r="B446">
            <v>0.16784440999903646</v>
          </cell>
          <cell r="C446">
            <v>0.13295037785280911</v>
          </cell>
        </row>
        <row r="447">
          <cell r="A447">
            <v>39482.791666666664</v>
          </cell>
          <cell r="B447">
            <v>0.17189475706430371</v>
          </cell>
          <cell r="C447">
            <v>0.13899901941904816</v>
          </cell>
        </row>
        <row r="448">
          <cell r="A448">
            <v>39483.791666666664</v>
          </cell>
          <cell r="B448">
            <v>0.17112955808854166</v>
          </cell>
          <cell r="C448">
            <v>0.13787951998859652</v>
          </cell>
        </row>
        <row r="449">
          <cell r="A449">
            <v>39484.791666666664</v>
          </cell>
          <cell r="B449">
            <v>0.17034138512286193</v>
          </cell>
          <cell r="C449">
            <v>0.13787951998859652</v>
          </cell>
        </row>
        <row r="450">
          <cell r="A450">
            <v>39485.791666666664</v>
          </cell>
          <cell r="B450">
            <v>0.1669761864617062</v>
          </cell>
          <cell r="C450">
            <v>0.13294943682538807</v>
          </cell>
        </row>
        <row r="451">
          <cell r="A451">
            <v>39488.791666666664</v>
          </cell>
          <cell r="B451">
            <v>0.16636404881584738</v>
          </cell>
          <cell r="C451">
            <v>0.13294943682538807</v>
          </cell>
        </row>
        <row r="452">
          <cell r="A452">
            <v>39489.791666666664</v>
          </cell>
          <cell r="B452">
            <v>0.16607058136353126</v>
          </cell>
          <cell r="C452">
            <v>0.13252491187122317</v>
          </cell>
        </row>
        <row r="453">
          <cell r="A453">
            <v>39490.791666666664</v>
          </cell>
          <cell r="B453">
            <v>0.16286320423411665</v>
          </cell>
          <cell r="C453">
            <v>0.12703880494735728</v>
          </cell>
        </row>
        <row r="454">
          <cell r="A454">
            <v>39491.791666666664</v>
          </cell>
          <cell r="B454">
            <v>0.16267905011249262</v>
          </cell>
          <cell r="C454">
            <v>0.13083565481035453</v>
          </cell>
        </row>
        <row r="455">
          <cell r="A455">
            <v>39492.791666666664</v>
          </cell>
          <cell r="B455">
            <v>0.16315407579055066</v>
          </cell>
          <cell r="C455">
            <v>0.13177617543018583</v>
          </cell>
        </row>
        <row r="456">
          <cell r="A456">
            <v>39496.791666666664</v>
          </cell>
          <cell r="B456">
            <v>0.16320163318342795</v>
          </cell>
          <cell r="C456">
            <v>0.13186648413208155</v>
          </cell>
        </row>
        <row r="457">
          <cell r="A457">
            <v>39497.791666666664</v>
          </cell>
          <cell r="B457">
            <v>0.16435613610581173</v>
          </cell>
          <cell r="C457">
            <v>0.13186648413208155</v>
          </cell>
        </row>
        <row r="458">
          <cell r="A458">
            <v>39498.791666666664</v>
          </cell>
          <cell r="B458">
            <v>0.16084716462052981</v>
          </cell>
          <cell r="C458">
            <v>0.12691686909762515</v>
          </cell>
        </row>
        <row r="459">
          <cell r="A459">
            <v>39499.791666666664</v>
          </cell>
          <cell r="B459">
            <v>0.16179155480412991</v>
          </cell>
          <cell r="C459">
            <v>0.12691686909762515</v>
          </cell>
        </row>
        <row r="460">
          <cell r="A460">
            <v>39502.791666666664</v>
          </cell>
          <cell r="B460">
            <v>0.16213144008236996</v>
          </cell>
          <cell r="C460">
            <v>0.12607857701445005</v>
          </cell>
        </row>
        <row r="461">
          <cell r="A461">
            <v>39503.791666666664</v>
          </cell>
          <cell r="B461">
            <v>0.15926645626394351</v>
          </cell>
          <cell r="C461">
            <v>0.12607857701445005</v>
          </cell>
        </row>
        <row r="462">
          <cell r="A462">
            <v>39504.791666666664</v>
          </cell>
          <cell r="B462">
            <v>0.1585796383914424</v>
          </cell>
          <cell r="C462">
            <v>0.12504000958302253</v>
          </cell>
        </row>
        <row r="463">
          <cell r="A463">
            <v>39505.791666666664</v>
          </cell>
          <cell r="B463">
            <v>0.15860028130105217</v>
          </cell>
          <cell r="C463">
            <v>0.12507882639020132</v>
          </cell>
        </row>
        <row r="464">
          <cell r="A464">
            <v>39506.791666666664</v>
          </cell>
          <cell r="B464">
            <v>0.15716330004553747</v>
          </cell>
          <cell r="C464">
            <v>0.12608995611840082</v>
          </cell>
        </row>
        <row r="465">
          <cell r="A465">
            <v>39509.791666666664</v>
          </cell>
          <cell r="B465">
            <v>0.15669078822219457</v>
          </cell>
          <cell r="C465">
            <v>0.12634552672099855</v>
          </cell>
        </row>
        <row r="466">
          <cell r="A466">
            <v>39510.791666666664</v>
          </cell>
          <cell r="B466">
            <v>0.15637897132877218</v>
          </cell>
          <cell r="C466">
            <v>0.12660264034688209</v>
          </cell>
        </row>
        <row r="467">
          <cell r="A467">
            <v>39511.791666666664</v>
          </cell>
          <cell r="B467">
            <v>0.15583791914791925</v>
          </cell>
          <cell r="C467">
            <v>0.12514415164476939</v>
          </cell>
        </row>
        <row r="468">
          <cell r="A468">
            <v>39512.791666666664</v>
          </cell>
          <cell r="B468">
            <v>0.15684730383915452</v>
          </cell>
          <cell r="C468">
            <v>0.12746749826613943</v>
          </cell>
        </row>
        <row r="469">
          <cell r="A469">
            <v>39513.791666666664</v>
          </cell>
          <cell r="B469">
            <v>0.15645317673372744</v>
          </cell>
          <cell r="C469">
            <v>0.12758393770124218</v>
          </cell>
        </row>
        <row r="470">
          <cell r="A470">
            <v>39516.833333333336</v>
          </cell>
          <cell r="B470">
            <v>0.15435032237645524</v>
          </cell>
          <cell r="C470">
            <v>0.12944276719448969</v>
          </cell>
        </row>
        <row r="471">
          <cell r="A471">
            <v>39517.833333333336</v>
          </cell>
          <cell r="B471">
            <v>0.16004736429580599</v>
          </cell>
          <cell r="C471">
            <v>0.12944276719448969</v>
          </cell>
        </row>
        <row r="472">
          <cell r="A472">
            <v>39518.833333333336</v>
          </cell>
          <cell r="B472">
            <v>0.15990583969778088</v>
          </cell>
          <cell r="C472">
            <v>0.12955588568487869</v>
          </cell>
        </row>
        <row r="473">
          <cell r="A473">
            <v>39519.833333333336</v>
          </cell>
          <cell r="B473">
            <v>0.16284653084357847</v>
          </cell>
          <cell r="C473">
            <v>0.12818437694831791</v>
          </cell>
        </row>
        <row r="474">
          <cell r="A474">
            <v>39520.833333333336</v>
          </cell>
          <cell r="B474">
            <v>0.16208156993240777</v>
          </cell>
          <cell r="C474">
            <v>0.13042361299038313</v>
          </cell>
        </row>
        <row r="475">
          <cell r="A475">
            <v>39523.833333333336</v>
          </cell>
          <cell r="B475">
            <v>0.16292596952281793</v>
          </cell>
          <cell r="C475">
            <v>0.1318746127319895</v>
          </cell>
        </row>
        <row r="476">
          <cell r="A476">
            <v>39524.833333333336</v>
          </cell>
          <cell r="B476">
            <v>0.16816254590531668</v>
          </cell>
          <cell r="C476">
            <v>0.13111317357233404</v>
          </cell>
        </row>
        <row r="477">
          <cell r="A477">
            <v>39525.833333333336</v>
          </cell>
          <cell r="B477">
            <v>0.16939261619554408</v>
          </cell>
          <cell r="C477">
            <v>0.13290692921225208</v>
          </cell>
        </row>
        <row r="478">
          <cell r="A478">
            <v>39526.833333333336</v>
          </cell>
          <cell r="B478">
            <v>0.17270490291366333</v>
          </cell>
          <cell r="C478">
            <v>0.13290692921225208</v>
          </cell>
        </row>
        <row r="479">
          <cell r="A479">
            <v>39530.833333333336</v>
          </cell>
          <cell r="B479">
            <v>0.17576102046114098</v>
          </cell>
          <cell r="C479">
            <v>0.13290692921225208</v>
          </cell>
        </row>
        <row r="480">
          <cell r="A480">
            <v>39531.833333333336</v>
          </cell>
          <cell r="B480">
            <v>0.17577159302694365</v>
          </cell>
          <cell r="C480">
            <v>0.13299061516481125</v>
          </cell>
        </row>
        <row r="481">
          <cell r="A481">
            <v>39532.833333333336</v>
          </cell>
          <cell r="B481">
            <v>0.17191402184063731</v>
          </cell>
          <cell r="C481">
            <v>0.13299061516481125</v>
          </cell>
        </row>
        <row r="482">
          <cell r="A482">
            <v>39533.833333333336</v>
          </cell>
          <cell r="B482">
            <v>0.17161078360077728</v>
          </cell>
          <cell r="C482">
            <v>0.13393452264005695</v>
          </cell>
        </row>
        <row r="483">
          <cell r="A483">
            <v>39534.833333333336</v>
          </cell>
          <cell r="B483">
            <v>0.17157533523323795</v>
          </cell>
          <cell r="C483">
            <v>0.13384886702899548</v>
          </cell>
        </row>
        <row r="484">
          <cell r="A484">
            <v>39537.833333333336</v>
          </cell>
          <cell r="B484">
            <v>0.16994428942147857</v>
          </cell>
          <cell r="C484">
            <v>0.12977110372042694</v>
          </cell>
        </row>
        <row r="485">
          <cell r="A485">
            <v>39538.833333333336</v>
          </cell>
          <cell r="B485">
            <v>0.17075460518476981</v>
          </cell>
          <cell r="C485">
            <v>0.12968370608467494</v>
          </cell>
        </row>
        <row r="486">
          <cell r="A486">
            <v>39539.833333333336</v>
          </cell>
          <cell r="B486">
            <v>0.17056761749194471</v>
          </cell>
          <cell r="C486">
            <v>0.12971061571720924</v>
          </cell>
        </row>
        <row r="487">
          <cell r="A487">
            <v>39540.833333333336</v>
          </cell>
          <cell r="B487">
            <v>0.16814155236810999</v>
          </cell>
          <cell r="C487">
            <v>0.1253544283965525</v>
          </cell>
        </row>
        <row r="488">
          <cell r="A488">
            <v>39541.833333333336</v>
          </cell>
          <cell r="B488">
            <v>0.16807404106641327</v>
          </cell>
          <cell r="C488">
            <v>0.1251715287766984</v>
          </cell>
        </row>
        <row r="489">
          <cell r="A489">
            <v>39544.833333333336</v>
          </cell>
          <cell r="B489">
            <v>0.16507959518563206</v>
          </cell>
          <cell r="C489">
            <v>0.12078819387492612</v>
          </cell>
        </row>
        <row r="490">
          <cell r="A490">
            <v>39545.833333333336</v>
          </cell>
          <cell r="B490">
            <v>0.16461020416595526</v>
          </cell>
          <cell r="C490">
            <v>0.11998964336081402</v>
          </cell>
        </row>
        <row r="491">
          <cell r="A491">
            <v>39546.833333333336</v>
          </cell>
          <cell r="B491">
            <v>0.1601825999364444</v>
          </cell>
          <cell r="C491">
            <v>0.11344375087920797</v>
          </cell>
        </row>
        <row r="492">
          <cell r="A492">
            <v>39547.833333333336</v>
          </cell>
          <cell r="B492">
            <v>0.1621750447112697</v>
          </cell>
          <cell r="C492">
            <v>0.11344375087920797</v>
          </cell>
        </row>
        <row r="493">
          <cell r="A493">
            <v>39548.833333333336</v>
          </cell>
          <cell r="B493">
            <v>0.16297357862525738</v>
          </cell>
          <cell r="C493">
            <v>0.11540104161304145</v>
          </cell>
        </row>
        <row r="494">
          <cell r="A494">
            <v>39551.833333333336</v>
          </cell>
          <cell r="B494">
            <v>0.16222629721706139</v>
          </cell>
          <cell r="C494">
            <v>0.11313516093251347</v>
          </cell>
        </row>
        <row r="495">
          <cell r="A495">
            <v>39552.833333333336</v>
          </cell>
          <cell r="B495">
            <v>0.16174770265712266</v>
          </cell>
          <cell r="C495">
            <v>0.11313516093251347</v>
          </cell>
        </row>
        <row r="496">
          <cell r="A496">
            <v>39553.833333333336</v>
          </cell>
          <cell r="B496">
            <v>0.15854493769397746</v>
          </cell>
          <cell r="C496">
            <v>0.1073953455601423</v>
          </cell>
        </row>
        <row r="497">
          <cell r="A497">
            <v>39554.833333333336</v>
          </cell>
          <cell r="B497">
            <v>0.15854764811117458</v>
          </cell>
          <cell r="C497">
            <v>0.10739964681489197</v>
          </cell>
        </row>
        <row r="498">
          <cell r="A498">
            <v>39555.833333333336</v>
          </cell>
          <cell r="B498">
            <v>0.15598513257901253</v>
          </cell>
          <cell r="C498">
            <v>0.10196804050721776</v>
          </cell>
        </row>
        <row r="499">
          <cell r="A499">
            <v>39558.833333333336</v>
          </cell>
          <cell r="B499">
            <v>0.15562090169670853</v>
          </cell>
          <cell r="C499">
            <v>0.10145406573065373</v>
          </cell>
        </row>
        <row r="500">
          <cell r="A500">
            <v>39559.833333333336</v>
          </cell>
          <cell r="B500">
            <v>0.15600457016941069</v>
          </cell>
          <cell r="C500">
            <v>0.10202112957971143</v>
          </cell>
        </row>
        <row r="501">
          <cell r="A501">
            <v>39560.833333333336</v>
          </cell>
          <cell r="B501">
            <v>0.15368625897772784</v>
          </cell>
          <cell r="C501">
            <v>0.10202112957971143</v>
          </cell>
        </row>
        <row r="502">
          <cell r="A502">
            <v>39561.833333333336</v>
          </cell>
          <cell r="B502">
            <v>0.15081761308910577</v>
          </cell>
          <cell r="C502">
            <v>0.10202112957971143</v>
          </cell>
        </row>
        <row r="503">
          <cell r="A503">
            <v>39562.833333333336</v>
          </cell>
          <cell r="B503">
            <v>0.15135046366410684</v>
          </cell>
          <cell r="C503">
            <v>0.10188740013224319</v>
          </cell>
        </row>
        <row r="504">
          <cell r="A504">
            <v>39565.833333333336</v>
          </cell>
          <cell r="B504">
            <v>0.15083667565595621</v>
          </cell>
          <cell r="C504">
            <v>0.10243113683844331</v>
          </cell>
        </row>
        <row r="505">
          <cell r="A505">
            <v>39566.833333333336</v>
          </cell>
          <cell r="B505">
            <v>0.14963510693499882</v>
          </cell>
          <cell r="C505">
            <v>0.10243113683844331</v>
          </cell>
        </row>
        <row r="506">
          <cell r="A506">
            <v>39567.833333333336</v>
          </cell>
          <cell r="B506">
            <v>0.14931304865152809</v>
          </cell>
          <cell r="C506">
            <v>0.10192966048955934</v>
          </cell>
        </row>
        <row r="507">
          <cell r="A507">
            <v>39568.833333333336</v>
          </cell>
          <cell r="B507">
            <v>0.14770222000978814</v>
          </cell>
          <cell r="C507">
            <v>0.10192966048955934</v>
          </cell>
        </row>
        <row r="508">
          <cell r="A508">
            <v>39569.833333333336</v>
          </cell>
          <cell r="B508">
            <v>0.14362725976301705</v>
          </cell>
          <cell r="C508">
            <v>0.10192966048955934</v>
          </cell>
        </row>
        <row r="509">
          <cell r="A509">
            <v>39572.833333333336</v>
          </cell>
          <cell r="B509">
            <v>0.14211922254363973</v>
          </cell>
          <cell r="C509">
            <v>9.9673776291139562E-2</v>
          </cell>
        </row>
        <row r="510">
          <cell r="A510">
            <v>39573.833333333336</v>
          </cell>
          <cell r="B510">
            <v>0.13641169618184942</v>
          </cell>
          <cell r="C510">
            <v>9.1049092537399484E-2</v>
          </cell>
        </row>
        <row r="511">
          <cell r="A511">
            <v>39574.833333333336</v>
          </cell>
          <cell r="B511">
            <v>0.13562675337939509</v>
          </cell>
          <cell r="C511">
            <v>8.9849959309427851E-2</v>
          </cell>
        </row>
        <row r="512">
          <cell r="A512">
            <v>39575.833333333336</v>
          </cell>
          <cell r="B512">
            <v>0.13582493012390506</v>
          </cell>
          <cell r="C512">
            <v>8.9849959309427851E-2</v>
          </cell>
        </row>
        <row r="513">
          <cell r="A513">
            <v>39576.833333333336</v>
          </cell>
          <cell r="B513">
            <v>0.13612354227907345</v>
          </cell>
          <cell r="C513">
            <v>9.0316412932036821E-2</v>
          </cell>
        </row>
        <row r="514">
          <cell r="A514">
            <v>39579.833333333336</v>
          </cell>
          <cell r="B514">
            <v>0.13667495674218583</v>
          </cell>
          <cell r="C514">
            <v>9.0316412932036821E-2</v>
          </cell>
        </row>
        <row r="515">
          <cell r="A515">
            <v>39580.833333333336</v>
          </cell>
          <cell r="B515">
            <v>0.13532280373090569</v>
          </cell>
          <cell r="C515">
            <v>8.7899930283867375E-2</v>
          </cell>
        </row>
        <row r="516">
          <cell r="A516">
            <v>39581.833333333336</v>
          </cell>
          <cell r="B516">
            <v>0.13491177718914951</v>
          </cell>
          <cell r="C516">
            <v>8.7899930283867375E-2</v>
          </cell>
        </row>
        <row r="517">
          <cell r="A517">
            <v>39582.833333333336</v>
          </cell>
          <cell r="B517">
            <v>0.13271630265695847</v>
          </cell>
          <cell r="C517">
            <v>8.2141872006347552E-2</v>
          </cell>
        </row>
        <row r="518">
          <cell r="A518">
            <v>39583.833333333336</v>
          </cell>
          <cell r="B518">
            <v>0.13267208671164121</v>
          </cell>
          <cell r="C518">
            <v>8.2074867421335171E-2</v>
          </cell>
        </row>
        <row r="519">
          <cell r="A519">
            <v>39586.833333333336</v>
          </cell>
          <cell r="B519">
            <v>0.13222837865211062</v>
          </cell>
          <cell r="C519">
            <v>8.1376913612824883E-2</v>
          </cell>
        </row>
        <row r="520">
          <cell r="A520">
            <v>39587.833333333336</v>
          </cell>
          <cell r="B520">
            <v>0.13152583406771248</v>
          </cell>
          <cell r="C520">
            <v>8.1376913612824883E-2</v>
          </cell>
        </row>
        <row r="521">
          <cell r="A521">
            <v>39588.833333333336</v>
          </cell>
          <cell r="B521">
            <v>0.13148834233630127</v>
          </cell>
          <cell r="C521">
            <v>8.1321108531603223E-2</v>
          </cell>
        </row>
        <row r="522">
          <cell r="A522">
            <v>39589.833333333336</v>
          </cell>
          <cell r="B522">
            <v>0.1309464866482867</v>
          </cell>
          <cell r="C522">
            <v>8.1321108531603223E-2</v>
          </cell>
        </row>
        <row r="523">
          <cell r="A523">
            <v>39590.833333333336</v>
          </cell>
          <cell r="B523">
            <v>0.13060196759528497</v>
          </cell>
          <cell r="C523">
            <v>8.169358111311889E-2</v>
          </cell>
        </row>
        <row r="524">
          <cell r="A524">
            <v>39594.833333333336</v>
          </cell>
          <cell r="B524">
            <v>0.13041663864494668</v>
          </cell>
          <cell r="C524">
            <v>8.1735185656499329E-2</v>
          </cell>
        </row>
        <row r="525">
          <cell r="A525">
            <v>39595.833333333336</v>
          </cell>
          <cell r="B525">
            <v>0.13083350277688827</v>
          </cell>
          <cell r="C525">
            <v>8.1054532570379367E-2</v>
          </cell>
        </row>
        <row r="526">
          <cell r="A526">
            <v>39596.833333333336</v>
          </cell>
          <cell r="B526">
            <v>0.13135870989695647</v>
          </cell>
          <cell r="C526">
            <v>8.0665042564771763E-2</v>
          </cell>
        </row>
        <row r="527">
          <cell r="A527">
            <v>39597.833333333336</v>
          </cell>
          <cell r="B527">
            <v>0.13096773439805928</v>
          </cell>
          <cell r="C527">
            <v>7.9075184914019131E-2</v>
          </cell>
        </row>
        <row r="528">
          <cell r="A528">
            <v>39600.833333333336</v>
          </cell>
          <cell r="B528">
            <v>0.13291962060439547</v>
          </cell>
          <cell r="C528">
            <v>8.1948117096563619E-2</v>
          </cell>
        </row>
        <row r="529">
          <cell r="A529">
            <v>39601.833333333336</v>
          </cell>
          <cell r="B529">
            <v>0.13257807319753548</v>
          </cell>
          <cell r="C529">
            <v>8.1550337064151268E-2</v>
          </cell>
        </row>
        <row r="530">
          <cell r="A530">
            <v>39602.833333333336</v>
          </cell>
          <cell r="B530">
            <v>0.13268549292228637</v>
          </cell>
          <cell r="C530">
            <v>8.1713082063423495E-2</v>
          </cell>
        </row>
        <row r="531">
          <cell r="A531">
            <v>39603.833333333336</v>
          </cell>
          <cell r="B531">
            <v>0.13335458584698928</v>
          </cell>
          <cell r="C531">
            <v>7.8039242416649293E-2</v>
          </cell>
        </row>
        <row r="532">
          <cell r="A532">
            <v>39604.833333333336</v>
          </cell>
          <cell r="B532">
            <v>0.13992219133639375</v>
          </cell>
          <cell r="C532">
            <v>8.7851752277548281E-2</v>
          </cell>
        </row>
        <row r="533">
          <cell r="A533">
            <v>39607.833333333336</v>
          </cell>
          <cell r="B533">
            <v>0.13787766111761471</v>
          </cell>
          <cell r="C533">
            <v>8.5089138899293704E-2</v>
          </cell>
        </row>
        <row r="534">
          <cell r="A534">
            <v>39608.833333333336</v>
          </cell>
          <cell r="B534">
            <v>0.1322548221070865</v>
          </cell>
          <cell r="C534">
            <v>8.5445187464831762E-2</v>
          </cell>
        </row>
        <row r="535">
          <cell r="A535">
            <v>39609.833333333336</v>
          </cell>
          <cell r="B535">
            <v>0.13393698173564322</v>
          </cell>
          <cell r="C535">
            <v>8.7788056101847395E-2</v>
          </cell>
        </row>
        <row r="536">
          <cell r="A536">
            <v>39610.833333333336</v>
          </cell>
          <cell r="B536">
            <v>0.13129966387594677</v>
          </cell>
          <cell r="C536">
            <v>8.7788056101847395E-2</v>
          </cell>
        </row>
        <row r="537">
          <cell r="A537">
            <v>39611.833333333336</v>
          </cell>
          <cell r="B537">
            <v>0.13179250011812788</v>
          </cell>
          <cell r="C537">
            <v>8.4425460983664949E-2</v>
          </cell>
        </row>
        <row r="538">
          <cell r="A538">
            <v>39614.833333333336</v>
          </cell>
          <cell r="B538">
            <v>0.12967626409416252</v>
          </cell>
          <cell r="C538">
            <v>8.1602070294082299E-2</v>
          </cell>
        </row>
        <row r="539">
          <cell r="A539">
            <v>39615.833333333336</v>
          </cell>
          <cell r="B539">
            <v>0.1244647323775981</v>
          </cell>
          <cell r="C539">
            <v>8.1765131896636201E-2</v>
          </cell>
        </row>
        <row r="540">
          <cell r="A540">
            <v>39616.833333333336</v>
          </cell>
          <cell r="B540">
            <v>0.11978305482863535</v>
          </cell>
          <cell r="C540">
            <v>7.5151485039105431E-2</v>
          </cell>
        </row>
        <row r="541">
          <cell r="A541">
            <v>39617.833333333336</v>
          </cell>
          <cell r="B541">
            <v>0.1173907219126523</v>
          </cell>
          <cell r="C541">
            <v>7.5151485039105431E-2</v>
          </cell>
        </row>
        <row r="542">
          <cell r="A542">
            <v>39618.833333333336</v>
          </cell>
          <cell r="B542">
            <v>0.11763100630113202</v>
          </cell>
          <cell r="C542">
            <v>8.020706393011022E-2</v>
          </cell>
        </row>
        <row r="543">
          <cell r="A543">
            <v>39621.833333333336</v>
          </cell>
          <cell r="B543">
            <v>0.11752099195567238</v>
          </cell>
          <cell r="C543">
            <v>8.0074522976615242E-2</v>
          </cell>
        </row>
        <row r="544">
          <cell r="A544">
            <v>39622.833333333336</v>
          </cell>
          <cell r="B544">
            <v>0.11830298188080472</v>
          </cell>
          <cell r="C544">
            <v>8.1112792603608708E-2</v>
          </cell>
        </row>
        <row r="545">
          <cell r="A545">
            <v>39623.833333333336</v>
          </cell>
          <cell r="B545">
            <v>0.11751192683224145</v>
          </cell>
          <cell r="C545">
            <v>7.9544531496835325E-2</v>
          </cell>
        </row>
        <row r="546">
          <cell r="A546">
            <v>39624.833333333336</v>
          </cell>
          <cell r="B546">
            <v>0.12379048174693653</v>
          </cell>
          <cell r="C546">
            <v>8.81671148725406E-2</v>
          </cell>
        </row>
        <row r="547">
          <cell r="A547">
            <v>39625.833333333336</v>
          </cell>
          <cell r="B547">
            <v>0.12321942787035901</v>
          </cell>
          <cell r="C547">
            <v>8.8325313293938904E-2</v>
          </cell>
        </row>
        <row r="548">
          <cell r="A548">
            <v>39628.833333333336</v>
          </cell>
          <cell r="B548">
            <v>0.12275282870615072</v>
          </cell>
          <cell r="C548">
            <v>8.868210695088212E-2</v>
          </cell>
        </row>
        <row r="549">
          <cell r="A549">
            <v>39629.833333333336</v>
          </cell>
          <cell r="B549">
            <v>0.12272678882821406</v>
          </cell>
          <cell r="C549">
            <v>8.8642743004526417E-2</v>
          </cell>
        </row>
        <row r="550">
          <cell r="A550">
            <v>39630.833333333336</v>
          </cell>
          <cell r="B550">
            <v>0.12525847124777167</v>
          </cell>
          <cell r="C550">
            <v>9.2546580285257043E-2</v>
          </cell>
        </row>
        <row r="551">
          <cell r="A551">
            <v>39631.833333333336</v>
          </cell>
          <cell r="B551">
            <v>0.12589997807298645</v>
          </cell>
          <cell r="C551">
            <v>9.3485603068118414E-2</v>
          </cell>
        </row>
        <row r="552">
          <cell r="A552">
            <v>39635.833333333336</v>
          </cell>
          <cell r="B552">
            <v>0.12539480284629942</v>
          </cell>
          <cell r="C552">
            <v>9.2772626392214896E-2</v>
          </cell>
        </row>
        <row r="553">
          <cell r="A553">
            <v>39636.833333333336</v>
          </cell>
          <cell r="B553">
            <v>0.12901250545835694</v>
          </cell>
          <cell r="C553">
            <v>9.2620013292507838E-2</v>
          </cell>
        </row>
        <row r="554">
          <cell r="A554">
            <v>39637.833333333336</v>
          </cell>
          <cell r="B554">
            <v>0.12901649016925817</v>
          </cell>
          <cell r="C554">
            <v>9.2625608136733706E-2</v>
          </cell>
        </row>
        <row r="555">
          <cell r="A555">
            <v>39638.833333333336</v>
          </cell>
          <cell r="B555">
            <v>0.12714432136666973</v>
          </cell>
          <cell r="C555">
            <v>9.2625608136733706E-2</v>
          </cell>
        </row>
        <row r="556">
          <cell r="A556">
            <v>39639.833333333336</v>
          </cell>
          <cell r="B556">
            <v>0.1261054364354233</v>
          </cell>
          <cell r="C556">
            <v>9.0175315307841439E-2</v>
          </cell>
        </row>
        <row r="557">
          <cell r="A557">
            <v>39642.833333333336</v>
          </cell>
          <cell r="B557">
            <v>0.12550390536721942</v>
          </cell>
          <cell r="C557">
            <v>9.0175315307841439E-2</v>
          </cell>
        </row>
        <row r="558">
          <cell r="A558">
            <v>39643.833333333336</v>
          </cell>
          <cell r="B558">
            <v>0.12549861719583127</v>
          </cell>
          <cell r="C558">
            <v>9.0332058740370702E-2</v>
          </cell>
        </row>
        <row r="559">
          <cell r="A559">
            <v>39644.833333333336</v>
          </cell>
          <cell r="B559">
            <v>0.12958357884066571</v>
          </cell>
          <cell r="C559">
            <v>9.0332058740370702E-2</v>
          </cell>
        </row>
        <row r="560">
          <cell r="A560">
            <v>39645.833333333336</v>
          </cell>
          <cell r="B560">
            <v>0.13110804073883756</v>
          </cell>
          <cell r="C560">
            <v>9.0178600594868707E-2</v>
          </cell>
        </row>
        <row r="561">
          <cell r="A561">
            <v>39646.833333333336</v>
          </cell>
          <cell r="B561">
            <v>0.12996229673934412</v>
          </cell>
          <cell r="C561">
            <v>9.0327714733969916E-2</v>
          </cell>
        </row>
        <row r="562">
          <cell r="A562">
            <v>39649.833333333336</v>
          </cell>
          <cell r="B562">
            <v>0.1311611564045555</v>
          </cell>
          <cell r="C562">
            <v>9.0289872472285232E-2</v>
          </cell>
        </row>
        <row r="563">
          <cell r="A563">
            <v>39650.833333333336</v>
          </cell>
          <cell r="B563">
            <v>0.12912925877016904</v>
          </cell>
          <cell r="C563">
            <v>8.6411647587759002E-2</v>
          </cell>
        </row>
        <row r="564">
          <cell r="A564">
            <v>39651.833333333336</v>
          </cell>
          <cell r="B564">
            <v>0.12917919047178808</v>
          </cell>
          <cell r="C564">
            <v>8.6449487413259335E-2</v>
          </cell>
        </row>
        <row r="565">
          <cell r="A565">
            <v>39652.833333333336</v>
          </cell>
          <cell r="B565">
            <v>0.13142993293460858</v>
          </cell>
          <cell r="C565">
            <v>8.9468963198326118E-2</v>
          </cell>
        </row>
        <row r="566">
          <cell r="A566">
            <v>39653.833333333336</v>
          </cell>
          <cell r="B566">
            <v>0.13101563936773808</v>
          </cell>
          <cell r="C566">
            <v>8.9468963198326118E-2</v>
          </cell>
        </row>
        <row r="567">
          <cell r="A567">
            <v>39656.833333333336</v>
          </cell>
          <cell r="B567">
            <v>0.13376230401031933</v>
          </cell>
          <cell r="C567">
            <v>9.3270719685991502E-2</v>
          </cell>
        </row>
        <row r="568">
          <cell r="A568">
            <v>39657.833333333336</v>
          </cell>
          <cell r="B568">
            <v>0.13621272556566136</v>
          </cell>
          <cell r="C568">
            <v>9.3270719685991502E-2</v>
          </cell>
        </row>
        <row r="569">
          <cell r="A569">
            <v>39658.833333333336</v>
          </cell>
          <cell r="B569">
            <v>0.13592750778258958</v>
          </cell>
          <cell r="C569">
            <v>9.2931544837948174E-2</v>
          </cell>
        </row>
        <row r="570">
          <cell r="A570">
            <v>39659.833333333336</v>
          </cell>
          <cell r="B570">
            <v>0.13343786972073995</v>
          </cell>
          <cell r="C570">
            <v>9.2931544837948174E-2</v>
          </cell>
        </row>
        <row r="571">
          <cell r="A571">
            <v>39660.833333333336</v>
          </cell>
          <cell r="B571">
            <v>0.13347752001938926</v>
          </cell>
          <cell r="C571">
            <v>9.2966911575714975E-2</v>
          </cell>
        </row>
        <row r="572">
          <cell r="A572">
            <v>39663.833333333336</v>
          </cell>
          <cell r="B572">
            <v>0.13648205197384514</v>
          </cell>
          <cell r="C572">
            <v>9.7057987883258201E-2</v>
          </cell>
        </row>
        <row r="573">
          <cell r="A573">
            <v>39664.833333333336</v>
          </cell>
          <cell r="B573">
            <v>0.13762515849347853</v>
          </cell>
          <cell r="C573">
            <v>9.7057987883258201E-2</v>
          </cell>
        </row>
        <row r="574">
          <cell r="A574">
            <v>39665.833333333336</v>
          </cell>
          <cell r="B574">
            <v>0.13732301185840559</v>
          </cell>
          <cell r="C574">
            <v>9.6483975475923606E-2</v>
          </cell>
        </row>
        <row r="575">
          <cell r="A575">
            <v>39666.833333333336</v>
          </cell>
          <cell r="B575">
            <v>0.1382661448662342</v>
          </cell>
          <cell r="C575">
            <v>9.8151956154405001E-2</v>
          </cell>
        </row>
        <row r="576">
          <cell r="A576">
            <v>39667.833333333336</v>
          </cell>
          <cell r="B576">
            <v>0.14613983859865193</v>
          </cell>
          <cell r="C576">
            <v>9.7584378917059109E-2</v>
          </cell>
        </row>
        <row r="577">
          <cell r="A577">
            <v>39670.833333333336</v>
          </cell>
          <cell r="B577">
            <v>0.14738774769472404</v>
          </cell>
          <cell r="C577">
            <v>9.7584378917059109E-2</v>
          </cell>
        </row>
        <row r="578">
          <cell r="A578">
            <v>39671.833333333336</v>
          </cell>
          <cell r="B578">
            <v>0.15009202202241634</v>
          </cell>
          <cell r="C578">
            <v>0.10139455204530225</v>
          </cell>
        </row>
        <row r="579">
          <cell r="A579">
            <v>39672.833333333336</v>
          </cell>
          <cell r="B579">
            <v>0.15021458514673228</v>
          </cell>
          <cell r="C579">
            <v>0.10152153664819875</v>
          </cell>
        </row>
        <row r="580">
          <cell r="A580">
            <v>39673.833333333336</v>
          </cell>
          <cell r="B580">
            <v>0.1528896953313523</v>
          </cell>
          <cell r="C580">
            <v>0.10152153664819875</v>
          </cell>
        </row>
        <row r="581">
          <cell r="A581">
            <v>39674.833333333336</v>
          </cell>
          <cell r="B581">
            <v>0.15198994128983556</v>
          </cell>
          <cell r="C581">
            <v>0.1003556434825072</v>
          </cell>
        </row>
        <row r="582">
          <cell r="A582">
            <v>39677.833333333336</v>
          </cell>
          <cell r="B582">
            <v>0.15515292338761863</v>
          </cell>
          <cell r="C582">
            <v>0.1047545197334241</v>
          </cell>
        </row>
        <row r="583">
          <cell r="A583">
            <v>39678.833333333336</v>
          </cell>
          <cell r="B583">
            <v>0.15521893787068089</v>
          </cell>
          <cell r="C583">
            <v>0.10503158132488925</v>
          </cell>
        </row>
        <row r="584">
          <cell r="A584">
            <v>39679.833333333336</v>
          </cell>
          <cell r="B584">
            <v>0.1546402582964484</v>
          </cell>
          <cell r="C584">
            <v>0.10425888694447587</v>
          </cell>
        </row>
        <row r="585">
          <cell r="A585">
            <v>39680.833333333336</v>
          </cell>
          <cell r="B585">
            <v>0.15433013501476811</v>
          </cell>
          <cell r="C585">
            <v>0.10425888694447587</v>
          </cell>
        </row>
        <row r="586">
          <cell r="A586">
            <v>39681.833333333336</v>
          </cell>
          <cell r="B586">
            <v>0.15424749825916445</v>
          </cell>
          <cell r="C586">
            <v>0.10396728814691693</v>
          </cell>
        </row>
        <row r="587">
          <cell r="A587">
            <v>39684.833333333336</v>
          </cell>
          <cell r="B587">
            <v>0.15566867316690761</v>
          </cell>
          <cell r="C587">
            <v>0.10590927198317768</v>
          </cell>
        </row>
        <row r="588">
          <cell r="A588">
            <v>39685.833333333336</v>
          </cell>
          <cell r="B588">
            <v>0.15498713799998229</v>
          </cell>
          <cell r="C588">
            <v>0.10590927198317768</v>
          </cell>
        </row>
        <row r="589">
          <cell r="A589">
            <v>39686.833333333336</v>
          </cell>
          <cell r="B589">
            <v>0.15440644147488286</v>
          </cell>
          <cell r="C589">
            <v>0.10590927198317768</v>
          </cell>
        </row>
        <row r="590">
          <cell r="A590">
            <v>39687.833333333336</v>
          </cell>
          <cell r="B590">
            <v>0.15416494738999734</v>
          </cell>
          <cell r="C590">
            <v>0.10590927198317768</v>
          </cell>
        </row>
        <row r="591">
          <cell r="A591">
            <v>39688.833333333336</v>
          </cell>
          <cell r="B591">
            <v>0.15273071504428062</v>
          </cell>
          <cell r="C591">
            <v>0.10388801014953961</v>
          </cell>
        </row>
        <row r="592">
          <cell r="A592">
            <v>39692.833333333336</v>
          </cell>
          <cell r="B592">
            <v>0.15281540388713907</v>
          </cell>
          <cell r="C592">
            <v>0.10401321778179112</v>
          </cell>
        </row>
        <row r="593">
          <cell r="A593">
            <v>39693.833333333336</v>
          </cell>
          <cell r="B593">
            <v>0.15321318558312771</v>
          </cell>
          <cell r="C593">
            <v>0.1038854136454931</v>
          </cell>
        </row>
        <row r="594">
          <cell r="A594">
            <v>39694.833333333336</v>
          </cell>
          <cell r="B594">
            <v>0.15425940050802056</v>
          </cell>
          <cell r="C594">
            <v>0.10980885009660446</v>
          </cell>
        </row>
        <row r="595">
          <cell r="A595">
            <v>39695.833333333336</v>
          </cell>
          <cell r="B595">
            <v>0.15057643038209123</v>
          </cell>
          <cell r="C595">
            <v>0.10460741651421057</v>
          </cell>
        </row>
        <row r="596">
          <cell r="A596">
            <v>39698.833333333336</v>
          </cell>
          <cell r="B596">
            <v>0.15243358591618486</v>
          </cell>
          <cell r="C596">
            <v>0.10460741651421057</v>
          </cell>
        </row>
        <row r="597">
          <cell r="A597">
            <v>39699.833333333336</v>
          </cell>
          <cell r="B597">
            <v>0.16088240989588073</v>
          </cell>
          <cell r="C597">
            <v>0.11644607074469043</v>
          </cell>
        </row>
        <row r="598">
          <cell r="A598">
            <v>39700.833333333336</v>
          </cell>
          <cell r="B598">
            <v>0.1609736824218464</v>
          </cell>
          <cell r="C598">
            <v>0.11456232854656058</v>
          </cell>
        </row>
        <row r="599">
          <cell r="A599">
            <v>39701.833333333336</v>
          </cell>
          <cell r="B599">
            <v>0.16180660215825204</v>
          </cell>
          <cell r="C599">
            <v>0.11456232854656058</v>
          </cell>
        </row>
        <row r="600">
          <cell r="A600">
            <v>39702.833333333336</v>
          </cell>
          <cell r="B600">
            <v>0.15939496657787139</v>
          </cell>
          <cell r="C600">
            <v>0.11456232854656058</v>
          </cell>
        </row>
        <row r="601">
          <cell r="A601">
            <v>39705.833333333336</v>
          </cell>
          <cell r="B601">
            <v>0.16469037030167111</v>
          </cell>
          <cell r="C601">
            <v>0.12183059571661775</v>
          </cell>
        </row>
        <row r="602">
          <cell r="A602">
            <v>39706.833333333336</v>
          </cell>
          <cell r="B602">
            <v>0.16545051283715898</v>
          </cell>
          <cell r="C602">
            <v>0.12172121891795198</v>
          </cell>
        </row>
        <row r="603">
          <cell r="A603">
            <v>39707.833333333336</v>
          </cell>
          <cell r="B603">
            <v>0.17871719888512486</v>
          </cell>
          <cell r="C603">
            <v>0.13954552424767083</v>
          </cell>
        </row>
        <row r="604">
          <cell r="A604">
            <v>39708.833333333336</v>
          </cell>
          <cell r="B604">
            <v>0.18044111588311271</v>
          </cell>
          <cell r="C604">
            <v>0.13954552424767083</v>
          </cell>
        </row>
        <row r="605">
          <cell r="A605">
            <v>39709.833333333336</v>
          </cell>
          <cell r="B605">
            <v>0.18246368853531442</v>
          </cell>
          <cell r="C605">
            <v>0.13670232601112314</v>
          </cell>
        </row>
        <row r="606">
          <cell r="A606">
            <v>39712.833333333336</v>
          </cell>
          <cell r="B606">
            <v>0.18774415954358006</v>
          </cell>
          <cell r="C606">
            <v>0.14375857082651905</v>
          </cell>
        </row>
        <row r="607">
          <cell r="A607">
            <v>39713.833333333336</v>
          </cell>
          <cell r="B607">
            <v>0.18777501463275373</v>
          </cell>
          <cell r="C607">
            <v>0.14380146085873466</v>
          </cell>
        </row>
        <row r="608">
          <cell r="A608">
            <v>39714.833333333336</v>
          </cell>
          <cell r="B608">
            <v>0.18746389600664584</v>
          </cell>
          <cell r="C608">
            <v>0.14390274404547501</v>
          </cell>
        </row>
        <row r="609">
          <cell r="A609">
            <v>39715.833333333336</v>
          </cell>
          <cell r="B609">
            <v>0.18699062614723622</v>
          </cell>
          <cell r="C609">
            <v>0.13855645813140846</v>
          </cell>
        </row>
        <row r="610">
          <cell r="A610">
            <v>39716.833333333336</v>
          </cell>
          <cell r="B610">
            <v>0.18699101529557749</v>
          </cell>
          <cell r="C610">
            <v>0.13845566534597298</v>
          </cell>
        </row>
        <row r="611">
          <cell r="A611">
            <v>39719.833333333336</v>
          </cell>
          <cell r="B611">
            <v>0.20754010387463265</v>
          </cell>
          <cell r="C611">
            <v>0.1650462734144782</v>
          </cell>
        </row>
        <row r="612">
          <cell r="A612">
            <v>39720.833333333336</v>
          </cell>
          <cell r="B612">
            <v>0.20885733309106089</v>
          </cell>
          <cell r="C612">
            <v>0.1650462734144782</v>
          </cell>
        </row>
        <row r="613">
          <cell r="A613">
            <v>39721.833333333336</v>
          </cell>
          <cell r="B613">
            <v>0.20736013003713497</v>
          </cell>
          <cell r="C613">
            <v>0.16309771706493401</v>
          </cell>
        </row>
        <row r="614">
          <cell r="A614">
            <v>39722.833333333336</v>
          </cell>
          <cell r="B614">
            <v>0.22378157686286376</v>
          </cell>
          <cell r="C614">
            <v>0.18366391033185306</v>
          </cell>
        </row>
        <row r="615">
          <cell r="A615">
            <v>39723.833333333336</v>
          </cell>
          <cell r="B615">
            <v>0.22370072784223358</v>
          </cell>
          <cell r="C615">
            <v>0.18354658850923697</v>
          </cell>
        </row>
        <row r="616">
          <cell r="A616">
            <v>39726.833333333336</v>
          </cell>
          <cell r="B616">
            <v>0.22419021799318123</v>
          </cell>
          <cell r="C616">
            <v>0.18736358582630885</v>
          </cell>
        </row>
        <row r="617">
          <cell r="A617">
            <v>39727.833333333336</v>
          </cell>
          <cell r="B617">
            <v>0.23183332987761673</v>
          </cell>
          <cell r="C617">
            <v>0.19717377011618151</v>
          </cell>
        </row>
        <row r="618">
          <cell r="A618">
            <v>39728.833333333336</v>
          </cell>
          <cell r="B618">
            <v>0.23165104038227213</v>
          </cell>
          <cell r="C618">
            <v>0.19776037352046083</v>
          </cell>
        </row>
        <row r="619">
          <cell r="A619">
            <v>39729.833333333336</v>
          </cell>
          <cell r="B619">
            <v>0.24707110985934863</v>
          </cell>
          <cell r="C619">
            <v>0.21812308744051156</v>
          </cell>
        </row>
        <row r="620">
          <cell r="A620">
            <v>39730.833333333336</v>
          </cell>
          <cell r="B620">
            <v>0.24883065394355403</v>
          </cell>
          <cell r="C620">
            <v>0.21812308744051156</v>
          </cell>
        </row>
        <row r="621">
          <cell r="A621">
            <v>39733.833333333336</v>
          </cell>
          <cell r="B621">
            <v>0.27211245671862622</v>
          </cell>
          <cell r="C621">
            <v>0.21805822142073866</v>
          </cell>
        </row>
        <row r="622">
          <cell r="A622">
            <v>39734.833333333336</v>
          </cell>
          <cell r="B622">
            <v>0.27289228998937931</v>
          </cell>
          <cell r="C622">
            <v>0.22333594104196361</v>
          </cell>
        </row>
        <row r="623">
          <cell r="A623">
            <v>39735.833333333336</v>
          </cell>
          <cell r="B623">
            <v>0.29626124528539588</v>
          </cell>
          <cell r="C623">
            <v>0.25527959694631003</v>
          </cell>
        </row>
        <row r="624">
          <cell r="A624">
            <v>39736.833333333336</v>
          </cell>
          <cell r="B624">
            <v>0.30596094240038452</v>
          </cell>
          <cell r="C624">
            <v>0.25522687274904637</v>
          </cell>
        </row>
        <row r="625">
          <cell r="A625">
            <v>39737.833333333336</v>
          </cell>
          <cell r="B625">
            <v>0.30503156354494815</v>
          </cell>
          <cell r="C625">
            <v>0.25554458507632966</v>
          </cell>
        </row>
        <row r="626">
          <cell r="A626">
            <v>39740.833333333336</v>
          </cell>
          <cell r="B626">
            <v>0.30806276111310976</v>
          </cell>
          <cell r="C626">
            <v>0.25554458507632966</v>
          </cell>
        </row>
        <row r="627">
          <cell r="A627">
            <v>39741.833333333336</v>
          </cell>
          <cell r="B627">
            <v>0.30964710689998126</v>
          </cell>
          <cell r="C627">
            <v>0.25829444593392609</v>
          </cell>
        </row>
        <row r="628">
          <cell r="A628">
            <v>39742.833333333336</v>
          </cell>
          <cell r="B628">
            <v>0.31511762050645808</v>
          </cell>
          <cell r="C628">
            <v>0.26589599338565761</v>
          </cell>
        </row>
        <row r="629">
          <cell r="A629">
            <v>39743.833333333336</v>
          </cell>
          <cell r="B629">
            <v>0.31566888764148737</v>
          </cell>
          <cell r="C629">
            <v>0.26589599338565761</v>
          </cell>
        </row>
        <row r="630">
          <cell r="A630">
            <v>39744.833333333336</v>
          </cell>
          <cell r="B630">
            <v>0.317351586861914</v>
          </cell>
          <cell r="C630">
            <v>0.26834443840188105</v>
          </cell>
        </row>
        <row r="631">
          <cell r="A631">
            <v>39747.833333333336</v>
          </cell>
          <cell r="B631">
            <v>0.3160594528967679</v>
          </cell>
          <cell r="C631">
            <v>0.26968843207624327</v>
          </cell>
        </row>
        <row r="632">
          <cell r="A632">
            <v>39748.833333333336</v>
          </cell>
          <cell r="B632">
            <v>0.33471932648734493</v>
          </cell>
          <cell r="C632">
            <v>0.26968843207624327</v>
          </cell>
        </row>
        <row r="633">
          <cell r="A633">
            <v>39749.833333333336</v>
          </cell>
          <cell r="B633">
            <v>0.33595294496902683</v>
          </cell>
          <cell r="C633">
            <v>0.27296076291195542</v>
          </cell>
        </row>
        <row r="634">
          <cell r="A634">
            <v>39750.833333333336</v>
          </cell>
          <cell r="B634">
            <v>0.33704570119635258</v>
          </cell>
          <cell r="C634">
            <v>0.27294871948319799</v>
          </cell>
        </row>
        <row r="635">
          <cell r="A635">
            <v>39751.833333333336</v>
          </cell>
          <cell r="B635">
            <v>0.33936705817365298</v>
          </cell>
          <cell r="C635">
            <v>0.27120439833509408</v>
          </cell>
        </row>
        <row r="636">
          <cell r="A636">
            <v>39754.791666666664</v>
          </cell>
          <cell r="B636">
            <v>0.33851526126077708</v>
          </cell>
          <cell r="C636">
            <v>0.2715092078325082</v>
          </cell>
        </row>
        <row r="637">
          <cell r="A637">
            <v>39755.791666666664</v>
          </cell>
          <cell r="B637">
            <v>0.34271444468720169</v>
          </cell>
          <cell r="C637">
            <v>0.2715092078325082</v>
          </cell>
        </row>
        <row r="638">
          <cell r="A638">
            <v>39756.791666666664</v>
          </cell>
          <cell r="B638">
            <v>0.34895683731632715</v>
          </cell>
          <cell r="C638">
            <v>0.280487975870647</v>
          </cell>
        </row>
        <row r="639">
          <cell r="A639">
            <v>39757.791666666664</v>
          </cell>
          <cell r="B639">
            <v>0.34514828481638909</v>
          </cell>
          <cell r="C639">
            <v>0.28239774158470277</v>
          </cell>
        </row>
        <row r="640">
          <cell r="A640">
            <v>39758.791666666664</v>
          </cell>
          <cell r="B640">
            <v>0.34644949755789828</v>
          </cell>
          <cell r="C640">
            <v>0.28239774158470277</v>
          </cell>
        </row>
        <row r="641">
          <cell r="A641">
            <v>39761.791666666664</v>
          </cell>
          <cell r="B641">
            <v>0.34617576942687861</v>
          </cell>
          <cell r="C641">
            <v>0.28105220204848286</v>
          </cell>
        </row>
        <row r="642">
          <cell r="A642">
            <v>39762.791666666664</v>
          </cell>
          <cell r="B642">
            <v>0.34627864537513892</v>
          </cell>
          <cell r="C642">
            <v>0.28147947349439206</v>
          </cell>
        </row>
        <row r="643">
          <cell r="A643">
            <v>39763.791666666664</v>
          </cell>
          <cell r="B643">
            <v>0.34553532880246707</v>
          </cell>
          <cell r="C643">
            <v>0.28522191163027155</v>
          </cell>
        </row>
        <row r="644">
          <cell r="A644">
            <v>39764.791666666664</v>
          </cell>
          <cell r="B644">
            <v>0.36258531792141785</v>
          </cell>
          <cell r="C644">
            <v>0.28521095503859323</v>
          </cell>
        </row>
        <row r="645">
          <cell r="A645">
            <v>39765.791666666664</v>
          </cell>
          <cell r="B645">
            <v>0.36538990236068769</v>
          </cell>
          <cell r="C645">
            <v>0.28943295772095157</v>
          </cell>
        </row>
        <row r="646">
          <cell r="A646">
            <v>39768.791666666664</v>
          </cell>
          <cell r="B646">
            <v>0.3653917133833634</v>
          </cell>
          <cell r="C646">
            <v>0.28940781270964094</v>
          </cell>
        </row>
        <row r="647">
          <cell r="A647">
            <v>39769.791666666664</v>
          </cell>
          <cell r="B647">
            <v>0.36616623270279763</v>
          </cell>
          <cell r="C647">
            <v>0.28939656935122043</v>
          </cell>
        </row>
        <row r="648">
          <cell r="A648">
            <v>39770.791666666664</v>
          </cell>
          <cell r="B648">
            <v>0.36925706541764552</v>
          </cell>
          <cell r="C648">
            <v>0.29473255177951946</v>
          </cell>
        </row>
        <row r="649">
          <cell r="A649">
            <v>39771.791666666664</v>
          </cell>
          <cell r="B649">
            <v>0.37058825235468079</v>
          </cell>
          <cell r="C649">
            <v>0.29798682608040522</v>
          </cell>
        </row>
        <row r="650">
          <cell r="A650">
            <v>39772.791666666664</v>
          </cell>
          <cell r="B650">
            <v>0.37257183030526114</v>
          </cell>
          <cell r="C650">
            <v>0.29729072008872787</v>
          </cell>
        </row>
        <row r="651">
          <cell r="A651">
            <v>39775.791666666664</v>
          </cell>
          <cell r="B651">
            <v>0.37344433635170043</v>
          </cell>
          <cell r="C651">
            <v>0.29729072008872787</v>
          </cell>
        </row>
        <row r="652">
          <cell r="A652">
            <v>39776.791666666664</v>
          </cell>
          <cell r="B652">
            <v>0.3741900972752345</v>
          </cell>
          <cell r="C652">
            <v>0.29729072008872787</v>
          </cell>
        </row>
        <row r="653">
          <cell r="A653">
            <v>39777.791666666664</v>
          </cell>
          <cell r="B653">
            <v>0.37555064579306024</v>
          </cell>
          <cell r="C653">
            <v>0.29729072008872787</v>
          </cell>
        </row>
        <row r="654">
          <cell r="A654">
            <v>39779.791666666664</v>
          </cell>
          <cell r="B654">
            <v>0.37594569507854059</v>
          </cell>
          <cell r="C654">
            <v>0.29711732257661805</v>
          </cell>
        </row>
        <row r="655">
          <cell r="A655">
            <v>39782.791666666664</v>
          </cell>
          <cell r="B655">
            <v>0.38597452081506722</v>
          </cell>
          <cell r="C655">
            <v>0.3118240863573874</v>
          </cell>
        </row>
        <row r="656">
          <cell r="A656">
            <v>39783.791666666664</v>
          </cell>
          <cell r="B656">
            <v>0.38818688255355827</v>
          </cell>
          <cell r="C656">
            <v>0.3118240863573874</v>
          </cell>
        </row>
        <row r="657">
          <cell r="A657">
            <v>39784.791666666664</v>
          </cell>
          <cell r="B657">
            <v>0.3894206923127857</v>
          </cell>
          <cell r="C657">
            <v>0.30978776031563293</v>
          </cell>
        </row>
        <row r="658">
          <cell r="A658">
            <v>39785.791666666664</v>
          </cell>
          <cell r="B658">
            <v>0.3914151761792391</v>
          </cell>
          <cell r="C658">
            <v>0.31287892291791103</v>
          </cell>
        </row>
        <row r="659">
          <cell r="A659">
            <v>39786.791666666664</v>
          </cell>
          <cell r="B659">
            <v>0.39457681641436454</v>
          </cell>
          <cell r="C659">
            <v>0.31287892291791103</v>
          </cell>
        </row>
        <row r="660">
          <cell r="A660">
            <v>39789.791666666664</v>
          </cell>
          <cell r="B660">
            <v>0.39364885232666924</v>
          </cell>
          <cell r="C660">
            <v>0.30857013157772623</v>
          </cell>
        </row>
        <row r="661">
          <cell r="A661">
            <v>39790.791666666664</v>
          </cell>
          <cell r="B661">
            <v>0.39378969666665792</v>
          </cell>
          <cell r="C661">
            <v>0.31065020756133188</v>
          </cell>
        </row>
        <row r="662">
          <cell r="A662">
            <v>39791.791666666664</v>
          </cell>
          <cell r="B662">
            <v>0.39349721173128932</v>
          </cell>
          <cell r="C662">
            <v>0.31065020756133188</v>
          </cell>
        </row>
        <row r="663">
          <cell r="A663">
            <v>39792.791666666664</v>
          </cell>
          <cell r="B663">
            <v>0.3945476014727799</v>
          </cell>
          <cell r="C663">
            <v>0.31315628916101684</v>
          </cell>
        </row>
        <row r="664">
          <cell r="A664">
            <v>39793.791666666664</v>
          </cell>
          <cell r="B664">
            <v>0.39377502473468307</v>
          </cell>
          <cell r="C664">
            <v>0.3104008610014517</v>
          </cell>
        </row>
        <row r="665">
          <cell r="A665">
            <v>39796.791666666664</v>
          </cell>
          <cell r="B665">
            <v>0.39310572063820343</v>
          </cell>
          <cell r="C665">
            <v>0.31047244475941338</v>
          </cell>
        </row>
        <row r="666">
          <cell r="A666">
            <v>39797.791666666664</v>
          </cell>
          <cell r="B666">
            <v>0.39221600391338174</v>
          </cell>
          <cell r="C666">
            <v>0.30287991143719273</v>
          </cell>
        </row>
        <row r="667">
          <cell r="A667">
            <v>39798.791666666664</v>
          </cell>
          <cell r="B667">
            <v>0.39036214653754697</v>
          </cell>
          <cell r="C667">
            <v>0.30287991143719273</v>
          </cell>
        </row>
        <row r="668">
          <cell r="A668">
            <v>39799.791666666664</v>
          </cell>
          <cell r="B668">
            <v>0.38802840712510372</v>
          </cell>
          <cell r="C668">
            <v>0.30287991143719273</v>
          </cell>
        </row>
        <row r="669">
          <cell r="A669">
            <v>39800.791666666664</v>
          </cell>
          <cell r="B669">
            <v>0.38667051982902101</v>
          </cell>
          <cell r="C669">
            <v>0.29958398330652025</v>
          </cell>
        </row>
        <row r="670">
          <cell r="A670">
            <v>39803.791666666664</v>
          </cell>
          <cell r="B670">
            <v>0.3868426215612798</v>
          </cell>
          <cell r="C670">
            <v>0.29990511547689613</v>
          </cell>
        </row>
        <row r="671">
          <cell r="A671">
            <v>39804.791666666664</v>
          </cell>
          <cell r="B671">
            <v>0.38684454143668212</v>
          </cell>
          <cell r="C671">
            <v>0.29992683160577738</v>
          </cell>
        </row>
        <row r="672">
          <cell r="A672">
            <v>39805.791666666664</v>
          </cell>
          <cell r="B672">
            <v>0.38476254467408033</v>
          </cell>
          <cell r="C672">
            <v>0.29992683160577738</v>
          </cell>
        </row>
        <row r="673">
          <cell r="A673">
            <v>39807.791666666664</v>
          </cell>
          <cell r="B673">
            <v>0.38479914357621148</v>
          </cell>
          <cell r="C673">
            <v>0.29992683160577738</v>
          </cell>
        </row>
        <row r="674">
          <cell r="A674">
            <v>39810.791666666664</v>
          </cell>
          <cell r="B674">
            <v>0.37515564653472949</v>
          </cell>
          <cell r="C674">
            <v>0.28621183321245502</v>
          </cell>
        </row>
        <row r="675">
          <cell r="A675">
            <v>39811.791666666664</v>
          </cell>
          <cell r="B675">
            <v>0.37545279814400684</v>
          </cell>
          <cell r="C675">
            <v>0.28621183321245502</v>
          </cell>
        </row>
        <row r="676">
          <cell r="A676">
            <v>39812.791666666664</v>
          </cell>
          <cell r="B676">
            <v>0.37690811309898287</v>
          </cell>
          <cell r="C676">
            <v>0.28609314373455114</v>
          </cell>
        </row>
        <row r="677">
          <cell r="A677">
            <v>39814.791666666664</v>
          </cell>
          <cell r="B677">
            <v>0.36848841314196784</v>
          </cell>
          <cell r="C677">
            <v>0.27301298196018331</v>
          </cell>
        </row>
        <row r="678">
          <cell r="A678">
            <v>39817.791666666664</v>
          </cell>
          <cell r="B678">
            <v>0.36843071594484528</v>
          </cell>
          <cell r="C678">
            <v>0.27289406373710456</v>
          </cell>
        </row>
        <row r="679">
          <cell r="A679">
            <v>39818.791666666664</v>
          </cell>
          <cell r="B679">
            <v>0.36668192830455493</v>
          </cell>
          <cell r="C679">
            <v>0.27028763731002842</v>
          </cell>
        </row>
        <row r="680">
          <cell r="A680">
            <v>39819.791666666664</v>
          </cell>
          <cell r="B680">
            <v>0.36488898136611064</v>
          </cell>
          <cell r="C680">
            <v>0.26783145200417691</v>
          </cell>
        </row>
        <row r="681">
          <cell r="A681">
            <v>39820.791666666664</v>
          </cell>
          <cell r="B681">
            <v>0.36476646814362212</v>
          </cell>
          <cell r="C681">
            <v>0.26739861063502618</v>
          </cell>
        </row>
        <row r="682">
          <cell r="A682">
            <v>39821.791666666664</v>
          </cell>
          <cell r="B682">
            <v>0.3546141863263032</v>
          </cell>
          <cell r="C682">
            <v>0.25352029707680895</v>
          </cell>
        </row>
        <row r="683">
          <cell r="A683">
            <v>39824.791666666664</v>
          </cell>
          <cell r="B683">
            <v>0.35436866044533649</v>
          </cell>
          <cell r="C683">
            <v>0.25454359242631086</v>
          </cell>
        </row>
        <row r="684">
          <cell r="A684">
            <v>39825.791666666664</v>
          </cell>
          <cell r="B684">
            <v>0.33789975557194774</v>
          </cell>
          <cell r="C684">
            <v>0.25454359242631086</v>
          </cell>
        </row>
        <row r="685">
          <cell r="A685">
            <v>39826.791666666664</v>
          </cell>
          <cell r="B685">
            <v>0.33556392758430437</v>
          </cell>
          <cell r="C685">
            <v>0.25130287337784624</v>
          </cell>
        </row>
        <row r="686">
          <cell r="A686">
            <v>39827.791666666664</v>
          </cell>
          <cell r="B686">
            <v>0.31236670249796428</v>
          </cell>
          <cell r="C686">
            <v>0.21877935028697473</v>
          </cell>
        </row>
        <row r="687">
          <cell r="A687">
            <v>39828.791666666664</v>
          </cell>
          <cell r="B687">
            <v>0.3046154538960506</v>
          </cell>
          <cell r="C687">
            <v>0.21877935028697473</v>
          </cell>
        </row>
        <row r="688">
          <cell r="A688">
            <v>39832.791666666664</v>
          </cell>
          <cell r="B688">
            <v>0.30775712506867231</v>
          </cell>
          <cell r="C688">
            <v>0.22319500735759712</v>
          </cell>
        </row>
        <row r="689">
          <cell r="A689">
            <v>39833.791666666664</v>
          </cell>
          <cell r="B689">
            <v>0.30712911317629649</v>
          </cell>
          <cell r="C689">
            <v>0.22319500735759712</v>
          </cell>
        </row>
        <row r="690">
          <cell r="A690">
            <v>39834.791666666664</v>
          </cell>
          <cell r="B690">
            <v>0.30571351130218</v>
          </cell>
          <cell r="C690">
            <v>0.22120172054869663</v>
          </cell>
        </row>
        <row r="691">
          <cell r="A691">
            <v>39835.791666666664</v>
          </cell>
          <cell r="B691">
            <v>0.29867949179500863</v>
          </cell>
          <cell r="C691">
            <v>0.2107471498590282</v>
          </cell>
        </row>
        <row r="692">
          <cell r="A692">
            <v>39838.791666666664</v>
          </cell>
          <cell r="B692">
            <v>0.29829667925807779</v>
          </cell>
          <cell r="C692">
            <v>0.2107471498590282</v>
          </cell>
        </row>
        <row r="693">
          <cell r="A693">
            <v>39839.791666666664</v>
          </cell>
          <cell r="B693">
            <v>0.29478395966211185</v>
          </cell>
          <cell r="C693">
            <v>0.20590897307475875</v>
          </cell>
        </row>
        <row r="694">
          <cell r="A694">
            <v>39840.791666666664</v>
          </cell>
          <cell r="B694">
            <v>0.29517675306723296</v>
          </cell>
          <cell r="C694">
            <v>0.20414551775187262</v>
          </cell>
        </row>
        <row r="695">
          <cell r="A695">
            <v>39841.791666666664</v>
          </cell>
          <cell r="B695">
            <v>0.2781856427164579</v>
          </cell>
          <cell r="C695">
            <v>0.20580734201667103</v>
          </cell>
        </row>
        <row r="696">
          <cell r="A696">
            <v>39842.791666666664</v>
          </cell>
          <cell r="B696">
            <v>0.27592308634408674</v>
          </cell>
          <cell r="C696">
            <v>0.20277183454128672</v>
          </cell>
        </row>
        <row r="697">
          <cell r="A697">
            <v>39845.791666666664</v>
          </cell>
          <cell r="B697">
            <v>0.27537759938712952</v>
          </cell>
          <cell r="C697">
            <v>0.20277183454128672</v>
          </cell>
        </row>
        <row r="698">
          <cell r="A698">
            <v>39846.791666666664</v>
          </cell>
          <cell r="B698">
            <v>0.2727998270716821</v>
          </cell>
          <cell r="C698">
            <v>0.20277183454128672</v>
          </cell>
        </row>
        <row r="699">
          <cell r="A699">
            <v>39847.791666666664</v>
          </cell>
          <cell r="B699">
            <v>0.27253019251343857</v>
          </cell>
          <cell r="C699">
            <v>0.20239051567943847</v>
          </cell>
        </row>
        <row r="700">
          <cell r="A700">
            <v>39848.791666666664</v>
          </cell>
          <cell r="B700">
            <v>0.26833759559189552</v>
          </cell>
          <cell r="C700">
            <v>0.20239051567943847</v>
          </cell>
        </row>
        <row r="701">
          <cell r="A701">
            <v>39849.791666666664</v>
          </cell>
          <cell r="B701">
            <v>0.25900629828357374</v>
          </cell>
          <cell r="C701">
            <v>0.18889419576449373</v>
          </cell>
        </row>
        <row r="702">
          <cell r="A702">
            <v>39852.791666666664</v>
          </cell>
          <cell r="B702">
            <v>0.25707357143416582</v>
          </cell>
          <cell r="C702">
            <v>0.18602698016520874</v>
          </cell>
        </row>
        <row r="703">
          <cell r="A703">
            <v>39853.791666666664</v>
          </cell>
          <cell r="B703">
            <v>0.26125545310470277</v>
          </cell>
          <cell r="C703">
            <v>0.19493430334927839</v>
          </cell>
        </row>
        <row r="704">
          <cell r="A704">
            <v>39854.791666666664</v>
          </cell>
          <cell r="B704">
            <v>0.2612372490952225</v>
          </cell>
          <cell r="C704">
            <v>0.19504826855604984</v>
          </cell>
        </row>
        <row r="705">
          <cell r="A705">
            <v>39855.791666666664</v>
          </cell>
          <cell r="B705">
            <v>0.26129654351218135</v>
          </cell>
          <cell r="C705">
            <v>0.19436487883717557</v>
          </cell>
        </row>
        <row r="706">
          <cell r="A706">
            <v>39856.791666666664</v>
          </cell>
          <cell r="B706">
            <v>0.25851476873047907</v>
          </cell>
          <cell r="C706">
            <v>0.19068538022100809</v>
          </cell>
        </row>
        <row r="707">
          <cell r="A707">
            <v>39860.791666666664</v>
          </cell>
          <cell r="B707">
            <v>0.23916184775809357</v>
          </cell>
          <cell r="C707">
            <v>0.19307020442130446</v>
          </cell>
        </row>
        <row r="708">
          <cell r="A708">
            <v>39861.791666666664</v>
          </cell>
          <cell r="B708">
            <v>0.23235214870615634</v>
          </cell>
          <cell r="C708">
            <v>0.1842490202644789</v>
          </cell>
        </row>
        <row r="709">
          <cell r="A709">
            <v>39862.791666666664</v>
          </cell>
          <cell r="B709">
            <v>0.23285072108833485</v>
          </cell>
          <cell r="C709">
            <v>0.18491714466029718</v>
          </cell>
        </row>
        <row r="710">
          <cell r="A710">
            <v>39863.791666666664</v>
          </cell>
          <cell r="B710">
            <v>0.23223730237115683</v>
          </cell>
          <cell r="C710">
            <v>0.18504482291364771</v>
          </cell>
        </row>
        <row r="711">
          <cell r="A711">
            <v>39866.791666666664</v>
          </cell>
          <cell r="B711">
            <v>0.22986263729468751</v>
          </cell>
          <cell r="C711">
            <v>0.18202800950971421</v>
          </cell>
        </row>
        <row r="712">
          <cell r="A712">
            <v>39867.791666666664</v>
          </cell>
          <cell r="B712">
            <v>0.22753531088709833</v>
          </cell>
          <cell r="C712">
            <v>0.17665028957536991</v>
          </cell>
        </row>
        <row r="713">
          <cell r="A713">
            <v>39868.791666666664</v>
          </cell>
          <cell r="B713">
            <v>0.22554758470027292</v>
          </cell>
          <cell r="C713">
            <v>0.1769582139804558</v>
          </cell>
        </row>
        <row r="714">
          <cell r="A714">
            <v>39869.791666666664</v>
          </cell>
          <cell r="B714">
            <v>0.22762896408652292</v>
          </cell>
          <cell r="C714">
            <v>0.1810897551933327</v>
          </cell>
        </row>
        <row r="715">
          <cell r="A715">
            <v>39870.791666666664</v>
          </cell>
          <cell r="B715">
            <v>0.22771128179872518</v>
          </cell>
          <cell r="C715">
            <v>0.1828011850559898</v>
          </cell>
        </row>
        <row r="716">
          <cell r="A716">
            <v>39873.791666666664</v>
          </cell>
          <cell r="B716">
            <v>0.22727105957842253</v>
          </cell>
          <cell r="C716">
            <v>0.1856661969684586</v>
          </cell>
        </row>
        <row r="717">
          <cell r="A717">
            <v>39874.791666666664</v>
          </cell>
          <cell r="B717">
            <v>0.22715038783891217</v>
          </cell>
          <cell r="C717">
            <v>0.18624555504764859</v>
          </cell>
        </row>
        <row r="718">
          <cell r="A718">
            <v>39875.791666666664</v>
          </cell>
          <cell r="B718">
            <v>0.21046649947286752</v>
          </cell>
          <cell r="C718">
            <v>0.16033034178530881</v>
          </cell>
        </row>
        <row r="719">
          <cell r="A719">
            <v>39876.791666666664</v>
          </cell>
          <cell r="B719">
            <v>0.21003053422575005</v>
          </cell>
          <cell r="C719">
            <v>0.16524472305339721</v>
          </cell>
        </row>
        <row r="720">
          <cell r="A720">
            <v>39877.791666666664</v>
          </cell>
          <cell r="B720">
            <v>0.2067155058605655</v>
          </cell>
          <cell r="C720">
            <v>0.16528637834031334</v>
          </cell>
        </row>
        <row r="721">
          <cell r="A721">
            <v>39880.833333333336</v>
          </cell>
          <cell r="B721">
            <v>0.20149727010192012</v>
          </cell>
          <cell r="C721">
            <v>0.15804102693263525</v>
          </cell>
        </row>
        <row r="722">
          <cell r="A722">
            <v>39881.833333333336</v>
          </cell>
          <cell r="B722">
            <v>0.20653761890614744</v>
          </cell>
          <cell r="C722">
            <v>0.15804102693263525</v>
          </cell>
        </row>
        <row r="723">
          <cell r="A723">
            <v>39882.833333333336</v>
          </cell>
          <cell r="B723">
            <v>0.20393211489268759</v>
          </cell>
          <cell r="C723">
            <v>0.15820646773449382</v>
          </cell>
        </row>
        <row r="724">
          <cell r="A724">
            <v>39883.833333333336</v>
          </cell>
          <cell r="B724">
            <v>0.21018842722013473</v>
          </cell>
          <cell r="C724">
            <v>0.15408199465551495</v>
          </cell>
        </row>
        <row r="725">
          <cell r="A725">
            <v>39884.833333333336</v>
          </cell>
          <cell r="B725">
            <v>0.20973986984205706</v>
          </cell>
          <cell r="C725">
            <v>0.15408199465551495</v>
          </cell>
        </row>
        <row r="726">
          <cell r="A726">
            <v>39887.833333333336</v>
          </cell>
          <cell r="B726">
            <v>0.20716094528753837</v>
          </cell>
          <cell r="C726">
            <v>0.15040333902617053</v>
          </cell>
        </row>
        <row r="727">
          <cell r="A727">
            <v>39888.833333333336</v>
          </cell>
          <cell r="B727">
            <v>0.21353082994395894</v>
          </cell>
          <cell r="C727">
            <v>0.15040333902617053</v>
          </cell>
        </row>
        <row r="728">
          <cell r="A728">
            <v>39889.833333333336</v>
          </cell>
          <cell r="B728">
            <v>0.21534541224748976</v>
          </cell>
          <cell r="C728">
            <v>0.15025551552531025</v>
          </cell>
        </row>
        <row r="729">
          <cell r="A729">
            <v>39890.833333333336</v>
          </cell>
          <cell r="B729">
            <v>0.21034377869609139</v>
          </cell>
          <cell r="C729">
            <v>0.15213660476301016</v>
          </cell>
        </row>
        <row r="730">
          <cell r="A730">
            <v>39891.833333333336</v>
          </cell>
          <cell r="B730">
            <v>0.21037022114606529</v>
          </cell>
          <cell r="C730">
            <v>0.15276058461380412</v>
          </cell>
        </row>
        <row r="731">
          <cell r="A731">
            <v>39894.833333333336</v>
          </cell>
          <cell r="B731">
            <v>0.23560103427847079</v>
          </cell>
          <cell r="C731">
            <v>0.15276058461380412</v>
          </cell>
        </row>
        <row r="732">
          <cell r="A732">
            <v>39895.833333333336</v>
          </cell>
          <cell r="B732">
            <v>0.23821023436423844</v>
          </cell>
          <cell r="C732">
            <v>0.1578108674667314</v>
          </cell>
        </row>
        <row r="733">
          <cell r="A733">
            <v>39896.833333333336</v>
          </cell>
          <cell r="B733">
            <v>0.23913455718970511</v>
          </cell>
          <cell r="C733">
            <v>0.15662715378294667</v>
          </cell>
        </row>
        <row r="734">
          <cell r="A734">
            <v>39897.833333333336</v>
          </cell>
          <cell r="B734">
            <v>0.24141163757094231</v>
          </cell>
          <cell r="C734">
            <v>0.15649249079609415</v>
          </cell>
        </row>
        <row r="735">
          <cell r="A735">
            <v>39898.833333333336</v>
          </cell>
          <cell r="B735">
            <v>0.24318455556037463</v>
          </cell>
          <cell r="C735">
            <v>0.15923238231804418</v>
          </cell>
        </row>
        <row r="736">
          <cell r="A736">
            <v>39901.833333333336</v>
          </cell>
          <cell r="B736">
            <v>0.24447282439800624</v>
          </cell>
          <cell r="C736">
            <v>0.16142801664725531</v>
          </cell>
        </row>
        <row r="737">
          <cell r="A737">
            <v>39902.833333333336</v>
          </cell>
          <cell r="B737">
            <v>0.24472278932949376</v>
          </cell>
          <cell r="C737">
            <v>0.16113484780930176</v>
          </cell>
        </row>
        <row r="738">
          <cell r="A738">
            <v>39903.833333333336</v>
          </cell>
          <cell r="B738">
            <v>0.24334487486183018</v>
          </cell>
          <cell r="C738">
            <v>0.16113484780930176</v>
          </cell>
        </row>
        <row r="739">
          <cell r="A739">
            <v>39904.833333333336</v>
          </cell>
          <cell r="B739">
            <v>0.24441726994650961</v>
          </cell>
          <cell r="C739">
            <v>0.16113484780930176</v>
          </cell>
        </row>
        <row r="740">
          <cell r="A740">
            <v>39905.833333333336</v>
          </cell>
          <cell r="B740">
            <v>0.24342466074571892</v>
          </cell>
          <cell r="C740">
            <v>0.16113484780930176</v>
          </cell>
        </row>
        <row r="741">
          <cell r="A741">
            <v>39908.833333333336</v>
          </cell>
          <cell r="B741">
            <v>0.2438974047286197</v>
          </cell>
          <cell r="C741">
            <v>0.16192549840848425</v>
          </cell>
        </row>
        <row r="742">
          <cell r="A742">
            <v>39909.833333333336</v>
          </cell>
          <cell r="B742">
            <v>0.24589331586133759</v>
          </cell>
          <cell r="C742">
            <v>0.16522221427183575</v>
          </cell>
        </row>
        <row r="743">
          <cell r="A743">
            <v>39910.833333333336</v>
          </cell>
          <cell r="B743">
            <v>0.24215519502874394</v>
          </cell>
          <cell r="C743">
            <v>0.15742516171288673</v>
          </cell>
        </row>
        <row r="744">
          <cell r="A744">
            <v>39911.833333333336</v>
          </cell>
          <cell r="B744">
            <v>0.24852566469525011</v>
          </cell>
          <cell r="C744">
            <v>0.15742516171288673</v>
          </cell>
        </row>
        <row r="745">
          <cell r="A745">
            <v>39912.833333333336</v>
          </cell>
          <cell r="B745">
            <v>0.24591897697797382</v>
          </cell>
          <cell r="C745">
            <v>0.15343937415255748</v>
          </cell>
        </row>
        <row r="746">
          <cell r="A746">
            <v>39915.833333333336</v>
          </cell>
          <cell r="B746">
            <v>0.24499115799182147</v>
          </cell>
          <cell r="C746">
            <v>0.15204109573478294</v>
          </cell>
        </row>
        <row r="747">
          <cell r="A747">
            <v>39916.833333333336</v>
          </cell>
          <cell r="B747">
            <v>0.24714582254547424</v>
          </cell>
          <cell r="C747">
            <v>0.15542547255376185</v>
          </cell>
        </row>
        <row r="748">
          <cell r="A748">
            <v>39917.833333333336</v>
          </cell>
          <cell r="B748">
            <v>0.24616731033361103</v>
          </cell>
          <cell r="C748">
            <v>0.15318886762414122</v>
          </cell>
        </row>
        <row r="749">
          <cell r="A749">
            <v>39918.833333333336</v>
          </cell>
          <cell r="B749">
            <v>0.24770224882219058</v>
          </cell>
          <cell r="C749">
            <v>0.15318886762414122</v>
          </cell>
        </row>
        <row r="750">
          <cell r="A750">
            <v>39919.833333333336</v>
          </cell>
          <cell r="B750">
            <v>0.24813348473583483</v>
          </cell>
          <cell r="C750">
            <v>0.15402217101432725</v>
          </cell>
        </row>
        <row r="751">
          <cell r="A751">
            <v>39922.833333333336</v>
          </cell>
          <cell r="B751">
            <v>0.25073009849404304</v>
          </cell>
          <cell r="C751">
            <v>0.15805199021626615</v>
          </cell>
        </row>
        <row r="752">
          <cell r="A752">
            <v>39923.833333333336</v>
          </cell>
          <cell r="B752">
            <v>0.2523117707620261</v>
          </cell>
          <cell r="C752">
            <v>0.15805199021626615</v>
          </cell>
        </row>
        <row r="753">
          <cell r="A753">
            <v>39924.833333333336</v>
          </cell>
          <cell r="B753">
            <v>0.25125967726555054</v>
          </cell>
          <cell r="C753">
            <v>0.15648923445366289</v>
          </cell>
        </row>
        <row r="754">
          <cell r="A754">
            <v>39925.833333333336</v>
          </cell>
          <cell r="B754">
            <v>0.25075622107020812</v>
          </cell>
          <cell r="C754">
            <v>0.15648923445366289</v>
          </cell>
        </row>
        <row r="755">
          <cell r="A755">
            <v>39926.833333333336</v>
          </cell>
          <cell r="B755">
            <v>0.25166052405633504</v>
          </cell>
          <cell r="C755">
            <v>0.15648923445366289</v>
          </cell>
        </row>
        <row r="756">
          <cell r="A756">
            <v>39929.833333333336</v>
          </cell>
          <cell r="B756">
            <v>0.25253422286499755</v>
          </cell>
          <cell r="C756">
            <v>0.15779447268392111</v>
          </cell>
        </row>
        <row r="757">
          <cell r="A757">
            <v>39930.833333333336</v>
          </cell>
          <cell r="B757">
            <v>0.25058866068815239</v>
          </cell>
          <cell r="C757">
            <v>0.15809676574475501</v>
          </cell>
        </row>
        <row r="758">
          <cell r="A758">
            <v>39931.833333333336</v>
          </cell>
          <cell r="B758">
            <v>0.25048006921946803</v>
          </cell>
          <cell r="C758">
            <v>0.15592728346625254</v>
          </cell>
        </row>
        <row r="759">
          <cell r="A759">
            <v>39932.833333333336</v>
          </cell>
          <cell r="B759">
            <v>0.24928610840994189</v>
          </cell>
          <cell r="C759">
            <v>0.15420063287859381</v>
          </cell>
        </row>
        <row r="760">
          <cell r="A760">
            <v>39933.833333333336</v>
          </cell>
          <cell r="B760">
            <v>0.24918560135458909</v>
          </cell>
          <cell r="C760">
            <v>0.15420063287859381</v>
          </cell>
        </row>
        <row r="761">
          <cell r="A761">
            <v>39936.833333333336</v>
          </cell>
          <cell r="B761">
            <v>0.25009941434698868</v>
          </cell>
          <cell r="C761">
            <v>0.15420063287859381</v>
          </cell>
        </row>
        <row r="762">
          <cell r="A762">
            <v>39937.833333333336</v>
          </cell>
          <cell r="B762">
            <v>0.25029876177935723</v>
          </cell>
          <cell r="C762">
            <v>0.15445908815190781</v>
          </cell>
        </row>
        <row r="763">
          <cell r="A763">
            <v>39938.833333333336</v>
          </cell>
          <cell r="B763">
            <v>0.25065060074713186</v>
          </cell>
          <cell r="C763">
            <v>0.15445908815190781</v>
          </cell>
        </row>
        <row r="764">
          <cell r="A764">
            <v>39939.833333333336</v>
          </cell>
          <cell r="B764">
            <v>0.25254327734692306</v>
          </cell>
          <cell r="C764">
            <v>0.15832096914692992</v>
          </cell>
        </row>
        <row r="765">
          <cell r="A765">
            <v>39940.833333333336</v>
          </cell>
          <cell r="B765">
            <v>0.25509548759606426</v>
          </cell>
          <cell r="C765">
            <v>0.15832096914692992</v>
          </cell>
        </row>
        <row r="766">
          <cell r="A766">
            <v>39943.833333333336</v>
          </cell>
          <cell r="B766">
            <v>0.25213862383151547</v>
          </cell>
          <cell r="C766">
            <v>0.15369660451158226</v>
          </cell>
        </row>
        <row r="767">
          <cell r="A767">
            <v>39944.833333333336</v>
          </cell>
          <cell r="B767">
            <v>0.25225308718596096</v>
          </cell>
          <cell r="C767">
            <v>0.15385660284600949</v>
          </cell>
        </row>
        <row r="768">
          <cell r="A768">
            <v>39945.833333333336</v>
          </cell>
          <cell r="B768">
            <v>0.25866000697649827</v>
          </cell>
          <cell r="C768">
            <v>0.16454849718044734</v>
          </cell>
        </row>
        <row r="769">
          <cell r="A769">
            <v>39946.833333333336</v>
          </cell>
          <cell r="B769">
            <v>0.25798808292439068</v>
          </cell>
          <cell r="C769">
            <v>0.16239505825103465</v>
          </cell>
        </row>
        <row r="770">
          <cell r="A770">
            <v>39947.833333333336</v>
          </cell>
          <cell r="B770">
            <v>0.25629792771323806</v>
          </cell>
          <cell r="C770">
            <v>0.1598603117620995</v>
          </cell>
        </row>
        <row r="771">
          <cell r="A771">
            <v>39950.833333333336</v>
          </cell>
          <cell r="B771">
            <v>0.26028409596294244</v>
          </cell>
          <cell r="C771">
            <v>0.1598603117620995</v>
          </cell>
        </row>
        <row r="772">
          <cell r="A772">
            <v>39951.833333333336</v>
          </cell>
          <cell r="B772">
            <v>0.25958240620399015</v>
          </cell>
          <cell r="C772">
            <v>0.15894999730252202</v>
          </cell>
        </row>
        <row r="773">
          <cell r="A773">
            <v>39952.833333333336</v>
          </cell>
          <cell r="B773">
            <v>0.25956897993407124</v>
          </cell>
          <cell r="C773">
            <v>0.15893361696785754</v>
          </cell>
        </row>
        <row r="774">
          <cell r="A774">
            <v>39953.833333333336</v>
          </cell>
          <cell r="B774">
            <v>0.25716446429983209</v>
          </cell>
          <cell r="C774">
            <v>0.15526433935042006</v>
          </cell>
        </row>
        <row r="775">
          <cell r="A775">
            <v>39954.833333333336</v>
          </cell>
          <cell r="B775">
            <v>0.25609404116065188</v>
          </cell>
          <cell r="C775">
            <v>0.15557970522810194</v>
          </cell>
        </row>
        <row r="776">
          <cell r="A776">
            <v>39958.833333333336</v>
          </cell>
          <cell r="B776">
            <v>0.25811304070307789</v>
          </cell>
          <cell r="C776">
            <v>0.15522937863295191</v>
          </cell>
        </row>
        <row r="777">
          <cell r="A777">
            <v>39959.833333333336</v>
          </cell>
          <cell r="B777">
            <v>0.25679660256034909</v>
          </cell>
          <cell r="C777">
            <v>0.15321976247906446</v>
          </cell>
        </row>
        <row r="778">
          <cell r="A778">
            <v>39960.833333333336</v>
          </cell>
          <cell r="B778">
            <v>0.25533984706222351</v>
          </cell>
          <cell r="C778">
            <v>0.15120995340100371</v>
          </cell>
        </row>
        <row r="779">
          <cell r="A779">
            <v>39961.833333333336</v>
          </cell>
          <cell r="B779">
            <v>0.25353995458986422</v>
          </cell>
          <cell r="C779">
            <v>0.14767798268082308</v>
          </cell>
        </row>
        <row r="780">
          <cell r="A780">
            <v>39964.833333333336</v>
          </cell>
          <cell r="B780">
            <v>0.25379334248504387</v>
          </cell>
          <cell r="C780">
            <v>0.14694664504642915</v>
          </cell>
        </row>
        <row r="781">
          <cell r="A781">
            <v>39965.833333333336</v>
          </cell>
          <cell r="B781">
            <v>0.25226291908580889</v>
          </cell>
          <cell r="C781">
            <v>0.14694664504642915</v>
          </cell>
        </row>
        <row r="782">
          <cell r="A782">
            <v>39966.833333333336</v>
          </cell>
          <cell r="B782">
            <v>0.24886585455722568</v>
          </cell>
          <cell r="C782">
            <v>0.1419796116388797</v>
          </cell>
        </row>
        <row r="783">
          <cell r="A783">
            <v>39967.833333333336</v>
          </cell>
          <cell r="B783">
            <v>0.24898151094926063</v>
          </cell>
          <cell r="C783">
            <v>0.14193111622637178</v>
          </cell>
        </row>
        <row r="784">
          <cell r="A784">
            <v>39968.833333333336</v>
          </cell>
          <cell r="B784">
            <v>0.24858564541282485</v>
          </cell>
          <cell r="C784">
            <v>0.14152857735976154</v>
          </cell>
        </row>
        <row r="785">
          <cell r="A785">
            <v>39971.833333333336</v>
          </cell>
          <cell r="B785">
            <v>0.24044859336370333</v>
          </cell>
          <cell r="C785">
            <v>0.14152857735976154</v>
          </cell>
        </row>
        <row r="786">
          <cell r="A786">
            <v>39972.833333333336</v>
          </cell>
          <cell r="B786">
            <v>0.24033258267203531</v>
          </cell>
          <cell r="C786">
            <v>0.14134361665945341</v>
          </cell>
        </row>
        <row r="787">
          <cell r="A787">
            <v>39973.833333333336</v>
          </cell>
          <cell r="B787">
            <v>0.23413985480336047</v>
          </cell>
          <cell r="C787">
            <v>0.14137960513316794</v>
          </cell>
        </row>
        <row r="788">
          <cell r="A788">
            <v>39974.833333333336</v>
          </cell>
          <cell r="B788">
            <v>0.23421904991743547</v>
          </cell>
          <cell r="C788">
            <v>0.14137960513316794</v>
          </cell>
        </row>
        <row r="789">
          <cell r="A789">
            <v>39975.833333333336</v>
          </cell>
          <cell r="B789">
            <v>0.23348088427236155</v>
          </cell>
          <cell r="C789">
            <v>0.1403788771014742</v>
          </cell>
        </row>
        <row r="790">
          <cell r="A790">
            <v>39978.833333333336</v>
          </cell>
          <cell r="B790">
            <v>0.23012448318277878</v>
          </cell>
          <cell r="C790">
            <v>0.14329347956137986</v>
          </cell>
        </row>
        <row r="791">
          <cell r="A791">
            <v>39979.833333333336</v>
          </cell>
          <cell r="B791">
            <v>0.22965802401521937</v>
          </cell>
          <cell r="C791">
            <v>0.14460734008122253</v>
          </cell>
        </row>
        <row r="792">
          <cell r="A792">
            <v>39980.833333333336</v>
          </cell>
          <cell r="B792">
            <v>0.22825904621346338</v>
          </cell>
          <cell r="C792">
            <v>0.14262698286904454</v>
          </cell>
        </row>
        <row r="793">
          <cell r="A793">
            <v>39981.833333333336</v>
          </cell>
          <cell r="B793">
            <v>0.22773790928979482</v>
          </cell>
          <cell r="C793">
            <v>0.14195846765724079</v>
          </cell>
        </row>
        <row r="794">
          <cell r="A794">
            <v>39982.833333333336</v>
          </cell>
          <cell r="B794">
            <v>0.2032229892406244</v>
          </cell>
          <cell r="C794">
            <v>0.14195846765724079</v>
          </cell>
        </row>
        <row r="795">
          <cell r="A795">
            <v>39985.833333333336</v>
          </cell>
          <cell r="B795">
            <v>0.205198334771028</v>
          </cell>
          <cell r="C795">
            <v>0.14468108004563859</v>
          </cell>
        </row>
        <row r="796">
          <cell r="A796">
            <v>39986.833333333336</v>
          </cell>
          <cell r="B796">
            <v>0.20349003687573966</v>
          </cell>
          <cell r="C796">
            <v>0.14471896681001098</v>
          </cell>
        </row>
        <row r="797">
          <cell r="A797">
            <v>39987.833333333336</v>
          </cell>
          <cell r="B797">
            <v>0.20141723039143211</v>
          </cell>
          <cell r="C797">
            <v>0.14471896681001098</v>
          </cell>
        </row>
        <row r="798">
          <cell r="A798">
            <v>39988.833333333336</v>
          </cell>
          <cell r="B798">
            <v>0.20132129181147665</v>
          </cell>
          <cell r="C798">
            <v>0.14169872071209</v>
          </cell>
        </row>
        <row r="799">
          <cell r="A799">
            <v>39989.833333333336</v>
          </cell>
          <cell r="B799">
            <v>0.19938819426410612</v>
          </cell>
          <cell r="C799">
            <v>0.1391922213036926</v>
          </cell>
        </row>
        <row r="800">
          <cell r="A800">
            <v>39992.833333333336</v>
          </cell>
          <cell r="B800">
            <v>0.19915132879269912</v>
          </cell>
          <cell r="C800">
            <v>0.13934311439499261</v>
          </cell>
        </row>
        <row r="801">
          <cell r="A801">
            <v>39993.833333333336</v>
          </cell>
          <cell r="B801">
            <v>0.19935254102645875</v>
          </cell>
          <cell r="C801">
            <v>0.13968423307200878</v>
          </cell>
        </row>
        <row r="802">
          <cell r="A802">
            <v>39994.833333333336</v>
          </cell>
          <cell r="B802">
            <v>0.19622885065086026</v>
          </cell>
          <cell r="C802">
            <v>0.13968423307200878</v>
          </cell>
        </row>
        <row r="803">
          <cell r="A803">
            <v>39995.833333333336</v>
          </cell>
          <cell r="B803">
            <v>0.19832897632202195</v>
          </cell>
          <cell r="C803">
            <v>0.14271761603070854</v>
          </cell>
        </row>
        <row r="804">
          <cell r="A804">
            <v>39999.833333333336</v>
          </cell>
          <cell r="B804">
            <v>0.19776949802115695</v>
          </cell>
          <cell r="C804">
            <v>0.14193883131487037</v>
          </cell>
        </row>
        <row r="805">
          <cell r="A805">
            <v>40000.833333333336</v>
          </cell>
          <cell r="B805">
            <v>0.19543096562085877</v>
          </cell>
          <cell r="C805">
            <v>0.13872112197907091</v>
          </cell>
        </row>
        <row r="806">
          <cell r="A806">
            <v>40001.833333333336</v>
          </cell>
          <cell r="B806">
            <v>0.19403927711267896</v>
          </cell>
          <cell r="C806">
            <v>0.13872112197907091</v>
          </cell>
        </row>
        <row r="807">
          <cell r="A807">
            <v>40002.833333333336</v>
          </cell>
          <cell r="B807">
            <v>0.1854417978186845</v>
          </cell>
          <cell r="C807">
            <v>0.13872112197907091</v>
          </cell>
        </row>
        <row r="808">
          <cell r="A808">
            <v>40003.833333333336</v>
          </cell>
          <cell r="B808">
            <v>0.1854417978186845</v>
          </cell>
          <cell r="C808">
            <v>0.13872112197907091</v>
          </cell>
        </row>
        <row r="809">
          <cell r="A809">
            <v>40006.833333333336</v>
          </cell>
          <cell r="B809">
            <v>0.18606000289127422</v>
          </cell>
          <cell r="C809">
            <v>0.1383864047363359</v>
          </cell>
        </row>
        <row r="810">
          <cell r="A810">
            <v>40007.833333333336</v>
          </cell>
          <cell r="B810">
            <v>0.18328443287014462</v>
          </cell>
          <cell r="C810">
            <v>0.13461465918631951</v>
          </cell>
        </row>
        <row r="811">
          <cell r="A811">
            <v>40008.833333333336</v>
          </cell>
          <cell r="B811">
            <v>0.18329689333921384</v>
          </cell>
          <cell r="C811">
            <v>0.13461465918631951</v>
          </cell>
        </row>
        <row r="812">
          <cell r="A812">
            <v>40009.833333333336</v>
          </cell>
          <cell r="B812">
            <v>0.18079488192252577</v>
          </cell>
          <cell r="C812">
            <v>0.13461465918631951</v>
          </cell>
        </row>
        <row r="813">
          <cell r="A813">
            <v>40010.833333333336</v>
          </cell>
          <cell r="B813">
            <v>0.18013468955790637</v>
          </cell>
          <cell r="C813">
            <v>0.13366041473768123</v>
          </cell>
        </row>
        <row r="814">
          <cell r="A814">
            <v>40013.833333333336</v>
          </cell>
          <cell r="B814">
            <v>0.1704789465014894</v>
          </cell>
          <cell r="C814">
            <v>0.1203894448635356</v>
          </cell>
        </row>
        <row r="815">
          <cell r="A815">
            <v>40014.833333333336</v>
          </cell>
          <cell r="B815">
            <v>0.16410751640052917</v>
          </cell>
          <cell r="C815">
            <v>0.12043293454213237</v>
          </cell>
        </row>
        <row r="816">
          <cell r="A816">
            <v>40015.833333333336</v>
          </cell>
          <cell r="B816">
            <v>0.16396853226979102</v>
          </cell>
          <cell r="C816">
            <v>0.12025774858963696</v>
          </cell>
        </row>
        <row r="817">
          <cell r="A817">
            <v>40016.833333333336</v>
          </cell>
          <cell r="B817">
            <v>0.16649729788943265</v>
          </cell>
          <cell r="C817">
            <v>0.12025774858963696</v>
          </cell>
        </row>
        <row r="818">
          <cell r="A818">
            <v>40017.833333333336</v>
          </cell>
          <cell r="B818">
            <v>0.16544522997084302</v>
          </cell>
          <cell r="C818">
            <v>0.12025774858963696</v>
          </cell>
        </row>
        <row r="819">
          <cell r="A819">
            <v>40020.833333333336</v>
          </cell>
          <cell r="B819">
            <v>0.16385987715985664</v>
          </cell>
          <cell r="C819">
            <v>0.11812570161147994</v>
          </cell>
        </row>
        <row r="820">
          <cell r="A820">
            <v>40021.833333333336</v>
          </cell>
          <cell r="B820">
            <v>0.16355050221504486</v>
          </cell>
          <cell r="C820">
            <v>0.11776333925553863</v>
          </cell>
        </row>
        <row r="821">
          <cell r="A821">
            <v>40022.833333333336</v>
          </cell>
          <cell r="B821">
            <v>0.16157467557194874</v>
          </cell>
          <cell r="C821">
            <v>0.11776333925553863</v>
          </cell>
        </row>
        <row r="822">
          <cell r="A822">
            <v>40023.833333333336</v>
          </cell>
          <cell r="B822">
            <v>0.16199551521516034</v>
          </cell>
          <cell r="C822">
            <v>0.11776333925553863</v>
          </cell>
        </row>
        <row r="823">
          <cell r="A823">
            <v>40024.833333333336</v>
          </cell>
          <cell r="B823">
            <v>0.16191433649381523</v>
          </cell>
          <cell r="C823">
            <v>0.11776333925553863</v>
          </cell>
        </row>
        <row r="824">
          <cell r="A824">
            <v>40027.833333333336</v>
          </cell>
          <cell r="B824">
            <v>0.16018183650814066</v>
          </cell>
          <cell r="C824">
            <v>0.11776333925553863</v>
          </cell>
        </row>
        <row r="825">
          <cell r="A825">
            <v>40028.833333333336</v>
          </cell>
          <cell r="B825">
            <v>0.15994524933012125</v>
          </cell>
          <cell r="C825">
            <v>0.1173776006091847</v>
          </cell>
        </row>
        <row r="826">
          <cell r="A826">
            <v>40029.833333333336</v>
          </cell>
          <cell r="B826">
            <v>0.15900697799541433</v>
          </cell>
          <cell r="C826">
            <v>0.11754284590651887</v>
          </cell>
        </row>
        <row r="827">
          <cell r="A827">
            <v>40030.833333333336</v>
          </cell>
          <cell r="B827">
            <v>0.15510137863953963</v>
          </cell>
          <cell r="C827">
            <v>0.11246094328654435</v>
          </cell>
        </row>
        <row r="828">
          <cell r="A828">
            <v>40031.833333333336</v>
          </cell>
          <cell r="B828">
            <v>0.15108512121516901</v>
          </cell>
          <cell r="C828">
            <v>0.11246094328654435</v>
          </cell>
        </row>
        <row r="829">
          <cell r="A829">
            <v>40034.833333333336</v>
          </cell>
          <cell r="B829">
            <v>0.14428958393127198</v>
          </cell>
          <cell r="C829">
            <v>0.10361322489544904</v>
          </cell>
        </row>
        <row r="830">
          <cell r="A830">
            <v>40035.833333333336</v>
          </cell>
          <cell r="B830">
            <v>0.14406852885640103</v>
          </cell>
          <cell r="C830">
            <v>0.10334886861045167</v>
          </cell>
        </row>
        <row r="831">
          <cell r="A831">
            <v>40036.833333333336</v>
          </cell>
          <cell r="B831">
            <v>0.131159468776684</v>
          </cell>
          <cell r="C831">
            <v>8.5303194301452834E-2</v>
          </cell>
        </row>
        <row r="832">
          <cell r="A832">
            <v>40037.833333333336</v>
          </cell>
          <cell r="B832">
            <v>0.13033469593945435</v>
          </cell>
          <cell r="C832">
            <v>8.5303194301452834E-2</v>
          </cell>
        </row>
        <row r="833">
          <cell r="A833">
            <v>40038.833333333336</v>
          </cell>
          <cell r="B833">
            <v>0.13058860105589792</v>
          </cell>
          <cell r="C833">
            <v>8.5622241976127625E-2</v>
          </cell>
        </row>
        <row r="834">
          <cell r="A834">
            <v>40041.833333333336</v>
          </cell>
          <cell r="B834">
            <v>0.12536117416729103</v>
          </cell>
          <cell r="C834">
            <v>8.916473455776816E-2</v>
          </cell>
        </row>
        <row r="835">
          <cell r="A835">
            <v>40042.833333333336</v>
          </cell>
          <cell r="B835">
            <v>0.12545324596628676</v>
          </cell>
          <cell r="C835">
            <v>8.916473455776816E-2</v>
          </cell>
        </row>
        <row r="836">
          <cell r="A836">
            <v>40043.833333333336</v>
          </cell>
          <cell r="B836">
            <v>0.1253211053955508</v>
          </cell>
          <cell r="C836">
            <v>8.8928740185147084E-2</v>
          </cell>
        </row>
        <row r="837">
          <cell r="A837">
            <v>40044.833333333336</v>
          </cell>
          <cell r="B837">
            <v>0.1214996901346985</v>
          </cell>
          <cell r="C837">
            <v>8.3974328662656833E-2</v>
          </cell>
        </row>
        <row r="838">
          <cell r="A838">
            <v>40045.833333333336</v>
          </cell>
          <cell r="B838">
            <v>0.12167153984822639</v>
          </cell>
          <cell r="C838">
            <v>8.3388597958013552E-2</v>
          </cell>
        </row>
        <row r="839">
          <cell r="A839">
            <v>40048.833333333336</v>
          </cell>
          <cell r="B839">
            <v>0.1168578641905075</v>
          </cell>
          <cell r="C839">
            <v>8.3618170991458296E-2</v>
          </cell>
        </row>
        <row r="840">
          <cell r="A840">
            <v>40049.833333333336</v>
          </cell>
          <cell r="B840">
            <v>0.11264134168471114</v>
          </cell>
          <cell r="C840">
            <v>7.8310746106519696E-2</v>
          </cell>
        </row>
        <row r="841">
          <cell r="A841">
            <v>40050.833333333336</v>
          </cell>
          <cell r="B841">
            <v>0.11263124389103117</v>
          </cell>
          <cell r="C841">
            <v>7.8302169849323672E-2</v>
          </cell>
        </row>
        <row r="842">
          <cell r="A842">
            <v>40051.833333333336</v>
          </cell>
          <cell r="B842">
            <v>0.11059063328857827</v>
          </cell>
          <cell r="C842">
            <v>7.8302169849323672E-2</v>
          </cell>
        </row>
        <row r="843">
          <cell r="A843">
            <v>40052.833333333336</v>
          </cell>
          <cell r="B843">
            <v>0.10787739119475709</v>
          </cell>
          <cell r="C843">
            <v>7.8363351547459464E-2</v>
          </cell>
        </row>
        <row r="844">
          <cell r="A844">
            <v>40055.833333333336</v>
          </cell>
          <cell r="B844">
            <v>0.10748741457832882</v>
          </cell>
          <cell r="C844">
            <v>7.8608358925502456E-2</v>
          </cell>
        </row>
        <row r="845">
          <cell r="A845">
            <v>40056.833333333336</v>
          </cell>
          <cell r="B845">
            <v>0.10840552513762766</v>
          </cell>
          <cell r="C845">
            <v>7.9766346876911517E-2</v>
          </cell>
        </row>
        <row r="846">
          <cell r="A846">
            <v>40057.833333333336</v>
          </cell>
          <cell r="B846">
            <v>0.10732725339841667</v>
          </cell>
          <cell r="C846">
            <v>7.9766346876911517E-2</v>
          </cell>
        </row>
        <row r="847">
          <cell r="A847">
            <v>40058.833333333336</v>
          </cell>
          <cell r="B847">
            <v>0.10789107277222452</v>
          </cell>
          <cell r="C847">
            <v>7.9701927500383962E-2</v>
          </cell>
        </row>
        <row r="848">
          <cell r="A848">
            <v>40059.833333333336</v>
          </cell>
          <cell r="B848">
            <v>0.10820740605953302</v>
          </cell>
          <cell r="C848">
            <v>7.9701927500383962E-2</v>
          </cell>
        </row>
        <row r="849">
          <cell r="A849">
            <v>40063.833333333336</v>
          </cell>
          <cell r="B849">
            <v>0.10757440130365994</v>
          </cell>
          <cell r="C849">
            <v>7.9701927500383962E-2</v>
          </cell>
        </row>
        <row r="850">
          <cell r="A850">
            <v>40064.833333333336</v>
          </cell>
          <cell r="B850">
            <v>0.10808514183761185</v>
          </cell>
          <cell r="C850">
            <v>7.9638071737332339E-2</v>
          </cell>
        </row>
        <row r="851">
          <cell r="A851">
            <v>40065.833333333336</v>
          </cell>
          <cell r="B851">
            <v>0.10839867998517309</v>
          </cell>
          <cell r="C851">
            <v>7.9638071737332339E-2</v>
          </cell>
        </row>
        <row r="852">
          <cell r="A852">
            <v>40066.833333333336</v>
          </cell>
          <cell r="B852">
            <v>0.10747493132948513</v>
          </cell>
          <cell r="C852">
            <v>7.8619162962863476E-2</v>
          </cell>
        </row>
        <row r="853">
          <cell r="A853">
            <v>40069.833333333336</v>
          </cell>
          <cell r="B853">
            <v>0.10297988911808816</v>
          </cell>
          <cell r="C853">
            <v>7.31722668532587E-2</v>
          </cell>
        </row>
        <row r="854">
          <cell r="A854">
            <v>40070.833333333336</v>
          </cell>
          <cell r="B854">
            <v>0.10078526694292249</v>
          </cell>
          <cell r="C854">
            <v>7.060584893909759E-2</v>
          </cell>
        </row>
        <row r="855">
          <cell r="A855">
            <v>40071.833333333336</v>
          </cell>
          <cell r="B855">
            <v>0.10196607638415063</v>
          </cell>
          <cell r="C855">
            <v>7.060584893909759E-2</v>
          </cell>
        </row>
        <row r="856">
          <cell r="A856">
            <v>40072.833333333336</v>
          </cell>
          <cell r="B856">
            <v>0.10252826410728107</v>
          </cell>
          <cell r="C856">
            <v>7.118519455282335E-2</v>
          </cell>
        </row>
        <row r="857">
          <cell r="A857">
            <v>40073.833333333336</v>
          </cell>
          <cell r="B857">
            <v>0.1022661548856646</v>
          </cell>
          <cell r="C857">
            <v>7.1443505154223472E-2</v>
          </cell>
        </row>
        <row r="858">
          <cell r="A858">
            <v>40076.833333333336</v>
          </cell>
          <cell r="B858">
            <v>8.8708994192249702E-2</v>
          </cell>
          <cell r="C858">
            <v>5.2579075254466409E-2</v>
          </cell>
        </row>
        <row r="859">
          <cell r="A859">
            <v>40077.833333333336</v>
          </cell>
          <cell r="B859">
            <v>8.8502148957674456E-2</v>
          </cell>
          <cell r="C859">
            <v>5.2474705556394073E-2</v>
          </cell>
        </row>
        <row r="860">
          <cell r="A860">
            <v>40078.833333333336</v>
          </cell>
          <cell r="B860">
            <v>8.8608852053181628E-2</v>
          </cell>
          <cell r="C860">
            <v>5.386894596731244E-2</v>
          </cell>
        </row>
        <row r="861">
          <cell r="A861">
            <v>40079.833333333336</v>
          </cell>
          <cell r="B861">
            <v>8.5886641198995098E-2</v>
          </cell>
          <cell r="C861">
            <v>5.6003392448006457E-2</v>
          </cell>
        </row>
        <row r="862">
          <cell r="A862">
            <v>40080.833333333336</v>
          </cell>
          <cell r="B862">
            <v>8.62236102780993E-2</v>
          </cell>
          <cell r="C862">
            <v>5.634255863247957E-2</v>
          </cell>
        </row>
        <row r="863">
          <cell r="A863">
            <v>40083.833333333336</v>
          </cell>
          <cell r="B863">
            <v>8.6954664951645569E-2</v>
          </cell>
          <cell r="C863">
            <v>5.5968337972594248E-2</v>
          </cell>
        </row>
        <row r="864">
          <cell r="A864">
            <v>40084.833333333336</v>
          </cell>
          <cell r="B864">
            <v>8.6159505151816196E-2</v>
          </cell>
          <cell r="C864">
            <v>5.5111463560635565E-2</v>
          </cell>
        </row>
        <row r="865">
          <cell r="A865">
            <v>40085.833333333336</v>
          </cell>
          <cell r="B865">
            <v>8.6174344835065267E-2</v>
          </cell>
          <cell r="C865">
            <v>5.5451882424457276E-2</v>
          </cell>
        </row>
        <row r="866">
          <cell r="A866">
            <v>40086.833333333336</v>
          </cell>
          <cell r="B866">
            <v>8.3653578352672522E-2</v>
          </cell>
          <cell r="C866">
            <v>5.1789802406324609E-2</v>
          </cell>
        </row>
        <row r="867">
          <cell r="A867">
            <v>40087.833333333336</v>
          </cell>
          <cell r="B867">
            <v>8.3615168528231143E-2</v>
          </cell>
          <cell r="C867">
            <v>5.1742765368337648E-2</v>
          </cell>
        </row>
        <row r="868">
          <cell r="A868">
            <v>40090.833333333336</v>
          </cell>
          <cell r="B868">
            <v>8.228500949831434E-2</v>
          </cell>
          <cell r="C868">
            <v>5.0018825114244991E-2</v>
          </cell>
        </row>
        <row r="869">
          <cell r="A869">
            <v>40091.833333333336</v>
          </cell>
          <cell r="B869">
            <v>8.3352529884916662E-2</v>
          </cell>
          <cell r="C869">
            <v>5.0018825114244991E-2</v>
          </cell>
        </row>
        <row r="870">
          <cell r="A870">
            <v>40092.833333333336</v>
          </cell>
          <cell r="B870">
            <v>8.3399062749572733E-2</v>
          </cell>
          <cell r="C870">
            <v>5.0018825114244991E-2</v>
          </cell>
        </row>
        <row r="871">
          <cell r="A871">
            <v>40093.833333333336</v>
          </cell>
          <cell r="B871">
            <v>8.3626526748101476E-2</v>
          </cell>
          <cell r="C871">
            <v>5.0018825114244991E-2</v>
          </cell>
        </row>
        <row r="872">
          <cell r="A872">
            <v>40094.833333333336</v>
          </cell>
          <cell r="B872">
            <v>8.2414314720777843E-2</v>
          </cell>
          <cell r="C872">
            <v>5.0018825114244991E-2</v>
          </cell>
        </row>
        <row r="873">
          <cell r="A873">
            <v>40097.833333333336</v>
          </cell>
          <cell r="B873">
            <v>8.2246321343416431E-2</v>
          </cell>
          <cell r="C873">
            <v>4.9909825560531494E-2</v>
          </cell>
        </row>
        <row r="874">
          <cell r="A874">
            <v>40098.833333333336</v>
          </cell>
          <cell r="B874">
            <v>8.8012577389615598E-2</v>
          </cell>
          <cell r="C874">
            <v>4.9909825560531494E-2</v>
          </cell>
        </row>
        <row r="875">
          <cell r="A875">
            <v>40099.833333333336</v>
          </cell>
          <cell r="B875">
            <v>8.8729001631068199E-2</v>
          </cell>
          <cell r="C875">
            <v>4.9909825560531494E-2</v>
          </cell>
        </row>
        <row r="876">
          <cell r="A876">
            <v>40100.833333333336</v>
          </cell>
          <cell r="B876">
            <v>9.6763541878204282E-2</v>
          </cell>
          <cell r="C876">
            <v>6.1371824900065687E-2</v>
          </cell>
        </row>
        <row r="877">
          <cell r="A877">
            <v>40101.833333333336</v>
          </cell>
          <cell r="B877">
            <v>9.6489013019573425E-2</v>
          </cell>
          <cell r="C877">
            <v>6.1371824900065687E-2</v>
          </cell>
        </row>
        <row r="878">
          <cell r="A878">
            <v>40104.833333333336</v>
          </cell>
          <cell r="B878">
            <v>9.6843489624184723E-2</v>
          </cell>
          <cell r="C878">
            <v>6.1286438986818764E-2</v>
          </cell>
        </row>
        <row r="879">
          <cell r="A879">
            <v>40105.833333333336</v>
          </cell>
          <cell r="B879">
            <v>9.6965109642440914E-2</v>
          </cell>
          <cell r="C879">
            <v>6.13604109992806E-2</v>
          </cell>
        </row>
        <row r="880">
          <cell r="A880">
            <v>40106.833333333336</v>
          </cell>
          <cell r="B880">
            <v>9.3687490675837121E-2</v>
          </cell>
          <cell r="C880">
            <v>6.2024176278522206E-2</v>
          </cell>
        </row>
        <row r="881">
          <cell r="A881">
            <v>40107.833333333336</v>
          </cell>
          <cell r="B881">
            <v>9.3022988504670404E-2</v>
          </cell>
          <cell r="C881">
            <v>6.2024176278522206E-2</v>
          </cell>
        </row>
        <row r="882">
          <cell r="A882">
            <v>40108.833333333336</v>
          </cell>
          <cell r="B882">
            <v>9.4941327941231751E-2</v>
          </cell>
          <cell r="C882">
            <v>6.4634177920245006E-2</v>
          </cell>
        </row>
        <row r="883">
          <cell r="A883">
            <v>40111.833333333336</v>
          </cell>
          <cell r="B883">
            <v>9.8250210450241307E-2</v>
          </cell>
          <cell r="C883">
            <v>6.9036878042621222E-2</v>
          </cell>
        </row>
        <row r="884">
          <cell r="A884">
            <v>40112.833333333336</v>
          </cell>
          <cell r="B884">
            <v>9.8295377046212759E-2</v>
          </cell>
          <cell r="C884">
            <v>6.9106263048367325E-2</v>
          </cell>
        </row>
        <row r="885">
          <cell r="A885">
            <v>40113.833333333336</v>
          </cell>
          <cell r="B885">
            <v>0.10457181481505208</v>
          </cell>
          <cell r="C885">
            <v>7.84869911008612E-2</v>
          </cell>
        </row>
        <row r="886">
          <cell r="A886">
            <v>40114.833333333336</v>
          </cell>
          <cell r="B886">
            <v>0.1062535116692554</v>
          </cell>
          <cell r="C886">
            <v>7.84869911008612E-2</v>
          </cell>
        </row>
        <row r="887">
          <cell r="A887">
            <v>40115.833333333336</v>
          </cell>
          <cell r="B887">
            <v>0.10807743794094815</v>
          </cell>
          <cell r="C887">
            <v>8.1487558991932954E-2</v>
          </cell>
        </row>
        <row r="888">
          <cell r="A888">
            <v>40118.791666666664</v>
          </cell>
          <cell r="B888">
            <v>0.10790283327237087</v>
          </cell>
          <cell r="C888">
            <v>8.1548983385629395E-2</v>
          </cell>
        </row>
        <row r="889">
          <cell r="A889">
            <v>40119.791666666664</v>
          </cell>
          <cell r="B889">
            <v>0.10795698155914284</v>
          </cell>
          <cell r="C889">
            <v>8.1310621644378647E-2</v>
          </cell>
        </row>
        <row r="890">
          <cell r="A890">
            <v>40120.791666666664</v>
          </cell>
          <cell r="B890">
            <v>0.10855051441833148</v>
          </cell>
          <cell r="C890">
            <v>8.1070060393435603E-2</v>
          </cell>
        </row>
        <row r="891">
          <cell r="A891">
            <v>40121.791666666664</v>
          </cell>
          <cell r="B891">
            <v>0.10813726151522282</v>
          </cell>
          <cell r="C891">
            <v>8.1070060393435603E-2</v>
          </cell>
        </row>
        <row r="892">
          <cell r="A892">
            <v>40122.791666666664</v>
          </cell>
          <cell r="B892">
            <v>0.10795550864797261</v>
          </cell>
          <cell r="C892">
            <v>8.0831032680596285E-2</v>
          </cell>
        </row>
        <row r="893">
          <cell r="A893">
            <v>40125.791666666664</v>
          </cell>
          <cell r="B893">
            <v>0.10992824598819545</v>
          </cell>
          <cell r="C893">
            <v>8.0589795439724971E-2</v>
          </cell>
        </row>
        <row r="894">
          <cell r="A894">
            <v>40126.791666666664</v>
          </cell>
          <cell r="B894">
            <v>0.10943810933214465</v>
          </cell>
          <cell r="C894">
            <v>8.0825856485320868E-2</v>
          </cell>
        </row>
        <row r="895">
          <cell r="A895">
            <v>40127.791666666664</v>
          </cell>
          <cell r="B895">
            <v>0.10912447795749744</v>
          </cell>
          <cell r="C895">
            <v>8.0825856485320868E-2</v>
          </cell>
        </row>
        <row r="896">
          <cell r="A896">
            <v>40128.791666666664</v>
          </cell>
          <cell r="B896">
            <v>0.10912004606263014</v>
          </cell>
          <cell r="C896">
            <v>8.0820036091880626E-2</v>
          </cell>
        </row>
        <row r="897">
          <cell r="A897">
            <v>40129.791666666664</v>
          </cell>
          <cell r="B897">
            <v>0.10626541755372432</v>
          </cell>
          <cell r="C897">
            <v>7.6894061319156395E-2</v>
          </cell>
        </row>
        <row r="898">
          <cell r="A898">
            <v>40132.791666666664</v>
          </cell>
          <cell r="B898">
            <v>0.10762550284090518</v>
          </cell>
          <cell r="C898">
            <v>7.6894061319156395E-2</v>
          </cell>
        </row>
        <row r="899">
          <cell r="A899">
            <v>40133.791666666664</v>
          </cell>
          <cell r="B899">
            <v>0.10750810232405225</v>
          </cell>
          <cell r="C899">
            <v>7.6894061319156395E-2</v>
          </cell>
        </row>
        <row r="900">
          <cell r="A900">
            <v>40134.791666666664</v>
          </cell>
          <cell r="B900">
            <v>0.10757965929529549</v>
          </cell>
          <cell r="C900">
            <v>7.7136921547692847E-2</v>
          </cell>
        </row>
        <row r="901">
          <cell r="A901">
            <v>40135.791666666664</v>
          </cell>
          <cell r="B901">
            <v>0.10691922100260218</v>
          </cell>
          <cell r="C901">
            <v>7.7683909693392783E-2</v>
          </cell>
        </row>
        <row r="902">
          <cell r="A902">
            <v>40136.791666666664</v>
          </cell>
          <cell r="B902">
            <v>0.10691748832547579</v>
          </cell>
          <cell r="C902">
            <v>7.7681633538207728E-2</v>
          </cell>
        </row>
        <row r="903">
          <cell r="A903">
            <v>40139.791666666664</v>
          </cell>
          <cell r="B903">
            <v>0.10713629965177757</v>
          </cell>
          <cell r="C903">
            <v>7.7681633538207728E-2</v>
          </cell>
        </row>
        <row r="904">
          <cell r="A904">
            <v>40140.791666666664</v>
          </cell>
          <cell r="B904">
            <v>0.10708303761019197</v>
          </cell>
          <cell r="C904">
            <v>7.76199144970285E-2</v>
          </cell>
        </row>
        <row r="905">
          <cell r="A905">
            <v>40141.791666666664</v>
          </cell>
          <cell r="B905">
            <v>0.10772249534645953</v>
          </cell>
          <cell r="C905">
            <v>7.76199144970285E-2</v>
          </cell>
        </row>
        <row r="906">
          <cell r="A906">
            <v>40143.791666666664</v>
          </cell>
          <cell r="B906">
            <v>0.10929897428227106</v>
          </cell>
          <cell r="C906">
            <v>7.9699046802294005E-2</v>
          </cell>
        </row>
        <row r="907">
          <cell r="A907">
            <v>40146.791666666664</v>
          </cell>
          <cell r="B907">
            <v>0.10910600500972009</v>
          </cell>
          <cell r="C907">
            <v>7.9457402638044655E-2</v>
          </cell>
        </row>
        <row r="908">
          <cell r="A908">
            <v>40147.791666666664</v>
          </cell>
          <cell r="B908">
            <v>0.10774116390656933</v>
          </cell>
          <cell r="C908">
            <v>7.723463732116137E-2</v>
          </cell>
        </row>
        <row r="909">
          <cell r="A909">
            <v>40148.791666666664</v>
          </cell>
          <cell r="B909">
            <v>0.10773965416073741</v>
          </cell>
          <cell r="C909">
            <v>7.723463732116137E-2</v>
          </cell>
        </row>
        <row r="910">
          <cell r="A910">
            <v>40149.791666666664</v>
          </cell>
          <cell r="B910">
            <v>0.1072779820267982</v>
          </cell>
          <cell r="C910">
            <v>7.7477913309225779E-2</v>
          </cell>
        </row>
        <row r="911">
          <cell r="A911">
            <v>40150.791666666664</v>
          </cell>
          <cell r="B911">
            <v>0.10731901667119477</v>
          </cell>
          <cell r="C911">
            <v>7.8025855659157137E-2</v>
          </cell>
        </row>
        <row r="912">
          <cell r="A912">
            <v>40153.791666666664</v>
          </cell>
          <cell r="B912">
            <v>0.10732425777126739</v>
          </cell>
          <cell r="C912">
            <v>7.8087064278461668E-2</v>
          </cell>
        </row>
        <row r="913">
          <cell r="A913">
            <v>40154.791666666664</v>
          </cell>
          <cell r="B913">
            <v>0.10768556906957766</v>
          </cell>
          <cell r="C913">
            <v>7.9606633979764599E-2</v>
          </cell>
        </row>
        <row r="914">
          <cell r="A914">
            <v>40155.791666666664</v>
          </cell>
          <cell r="B914">
            <v>0.10670761873122979</v>
          </cell>
          <cell r="C914">
            <v>7.9606633979764599E-2</v>
          </cell>
        </row>
        <row r="915">
          <cell r="A915">
            <v>40156.791666666664</v>
          </cell>
          <cell r="B915">
            <v>0.10743956827304854</v>
          </cell>
          <cell r="C915">
            <v>7.9606633979764599E-2</v>
          </cell>
        </row>
        <row r="916">
          <cell r="A916">
            <v>40157.791666666664</v>
          </cell>
          <cell r="B916">
            <v>0.10744095726599862</v>
          </cell>
          <cell r="C916">
            <v>7.9606633979764599E-2</v>
          </cell>
        </row>
        <row r="917">
          <cell r="A917">
            <v>40160.791666666664</v>
          </cell>
          <cell r="B917">
            <v>0.10905190785745757</v>
          </cell>
          <cell r="C917">
            <v>7.9548409066827197E-2</v>
          </cell>
        </row>
        <row r="918">
          <cell r="A918">
            <v>40161.791666666664</v>
          </cell>
          <cell r="B918">
            <v>0.10744778981206672</v>
          </cell>
          <cell r="C918">
            <v>7.9548409066827197E-2</v>
          </cell>
        </row>
        <row r="919">
          <cell r="A919">
            <v>40162.791666666664</v>
          </cell>
          <cell r="B919">
            <v>0.10713115549204157</v>
          </cell>
          <cell r="C919">
            <v>7.9030395203052314E-2</v>
          </cell>
        </row>
        <row r="920">
          <cell r="A920">
            <v>40163.791666666664</v>
          </cell>
          <cell r="B920">
            <v>0.10765113905485446</v>
          </cell>
          <cell r="C920">
            <v>7.973792270136057E-2</v>
          </cell>
        </row>
        <row r="921">
          <cell r="A921">
            <v>40164.791666666664</v>
          </cell>
          <cell r="B921">
            <v>0.10765188376228028</v>
          </cell>
          <cell r="C921">
            <v>7.9738998741385875E-2</v>
          </cell>
        </row>
        <row r="922">
          <cell r="A922">
            <v>40167.791666666664</v>
          </cell>
          <cell r="B922">
            <v>0.10833585875140456</v>
          </cell>
          <cell r="C922">
            <v>7.9738998741385875E-2</v>
          </cell>
        </row>
        <row r="923">
          <cell r="A923">
            <v>40168.791666666664</v>
          </cell>
          <cell r="B923">
            <v>0.10763859008606631</v>
          </cell>
          <cell r="C923">
            <v>7.8803802597842754E-2</v>
          </cell>
        </row>
        <row r="924">
          <cell r="A924">
            <v>40169.791666666664</v>
          </cell>
          <cell r="B924">
            <v>0.10665027699463436</v>
          </cell>
          <cell r="C924">
            <v>7.7301505016549116E-2</v>
          </cell>
        </row>
        <row r="925">
          <cell r="A925">
            <v>40170.791666666664</v>
          </cell>
          <cell r="B925">
            <v>0.10658372569710939</v>
          </cell>
          <cell r="C925">
            <v>7.7054647687563899E-2</v>
          </cell>
        </row>
        <row r="926">
          <cell r="A926">
            <v>40174.791666666664</v>
          </cell>
          <cell r="B926">
            <v>0.10551074106441771</v>
          </cell>
          <cell r="C926">
            <v>7.7054647687563899E-2</v>
          </cell>
        </row>
        <row r="927">
          <cell r="A927">
            <v>40175.791666666664</v>
          </cell>
          <cell r="B927">
            <v>0.10550989971981461</v>
          </cell>
          <cell r="C927">
            <v>7.7054647687563899E-2</v>
          </cell>
        </row>
        <row r="928">
          <cell r="A928">
            <v>40176.791666666664</v>
          </cell>
          <cell r="B928">
            <v>0.10550582936290717</v>
          </cell>
          <cell r="C928">
            <v>7.7049486609790385E-2</v>
          </cell>
        </row>
        <row r="929">
          <cell r="A929">
            <v>40177.791666666664</v>
          </cell>
          <cell r="B929">
            <v>0.10335309240025142</v>
          </cell>
          <cell r="C929">
            <v>7.4227927463241347E-2</v>
          </cell>
        </row>
        <row r="930">
          <cell r="A930">
            <v>40181.791666666664</v>
          </cell>
          <cell r="B930">
            <v>0.1050662439073818</v>
          </cell>
          <cell r="C930">
            <v>7.3966792329426795E-2</v>
          </cell>
        </row>
        <row r="931">
          <cell r="A931">
            <v>40182.791666666664</v>
          </cell>
          <cell r="B931">
            <v>0.10498159516977924</v>
          </cell>
          <cell r="C931">
            <v>7.3966792329426795E-2</v>
          </cell>
        </row>
        <row r="932">
          <cell r="A932">
            <v>40183.791666666664</v>
          </cell>
          <cell r="B932">
            <v>0.10412626966420939</v>
          </cell>
          <cell r="C932">
            <v>7.3966792329426795E-2</v>
          </cell>
        </row>
        <row r="933">
          <cell r="A933">
            <v>40184.791666666664</v>
          </cell>
          <cell r="B933">
            <v>0.10399213050353232</v>
          </cell>
          <cell r="C933">
            <v>7.3966927177306088E-2</v>
          </cell>
        </row>
        <row r="934">
          <cell r="A934">
            <v>40185.791666666664</v>
          </cell>
          <cell r="B934">
            <v>0.10419523907754903</v>
          </cell>
          <cell r="C934">
            <v>7.3966927177306088E-2</v>
          </cell>
        </row>
        <row r="935">
          <cell r="A935">
            <v>40188.791666666664</v>
          </cell>
          <cell r="B935">
            <v>0.1041713343961516</v>
          </cell>
          <cell r="C935">
            <v>7.3966927177306088E-2</v>
          </cell>
        </row>
        <row r="936">
          <cell r="A936">
            <v>40189.791666666664</v>
          </cell>
          <cell r="B936">
            <v>0.10595910021700145</v>
          </cell>
          <cell r="C936">
            <v>7.6267364099326718E-2</v>
          </cell>
        </row>
        <row r="937">
          <cell r="A937">
            <v>40190.791666666664</v>
          </cell>
          <cell r="B937">
            <v>9.9581692895344423E-2</v>
          </cell>
          <cell r="C937">
            <v>7.6267364099326718E-2</v>
          </cell>
        </row>
        <row r="938">
          <cell r="A938">
            <v>40191.791666666664</v>
          </cell>
          <cell r="B938">
            <v>9.7900387514926177E-2</v>
          </cell>
          <cell r="C938">
            <v>7.6289458863439061E-2</v>
          </cell>
        </row>
        <row r="939">
          <cell r="A939">
            <v>40192.791666666664</v>
          </cell>
          <cell r="B939">
            <v>9.1460373626597494E-2</v>
          </cell>
          <cell r="C939">
            <v>6.7938506779075966E-2</v>
          </cell>
        </row>
        <row r="940">
          <cell r="A940">
            <v>40196.791666666664</v>
          </cell>
          <cell r="B940">
            <v>9.2859285714605513E-2</v>
          </cell>
          <cell r="C940">
            <v>6.7938506779075966E-2</v>
          </cell>
        </row>
        <row r="941">
          <cell r="A941">
            <v>40197.791666666664</v>
          </cell>
          <cell r="B941">
            <v>9.348055004897339E-2</v>
          </cell>
          <cell r="C941">
            <v>6.9762706868808255E-2</v>
          </cell>
        </row>
        <row r="942">
          <cell r="A942">
            <v>40198.791666666664</v>
          </cell>
          <cell r="B942">
            <v>9.6996941220562807E-2</v>
          </cell>
          <cell r="C942">
            <v>7.4409006827773336E-2</v>
          </cell>
        </row>
        <row r="943">
          <cell r="A943">
            <v>40199.791666666664</v>
          </cell>
          <cell r="B943">
            <v>9.7918814473240301E-2</v>
          </cell>
          <cell r="C943">
            <v>7.5633234503452579E-2</v>
          </cell>
        </row>
        <row r="944">
          <cell r="A944">
            <v>40202.791666666664</v>
          </cell>
          <cell r="B944">
            <v>9.8019684803109672E-2</v>
          </cell>
          <cell r="C944">
            <v>7.5633234503452579E-2</v>
          </cell>
        </row>
        <row r="945">
          <cell r="A945">
            <v>40203.791666666664</v>
          </cell>
          <cell r="B945">
            <v>9.6427669106248157E-2</v>
          </cell>
          <cell r="C945">
            <v>7.3523168984713352E-2</v>
          </cell>
        </row>
        <row r="946">
          <cell r="A946">
            <v>40204.791666666664</v>
          </cell>
          <cell r="B946">
            <v>9.4354785021944707E-2</v>
          </cell>
          <cell r="C946">
            <v>7.0803874174776765E-2</v>
          </cell>
        </row>
        <row r="947">
          <cell r="A947">
            <v>40205.791666666664</v>
          </cell>
          <cell r="B947">
            <v>9.4970375507750754E-2</v>
          </cell>
          <cell r="C947">
            <v>7.1625943812371237E-2</v>
          </cell>
        </row>
        <row r="948">
          <cell r="A948">
            <v>40206.791666666664</v>
          </cell>
          <cell r="B948">
            <v>8.7711946830040327E-2</v>
          </cell>
          <cell r="C948">
            <v>6.185521436035183E-2</v>
          </cell>
        </row>
        <row r="949">
          <cell r="A949">
            <v>40209.791666666664</v>
          </cell>
          <cell r="B949">
            <v>8.7282872461639099E-2</v>
          </cell>
          <cell r="C949">
            <v>6.185521436035183E-2</v>
          </cell>
        </row>
        <row r="950">
          <cell r="A950">
            <v>40210.791666666664</v>
          </cell>
          <cell r="B950">
            <v>8.5144037817603699E-2</v>
          </cell>
          <cell r="C950">
            <v>5.7845077968380218E-2</v>
          </cell>
        </row>
        <row r="951">
          <cell r="A951">
            <v>40211.791666666664</v>
          </cell>
          <cell r="B951">
            <v>8.5462458826783466E-2</v>
          </cell>
          <cell r="C951">
            <v>5.8251692547399765E-2</v>
          </cell>
        </row>
        <row r="952">
          <cell r="A952">
            <v>40212.791666666664</v>
          </cell>
          <cell r="B952">
            <v>9.1968696489525062E-2</v>
          </cell>
          <cell r="C952">
            <v>6.7385691916430068E-2</v>
          </cell>
        </row>
        <row r="953">
          <cell r="A953">
            <v>40213.791666666664</v>
          </cell>
          <cell r="B953">
            <v>9.1788487662188181E-2</v>
          </cell>
          <cell r="C953">
            <v>6.8377409057050836E-2</v>
          </cell>
        </row>
        <row r="954">
          <cell r="A954">
            <v>40216.791666666664</v>
          </cell>
          <cell r="B954">
            <v>9.0865820931475702E-2</v>
          </cell>
          <cell r="C954">
            <v>6.8377409057050836E-2</v>
          </cell>
        </row>
        <row r="955">
          <cell r="A955">
            <v>40217.791666666664</v>
          </cell>
          <cell r="B955">
            <v>9.120467631031727E-2</v>
          </cell>
          <cell r="C955">
            <v>6.8377409057050836E-2</v>
          </cell>
        </row>
        <row r="956">
          <cell r="A956">
            <v>40218.791666666664</v>
          </cell>
          <cell r="B956">
            <v>8.8815928303193181E-2</v>
          </cell>
          <cell r="C956">
            <v>6.9072763908950244E-2</v>
          </cell>
        </row>
        <row r="957">
          <cell r="A957">
            <v>40219.791666666664</v>
          </cell>
          <cell r="B957">
            <v>8.9061235221090967E-2</v>
          </cell>
          <cell r="C957">
            <v>6.8796386289198416E-2</v>
          </cell>
        </row>
        <row r="958">
          <cell r="A958">
            <v>40220.791666666664</v>
          </cell>
          <cell r="B958">
            <v>8.8482523222539827E-2</v>
          </cell>
          <cell r="C958">
            <v>6.8805729722519388E-2</v>
          </cell>
        </row>
        <row r="959">
          <cell r="A959">
            <v>40224.791666666664</v>
          </cell>
          <cell r="B959">
            <v>8.976438073440339E-2</v>
          </cell>
          <cell r="C959">
            <v>6.7692554869656654E-2</v>
          </cell>
        </row>
        <row r="960">
          <cell r="A960">
            <v>40225.791666666664</v>
          </cell>
          <cell r="B960">
            <v>9.0033757358549224E-2</v>
          </cell>
          <cell r="C960">
            <v>6.7692554869656654E-2</v>
          </cell>
        </row>
        <row r="961">
          <cell r="A961">
            <v>40226.791666666664</v>
          </cell>
          <cell r="B961">
            <v>8.8026899480588852E-2</v>
          </cell>
          <cell r="C961">
            <v>6.7692554869656654E-2</v>
          </cell>
        </row>
        <row r="962">
          <cell r="A962">
            <v>40227.791666666664</v>
          </cell>
          <cell r="B962">
            <v>8.7963487144343905E-2</v>
          </cell>
          <cell r="C962">
            <v>6.7692554869656654E-2</v>
          </cell>
        </row>
        <row r="963">
          <cell r="A963">
            <v>40230.791666666664</v>
          </cell>
          <cell r="B963">
            <v>8.7841323389079407E-2</v>
          </cell>
          <cell r="C963">
            <v>6.7514795215975573E-2</v>
          </cell>
        </row>
        <row r="964">
          <cell r="A964">
            <v>40231.791666666664</v>
          </cell>
          <cell r="B964">
            <v>8.7742156629160295E-2</v>
          </cell>
          <cell r="C964">
            <v>6.73789745185948E-2</v>
          </cell>
        </row>
        <row r="965">
          <cell r="A965">
            <v>40232.791666666664</v>
          </cell>
          <cell r="B965">
            <v>8.7579328396364037E-2</v>
          </cell>
          <cell r="C965">
            <v>6.7096494638026499E-2</v>
          </cell>
        </row>
        <row r="966">
          <cell r="A966">
            <v>40233.791666666664</v>
          </cell>
          <cell r="B966">
            <v>8.7072255606306187E-2</v>
          </cell>
          <cell r="C966">
            <v>6.7096494638026499E-2</v>
          </cell>
        </row>
        <row r="967">
          <cell r="A967">
            <v>40234.791666666664</v>
          </cell>
          <cell r="B967">
            <v>8.7203448305022246E-2</v>
          </cell>
          <cell r="C967">
            <v>6.7096494638026499E-2</v>
          </cell>
        </row>
        <row r="968">
          <cell r="A968">
            <v>40237.791666666664</v>
          </cell>
          <cell r="B968">
            <v>8.6784774390553321E-2</v>
          </cell>
          <cell r="C968">
            <v>6.7096494638026499E-2</v>
          </cell>
        </row>
        <row r="969">
          <cell r="A969">
            <v>40238.791666666664</v>
          </cell>
          <cell r="B969">
            <v>8.5384527172066266E-2</v>
          </cell>
          <cell r="C969">
            <v>6.4538884367519853E-2</v>
          </cell>
        </row>
        <row r="970">
          <cell r="A970">
            <v>40239.791666666664</v>
          </cell>
          <cell r="B970">
            <v>8.5498042247001235E-2</v>
          </cell>
          <cell r="C970">
            <v>6.4695222068407582E-2</v>
          </cell>
        </row>
        <row r="971">
          <cell r="A971">
            <v>40240.791666666664</v>
          </cell>
          <cell r="B971">
            <v>8.5117348310791499E-2</v>
          </cell>
          <cell r="C971">
            <v>6.4926368730781128E-2</v>
          </cell>
        </row>
        <row r="972">
          <cell r="A972">
            <v>40241.791666666664</v>
          </cell>
          <cell r="B972">
            <v>8.6234286711952629E-2</v>
          </cell>
          <cell r="C972">
            <v>6.4926368730781128E-2</v>
          </cell>
        </row>
        <row r="973">
          <cell r="A973">
            <v>40244.791666666664</v>
          </cell>
          <cell r="B973">
            <v>8.6048189858136309E-2</v>
          </cell>
          <cell r="C973">
            <v>6.4635868586604292E-2</v>
          </cell>
        </row>
        <row r="974">
          <cell r="A974">
            <v>40245.791666666664</v>
          </cell>
          <cell r="B974">
            <v>8.5584940768720072E-2</v>
          </cell>
          <cell r="C974">
            <v>6.3973341380242604E-2</v>
          </cell>
        </row>
        <row r="975">
          <cell r="A975">
            <v>40246.791666666664</v>
          </cell>
          <cell r="B975">
            <v>8.5635460355680537E-2</v>
          </cell>
          <cell r="C975">
            <v>6.389861462557761E-2</v>
          </cell>
        </row>
        <row r="976">
          <cell r="A976">
            <v>40247.791666666664</v>
          </cell>
          <cell r="B976">
            <v>8.443789674519421E-2</v>
          </cell>
          <cell r="C976">
            <v>6.1995212598300466E-2</v>
          </cell>
        </row>
        <row r="977">
          <cell r="A977">
            <v>40248.791666666664</v>
          </cell>
          <cell r="B977">
            <v>8.4258373570440595E-2</v>
          </cell>
          <cell r="C977">
            <v>6.1995212598300466E-2</v>
          </cell>
        </row>
        <row r="978">
          <cell r="A978">
            <v>40251.833333333336</v>
          </cell>
          <cell r="B978">
            <v>8.3396146096400448E-2</v>
          </cell>
          <cell r="C978">
            <v>6.2006839340263298E-2</v>
          </cell>
        </row>
        <row r="979">
          <cell r="A979">
            <v>40252.833333333336</v>
          </cell>
          <cell r="B979">
            <v>8.3587422975700959E-2</v>
          </cell>
          <cell r="C979">
            <v>6.2006839340263298E-2</v>
          </cell>
        </row>
        <row r="980">
          <cell r="A980">
            <v>40253.833333333336</v>
          </cell>
          <cell r="B980">
            <v>8.1719689568728784E-2</v>
          </cell>
          <cell r="C980">
            <v>6.2006839340263298E-2</v>
          </cell>
        </row>
        <row r="981">
          <cell r="A981">
            <v>40254.833333333336</v>
          </cell>
          <cell r="B981">
            <v>8.1790370676240093E-2</v>
          </cell>
          <cell r="C981">
            <v>6.2091966553800518E-2</v>
          </cell>
        </row>
        <row r="982">
          <cell r="A982">
            <v>40255.833333333336</v>
          </cell>
          <cell r="B982">
            <v>8.2756694524567395E-2</v>
          </cell>
          <cell r="C982">
            <v>6.3420354289965439E-2</v>
          </cell>
        </row>
        <row r="983">
          <cell r="A983">
            <v>40258.833333333336</v>
          </cell>
          <cell r="B983">
            <v>8.1877172260705205E-2</v>
          </cell>
          <cell r="C983">
            <v>6.2233157418605842E-2</v>
          </cell>
        </row>
        <row r="984">
          <cell r="A984">
            <v>40259.833333333336</v>
          </cell>
          <cell r="B984">
            <v>8.1924468060142502E-2</v>
          </cell>
          <cell r="C984">
            <v>6.2157280267185519E-2</v>
          </cell>
        </row>
        <row r="985">
          <cell r="A985">
            <v>40260.833333333336</v>
          </cell>
          <cell r="B985">
            <v>8.1237390884312158E-2</v>
          </cell>
          <cell r="C985">
            <v>6.2473461501627386E-2</v>
          </cell>
        </row>
        <row r="986">
          <cell r="A986">
            <v>40261.833333333336</v>
          </cell>
          <cell r="B986">
            <v>8.1358173426129693E-2</v>
          </cell>
          <cell r="C986">
            <v>6.2637832410904704E-2</v>
          </cell>
        </row>
        <row r="987">
          <cell r="A987">
            <v>40262.833333333336</v>
          </cell>
          <cell r="B987">
            <v>8.1157638320452599E-2</v>
          </cell>
          <cell r="C987">
            <v>6.2716735461898834E-2</v>
          </cell>
        </row>
        <row r="988">
          <cell r="A988">
            <v>40265.833333333336</v>
          </cell>
          <cell r="B988">
            <v>8.1601300256831474E-2</v>
          </cell>
          <cell r="C988">
            <v>6.2716735461898834E-2</v>
          </cell>
        </row>
        <row r="989">
          <cell r="A989">
            <v>40266.833333333336</v>
          </cell>
          <cell r="B989">
            <v>8.1763761133247875E-2</v>
          </cell>
          <cell r="C989">
            <v>6.2950083013094627E-2</v>
          </cell>
        </row>
        <row r="990">
          <cell r="A990">
            <v>40267.833333333336</v>
          </cell>
          <cell r="B990">
            <v>8.1691962681174138E-2</v>
          </cell>
          <cell r="C990">
            <v>6.2950318488945764E-2</v>
          </cell>
        </row>
        <row r="991">
          <cell r="A991">
            <v>40268.833333333336</v>
          </cell>
          <cell r="B991">
            <v>8.2199485276768264E-2</v>
          </cell>
          <cell r="C991">
            <v>6.2657003540398118E-2</v>
          </cell>
        </row>
        <row r="992">
          <cell r="A992">
            <v>40269.833333333336</v>
          </cell>
          <cell r="B992">
            <v>8.1975991594973457E-2</v>
          </cell>
          <cell r="C992">
            <v>6.2360507844001052E-2</v>
          </cell>
        </row>
        <row r="993">
          <cell r="A993">
            <v>40272.833333333336</v>
          </cell>
          <cell r="B993">
            <v>7.9394434262314573E-2</v>
          </cell>
          <cell r="C993">
            <v>6.2360507844001052E-2</v>
          </cell>
        </row>
        <row r="994">
          <cell r="A994">
            <v>40273.833333333336</v>
          </cell>
          <cell r="B994">
            <v>7.9275606529080958E-2</v>
          </cell>
          <cell r="C994">
            <v>6.2376638073103077E-2</v>
          </cell>
        </row>
        <row r="995">
          <cell r="A995">
            <v>40274.833333333336</v>
          </cell>
          <cell r="B995">
            <v>7.9046356264546314E-2</v>
          </cell>
          <cell r="C995">
            <v>6.2575267736500809E-2</v>
          </cell>
        </row>
        <row r="996">
          <cell r="A996">
            <v>40275.833333333336</v>
          </cell>
          <cell r="B996">
            <v>7.9187226718816867E-2</v>
          </cell>
          <cell r="C996">
            <v>6.2575108339869512E-2</v>
          </cell>
        </row>
        <row r="997">
          <cell r="A997">
            <v>40276.833333333336</v>
          </cell>
          <cell r="B997">
            <v>7.8807951834001397E-2</v>
          </cell>
          <cell r="C997">
            <v>6.2575108339869512E-2</v>
          </cell>
        </row>
        <row r="998">
          <cell r="A998">
            <v>40279.833333333336</v>
          </cell>
          <cell r="B998">
            <v>7.8788024817516122E-2</v>
          </cell>
          <cell r="C998">
            <v>6.2576190026323003E-2</v>
          </cell>
        </row>
        <row r="999">
          <cell r="A999">
            <v>40280.833333333336</v>
          </cell>
          <cell r="B999">
            <v>7.6783924640552378E-2</v>
          </cell>
          <cell r="C999">
            <v>5.9974478121571723E-2</v>
          </cell>
        </row>
        <row r="1000">
          <cell r="A1000">
            <v>40281.833333333336</v>
          </cell>
          <cell r="B1000">
            <v>7.775176631361537E-2</v>
          </cell>
          <cell r="C1000">
            <v>5.9974478121571723E-2</v>
          </cell>
        </row>
        <row r="1001">
          <cell r="A1001">
            <v>40282.833333333336</v>
          </cell>
          <cell r="B1001">
            <v>7.7863963664601743E-2</v>
          </cell>
          <cell r="C1001">
            <v>5.9946370356659576E-2</v>
          </cell>
        </row>
        <row r="1002">
          <cell r="A1002">
            <v>40283.833333333336</v>
          </cell>
          <cell r="B1002">
            <v>7.9216563977597937E-2</v>
          </cell>
          <cell r="C1002">
            <v>6.1692547257351384E-2</v>
          </cell>
        </row>
        <row r="1003">
          <cell r="A1003">
            <v>40286.833333333336</v>
          </cell>
          <cell r="B1003">
            <v>7.7500705031571276E-2</v>
          </cell>
          <cell r="C1003">
            <v>6.1692547257351384E-2</v>
          </cell>
        </row>
        <row r="1004">
          <cell r="A1004">
            <v>40287.833333333336</v>
          </cell>
          <cell r="B1004">
            <v>7.6786320505209865E-2</v>
          </cell>
          <cell r="C1004">
            <v>5.9621940766867186E-2</v>
          </cell>
        </row>
        <row r="1005">
          <cell r="A1005">
            <v>40288.833333333336</v>
          </cell>
          <cell r="B1005">
            <v>7.2418822032737959E-2</v>
          </cell>
          <cell r="C1005">
            <v>5.4016530247552062E-2</v>
          </cell>
        </row>
        <row r="1006">
          <cell r="A1006">
            <v>40289.833333333336</v>
          </cell>
          <cell r="B1006">
            <v>7.0461338456713582E-2</v>
          </cell>
          <cell r="C1006">
            <v>5.1517248566882418E-2</v>
          </cell>
        </row>
        <row r="1007">
          <cell r="A1007">
            <v>40290.833333333336</v>
          </cell>
          <cell r="B1007">
            <v>7.0789953479408585E-2</v>
          </cell>
          <cell r="C1007">
            <v>5.1517248566882418E-2</v>
          </cell>
        </row>
        <row r="1008">
          <cell r="A1008">
            <v>40293.833333333336</v>
          </cell>
          <cell r="B1008">
            <v>7.0879409917481748E-2</v>
          </cell>
          <cell r="C1008">
            <v>5.1625025626000923E-2</v>
          </cell>
        </row>
        <row r="1009">
          <cell r="A1009">
            <v>40294.833333333336</v>
          </cell>
          <cell r="B1009">
            <v>7.3563394613264971E-2</v>
          </cell>
          <cell r="C1009">
            <v>5.5113547040079362E-2</v>
          </cell>
        </row>
        <row r="1010">
          <cell r="A1010">
            <v>40295.833333333336</v>
          </cell>
          <cell r="B1010">
            <v>7.2904371040204294E-2</v>
          </cell>
          <cell r="C1010">
            <v>5.3952115582665647E-2</v>
          </cell>
        </row>
        <row r="1011">
          <cell r="A1011">
            <v>40296.833333333336</v>
          </cell>
          <cell r="B1011">
            <v>7.24450060888438E-2</v>
          </cell>
          <cell r="C1011">
            <v>5.3202508209074836E-2</v>
          </cell>
        </row>
        <row r="1012">
          <cell r="A1012">
            <v>40297.833333333336</v>
          </cell>
          <cell r="B1012">
            <v>7.1815299187282716E-2</v>
          </cell>
          <cell r="C1012">
            <v>5.4633222178212336E-2</v>
          </cell>
        </row>
        <row r="1013">
          <cell r="A1013">
            <v>40300.833333333336</v>
          </cell>
          <cell r="B1013">
            <v>7.1168016283750954E-2</v>
          </cell>
          <cell r="C1013">
            <v>5.4633222178212336E-2</v>
          </cell>
        </row>
        <row r="1014">
          <cell r="A1014">
            <v>40301.833333333336</v>
          </cell>
          <cell r="B1014">
            <v>7.625776430640023E-2</v>
          </cell>
          <cell r="C1014">
            <v>6.0942524901012374E-2</v>
          </cell>
        </row>
        <row r="1015">
          <cell r="A1015">
            <v>40302.833333333336</v>
          </cell>
          <cell r="B1015">
            <v>6.9592789911609637E-2</v>
          </cell>
          <cell r="C1015">
            <v>5.2592957624620129E-2</v>
          </cell>
        </row>
        <row r="1016">
          <cell r="A1016">
            <v>40303.833333333336</v>
          </cell>
          <cell r="B1016">
            <v>7.5056692857170926E-2</v>
          </cell>
          <cell r="C1016">
            <v>5.9458602965402604E-2</v>
          </cell>
        </row>
        <row r="1017">
          <cell r="A1017">
            <v>40304.833333333336</v>
          </cell>
          <cell r="B1017">
            <v>7.5275009360324927E-2</v>
          </cell>
          <cell r="C1017">
            <v>5.9740555600175903E-2</v>
          </cell>
        </row>
        <row r="1018">
          <cell r="A1018">
            <v>40307.833333333336</v>
          </cell>
          <cell r="B1018">
            <v>7.7791670202061763E-2</v>
          </cell>
          <cell r="C1018">
            <v>5.9740555600175903E-2</v>
          </cell>
        </row>
        <row r="1019">
          <cell r="A1019">
            <v>40308.833333333336</v>
          </cell>
          <cell r="B1019">
            <v>7.7585457342929126E-2</v>
          </cell>
          <cell r="C1019">
            <v>5.893519609495998E-2</v>
          </cell>
        </row>
        <row r="1020">
          <cell r="A1020">
            <v>40309.833333333336</v>
          </cell>
          <cell r="B1020">
            <v>7.8237198766315283E-2</v>
          </cell>
          <cell r="C1020">
            <v>5.893519609495998E-2</v>
          </cell>
        </row>
        <row r="1021">
          <cell r="A1021">
            <v>40310.833333333336</v>
          </cell>
          <cell r="B1021">
            <v>7.9087928390551496E-2</v>
          </cell>
          <cell r="C1021">
            <v>5.9962167786203023E-2</v>
          </cell>
        </row>
        <row r="1022">
          <cell r="A1022">
            <v>40311.833333333336</v>
          </cell>
          <cell r="B1022">
            <v>7.8238693173184382E-2</v>
          </cell>
          <cell r="C1022">
            <v>6.1592929355754604E-2</v>
          </cell>
        </row>
        <row r="1023">
          <cell r="A1023">
            <v>40314.833333333336</v>
          </cell>
          <cell r="B1023">
            <v>7.788919977066841E-2</v>
          </cell>
          <cell r="C1023">
            <v>6.1896990780516054E-2</v>
          </cell>
        </row>
        <row r="1024">
          <cell r="A1024">
            <v>40315.833333333336</v>
          </cell>
          <cell r="B1024">
            <v>7.7879465543161691E-2</v>
          </cell>
          <cell r="C1024">
            <v>6.1975530869847598E-2</v>
          </cell>
        </row>
        <row r="1025">
          <cell r="A1025">
            <v>40316.833333333336</v>
          </cell>
          <cell r="B1025">
            <v>8.0117602003997535E-2</v>
          </cell>
          <cell r="C1025">
            <v>6.4919168895687232E-2</v>
          </cell>
        </row>
        <row r="1026">
          <cell r="A1026">
            <v>40317.833333333336</v>
          </cell>
          <cell r="B1026">
            <v>8.7405960265297941E-2</v>
          </cell>
          <cell r="C1026">
            <v>7.4039443693716095E-2</v>
          </cell>
        </row>
        <row r="1027">
          <cell r="A1027">
            <v>40318.833333333336</v>
          </cell>
          <cell r="B1027">
            <v>8.7251050462146262E-2</v>
          </cell>
          <cell r="C1027">
            <v>7.3589913907792709E-2</v>
          </cell>
        </row>
        <row r="1028">
          <cell r="A1028">
            <v>40321.833333333336</v>
          </cell>
          <cell r="B1028">
            <v>8.7473555356170962E-2</v>
          </cell>
          <cell r="C1028">
            <v>7.4014352900959979E-2</v>
          </cell>
        </row>
        <row r="1029">
          <cell r="A1029">
            <v>40322.833333333336</v>
          </cell>
          <cell r="B1029">
            <v>8.7541331281472318E-2</v>
          </cell>
          <cell r="C1029">
            <v>7.4284305599028475E-2</v>
          </cell>
        </row>
        <row r="1030">
          <cell r="A1030">
            <v>40323.833333333336</v>
          </cell>
          <cell r="B1030">
            <v>8.741539457814454E-2</v>
          </cell>
          <cell r="C1030">
            <v>7.4284305599028475E-2</v>
          </cell>
        </row>
        <row r="1031">
          <cell r="A1031">
            <v>40324.833333333336</v>
          </cell>
          <cell r="B1031">
            <v>8.9212325811988222E-2</v>
          </cell>
          <cell r="C1031">
            <v>7.4284305599028475E-2</v>
          </cell>
        </row>
        <row r="1032">
          <cell r="A1032">
            <v>40325.833333333336</v>
          </cell>
          <cell r="B1032">
            <v>8.8836133977930221E-2</v>
          </cell>
          <cell r="C1032">
            <v>7.4717212581349071E-2</v>
          </cell>
        </row>
        <row r="1033">
          <cell r="A1033">
            <v>40329.833333333336</v>
          </cell>
          <cell r="B1033">
            <v>9.1821262662284256E-2</v>
          </cell>
          <cell r="C1033">
            <v>7.8628932346213987E-2</v>
          </cell>
        </row>
        <row r="1034">
          <cell r="A1034">
            <v>40330.833333333336</v>
          </cell>
          <cell r="B1034">
            <v>9.3739645434060229E-2</v>
          </cell>
          <cell r="C1034">
            <v>7.8438175678815461E-2</v>
          </cell>
        </row>
        <row r="1035">
          <cell r="A1035">
            <v>40331.833333333336</v>
          </cell>
          <cell r="B1035">
            <v>9.3935440382403021E-2</v>
          </cell>
          <cell r="C1035">
            <v>7.8438175678815461E-2</v>
          </cell>
        </row>
        <row r="1036">
          <cell r="A1036">
            <v>40332.833333333336</v>
          </cell>
          <cell r="B1036">
            <v>9.8104629366570537E-2</v>
          </cell>
          <cell r="C1036">
            <v>8.3989614657403677E-2</v>
          </cell>
        </row>
        <row r="1037">
          <cell r="A1037">
            <v>40335.833333333336</v>
          </cell>
          <cell r="B1037">
            <v>9.8672920148266494E-2</v>
          </cell>
          <cell r="C1037">
            <v>8.5087071542913922E-2</v>
          </cell>
        </row>
        <row r="1038">
          <cell r="A1038">
            <v>40336.833333333336</v>
          </cell>
          <cell r="B1038">
            <v>9.8468301815476722E-2</v>
          </cell>
          <cell r="C1038">
            <v>8.5087071542913922E-2</v>
          </cell>
        </row>
        <row r="1039">
          <cell r="A1039">
            <v>40337.833333333336</v>
          </cell>
          <cell r="B1039">
            <v>9.8217323039005586E-2</v>
          </cell>
          <cell r="C1039">
            <v>8.5632223179544734E-2</v>
          </cell>
        </row>
        <row r="1040">
          <cell r="A1040">
            <v>40338.833333333336</v>
          </cell>
          <cell r="B1040">
            <v>0.10113847920310569</v>
          </cell>
          <cell r="C1040">
            <v>8.5632223179544734E-2</v>
          </cell>
        </row>
        <row r="1041">
          <cell r="A1041">
            <v>40339.833333333336</v>
          </cell>
          <cell r="B1041">
            <v>0.10164523815736344</v>
          </cell>
          <cell r="C1041">
            <v>8.562380455697241E-2</v>
          </cell>
        </row>
        <row r="1042">
          <cell r="A1042">
            <v>40342.833333333336</v>
          </cell>
          <cell r="B1042">
            <v>0.10126106657657431</v>
          </cell>
          <cell r="C1042">
            <v>8.5665445731723203E-2</v>
          </cell>
        </row>
        <row r="1043">
          <cell r="A1043">
            <v>40343.833333333336</v>
          </cell>
          <cell r="B1043">
            <v>0.1041407859906921</v>
          </cell>
          <cell r="C1043">
            <v>8.5665445731723203E-2</v>
          </cell>
        </row>
        <row r="1044">
          <cell r="A1044">
            <v>40344.833333333336</v>
          </cell>
          <cell r="B1044">
            <v>0.10415636611948727</v>
          </cell>
          <cell r="C1044">
            <v>8.5705741738177493E-2</v>
          </cell>
        </row>
        <row r="1045">
          <cell r="A1045">
            <v>40345.833333333336</v>
          </cell>
          <cell r="B1045">
            <v>0.1037659473383796</v>
          </cell>
          <cell r="C1045">
            <v>8.4727475703839567E-2</v>
          </cell>
        </row>
        <row r="1046">
          <cell r="A1046">
            <v>40346.833333333336</v>
          </cell>
          <cell r="B1046">
            <v>0.10393903560984892</v>
          </cell>
          <cell r="C1046">
            <v>8.4727475703839567E-2</v>
          </cell>
        </row>
        <row r="1047">
          <cell r="A1047">
            <v>40349.833333333336</v>
          </cell>
          <cell r="B1047">
            <v>0.10383131494144981</v>
          </cell>
          <cell r="C1047">
            <v>8.491826586401402E-2</v>
          </cell>
        </row>
        <row r="1048">
          <cell r="A1048">
            <v>40350.833333333336</v>
          </cell>
          <cell r="B1048">
            <v>0.10496756136588083</v>
          </cell>
          <cell r="C1048">
            <v>8.6539343842463951E-2</v>
          </cell>
        </row>
        <row r="1049">
          <cell r="A1049">
            <v>40351.833333333336</v>
          </cell>
          <cell r="B1049">
            <v>0.10501205857184495</v>
          </cell>
          <cell r="C1049">
            <v>8.6625930924454225E-2</v>
          </cell>
        </row>
        <row r="1050">
          <cell r="A1050">
            <v>40352.833333333336</v>
          </cell>
          <cell r="B1050">
            <v>0.10565658220738314</v>
          </cell>
          <cell r="C1050">
            <v>8.765084033735128E-2</v>
          </cell>
        </row>
        <row r="1051">
          <cell r="A1051">
            <v>40353.833333333336</v>
          </cell>
          <cell r="B1051">
            <v>0.10500117728923897</v>
          </cell>
          <cell r="C1051">
            <v>8.765084033735128E-2</v>
          </cell>
        </row>
        <row r="1052">
          <cell r="A1052">
            <v>40356.833333333336</v>
          </cell>
          <cell r="B1052">
            <v>0.10495602994919026</v>
          </cell>
          <cell r="C1052">
            <v>8.7500281669033425E-2</v>
          </cell>
        </row>
        <row r="1053">
          <cell r="A1053">
            <v>40357.833333333336</v>
          </cell>
          <cell r="B1053">
            <v>0.10964796873079202</v>
          </cell>
          <cell r="C1053">
            <v>9.3914830527909582E-2</v>
          </cell>
        </row>
        <row r="1054">
          <cell r="A1054">
            <v>40358.833333333336</v>
          </cell>
          <cell r="B1054">
            <v>0.10883356770883519</v>
          </cell>
          <cell r="C1054">
            <v>9.3918245644447104E-2</v>
          </cell>
        </row>
        <row r="1055">
          <cell r="A1055">
            <v>40359.833333333336</v>
          </cell>
          <cell r="B1055">
            <v>0.10914378224482883</v>
          </cell>
          <cell r="C1055">
            <v>9.4657857903793649E-2</v>
          </cell>
        </row>
        <row r="1056">
          <cell r="A1056">
            <v>40360.833333333336</v>
          </cell>
          <cell r="B1056">
            <v>0.10878687869472986</v>
          </cell>
          <cell r="C1056">
            <v>9.4694518893934265E-2</v>
          </cell>
        </row>
        <row r="1057">
          <cell r="A1057">
            <v>40364.833333333336</v>
          </cell>
          <cell r="B1057">
            <v>0.10877844039223789</v>
          </cell>
          <cell r="C1057">
            <v>9.4704531357433022E-2</v>
          </cell>
        </row>
        <row r="1058">
          <cell r="A1058">
            <v>40365.833333333336</v>
          </cell>
          <cell r="B1058">
            <v>0.11039990779590947</v>
          </cell>
          <cell r="C1058">
            <v>9.4573405905884297E-2</v>
          </cell>
        </row>
        <row r="1059">
          <cell r="A1059">
            <v>40366.833333333336</v>
          </cell>
          <cell r="B1059">
            <v>0.11080053332448428</v>
          </cell>
          <cell r="C1059">
            <v>9.4573405905884297E-2</v>
          </cell>
        </row>
        <row r="1060">
          <cell r="A1060">
            <v>40367.833333333336</v>
          </cell>
          <cell r="B1060">
            <v>0.1103645461985696</v>
          </cell>
          <cell r="C1060">
            <v>9.4573405905884297E-2</v>
          </cell>
        </row>
        <row r="1061">
          <cell r="A1061">
            <v>40370.833333333336</v>
          </cell>
          <cell r="B1061">
            <v>0.11039698347091711</v>
          </cell>
          <cell r="C1061">
            <v>9.4572690192121917E-2</v>
          </cell>
        </row>
        <row r="1062">
          <cell r="A1062">
            <v>40371.833333333336</v>
          </cell>
          <cell r="B1062">
            <v>0.11230831754192054</v>
          </cell>
          <cell r="C1062">
            <v>9.4431089964186601E-2</v>
          </cell>
        </row>
        <row r="1063">
          <cell r="A1063">
            <v>40372.833333333336</v>
          </cell>
          <cell r="B1063">
            <v>0.11113802295243105</v>
          </cell>
          <cell r="C1063">
            <v>9.4431089964186601E-2</v>
          </cell>
        </row>
        <row r="1064">
          <cell r="A1064">
            <v>40373.833333333336</v>
          </cell>
          <cell r="B1064">
            <v>0.1112264074233382</v>
          </cell>
          <cell r="C1064">
            <v>9.4431089964186601E-2</v>
          </cell>
        </row>
        <row r="1065">
          <cell r="A1065">
            <v>40374.833333333336</v>
          </cell>
          <cell r="B1065">
            <v>0.11275566814581696</v>
          </cell>
          <cell r="C1065">
            <v>9.6472360180288055E-2</v>
          </cell>
        </row>
        <row r="1066">
          <cell r="A1066">
            <v>40377.833333333336</v>
          </cell>
          <cell r="B1066">
            <v>0.11262281932393299</v>
          </cell>
          <cell r="C1066">
            <v>9.6478208833928755E-2</v>
          </cell>
        </row>
        <row r="1067">
          <cell r="A1067">
            <v>40378.833333333336</v>
          </cell>
          <cell r="B1067">
            <v>0.11196385070132871</v>
          </cell>
          <cell r="C1067">
            <v>9.6478208833928755E-2</v>
          </cell>
        </row>
        <row r="1068">
          <cell r="A1068">
            <v>40379.833333333336</v>
          </cell>
          <cell r="B1068">
            <v>0.1128206670329288</v>
          </cell>
          <cell r="C1068">
            <v>9.7813421636397849E-2</v>
          </cell>
        </row>
        <row r="1069">
          <cell r="A1069">
            <v>40380.833333333336</v>
          </cell>
          <cell r="B1069">
            <v>0.11435458743274374</v>
          </cell>
          <cell r="C1069">
            <v>9.7804088988729457E-2</v>
          </cell>
        </row>
        <row r="1070">
          <cell r="A1070">
            <v>40381.833333333336</v>
          </cell>
          <cell r="B1070">
            <v>0.11427048811155974</v>
          </cell>
          <cell r="C1070">
            <v>9.7804088988729457E-2</v>
          </cell>
        </row>
        <row r="1071">
          <cell r="A1071">
            <v>40384.833333333336</v>
          </cell>
          <cell r="B1071">
            <v>0.115079536886892</v>
          </cell>
          <cell r="C1071">
            <v>9.7666139083281311E-2</v>
          </cell>
        </row>
        <row r="1072">
          <cell r="A1072">
            <v>40385.833333333336</v>
          </cell>
          <cell r="B1072">
            <v>0.11304066319468847</v>
          </cell>
          <cell r="C1072">
            <v>9.4730906531248021E-2</v>
          </cell>
        </row>
        <row r="1073">
          <cell r="A1073">
            <v>40386.833333333336</v>
          </cell>
          <cell r="B1073">
            <v>0.11283597382718159</v>
          </cell>
          <cell r="C1073">
            <v>9.5225989528865435E-2</v>
          </cell>
        </row>
        <row r="1074">
          <cell r="A1074">
            <v>40387.833333333336</v>
          </cell>
          <cell r="B1074">
            <v>0.1125539893039572</v>
          </cell>
          <cell r="C1074">
            <v>9.5510478575099686E-2</v>
          </cell>
        </row>
        <row r="1075">
          <cell r="A1075">
            <v>40388.833333333336</v>
          </cell>
          <cell r="B1075">
            <v>0.11221751958914411</v>
          </cell>
          <cell r="C1075">
            <v>9.4699363418173726E-2</v>
          </cell>
        </row>
        <row r="1076">
          <cell r="A1076">
            <v>40391.833333333336</v>
          </cell>
          <cell r="B1076">
            <v>0.11287149107626171</v>
          </cell>
          <cell r="C1076">
            <v>9.4699363418173726E-2</v>
          </cell>
        </row>
        <row r="1077">
          <cell r="A1077">
            <v>40392.833333333336</v>
          </cell>
          <cell r="B1077">
            <v>0.10988294544775487</v>
          </cell>
          <cell r="C1077">
            <v>9.0496259122950104E-2</v>
          </cell>
        </row>
        <row r="1078">
          <cell r="A1078">
            <v>40393.833333333336</v>
          </cell>
          <cell r="B1078">
            <v>0.11073157202990627</v>
          </cell>
          <cell r="C1078">
            <v>8.9386650426304254E-2</v>
          </cell>
        </row>
        <row r="1079">
          <cell r="A1079">
            <v>40394.833333333336</v>
          </cell>
          <cell r="B1079">
            <v>0.10699818472848524</v>
          </cell>
          <cell r="C1079">
            <v>8.4178550743302744E-2</v>
          </cell>
        </row>
        <row r="1080">
          <cell r="A1080">
            <v>40395.833333333336</v>
          </cell>
          <cell r="B1080">
            <v>0.10706029875606551</v>
          </cell>
          <cell r="C1080">
            <v>8.4275099663884259E-2</v>
          </cell>
        </row>
        <row r="1081">
          <cell r="A1081">
            <v>40398.833333333336</v>
          </cell>
          <cell r="B1081">
            <v>0.10476619265634232</v>
          </cell>
          <cell r="C1081">
            <v>8.4275099663884259E-2</v>
          </cell>
        </row>
        <row r="1082">
          <cell r="A1082">
            <v>40399.833333333336</v>
          </cell>
          <cell r="B1082">
            <v>0.10458346576561081</v>
          </cell>
          <cell r="C1082">
            <v>8.4884409670040989E-2</v>
          </cell>
        </row>
        <row r="1083">
          <cell r="A1083">
            <v>40400.833333333336</v>
          </cell>
          <cell r="B1083">
            <v>0.10598461463010499</v>
          </cell>
          <cell r="C1083">
            <v>8.8441468076670957E-2</v>
          </cell>
        </row>
        <row r="1084">
          <cell r="A1084">
            <v>40401.833333333336</v>
          </cell>
          <cell r="B1084">
            <v>0.1056343444490991</v>
          </cell>
          <cell r="C1084">
            <v>8.7837642675731742E-2</v>
          </cell>
        </row>
        <row r="1085">
          <cell r="A1085">
            <v>40402.833333333336</v>
          </cell>
          <cell r="B1085">
            <v>0.10505975893687276</v>
          </cell>
          <cell r="C1085">
            <v>8.696494105509274E-2</v>
          </cell>
        </row>
        <row r="1086">
          <cell r="A1086">
            <v>40405.833333333336</v>
          </cell>
          <cell r="B1086">
            <v>0.1049848405750286</v>
          </cell>
          <cell r="C1086">
            <v>8.6775872987983199E-2</v>
          </cell>
        </row>
        <row r="1087">
          <cell r="A1087">
            <v>40406.833333333336</v>
          </cell>
          <cell r="B1087">
            <v>0.10610889982089979</v>
          </cell>
          <cell r="C1087">
            <v>8.6719796897308576E-2</v>
          </cell>
        </row>
        <row r="1088">
          <cell r="A1088">
            <v>40407.833333333336</v>
          </cell>
          <cell r="B1088">
            <v>0.10463330907015977</v>
          </cell>
          <cell r="C1088">
            <v>8.4538696539100511E-2</v>
          </cell>
        </row>
        <row r="1089">
          <cell r="A1089">
            <v>40408.833333333336</v>
          </cell>
          <cell r="B1089">
            <v>9.9597902151189036E-2</v>
          </cell>
          <cell r="C1089">
            <v>7.793490174828907E-2</v>
          </cell>
        </row>
        <row r="1090">
          <cell r="A1090">
            <v>40409.833333333336</v>
          </cell>
          <cell r="B1090">
            <v>9.9641019912586073E-2</v>
          </cell>
          <cell r="C1090">
            <v>7.8245900347824332E-2</v>
          </cell>
        </row>
        <row r="1091">
          <cell r="A1091">
            <v>40412.833333333336</v>
          </cell>
          <cell r="B1091">
            <v>9.9438581217384456E-2</v>
          </cell>
          <cell r="C1091">
            <v>7.7844536833679964E-2</v>
          </cell>
        </row>
        <row r="1092">
          <cell r="A1092">
            <v>40413.833333333336</v>
          </cell>
          <cell r="B1092">
            <v>0.10067064096083335</v>
          </cell>
          <cell r="C1092">
            <v>7.9585170635806182E-2</v>
          </cell>
        </row>
        <row r="1093">
          <cell r="A1093">
            <v>40414.833333333336</v>
          </cell>
          <cell r="B1093">
            <v>0.10066937501967992</v>
          </cell>
          <cell r="C1093">
            <v>7.9585170635806182E-2</v>
          </cell>
        </row>
        <row r="1094">
          <cell r="A1094">
            <v>40415.833333333336</v>
          </cell>
          <cell r="B1094">
            <v>9.8635721936018342E-2</v>
          </cell>
          <cell r="C1094">
            <v>7.9961792226011241E-2</v>
          </cell>
        </row>
        <row r="1095">
          <cell r="A1095">
            <v>40416.833333333336</v>
          </cell>
          <cell r="B1095">
            <v>9.9909651717251802E-2</v>
          </cell>
          <cell r="C1095">
            <v>7.9557428430028693E-2</v>
          </cell>
        </row>
        <row r="1096">
          <cell r="A1096">
            <v>40419.833333333336</v>
          </cell>
          <cell r="B1096">
            <v>9.7730396915112552E-2</v>
          </cell>
          <cell r="C1096">
            <v>7.6620068474646821E-2</v>
          </cell>
        </row>
        <row r="1097">
          <cell r="A1097">
            <v>40420.833333333336</v>
          </cell>
          <cell r="B1097">
            <v>9.6102107230991982E-2</v>
          </cell>
          <cell r="C1097">
            <v>7.7094467163077718E-2</v>
          </cell>
        </row>
        <row r="1098">
          <cell r="A1098">
            <v>40421.833333333336</v>
          </cell>
          <cell r="B1098">
            <v>9.90051239726185E-2</v>
          </cell>
          <cell r="C1098">
            <v>7.7094467163077718E-2</v>
          </cell>
        </row>
        <row r="1099">
          <cell r="A1099">
            <v>40422.833333333336</v>
          </cell>
          <cell r="B1099">
            <v>9.5853366354802669E-2</v>
          </cell>
          <cell r="C1099">
            <v>7.1005977922146996E-2</v>
          </cell>
        </row>
        <row r="1100">
          <cell r="A1100">
            <v>40423.833333333336</v>
          </cell>
          <cell r="B1100">
            <v>9.6172743829914462E-2</v>
          </cell>
          <cell r="C1100">
            <v>6.9687118804199602E-2</v>
          </cell>
        </row>
        <row r="1101">
          <cell r="A1101">
            <v>40427.833333333336</v>
          </cell>
          <cell r="B1101">
            <v>9.7244160660328011E-2</v>
          </cell>
          <cell r="C1101">
            <v>7.1247429163938655E-2</v>
          </cell>
        </row>
        <row r="1102">
          <cell r="A1102">
            <v>40428.833333333336</v>
          </cell>
          <cell r="B1102">
            <v>9.7305481238188246E-2</v>
          </cell>
          <cell r="C1102">
            <v>7.0591276086695395E-2</v>
          </cell>
        </row>
        <row r="1103">
          <cell r="A1103">
            <v>40429.833333333336</v>
          </cell>
          <cell r="B1103">
            <v>9.5380586642934098E-2</v>
          </cell>
          <cell r="C1103">
            <v>7.0591276086695395E-2</v>
          </cell>
        </row>
        <row r="1104">
          <cell r="A1104">
            <v>40430.833333333336</v>
          </cell>
          <cell r="B1104">
            <v>9.5018587374636379E-2</v>
          </cell>
          <cell r="C1104">
            <v>7.0591276086695395E-2</v>
          </cell>
        </row>
        <row r="1105">
          <cell r="A1105">
            <v>40433.833333333336</v>
          </cell>
          <cell r="B1105">
            <v>9.6136598873320878E-2</v>
          </cell>
          <cell r="C1105">
            <v>7.0540736981859281E-2</v>
          </cell>
        </row>
        <row r="1106">
          <cell r="A1106">
            <v>40434.833333333336</v>
          </cell>
          <cell r="B1106">
            <v>9.3141936880016596E-2</v>
          </cell>
          <cell r="C1106">
            <v>7.0540736981859281E-2</v>
          </cell>
        </row>
        <row r="1107">
          <cell r="A1107">
            <v>40435.833333333336</v>
          </cell>
          <cell r="B1107">
            <v>9.3242314086188105E-2</v>
          </cell>
          <cell r="C1107">
            <v>7.0416800650969821E-2</v>
          </cell>
        </row>
        <row r="1108">
          <cell r="A1108">
            <v>40436.833333333336</v>
          </cell>
          <cell r="B1108">
            <v>9.3105502151562644E-2</v>
          </cell>
          <cell r="C1108">
            <v>7.0416800650969821E-2</v>
          </cell>
        </row>
        <row r="1109">
          <cell r="A1109">
            <v>40437.833333333336</v>
          </cell>
          <cell r="B1109">
            <v>9.2920484032992481E-2</v>
          </cell>
          <cell r="C1109">
            <v>7.0416800650969821E-2</v>
          </cell>
        </row>
        <row r="1110">
          <cell r="A1110">
            <v>40440.833333333336</v>
          </cell>
          <cell r="B1110">
            <v>9.3522477308887172E-2</v>
          </cell>
          <cell r="C1110">
            <v>7.0186601824791167E-2</v>
          </cell>
        </row>
        <row r="1111">
          <cell r="A1111">
            <v>40441.833333333336</v>
          </cell>
          <cell r="B1111">
            <v>9.1880492006665496E-2</v>
          </cell>
          <cell r="C1111">
            <v>6.7957051854080588E-2</v>
          </cell>
        </row>
        <row r="1112">
          <cell r="A1112">
            <v>40442.833333333336</v>
          </cell>
          <cell r="B1112">
            <v>9.2005060444672132E-2</v>
          </cell>
          <cell r="C1112">
            <v>6.8127227189218237E-2</v>
          </cell>
        </row>
        <row r="1113">
          <cell r="A1113">
            <v>40443.833333333336</v>
          </cell>
          <cell r="B1113">
            <v>9.1197399691084924E-2</v>
          </cell>
          <cell r="C1113">
            <v>6.7035082562431209E-2</v>
          </cell>
        </row>
        <row r="1114">
          <cell r="A1114">
            <v>40444.833333333336</v>
          </cell>
          <cell r="B1114">
            <v>9.3471020458806217E-2</v>
          </cell>
          <cell r="C1114">
            <v>6.7035082562431209E-2</v>
          </cell>
        </row>
        <row r="1115">
          <cell r="A1115">
            <v>40447.833333333336</v>
          </cell>
          <cell r="B1115">
            <v>9.3644951716055316E-2</v>
          </cell>
          <cell r="C1115">
            <v>6.7262824721677036E-2</v>
          </cell>
        </row>
        <row r="1116">
          <cell r="A1116">
            <v>40448.833333333336</v>
          </cell>
          <cell r="B1116">
            <v>8.6961434944097388E-2</v>
          </cell>
          <cell r="C1116">
            <v>5.7970353130794815E-2</v>
          </cell>
        </row>
        <row r="1117">
          <cell r="A1117">
            <v>40449.833333333336</v>
          </cell>
          <cell r="B1117">
            <v>8.707548818767967E-2</v>
          </cell>
          <cell r="C1117">
            <v>5.8100140116276934E-2</v>
          </cell>
        </row>
        <row r="1118">
          <cell r="A1118">
            <v>40450.833333333336</v>
          </cell>
          <cell r="B1118">
            <v>8.6209100308564185E-2</v>
          </cell>
          <cell r="C1118">
            <v>5.6939103063300391E-2</v>
          </cell>
        </row>
        <row r="1119">
          <cell r="A1119">
            <v>40451.833333333336</v>
          </cell>
          <cell r="B1119">
            <v>8.6146566841936251E-2</v>
          </cell>
          <cell r="C1119">
            <v>5.6878111888794818E-2</v>
          </cell>
        </row>
        <row r="1120">
          <cell r="A1120">
            <v>40454.833333333336</v>
          </cell>
          <cell r="B1120">
            <v>8.7671493024007577E-2</v>
          </cell>
          <cell r="C1120">
            <v>5.8942596859841281E-2</v>
          </cell>
        </row>
        <row r="1121">
          <cell r="A1121">
            <v>40455.833333333336</v>
          </cell>
          <cell r="B1121">
            <v>8.8368509821435667E-2</v>
          </cell>
          <cell r="C1121">
            <v>5.8942596859841281E-2</v>
          </cell>
        </row>
        <row r="1122">
          <cell r="A1122">
            <v>40456.833333333336</v>
          </cell>
          <cell r="B1122">
            <v>8.8175660853406529E-2</v>
          </cell>
          <cell r="C1122">
            <v>5.9164007844485014E-2</v>
          </cell>
        </row>
        <row r="1123">
          <cell r="A1123">
            <v>40457.833333333336</v>
          </cell>
          <cell r="B1123">
            <v>8.8133986479565191E-2</v>
          </cell>
          <cell r="C1123">
            <v>5.9164007844485014E-2</v>
          </cell>
        </row>
        <row r="1124">
          <cell r="A1124">
            <v>40458.833333333336</v>
          </cell>
          <cell r="B1124">
            <v>8.8151730500716202E-2</v>
          </cell>
          <cell r="C1124">
            <v>5.9164007844485014E-2</v>
          </cell>
        </row>
        <row r="1125">
          <cell r="A1125">
            <v>40461.833333333336</v>
          </cell>
          <cell r="B1125">
            <v>8.6387730970976906E-2</v>
          </cell>
          <cell r="C1125">
            <v>5.9165730432946768E-2</v>
          </cell>
        </row>
        <row r="1126">
          <cell r="A1126">
            <v>40462.833333333336</v>
          </cell>
          <cell r="B1126">
            <v>8.7151570578064011E-2</v>
          </cell>
          <cell r="C1126">
            <v>5.9165730432946768E-2</v>
          </cell>
        </row>
        <row r="1127">
          <cell r="A1127">
            <v>40463.833333333336</v>
          </cell>
          <cell r="B1127">
            <v>8.7419944130893892E-2</v>
          </cell>
          <cell r="C1127">
            <v>5.9165730432946768E-2</v>
          </cell>
        </row>
        <row r="1128">
          <cell r="A1128">
            <v>40464.833333333336</v>
          </cell>
          <cell r="B1128">
            <v>8.3520747404463608E-2</v>
          </cell>
          <cell r="C1128">
            <v>5.3562104914744425E-2</v>
          </cell>
        </row>
        <row r="1129">
          <cell r="A1129">
            <v>40465.833333333336</v>
          </cell>
          <cell r="B1129">
            <v>8.353040765526816E-2</v>
          </cell>
          <cell r="C1129">
            <v>5.3571282719815184E-2</v>
          </cell>
        </row>
        <row r="1130">
          <cell r="A1130">
            <v>40468.833333333336</v>
          </cell>
          <cell r="B1130">
            <v>8.3535954556394273E-2</v>
          </cell>
          <cell r="C1130">
            <v>5.3571282719815184E-2</v>
          </cell>
        </row>
        <row r="1131">
          <cell r="A1131">
            <v>40469.833333333336</v>
          </cell>
          <cell r="B1131">
            <v>8.3545877049522252E-2</v>
          </cell>
          <cell r="C1131">
            <v>5.3585860994025916E-2</v>
          </cell>
        </row>
        <row r="1132">
          <cell r="A1132">
            <v>40470.833333333336</v>
          </cell>
          <cell r="B1132">
            <v>8.3055278500499083E-2</v>
          </cell>
          <cell r="C1132">
            <v>5.3585860994025916E-2</v>
          </cell>
        </row>
        <row r="1133">
          <cell r="A1133">
            <v>40471.833333333336</v>
          </cell>
          <cell r="B1133">
            <v>8.2796389389812181E-2</v>
          </cell>
          <cell r="C1133">
            <v>5.3585860994025916E-2</v>
          </cell>
        </row>
        <row r="1134">
          <cell r="A1134">
            <v>40472.833333333336</v>
          </cell>
          <cell r="B1134">
            <v>8.2151461462557418E-2</v>
          </cell>
          <cell r="C1134">
            <v>5.3585860994025916E-2</v>
          </cell>
        </row>
        <row r="1135">
          <cell r="A1135">
            <v>40475.833333333336</v>
          </cell>
          <cell r="B1135">
            <v>8.2113144769711696E-2</v>
          </cell>
          <cell r="C1135">
            <v>5.3457970008272911E-2</v>
          </cell>
        </row>
        <row r="1136">
          <cell r="A1136">
            <v>40476.833333333336</v>
          </cell>
          <cell r="B1136">
            <v>8.1507158657526682E-2</v>
          </cell>
          <cell r="C1136">
            <v>5.2626250251094554E-2</v>
          </cell>
        </row>
        <row r="1137">
          <cell r="A1137">
            <v>40477.833333333336</v>
          </cell>
          <cell r="B1137">
            <v>8.1105472012676913E-2</v>
          </cell>
          <cell r="C1137">
            <v>5.2108154636274003E-2</v>
          </cell>
        </row>
        <row r="1138">
          <cell r="A1138">
            <v>40478.833333333336</v>
          </cell>
          <cell r="B1138">
            <v>8.1105484547599874E-2</v>
          </cell>
          <cell r="C1138">
            <v>5.2108154636274003E-2</v>
          </cell>
        </row>
        <row r="1139">
          <cell r="A1139">
            <v>40479.833333333336</v>
          </cell>
          <cell r="B1139">
            <v>8.019279431085935E-2</v>
          </cell>
          <cell r="C1139">
            <v>5.2132507316899307E-2</v>
          </cell>
        </row>
        <row r="1140">
          <cell r="A1140">
            <v>40482.833333333336</v>
          </cell>
          <cell r="B1140">
            <v>8.0118394460357539E-2</v>
          </cell>
          <cell r="C1140">
            <v>5.2055464648146796E-2</v>
          </cell>
        </row>
        <row r="1141">
          <cell r="A1141">
            <v>40483.833333333336</v>
          </cell>
          <cell r="B1141">
            <v>7.9236814759325008E-2</v>
          </cell>
          <cell r="C1141">
            <v>5.2055464648146796E-2</v>
          </cell>
        </row>
        <row r="1142">
          <cell r="A1142">
            <v>40484.833333333336</v>
          </cell>
          <cell r="B1142">
            <v>7.9283033553114599E-2</v>
          </cell>
          <cell r="C1142">
            <v>5.2128877966547117E-2</v>
          </cell>
        </row>
        <row r="1143">
          <cell r="A1143">
            <v>40485.833333333336</v>
          </cell>
          <cell r="B1143">
            <v>8.1809082824483723E-2</v>
          </cell>
          <cell r="C1143">
            <v>5.1648304745809469E-2</v>
          </cell>
        </row>
        <row r="1144">
          <cell r="A1144">
            <v>40486.833333333336</v>
          </cell>
          <cell r="B1144">
            <v>8.2178235657870621E-2</v>
          </cell>
          <cell r="C1144">
            <v>5.1648304745809469E-2</v>
          </cell>
        </row>
        <row r="1145">
          <cell r="A1145">
            <v>40489.791666666664</v>
          </cell>
          <cell r="B1145">
            <v>8.1524298072110257E-2</v>
          </cell>
          <cell r="C1145">
            <v>5.0763401518794361E-2</v>
          </cell>
        </row>
        <row r="1146">
          <cell r="A1146">
            <v>40490.791666666664</v>
          </cell>
          <cell r="B1146">
            <v>7.7850928734707753E-2</v>
          </cell>
          <cell r="C1146">
            <v>4.5183825590652635E-2</v>
          </cell>
        </row>
        <row r="1147">
          <cell r="A1147">
            <v>40491.791666666664</v>
          </cell>
          <cell r="B1147">
            <v>7.7939450588926984E-2</v>
          </cell>
          <cell r="C1147">
            <v>4.4995888664061678E-2</v>
          </cell>
        </row>
        <row r="1148">
          <cell r="A1148">
            <v>40492.791666666664</v>
          </cell>
          <cell r="B1148">
            <v>7.7922563045522628E-2</v>
          </cell>
          <cell r="C1148">
            <v>4.4972695891754566E-2</v>
          </cell>
        </row>
        <row r="1149">
          <cell r="A1149">
            <v>40493.791666666664</v>
          </cell>
          <cell r="B1149">
            <v>7.9181384237701866E-2</v>
          </cell>
          <cell r="C1149">
            <v>4.6736988029435649E-2</v>
          </cell>
        </row>
        <row r="1150">
          <cell r="A1150">
            <v>40496.791666666664</v>
          </cell>
          <cell r="B1150">
            <v>7.8265965641693733E-2</v>
          </cell>
          <cell r="C1150">
            <v>4.6736988029435649E-2</v>
          </cell>
        </row>
        <row r="1151">
          <cell r="A1151">
            <v>40497.791666666664</v>
          </cell>
          <cell r="B1151">
            <v>8.0154254561160876E-2</v>
          </cell>
          <cell r="C1151">
            <v>4.941850445988312E-2</v>
          </cell>
        </row>
        <row r="1152">
          <cell r="A1152">
            <v>40498.791666666664</v>
          </cell>
          <cell r="B1152">
            <v>7.8619989585973993E-2</v>
          </cell>
          <cell r="C1152">
            <v>4.7269982144549701E-2</v>
          </cell>
        </row>
        <row r="1153">
          <cell r="A1153">
            <v>40499.791666666664</v>
          </cell>
          <cell r="B1153">
            <v>7.8498110985635888E-2</v>
          </cell>
          <cell r="C1153">
            <v>4.6753387056125272E-2</v>
          </cell>
        </row>
        <row r="1154">
          <cell r="A1154">
            <v>40500.791666666664</v>
          </cell>
          <cell r="B1154">
            <v>7.8517672874039726E-2</v>
          </cell>
          <cell r="C1154">
            <v>4.6753387056125272E-2</v>
          </cell>
        </row>
        <row r="1155">
          <cell r="A1155">
            <v>40503.791666666664</v>
          </cell>
          <cell r="B1155">
            <v>7.6585676345162709E-2</v>
          </cell>
          <cell r="C1155">
            <v>4.3871389567963257E-2</v>
          </cell>
        </row>
        <row r="1156">
          <cell r="A1156">
            <v>40504.791666666664</v>
          </cell>
          <cell r="B1156">
            <v>7.8627060910720678E-2</v>
          </cell>
          <cell r="C1156">
            <v>4.6734192493970962E-2</v>
          </cell>
        </row>
        <row r="1157">
          <cell r="A1157">
            <v>40505.791666666664</v>
          </cell>
          <cell r="B1157">
            <v>7.9824557078479838E-2</v>
          </cell>
          <cell r="C1157">
            <v>4.6086830192562891E-2</v>
          </cell>
        </row>
        <row r="1158">
          <cell r="A1158">
            <v>40507.791666666664</v>
          </cell>
          <cell r="B1158">
            <v>7.9118068198323344E-2</v>
          </cell>
          <cell r="C1158">
            <v>4.6621541230429643E-2</v>
          </cell>
        </row>
        <row r="1159">
          <cell r="A1159">
            <v>40510.791666666664</v>
          </cell>
          <cell r="B1159">
            <v>7.7812990529672346E-2</v>
          </cell>
          <cell r="C1159">
            <v>4.4858291574521189E-2</v>
          </cell>
        </row>
        <row r="1160">
          <cell r="A1160">
            <v>40511.791666666664</v>
          </cell>
          <cell r="B1160">
            <v>7.7872878547863053E-2</v>
          </cell>
          <cell r="C1160">
            <v>4.4944109879570739E-2</v>
          </cell>
        </row>
        <row r="1161">
          <cell r="A1161">
            <v>40512.791666666664</v>
          </cell>
          <cell r="B1161">
            <v>7.5493716223439047E-2</v>
          </cell>
          <cell r="C1161">
            <v>4.4944109879570739E-2</v>
          </cell>
        </row>
        <row r="1162">
          <cell r="A1162">
            <v>40513.791666666664</v>
          </cell>
          <cell r="B1162">
            <v>7.5723105459479745E-2</v>
          </cell>
          <cell r="C1162">
            <v>4.4944109879570739E-2</v>
          </cell>
        </row>
        <row r="1163">
          <cell r="A1163">
            <v>40514.791666666664</v>
          </cell>
          <cell r="B1163">
            <v>7.4888240608427387E-2</v>
          </cell>
          <cell r="C1163">
            <v>4.4944109879570739E-2</v>
          </cell>
        </row>
        <row r="1164">
          <cell r="A1164">
            <v>40517.791666666664</v>
          </cell>
          <cell r="B1164">
            <v>7.3248503295244377E-2</v>
          </cell>
          <cell r="C1164">
            <v>4.2600606939207496E-2</v>
          </cell>
        </row>
        <row r="1165">
          <cell r="A1165">
            <v>40518.791666666664</v>
          </cell>
          <cell r="B1165">
            <v>7.2836748147901115E-2</v>
          </cell>
          <cell r="C1165">
            <v>4.2600606939207496E-2</v>
          </cell>
        </row>
        <row r="1166">
          <cell r="A1166">
            <v>40519.791666666664</v>
          </cell>
          <cell r="B1166">
            <v>7.2562040677240619E-2</v>
          </cell>
          <cell r="C1166">
            <v>4.2600606939207496E-2</v>
          </cell>
        </row>
        <row r="1167">
          <cell r="A1167">
            <v>40520.791666666664</v>
          </cell>
          <cell r="B1167">
            <v>7.3121398643037475E-2</v>
          </cell>
          <cell r="C1167">
            <v>4.2600606939207496E-2</v>
          </cell>
        </row>
        <row r="1168">
          <cell r="A1168">
            <v>40521.791666666664</v>
          </cell>
          <cell r="B1168">
            <v>7.2511634236504238E-2</v>
          </cell>
          <cell r="C1168">
            <v>4.2600606939207496E-2</v>
          </cell>
        </row>
        <row r="1169">
          <cell r="A1169">
            <v>40524.791666666664</v>
          </cell>
          <cell r="B1169">
            <v>7.288080343353294E-2</v>
          </cell>
          <cell r="C1169">
            <v>4.2993504432857564E-2</v>
          </cell>
        </row>
        <row r="1170">
          <cell r="A1170">
            <v>40525.791666666664</v>
          </cell>
          <cell r="B1170">
            <v>7.2799825976614316E-2</v>
          </cell>
          <cell r="C1170">
            <v>4.2993504432857564E-2</v>
          </cell>
        </row>
        <row r="1171">
          <cell r="A1171">
            <v>40526.791666666664</v>
          </cell>
          <cell r="B1171">
            <v>7.2870422815575084E-2</v>
          </cell>
          <cell r="C1171">
            <v>4.3034917110283968E-2</v>
          </cell>
        </row>
        <row r="1172">
          <cell r="A1172">
            <v>40527.791666666664</v>
          </cell>
          <cell r="B1172">
            <v>7.3297534779565618E-2</v>
          </cell>
          <cell r="C1172">
            <v>4.3034917110283968E-2</v>
          </cell>
        </row>
        <row r="1173">
          <cell r="A1173">
            <v>40528.791666666664</v>
          </cell>
          <cell r="B1173">
            <v>7.2652121093085387E-2</v>
          </cell>
          <cell r="C1173">
            <v>4.3039254932530559E-2</v>
          </cell>
        </row>
        <row r="1174">
          <cell r="A1174">
            <v>40531.791666666664</v>
          </cell>
          <cell r="B1174">
            <v>7.2520141100911067E-2</v>
          </cell>
          <cell r="C1174">
            <v>4.2930450580517261E-2</v>
          </cell>
        </row>
        <row r="1175">
          <cell r="A1175">
            <v>40532.791666666664</v>
          </cell>
          <cell r="B1175">
            <v>7.2841597342542183E-2</v>
          </cell>
          <cell r="C1175">
            <v>4.224105664241485E-2</v>
          </cell>
        </row>
        <row r="1176">
          <cell r="A1176">
            <v>40533.791666666664</v>
          </cell>
          <cell r="B1176">
            <v>7.2459781807420562E-2</v>
          </cell>
          <cell r="C1176">
            <v>4.175422009127152E-2</v>
          </cell>
        </row>
        <row r="1177">
          <cell r="A1177">
            <v>40534.791666666664</v>
          </cell>
          <cell r="B1177">
            <v>7.0016018517545506E-2</v>
          </cell>
          <cell r="C1177">
            <v>4.180365356360085E-2</v>
          </cell>
        </row>
        <row r="1178">
          <cell r="A1178">
            <v>40538.791666666664</v>
          </cell>
          <cell r="B1178">
            <v>6.9641968629614484E-2</v>
          </cell>
          <cell r="C1178">
            <v>4.1400563174967007E-2</v>
          </cell>
        </row>
        <row r="1179">
          <cell r="A1179">
            <v>40539.791666666664</v>
          </cell>
          <cell r="B1179">
            <v>6.9785726113431895E-2</v>
          </cell>
          <cell r="C1179">
            <v>4.1513456918820482E-2</v>
          </cell>
        </row>
        <row r="1180">
          <cell r="A1180">
            <v>40540.791666666664</v>
          </cell>
          <cell r="B1180">
            <v>6.9565606800732177E-2</v>
          </cell>
          <cell r="C1180">
            <v>4.1323857444387636E-2</v>
          </cell>
        </row>
        <row r="1181">
          <cell r="A1181">
            <v>40541.791666666664</v>
          </cell>
          <cell r="B1181">
            <v>6.9477008717260716E-2</v>
          </cell>
          <cell r="C1181">
            <v>4.1254917762080678E-2</v>
          </cell>
        </row>
        <row r="1182">
          <cell r="A1182">
            <v>40542.791666666664</v>
          </cell>
          <cell r="B1182">
            <v>6.9643377271956353E-2</v>
          </cell>
          <cell r="C1182">
            <v>4.1378556831628388E-2</v>
          </cell>
        </row>
        <row r="1183">
          <cell r="A1183">
            <v>40545.791666666664</v>
          </cell>
          <cell r="B1183">
            <v>6.8618866874372866E-2</v>
          </cell>
          <cell r="C1183">
            <v>3.8329707318244338E-2</v>
          </cell>
        </row>
        <row r="1184">
          <cell r="A1184">
            <v>40546.791666666664</v>
          </cell>
          <cell r="B1184">
            <v>6.6682124510828417E-2</v>
          </cell>
          <cell r="C1184">
            <v>3.8632223902152117E-2</v>
          </cell>
        </row>
        <row r="1185">
          <cell r="A1185">
            <v>40547.791666666664</v>
          </cell>
          <cell r="B1185">
            <v>6.6525637851817823E-2</v>
          </cell>
          <cell r="C1185">
            <v>3.82922789082277E-2</v>
          </cell>
        </row>
        <row r="1186">
          <cell r="A1186">
            <v>40548.791666666664</v>
          </cell>
          <cell r="B1186">
            <v>6.6560291884362771E-2</v>
          </cell>
          <cell r="C1186">
            <v>3.8294134827714675E-2</v>
          </cell>
        </row>
        <row r="1187">
          <cell r="A1187">
            <v>40549.791666666664</v>
          </cell>
          <cell r="B1187">
            <v>6.6758081499440208E-2</v>
          </cell>
          <cell r="C1187">
            <v>3.8439041456957868E-2</v>
          </cell>
        </row>
        <row r="1188">
          <cell r="A1188">
            <v>40552.791666666664</v>
          </cell>
          <cell r="B1188">
            <v>6.6826454744944114E-2</v>
          </cell>
          <cell r="C1188">
            <v>3.8487308012695946E-2</v>
          </cell>
        </row>
        <row r="1189">
          <cell r="A1189">
            <v>40553.791666666664</v>
          </cell>
          <cell r="B1189">
            <v>6.6118031130780103E-2</v>
          </cell>
          <cell r="C1189">
            <v>3.8487308012695946E-2</v>
          </cell>
        </row>
        <row r="1190">
          <cell r="A1190">
            <v>40554.791666666664</v>
          </cell>
          <cell r="B1190">
            <v>6.6649611729482458E-2</v>
          </cell>
          <cell r="C1190">
            <v>3.8487308012695946E-2</v>
          </cell>
        </row>
        <row r="1191">
          <cell r="A1191">
            <v>40555.791666666664</v>
          </cell>
          <cell r="B1191">
            <v>6.616742648892511E-2</v>
          </cell>
          <cell r="C1191">
            <v>3.79446897992416E-2</v>
          </cell>
        </row>
        <row r="1192">
          <cell r="A1192">
            <v>40556.791666666664</v>
          </cell>
          <cell r="B1192">
            <v>6.6623697009772331E-2</v>
          </cell>
          <cell r="C1192">
            <v>3.7916852896363262E-2</v>
          </cell>
        </row>
        <row r="1193">
          <cell r="A1193">
            <v>40560.791666666664</v>
          </cell>
          <cell r="B1193">
            <v>6.6571089960118582E-2</v>
          </cell>
          <cell r="C1193">
            <v>3.7916852896363262E-2</v>
          </cell>
        </row>
        <row r="1194">
          <cell r="A1194">
            <v>40561.791666666664</v>
          </cell>
          <cell r="B1194">
            <v>7.1344037633660637E-2</v>
          </cell>
          <cell r="C1194">
            <v>4.5153370763158833E-2</v>
          </cell>
        </row>
        <row r="1195">
          <cell r="A1195">
            <v>40562.791666666664</v>
          </cell>
          <cell r="B1195">
            <v>7.0527096440257939E-2</v>
          </cell>
          <cell r="C1195">
            <v>4.5153370763158833E-2</v>
          </cell>
        </row>
        <row r="1196">
          <cell r="A1196">
            <v>40563.791666666664</v>
          </cell>
          <cell r="B1196">
            <v>7.0534723897470591E-2</v>
          </cell>
          <cell r="C1196">
            <v>4.5153370763158833E-2</v>
          </cell>
        </row>
        <row r="1197">
          <cell r="A1197">
            <v>40566.791666666664</v>
          </cell>
          <cell r="B1197">
            <v>7.124939785759038E-2</v>
          </cell>
          <cell r="C1197">
            <v>4.5153370763158833E-2</v>
          </cell>
        </row>
        <row r="1198">
          <cell r="A1198">
            <v>40567.791666666664</v>
          </cell>
          <cell r="B1198">
            <v>7.1264846786760622E-2</v>
          </cell>
          <cell r="C1198">
            <v>4.516455636515871E-2</v>
          </cell>
        </row>
        <row r="1199">
          <cell r="A1199">
            <v>40568.791666666664</v>
          </cell>
          <cell r="B1199">
            <v>7.1508760738634311E-2</v>
          </cell>
          <cell r="C1199">
            <v>4.5100167006970497E-2</v>
          </cell>
        </row>
        <row r="1200">
          <cell r="A1200">
            <v>40569.791666666664</v>
          </cell>
          <cell r="B1200">
            <v>7.1566458412851405E-2</v>
          </cell>
          <cell r="C1200">
            <v>4.5100167006970497E-2</v>
          </cell>
        </row>
        <row r="1201">
          <cell r="A1201">
            <v>40570.791666666664</v>
          </cell>
          <cell r="B1201">
            <v>7.4444088199701525E-2</v>
          </cell>
          <cell r="C1201">
            <v>4.8797336181534041E-2</v>
          </cell>
        </row>
        <row r="1202">
          <cell r="A1202">
            <v>40573.791666666664</v>
          </cell>
          <cell r="B1202">
            <v>7.4853329031749974E-2</v>
          </cell>
          <cell r="C1202">
            <v>4.8771318198967462E-2</v>
          </cell>
        </row>
        <row r="1203">
          <cell r="A1203">
            <v>40574.791666666664</v>
          </cell>
          <cell r="B1203">
            <v>7.689022465201395E-2</v>
          </cell>
          <cell r="C1203">
            <v>4.8771318198967462E-2</v>
          </cell>
        </row>
        <row r="1204">
          <cell r="A1204">
            <v>40575.791666666664</v>
          </cell>
          <cell r="B1204">
            <v>7.6369425037503713E-2</v>
          </cell>
          <cell r="C1204">
            <v>4.8771318198967462E-2</v>
          </cell>
        </row>
        <row r="1205">
          <cell r="A1205">
            <v>40576.791666666664</v>
          </cell>
          <cell r="B1205">
            <v>7.6261376186800331E-2</v>
          </cell>
          <cell r="C1205">
            <v>4.8695069978399681E-2</v>
          </cell>
        </row>
        <row r="1206">
          <cell r="A1206">
            <v>40577.791666666664</v>
          </cell>
          <cell r="B1206">
            <v>7.3458181221805668E-2</v>
          </cell>
          <cell r="C1206">
            <v>4.8695069978399681E-2</v>
          </cell>
        </row>
        <row r="1207">
          <cell r="A1207">
            <v>40580.791666666664</v>
          </cell>
          <cell r="B1207">
            <v>7.3499372708903804E-2</v>
          </cell>
          <cell r="C1207">
            <v>4.8695069978399681E-2</v>
          </cell>
        </row>
        <row r="1208">
          <cell r="A1208">
            <v>40581.791666666664</v>
          </cell>
          <cell r="B1208">
            <v>7.3346417093792318E-2</v>
          </cell>
          <cell r="C1208">
            <v>4.8567105203884547E-2</v>
          </cell>
        </row>
        <row r="1209">
          <cell r="A1209">
            <v>40582.791666666664</v>
          </cell>
          <cell r="B1209">
            <v>7.2824310767144032E-2</v>
          </cell>
          <cell r="C1209">
            <v>4.7951057477557971E-2</v>
          </cell>
        </row>
        <row r="1210">
          <cell r="A1210">
            <v>40583.791666666664</v>
          </cell>
          <cell r="B1210">
            <v>7.2546701058190957E-2</v>
          </cell>
          <cell r="C1210">
            <v>4.7951057477557971E-2</v>
          </cell>
        </row>
        <row r="1211">
          <cell r="A1211">
            <v>40584.791666666664</v>
          </cell>
          <cell r="B1211">
            <v>7.2429667805961967E-2</v>
          </cell>
          <cell r="C1211">
            <v>4.7494353887846799E-2</v>
          </cell>
        </row>
        <row r="1212">
          <cell r="A1212">
            <v>40587.791666666664</v>
          </cell>
          <cell r="B1212">
            <v>7.0882211829004754E-2</v>
          </cell>
          <cell r="C1212">
            <v>4.5707890957268023E-2</v>
          </cell>
        </row>
        <row r="1213">
          <cell r="A1213">
            <v>40588.791666666664</v>
          </cell>
          <cell r="B1213">
            <v>7.1051531197922763E-2</v>
          </cell>
          <cell r="C1213">
            <v>4.5785470818824413E-2</v>
          </cell>
        </row>
        <row r="1214">
          <cell r="A1214">
            <v>40589.791666666664</v>
          </cell>
          <cell r="B1214">
            <v>6.9136568121217795E-2</v>
          </cell>
          <cell r="C1214">
            <v>4.2877344868666227E-2</v>
          </cell>
        </row>
        <row r="1215">
          <cell r="A1215">
            <v>40590.791666666664</v>
          </cell>
          <cell r="B1215">
            <v>6.9572927597394557E-2</v>
          </cell>
          <cell r="C1215">
            <v>4.2876940839617572E-2</v>
          </cell>
        </row>
        <row r="1216">
          <cell r="A1216">
            <v>40591.791666666664</v>
          </cell>
          <cell r="B1216">
            <v>6.9490835829312758E-2</v>
          </cell>
          <cell r="C1216">
            <v>4.2924859286098363E-2</v>
          </cell>
        </row>
        <row r="1217">
          <cell r="A1217">
            <v>40595.791666666664</v>
          </cell>
          <cell r="B1217">
            <v>7.344231871498634E-2</v>
          </cell>
          <cell r="C1217">
            <v>4.7873259597816867E-2</v>
          </cell>
        </row>
        <row r="1218">
          <cell r="A1218">
            <v>40596.791666666664</v>
          </cell>
          <cell r="B1218">
            <v>7.4073383201363724E-2</v>
          </cell>
          <cell r="C1218">
            <v>4.8641940897872313E-2</v>
          </cell>
        </row>
        <row r="1219">
          <cell r="A1219">
            <v>40597.791666666664</v>
          </cell>
          <cell r="B1219">
            <v>7.1807189821559037E-2</v>
          </cell>
          <cell r="C1219">
            <v>4.5898284160440742E-2</v>
          </cell>
        </row>
        <row r="1220">
          <cell r="A1220">
            <v>40598.791666666664</v>
          </cell>
          <cell r="B1220">
            <v>7.1872318329405438E-2</v>
          </cell>
          <cell r="C1220">
            <v>4.5898284160440742E-2</v>
          </cell>
        </row>
        <row r="1221">
          <cell r="A1221">
            <v>40601.791666666664</v>
          </cell>
          <cell r="B1221">
            <v>7.1218269606637838E-2</v>
          </cell>
          <cell r="C1221">
            <v>4.535504712124154E-2</v>
          </cell>
        </row>
        <row r="1222">
          <cell r="A1222">
            <v>40602.791666666664</v>
          </cell>
          <cell r="B1222">
            <v>7.3261869249328662E-2</v>
          </cell>
          <cell r="C1222">
            <v>4.7674088698078994E-2</v>
          </cell>
        </row>
        <row r="1223">
          <cell r="A1223">
            <v>40603.791666666664</v>
          </cell>
          <cell r="B1223">
            <v>7.2345222854480973E-2</v>
          </cell>
          <cell r="C1223">
            <v>4.6820829437450515E-2</v>
          </cell>
        </row>
        <row r="1224">
          <cell r="A1224">
            <v>40604.791666666664</v>
          </cell>
          <cell r="B1224">
            <v>7.2024184878172678E-2</v>
          </cell>
          <cell r="C1224">
            <v>4.6820829437450515E-2</v>
          </cell>
        </row>
        <row r="1225">
          <cell r="A1225">
            <v>40605.791666666664</v>
          </cell>
          <cell r="B1225">
            <v>7.1180171161489128E-2</v>
          </cell>
          <cell r="C1225">
            <v>4.7004393197554117E-2</v>
          </cell>
        </row>
        <row r="1226">
          <cell r="A1226">
            <v>40608.791666666664</v>
          </cell>
          <cell r="B1226">
            <v>7.2491956918568412E-2</v>
          </cell>
          <cell r="C1226">
            <v>4.8722512765361763E-2</v>
          </cell>
        </row>
        <row r="1227">
          <cell r="A1227">
            <v>40609.791666666664</v>
          </cell>
          <cell r="B1227">
            <v>7.2593402028039003E-2</v>
          </cell>
          <cell r="C1227">
            <v>4.8571009009583964E-2</v>
          </cell>
        </row>
        <row r="1228">
          <cell r="A1228">
            <v>40610.791666666664</v>
          </cell>
          <cell r="B1228">
            <v>7.2638991561958688E-2</v>
          </cell>
          <cell r="C1228">
            <v>4.8572916930868036E-2</v>
          </cell>
        </row>
        <row r="1229">
          <cell r="A1229">
            <v>40611.791666666664</v>
          </cell>
          <cell r="B1229">
            <v>7.577514766320724E-2</v>
          </cell>
          <cell r="C1229">
            <v>5.2786531233471691E-2</v>
          </cell>
        </row>
        <row r="1230">
          <cell r="A1230">
            <v>40612.791666666664</v>
          </cell>
          <cell r="B1230">
            <v>7.5350697821842255E-2</v>
          </cell>
          <cell r="C1230">
            <v>5.2786531233471691E-2</v>
          </cell>
        </row>
        <row r="1231">
          <cell r="A1231">
            <v>40615.833333333336</v>
          </cell>
          <cell r="B1231">
            <v>7.518206254207567E-2</v>
          </cell>
          <cell r="C1231">
            <v>5.3077121573662699E-2</v>
          </cell>
        </row>
        <row r="1232">
          <cell r="A1232">
            <v>40616.833333333336</v>
          </cell>
          <cell r="B1232">
            <v>7.5079982828838862E-2</v>
          </cell>
          <cell r="C1232">
            <v>5.2963542268119113E-2</v>
          </cell>
        </row>
        <row r="1233">
          <cell r="A1233">
            <v>40617.833333333336</v>
          </cell>
          <cell r="B1233">
            <v>7.5828078293562071E-2</v>
          </cell>
          <cell r="C1233">
            <v>5.3778336628697188E-2</v>
          </cell>
        </row>
        <row r="1234">
          <cell r="A1234">
            <v>40618.833333333336</v>
          </cell>
          <cell r="B1234">
            <v>7.5914466796300373E-2</v>
          </cell>
          <cell r="C1234">
            <v>5.3745202793166615E-2</v>
          </cell>
        </row>
        <row r="1235">
          <cell r="A1235">
            <v>40619.833333333336</v>
          </cell>
          <cell r="B1235">
            <v>7.5872119676765271E-2</v>
          </cell>
          <cell r="C1235">
            <v>5.3745202793166615E-2</v>
          </cell>
        </row>
        <row r="1236">
          <cell r="A1236">
            <v>40622.833333333336</v>
          </cell>
          <cell r="B1236">
            <v>7.6850377736578754E-2</v>
          </cell>
          <cell r="C1236">
            <v>5.3741729120119132E-2</v>
          </cell>
        </row>
        <row r="1237">
          <cell r="A1237">
            <v>40623.833333333336</v>
          </cell>
          <cell r="B1237">
            <v>7.7008346891516741E-2</v>
          </cell>
          <cell r="C1237">
            <v>5.3849447032539056E-2</v>
          </cell>
        </row>
        <row r="1238">
          <cell r="A1238">
            <v>40624.833333333336</v>
          </cell>
          <cell r="B1238">
            <v>7.6131056527654187E-2</v>
          </cell>
          <cell r="C1238">
            <v>5.3849447032539056E-2</v>
          </cell>
        </row>
        <row r="1239">
          <cell r="A1239">
            <v>40625.833333333336</v>
          </cell>
          <cell r="B1239">
            <v>7.6262556594074146E-2</v>
          </cell>
          <cell r="C1239">
            <v>5.3849447032539056E-2</v>
          </cell>
        </row>
        <row r="1240">
          <cell r="A1240">
            <v>40626.833333333336</v>
          </cell>
          <cell r="B1240">
            <v>7.619709298891221E-2</v>
          </cell>
          <cell r="C1240">
            <v>5.3811080549223442E-2</v>
          </cell>
        </row>
        <row r="1241">
          <cell r="A1241">
            <v>40629.833333333336</v>
          </cell>
          <cell r="B1241">
            <v>7.6217898834492023E-2</v>
          </cell>
          <cell r="C1241">
            <v>5.3824633257694217E-2</v>
          </cell>
        </row>
        <row r="1242">
          <cell r="A1242">
            <v>40630.833333333336</v>
          </cell>
          <cell r="B1242">
            <v>7.637422839142502E-2</v>
          </cell>
          <cell r="C1242">
            <v>5.3737609466545433E-2</v>
          </cell>
        </row>
        <row r="1243">
          <cell r="A1243">
            <v>40631.833333333336</v>
          </cell>
          <cell r="B1243">
            <v>7.6436795743084318E-2</v>
          </cell>
          <cell r="C1243">
            <v>5.3737609466545433E-2</v>
          </cell>
        </row>
        <row r="1244">
          <cell r="A1244">
            <v>40632.833333333336</v>
          </cell>
          <cell r="B1244">
            <v>7.6416736113341169E-2</v>
          </cell>
          <cell r="C1244">
            <v>5.3735605063875203E-2</v>
          </cell>
        </row>
        <row r="1245">
          <cell r="A1245">
            <v>40633.833333333336</v>
          </cell>
          <cell r="B1245">
            <v>7.6265914437380233E-2</v>
          </cell>
          <cell r="C1245">
            <v>5.3640456053882596E-2</v>
          </cell>
        </row>
        <row r="1246">
          <cell r="A1246">
            <v>40636.833333333336</v>
          </cell>
          <cell r="B1246">
            <v>7.5119052618956905E-2</v>
          </cell>
          <cell r="C1246">
            <v>5.3640456053882596E-2</v>
          </cell>
        </row>
        <row r="1247">
          <cell r="A1247">
            <v>40637.833333333336</v>
          </cell>
          <cell r="B1247">
            <v>7.4853169045605225E-2</v>
          </cell>
          <cell r="C1247">
            <v>5.3422993786802798E-2</v>
          </cell>
        </row>
        <row r="1248">
          <cell r="A1248">
            <v>40638.833333333336</v>
          </cell>
          <cell r="B1248">
            <v>7.4919896784991488E-2</v>
          </cell>
          <cell r="C1248">
            <v>5.3422993786802798E-2</v>
          </cell>
        </row>
        <row r="1249">
          <cell r="A1249">
            <v>40639.833333333336</v>
          </cell>
          <cell r="B1249">
            <v>7.5056968587598874E-2</v>
          </cell>
          <cell r="C1249">
            <v>5.3528717230853583E-2</v>
          </cell>
        </row>
        <row r="1250">
          <cell r="A1250">
            <v>40640.833333333336</v>
          </cell>
          <cell r="B1250">
            <v>7.544763342782923E-2</v>
          </cell>
          <cell r="C1250">
            <v>5.3955224310826611E-2</v>
          </cell>
        </row>
        <row r="1251">
          <cell r="A1251">
            <v>40643.833333333336</v>
          </cell>
          <cell r="B1251">
            <v>7.5370380070610865E-2</v>
          </cell>
          <cell r="C1251">
            <v>5.3918915299321184E-2</v>
          </cell>
        </row>
        <row r="1252">
          <cell r="A1252">
            <v>40644.833333333336</v>
          </cell>
          <cell r="B1252">
            <v>7.6235555235154684E-2</v>
          </cell>
          <cell r="C1252">
            <v>5.4935731427902507E-2</v>
          </cell>
        </row>
        <row r="1253">
          <cell r="A1253">
            <v>40645.833333333336</v>
          </cell>
          <cell r="B1253">
            <v>7.542473778556924E-2</v>
          </cell>
          <cell r="C1253">
            <v>5.50017669364938E-2</v>
          </cell>
        </row>
        <row r="1254">
          <cell r="A1254">
            <v>40646.833333333336</v>
          </cell>
          <cell r="B1254">
            <v>7.5388805755730079E-2</v>
          </cell>
          <cell r="C1254">
            <v>5.50017669364938E-2</v>
          </cell>
        </row>
        <row r="1255">
          <cell r="A1255">
            <v>40647.833333333336</v>
          </cell>
          <cell r="B1255">
            <v>7.5011927545746426E-2</v>
          </cell>
          <cell r="C1255">
            <v>5.50017669364938E-2</v>
          </cell>
        </row>
        <row r="1256">
          <cell r="A1256">
            <v>40650.833333333336</v>
          </cell>
          <cell r="B1256">
            <v>7.6370276467244549E-2</v>
          </cell>
          <cell r="C1256">
            <v>5.6624427369266032E-2</v>
          </cell>
        </row>
        <row r="1257">
          <cell r="A1257">
            <v>40651.833333333336</v>
          </cell>
          <cell r="B1257">
            <v>6.9770127315105027E-2</v>
          </cell>
          <cell r="C1257">
            <v>4.8024322488700595E-2</v>
          </cell>
        </row>
        <row r="1258">
          <cell r="A1258">
            <v>40652.833333333336</v>
          </cell>
          <cell r="B1258">
            <v>7.0132723511357326E-2</v>
          </cell>
          <cell r="C1258">
            <v>4.8024322488700595E-2</v>
          </cell>
        </row>
        <row r="1259">
          <cell r="A1259">
            <v>40653.833333333336</v>
          </cell>
          <cell r="B1259">
            <v>7.0244462983587844E-2</v>
          </cell>
          <cell r="C1259">
            <v>4.8024322488700595E-2</v>
          </cell>
        </row>
        <row r="1260">
          <cell r="A1260">
            <v>40657.833333333336</v>
          </cell>
          <cell r="B1260">
            <v>6.9524967375109867E-2</v>
          </cell>
          <cell r="C1260">
            <v>4.8078881185740475E-2</v>
          </cell>
        </row>
        <row r="1261">
          <cell r="A1261">
            <v>40658.833333333336</v>
          </cell>
          <cell r="B1261">
            <v>7.0192994349693255E-2</v>
          </cell>
          <cell r="C1261">
            <v>4.8068373757453438E-2</v>
          </cell>
        </row>
        <row r="1262">
          <cell r="A1262">
            <v>40659.833333333336</v>
          </cell>
          <cell r="B1262">
            <v>6.9867721466227647E-2</v>
          </cell>
          <cell r="C1262">
            <v>4.8068373757453438E-2</v>
          </cell>
        </row>
        <row r="1263">
          <cell r="A1263">
            <v>40660.833333333336</v>
          </cell>
          <cell r="B1263">
            <v>6.9805720917491307E-2</v>
          </cell>
          <cell r="C1263">
            <v>4.8068373757453438E-2</v>
          </cell>
        </row>
        <row r="1264">
          <cell r="A1264">
            <v>40661.833333333336</v>
          </cell>
          <cell r="B1264">
            <v>6.6880441565916271E-2</v>
          </cell>
          <cell r="C1264">
            <v>4.431042316802241E-2</v>
          </cell>
        </row>
        <row r="1265">
          <cell r="A1265">
            <v>40664.833333333336</v>
          </cell>
          <cell r="B1265">
            <v>6.6646164923724438E-2</v>
          </cell>
          <cell r="C1265">
            <v>4.4613122767077358E-2</v>
          </cell>
        </row>
        <row r="1266">
          <cell r="A1266">
            <v>40665.833333333336</v>
          </cell>
          <cell r="B1266">
            <v>6.5301165658831359E-2</v>
          </cell>
          <cell r="C1266">
            <v>4.6126340282282734E-2</v>
          </cell>
        </row>
        <row r="1267">
          <cell r="A1267">
            <v>40666.833333333336</v>
          </cell>
          <cell r="B1267">
            <v>6.6043904441236215E-2</v>
          </cell>
          <cell r="C1267">
            <v>4.7021305731669884E-2</v>
          </cell>
        </row>
        <row r="1268">
          <cell r="A1268">
            <v>40667.833333333336</v>
          </cell>
          <cell r="B1268">
            <v>6.6309359323123998E-2</v>
          </cell>
          <cell r="C1268">
            <v>4.7018999490186557E-2</v>
          </cell>
        </row>
        <row r="1269">
          <cell r="A1269">
            <v>40668.833333333336</v>
          </cell>
          <cell r="B1269">
            <v>6.6406494889139897E-2</v>
          </cell>
          <cell r="C1269">
            <v>4.7191535116365743E-2</v>
          </cell>
        </row>
        <row r="1270">
          <cell r="A1270">
            <v>40671.833333333336</v>
          </cell>
          <cell r="B1270">
            <v>6.5890948350217027E-2</v>
          </cell>
          <cell r="C1270">
            <v>4.7191535116365743E-2</v>
          </cell>
        </row>
        <row r="1271">
          <cell r="A1271">
            <v>40672.833333333336</v>
          </cell>
          <cell r="B1271">
            <v>6.6062532136837368E-2</v>
          </cell>
          <cell r="C1271">
            <v>4.7191535116365743E-2</v>
          </cell>
        </row>
        <row r="1272">
          <cell r="A1272">
            <v>40673.833333333336</v>
          </cell>
          <cell r="B1272">
            <v>6.5910334402818252E-2</v>
          </cell>
          <cell r="C1272">
            <v>4.7012333012829643E-2</v>
          </cell>
        </row>
        <row r="1273">
          <cell r="A1273">
            <v>40674.833333333336</v>
          </cell>
          <cell r="B1273">
            <v>6.60193189495967E-2</v>
          </cell>
          <cell r="C1273">
            <v>4.7012333012829643E-2</v>
          </cell>
        </row>
        <row r="1274">
          <cell r="A1274">
            <v>40675.833333333336</v>
          </cell>
          <cell r="B1274">
            <v>6.5713243653687484E-2</v>
          </cell>
          <cell r="C1274">
            <v>4.7319330627164403E-2</v>
          </cell>
        </row>
        <row r="1275">
          <cell r="A1275">
            <v>40678.833333333336</v>
          </cell>
          <cell r="B1275">
            <v>6.56100089326455E-2</v>
          </cell>
          <cell r="C1275">
            <v>4.7319330627164403E-2</v>
          </cell>
        </row>
        <row r="1276">
          <cell r="A1276">
            <v>40679.833333333336</v>
          </cell>
          <cell r="B1276">
            <v>6.5555372955214158E-2</v>
          </cell>
          <cell r="C1276">
            <v>4.7244269585453226E-2</v>
          </cell>
        </row>
        <row r="1277">
          <cell r="A1277">
            <v>40680.833333333336</v>
          </cell>
          <cell r="B1277">
            <v>6.4865178496723241E-2</v>
          </cell>
          <cell r="C1277">
            <v>4.7244269585453226E-2</v>
          </cell>
        </row>
        <row r="1278">
          <cell r="A1278">
            <v>40681.833333333336</v>
          </cell>
          <cell r="B1278">
            <v>6.4047964342501193E-2</v>
          </cell>
          <cell r="C1278">
            <v>4.7244269585453226E-2</v>
          </cell>
        </row>
        <row r="1279">
          <cell r="A1279">
            <v>40682.833333333336</v>
          </cell>
          <cell r="B1279">
            <v>6.4533263231308508E-2</v>
          </cell>
          <cell r="C1279">
            <v>4.7862289044031371E-2</v>
          </cell>
        </row>
        <row r="1280">
          <cell r="A1280">
            <v>40685.833333333336</v>
          </cell>
          <cell r="B1280">
            <v>6.1588999613894954E-2</v>
          </cell>
          <cell r="C1280">
            <v>4.3950552029539833E-2</v>
          </cell>
        </row>
        <row r="1281">
          <cell r="A1281">
            <v>40686.833333333336</v>
          </cell>
          <cell r="B1281">
            <v>6.051834310727261E-2</v>
          </cell>
          <cell r="C1281">
            <v>4.2551226852695349E-2</v>
          </cell>
        </row>
        <row r="1282">
          <cell r="A1282">
            <v>40687.833333333336</v>
          </cell>
          <cell r="B1282">
            <v>6.0544615093627123E-2</v>
          </cell>
          <cell r="C1282">
            <v>4.2551226852695349E-2</v>
          </cell>
        </row>
        <row r="1283">
          <cell r="A1283">
            <v>40688.833333333336</v>
          </cell>
          <cell r="B1283">
            <v>5.8148675335563421E-2</v>
          </cell>
          <cell r="C1283">
            <v>4.2551226852695349E-2</v>
          </cell>
        </row>
        <row r="1284">
          <cell r="A1284">
            <v>40689.833333333336</v>
          </cell>
          <cell r="B1284">
            <v>5.8316587714499393E-2</v>
          </cell>
          <cell r="C1284">
            <v>4.2551226852695349E-2</v>
          </cell>
        </row>
        <row r="1285">
          <cell r="A1285">
            <v>40693.833333333336</v>
          </cell>
          <cell r="B1285">
            <v>5.6764880871767391E-2</v>
          </cell>
          <cell r="C1285">
            <v>3.9935804397148167E-2</v>
          </cell>
        </row>
        <row r="1286">
          <cell r="A1286">
            <v>40694.833333333336</v>
          </cell>
          <cell r="B1286">
            <v>5.8591434750419807E-2</v>
          </cell>
          <cell r="C1286">
            <v>4.2335600046019162E-2</v>
          </cell>
        </row>
        <row r="1287">
          <cell r="A1287">
            <v>40695.833333333336</v>
          </cell>
          <cell r="B1287">
            <v>5.6032508628256532E-2</v>
          </cell>
          <cell r="C1287">
            <v>4.2353166957596465E-2</v>
          </cell>
        </row>
        <row r="1288">
          <cell r="A1288">
            <v>40696.833333333336</v>
          </cell>
          <cell r="B1288">
            <v>5.6602044420933161E-2</v>
          </cell>
          <cell r="C1288">
            <v>4.3077784555898377E-2</v>
          </cell>
        </row>
        <row r="1289">
          <cell r="A1289">
            <v>40699.833333333336</v>
          </cell>
          <cell r="B1289">
            <v>5.5580844113162442E-2</v>
          </cell>
          <cell r="C1289">
            <v>4.1766619111179369E-2</v>
          </cell>
        </row>
        <row r="1290">
          <cell r="A1290">
            <v>40700.833333333336</v>
          </cell>
          <cell r="B1290">
            <v>5.4863360023659359E-2</v>
          </cell>
          <cell r="C1290">
            <v>4.1766619111179369E-2</v>
          </cell>
        </row>
        <row r="1291">
          <cell r="A1291">
            <v>40701.833333333336</v>
          </cell>
          <cell r="B1291">
            <v>5.5138701255888004E-2</v>
          </cell>
          <cell r="C1291">
            <v>4.2119677966382989E-2</v>
          </cell>
        </row>
        <row r="1292">
          <cell r="A1292">
            <v>40702.833333333336</v>
          </cell>
          <cell r="B1292">
            <v>5.1330268010985433E-2</v>
          </cell>
          <cell r="C1292">
            <v>3.6701194142732367E-2</v>
          </cell>
        </row>
        <row r="1293">
          <cell r="A1293">
            <v>40703.833333333336</v>
          </cell>
          <cell r="B1293">
            <v>5.1747160145531705E-2</v>
          </cell>
          <cell r="C1293">
            <v>3.7586051911253048E-2</v>
          </cell>
        </row>
        <row r="1294">
          <cell r="A1294">
            <v>40706.833333333336</v>
          </cell>
          <cell r="B1294">
            <v>5.1473214779044603E-2</v>
          </cell>
          <cell r="C1294">
            <v>3.7174565813097554E-2</v>
          </cell>
        </row>
        <row r="1295">
          <cell r="A1295">
            <v>40707.833333333336</v>
          </cell>
          <cell r="B1295">
            <v>5.1639601119535777E-2</v>
          </cell>
          <cell r="C1295">
            <v>3.6883094454255909E-2</v>
          </cell>
        </row>
        <row r="1296">
          <cell r="A1296">
            <v>40708.833333333336</v>
          </cell>
          <cell r="B1296">
            <v>5.2191377194594595E-2</v>
          </cell>
          <cell r="C1296">
            <v>3.7607123030268634E-2</v>
          </cell>
        </row>
        <row r="1297">
          <cell r="A1297">
            <v>40709.833333333336</v>
          </cell>
          <cell r="B1297">
            <v>5.1984384767168948E-2</v>
          </cell>
          <cell r="C1297">
            <v>3.7607123030268634E-2</v>
          </cell>
        </row>
        <row r="1298">
          <cell r="A1298">
            <v>40710.833333333336</v>
          </cell>
          <cell r="B1298">
            <v>5.1295598087824301E-2</v>
          </cell>
          <cell r="C1298">
            <v>3.7617785344237105E-2</v>
          </cell>
        </row>
        <row r="1299">
          <cell r="A1299">
            <v>40713.833333333336</v>
          </cell>
          <cell r="B1299">
            <v>4.9485449402519838E-2</v>
          </cell>
          <cell r="C1299">
            <v>3.7617785344237105E-2</v>
          </cell>
        </row>
        <row r="1300">
          <cell r="A1300">
            <v>40714.833333333336</v>
          </cell>
          <cell r="B1300">
            <v>5.1780753648649883E-2</v>
          </cell>
          <cell r="C1300">
            <v>3.7463425861967443E-2</v>
          </cell>
        </row>
        <row r="1301">
          <cell r="A1301">
            <v>40715.833333333336</v>
          </cell>
          <cell r="B1301">
            <v>5.2021397340623679E-2</v>
          </cell>
          <cell r="C1301">
            <v>3.7779516921910714E-2</v>
          </cell>
        </row>
        <row r="1302">
          <cell r="A1302">
            <v>40716.833333333336</v>
          </cell>
          <cell r="B1302">
            <v>5.1559961351671825E-2</v>
          </cell>
          <cell r="C1302">
            <v>3.7779516921910714E-2</v>
          </cell>
        </row>
        <row r="1303">
          <cell r="A1303">
            <v>40717.833333333336</v>
          </cell>
          <cell r="B1303">
            <v>5.3266815352564161E-2</v>
          </cell>
          <cell r="C1303">
            <v>4.0015566786532529E-2</v>
          </cell>
        </row>
        <row r="1304">
          <cell r="A1304">
            <v>40720.833333333336</v>
          </cell>
          <cell r="B1304">
            <v>5.3886673565290304E-2</v>
          </cell>
          <cell r="C1304">
            <v>3.999733528370579E-2</v>
          </cell>
        </row>
        <row r="1305">
          <cell r="A1305">
            <v>40721.833333333336</v>
          </cell>
          <cell r="B1305">
            <v>5.453572727138821E-2</v>
          </cell>
          <cell r="C1305">
            <v>3.999733528370579E-2</v>
          </cell>
        </row>
        <row r="1306">
          <cell r="A1306">
            <v>40722.833333333336</v>
          </cell>
          <cell r="B1306">
            <v>5.4365156380973882E-2</v>
          </cell>
          <cell r="C1306">
            <v>4.0016431898699696E-2</v>
          </cell>
        </row>
        <row r="1307">
          <cell r="A1307">
            <v>40723.833333333336</v>
          </cell>
          <cell r="B1307">
            <v>5.4856798757949299E-2</v>
          </cell>
          <cell r="C1307">
            <v>4.0016431898699696E-2</v>
          </cell>
        </row>
        <row r="1308">
          <cell r="A1308">
            <v>40724.833333333336</v>
          </cell>
          <cell r="B1308">
            <v>5.6945704272690634E-2</v>
          </cell>
          <cell r="C1308">
            <v>4.0016431898699696E-2</v>
          </cell>
        </row>
        <row r="1309">
          <cell r="A1309">
            <v>40728.833333333336</v>
          </cell>
          <cell r="B1309">
            <v>5.7254192764814991E-2</v>
          </cell>
          <cell r="C1309">
            <v>4.0411190344752608E-2</v>
          </cell>
        </row>
        <row r="1310">
          <cell r="A1310">
            <v>40729.833333333336</v>
          </cell>
          <cell r="B1310">
            <v>5.725740362572352E-2</v>
          </cell>
          <cell r="C1310">
            <v>4.0411190344752608E-2</v>
          </cell>
        </row>
        <row r="1311">
          <cell r="A1311">
            <v>40730.833333333336</v>
          </cell>
          <cell r="B1311">
            <v>5.7749376818671073E-2</v>
          </cell>
          <cell r="C1311">
            <v>4.0411190344752608E-2</v>
          </cell>
        </row>
        <row r="1312">
          <cell r="A1312">
            <v>40731.833333333336</v>
          </cell>
          <cell r="B1312">
            <v>5.7947450426754796E-2</v>
          </cell>
          <cell r="C1312">
            <v>4.0671343171332405E-2</v>
          </cell>
        </row>
        <row r="1313">
          <cell r="A1313">
            <v>40734.833333333336</v>
          </cell>
          <cell r="B1313">
            <v>5.8979936400408203E-2</v>
          </cell>
          <cell r="C1313">
            <v>4.2073153708817097E-2</v>
          </cell>
        </row>
        <row r="1314">
          <cell r="A1314">
            <v>40735.833333333336</v>
          </cell>
          <cell r="B1314">
            <v>5.9022371904918443E-2</v>
          </cell>
          <cell r="C1314">
            <v>4.213277005859789E-2</v>
          </cell>
        </row>
        <row r="1315">
          <cell r="A1315">
            <v>40736.833333333336</v>
          </cell>
          <cell r="B1315">
            <v>5.8020103167576546E-2</v>
          </cell>
          <cell r="C1315">
            <v>4.0798102313066235E-2</v>
          </cell>
        </row>
        <row r="1316">
          <cell r="A1316">
            <v>40737.833333333336</v>
          </cell>
          <cell r="B1316">
            <v>5.8188936211752168E-2</v>
          </cell>
          <cell r="C1316">
            <v>4.1016212710144447E-2</v>
          </cell>
        </row>
        <row r="1317">
          <cell r="A1317">
            <v>40738.833333333336</v>
          </cell>
          <cell r="B1317">
            <v>5.8197378675097791E-2</v>
          </cell>
          <cell r="C1317">
            <v>4.1016212710144447E-2</v>
          </cell>
        </row>
        <row r="1318">
          <cell r="A1318">
            <v>40741.833333333336</v>
          </cell>
          <cell r="B1318">
            <v>5.823818633284536E-2</v>
          </cell>
          <cell r="C1318">
            <v>4.1549040893080036E-2</v>
          </cell>
        </row>
        <row r="1319">
          <cell r="A1319">
            <v>40742.833333333336</v>
          </cell>
          <cell r="B1319">
            <v>5.7374693792888079E-2</v>
          </cell>
          <cell r="C1319">
            <v>3.9308922528783909E-2</v>
          </cell>
        </row>
        <row r="1320">
          <cell r="A1320">
            <v>40743.833333333336</v>
          </cell>
          <cell r="B1320">
            <v>5.7323998323729093E-2</v>
          </cell>
          <cell r="C1320">
            <v>3.9257004948105488E-2</v>
          </cell>
        </row>
        <row r="1321">
          <cell r="A1321">
            <v>40744.833333333336</v>
          </cell>
          <cell r="B1321">
            <v>5.8948713918044668E-2</v>
          </cell>
          <cell r="C1321">
            <v>3.9257004948105488E-2</v>
          </cell>
        </row>
        <row r="1322">
          <cell r="A1322">
            <v>40745.833333333336</v>
          </cell>
          <cell r="B1322">
            <v>5.88807209209486E-2</v>
          </cell>
          <cell r="C1322">
            <v>3.9257004948105488E-2</v>
          </cell>
        </row>
        <row r="1323">
          <cell r="A1323">
            <v>40748.833333333336</v>
          </cell>
          <cell r="B1323">
            <v>5.9134058334520394E-2</v>
          </cell>
          <cell r="C1323">
            <v>3.958097015909403E-2</v>
          </cell>
        </row>
        <row r="1324">
          <cell r="A1324">
            <v>40749.833333333336</v>
          </cell>
          <cell r="B1324">
            <v>5.8598652092628718E-2</v>
          </cell>
          <cell r="C1324">
            <v>4.0130644761787723E-2</v>
          </cell>
        </row>
        <row r="1325">
          <cell r="A1325">
            <v>40750.833333333336</v>
          </cell>
          <cell r="B1325">
            <v>6.0766625552313935E-2</v>
          </cell>
          <cell r="C1325">
            <v>4.3414425843746565E-2</v>
          </cell>
        </row>
        <row r="1326">
          <cell r="A1326">
            <v>40751.833333333336</v>
          </cell>
          <cell r="B1326">
            <v>6.0810349809471954E-2</v>
          </cell>
          <cell r="C1326">
            <v>4.3414425843746565E-2</v>
          </cell>
        </row>
        <row r="1327">
          <cell r="A1327">
            <v>40752.833333333336</v>
          </cell>
          <cell r="B1327">
            <v>6.0692180419719084E-2</v>
          </cell>
          <cell r="C1327">
            <v>4.3414425843746565E-2</v>
          </cell>
        </row>
        <row r="1328">
          <cell r="A1328">
            <v>40755.833333333336</v>
          </cell>
          <cell r="B1328">
            <v>6.0867136881086185E-2</v>
          </cell>
          <cell r="C1328">
            <v>4.365881359902922E-2</v>
          </cell>
        </row>
        <row r="1329">
          <cell r="A1329">
            <v>40756.833333333336</v>
          </cell>
          <cell r="B1329">
            <v>6.3083242493621502E-2</v>
          </cell>
          <cell r="C1329">
            <v>4.6685339402019965E-2</v>
          </cell>
        </row>
        <row r="1330">
          <cell r="A1330">
            <v>40757.833333333336</v>
          </cell>
          <cell r="B1330">
            <v>6.2435285360715194E-2</v>
          </cell>
          <cell r="C1330">
            <v>4.5783807074200003E-2</v>
          </cell>
        </row>
        <row r="1331">
          <cell r="A1331">
            <v>40758.833333333336</v>
          </cell>
          <cell r="B1331">
            <v>7.1091739796021819E-2</v>
          </cell>
          <cell r="C1331">
            <v>5.7568172010999986E-2</v>
          </cell>
        </row>
        <row r="1332">
          <cell r="A1332">
            <v>40759.833333333336</v>
          </cell>
          <cell r="B1332">
            <v>7.147475670586742E-2</v>
          </cell>
          <cell r="C1332">
            <v>5.8098766433544287E-2</v>
          </cell>
        </row>
        <row r="1333">
          <cell r="A1333">
            <v>40762.833333333336</v>
          </cell>
          <cell r="B1333">
            <v>9.1168454895478326E-2</v>
          </cell>
          <cell r="C1333">
            <v>8.187475570482533E-2</v>
          </cell>
        </row>
        <row r="1334">
          <cell r="A1334">
            <v>40763.833333333336</v>
          </cell>
          <cell r="B1334">
            <v>0.10132828863817786</v>
          </cell>
          <cell r="C1334">
            <v>8.187475570482533E-2</v>
          </cell>
        </row>
        <row r="1335">
          <cell r="A1335">
            <v>40764.833333333336</v>
          </cell>
          <cell r="B1335">
            <v>0.10554152117974161</v>
          </cell>
          <cell r="C1335">
            <v>8.7431790724507338E-2</v>
          </cell>
        </row>
        <row r="1336">
          <cell r="A1336">
            <v>40765.833333333336</v>
          </cell>
          <cell r="B1336">
            <v>0.11269073726415581</v>
          </cell>
          <cell r="C1336">
            <v>8.7431790724507338E-2</v>
          </cell>
        </row>
        <row r="1337">
          <cell r="A1337">
            <v>40766.833333333336</v>
          </cell>
          <cell r="B1337">
            <v>0.11277366387481931</v>
          </cell>
          <cell r="C1337">
            <v>8.726602107120697E-2</v>
          </cell>
        </row>
        <row r="1338">
          <cell r="A1338">
            <v>40769.833333333336</v>
          </cell>
          <cell r="B1338">
            <v>0.11355659606673459</v>
          </cell>
          <cell r="C1338">
            <v>8.726602107120697E-2</v>
          </cell>
        </row>
        <row r="1339">
          <cell r="A1339">
            <v>40770.833333333336</v>
          </cell>
          <cell r="B1339">
            <v>0.11382423751961525</v>
          </cell>
          <cell r="C1339">
            <v>8.7749441514529972E-2</v>
          </cell>
        </row>
        <row r="1340">
          <cell r="A1340">
            <v>40771.833333333336</v>
          </cell>
          <cell r="B1340">
            <v>0.1136399628828958</v>
          </cell>
          <cell r="C1340">
            <v>8.7751502673563325E-2</v>
          </cell>
        </row>
        <row r="1341">
          <cell r="A1341">
            <v>40772.833333333336</v>
          </cell>
          <cell r="B1341">
            <v>0.11836346317459817</v>
          </cell>
          <cell r="C1341">
            <v>9.4309949805502627E-2</v>
          </cell>
        </row>
        <row r="1342">
          <cell r="A1342">
            <v>40773.833333333336</v>
          </cell>
          <cell r="B1342">
            <v>0.11819389927102034</v>
          </cell>
          <cell r="C1342">
            <v>9.3993824507792256E-2</v>
          </cell>
        </row>
        <row r="1343">
          <cell r="A1343">
            <v>40776.833333333336</v>
          </cell>
          <cell r="B1343">
            <v>0.11792287429608972</v>
          </cell>
          <cell r="C1343">
            <v>9.3537124884582518E-2</v>
          </cell>
        </row>
        <row r="1344">
          <cell r="A1344">
            <v>40777.833333333336</v>
          </cell>
          <cell r="B1344">
            <v>0.12058485006285198</v>
          </cell>
          <cell r="C1344">
            <v>9.3504907380560623E-2</v>
          </cell>
        </row>
        <row r="1345">
          <cell r="A1345">
            <v>40778.833333333336</v>
          </cell>
          <cell r="B1345">
            <v>0.12073407066055426</v>
          </cell>
          <cell r="C1345">
            <v>9.3504907380560623E-2</v>
          </cell>
        </row>
        <row r="1346">
          <cell r="A1346">
            <v>40779.833333333336</v>
          </cell>
          <cell r="B1346">
            <v>0.12128285519175484</v>
          </cell>
          <cell r="C1346">
            <v>9.4767289440156305E-2</v>
          </cell>
        </row>
        <row r="1347">
          <cell r="A1347">
            <v>40780.833333333336</v>
          </cell>
          <cell r="B1347">
            <v>0.1221743062203174</v>
          </cell>
          <cell r="C1347">
            <v>9.4767289440156305E-2</v>
          </cell>
        </row>
        <row r="1348">
          <cell r="A1348">
            <v>40783.833333333336</v>
          </cell>
          <cell r="B1348">
            <v>0.12569075723862697</v>
          </cell>
          <cell r="C1348">
            <v>9.4767289440156305E-2</v>
          </cell>
        </row>
        <row r="1349">
          <cell r="A1349">
            <v>40784.833333333336</v>
          </cell>
          <cell r="B1349">
            <v>0.1250497002711419</v>
          </cell>
          <cell r="C1349">
            <v>9.3719819619038663E-2</v>
          </cell>
        </row>
        <row r="1350">
          <cell r="A1350">
            <v>40785.833333333336</v>
          </cell>
          <cell r="B1350">
            <v>0.12506934350878682</v>
          </cell>
          <cell r="C1350">
            <v>9.3711882220685327E-2</v>
          </cell>
        </row>
        <row r="1351">
          <cell r="A1351">
            <v>40786.833333333336</v>
          </cell>
          <cell r="B1351">
            <v>0.12507340587780211</v>
          </cell>
          <cell r="C1351">
            <v>9.3717581814509454E-2</v>
          </cell>
        </row>
        <row r="1352">
          <cell r="A1352">
            <v>40787.833333333336</v>
          </cell>
          <cell r="B1352">
            <v>0.12644319853583219</v>
          </cell>
          <cell r="C1352">
            <v>9.560059694622515E-2</v>
          </cell>
        </row>
        <row r="1353">
          <cell r="A1353">
            <v>40791.833333333336</v>
          </cell>
          <cell r="B1353">
            <v>0.12657195508784244</v>
          </cell>
          <cell r="C1353">
            <v>9.5853336402574263E-2</v>
          </cell>
        </row>
        <row r="1354">
          <cell r="A1354">
            <v>40792.833333333336</v>
          </cell>
          <cell r="B1354">
            <v>0.12892565560247352</v>
          </cell>
          <cell r="C1354">
            <v>9.5697753142525099E-2</v>
          </cell>
        </row>
        <row r="1355">
          <cell r="A1355">
            <v>40793.833333333336</v>
          </cell>
          <cell r="B1355">
            <v>0.12887786924705669</v>
          </cell>
          <cell r="C1355">
            <v>9.5905103013302823E-2</v>
          </cell>
        </row>
        <row r="1356">
          <cell r="A1356">
            <v>40794.833333333336</v>
          </cell>
          <cell r="B1356">
            <v>0.12976618006804505</v>
          </cell>
          <cell r="C1356">
            <v>9.7145484874406607E-2</v>
          </cell>
        </row>
        <row r="1357">
          <cell r="A1357">
            <v>40797.833333333336</v>
          </cell>
          <cell r="B1357">
            <v>0.12974825026244013</v>
          </cell>
          <cell r="C1357">
            <v>9.7145484874406607E-2</v>
          </cell>
        </row>
        <row r="1358">
          <cell r="A1358">
            <v>40798.833333333336</v>
          </cell>
          <cell r="B1358">
            <v>0.12987985702787802</v>
          </cell>
          <cell r="C1358">
            <v>9.7145484874406607E-2</v>
          </cell>
        </row>
        <row r="1359">
          <cell r="A1359">
            <v>40799.833333333336</v>
          </cell>
          <cell r="B1359">
            <v>0.13007830236175741</v>
          </cell>
          <cell r="C1359">
            <v>9.6417526956610614E-2</v>
          </cell>
        </row>
        <row r="1360">
          <cell r="A1360">
            <v>40800.833333333336</v>
          </cell>
          <cell r="B1360">
            <v>0.13064444220727803</v>
          </cell>
          <cell r="C1360">
            <v>9.6417526956610614E-2</v>
          </cell>
        </row>
        <row r="1361">
          <cell r="A1361">
            <v>40801.833333333336</v>
          </cell>
          <cell r="B1361">
            <v>0.1306553069977828</v>
          </cell>
          <cell r="C1361">
            <v>9.6413367500764097E-2</v>
          </cell>
        </row>
        <row r="1362">
          <cell r="A1362">
            <v>40804.833333333336</v>
          </cell>
          <cell r="B1362">
            <v>0.13076511928998702</v>
          </cell>
          <cell r="C1362">
            <v>9.6603423087686546E-2</v>
          </cell>
        </row>
        <row r="1363">
          <cell r="A1363">
            <v>40805.833333333336</v>
          </cell>
          <cell r="B1363">
            <v>0.12983253190212382</v>
          </cell>
          <cell r="C1363">
            <v>9.6766079293864118E-2</v>
          </cell>
        </row>
        <row r="1364">
          <cell r="A1364">
            <v>40806.833333333336</v>
          </cell>
          <cell r="B1364">
            <v>0.1312316211152699</v>
          </cell>
          <cell r="C1364">
            <v>9.872811507862557E-2</v>
          </cell>
        </row>
        <row r="1365">
          <cell r="A1365">
            <v>40807.833333333336</v>
          </cell>
          <cell r="B1365">
            <v>0.13166201548707557</v>
          </cell>
          <cell r="C1365">
            <v>9.9432085106539309E-2</v>
          </cell>
        </row>
        <row r="1366">
          <cell r="A1366">
            <v>40808.833333333336</v>
          </cell>
          <cell r="B1366">
            <v>0.13159335501108327</v>
          </cell>
          <cell r="C1366">
            <v>9.8553467022929081E-2</v>
          </cell>
        </row>
        <row r="1367">
          <cell r="A1367">
            <v>40811.833333333336</v>
          </cell>
          <cell r="B1367">
            <v>0.13203996280232064</v>
          </cell>
          <cell r="C1367">
            <v>9.8553467022929081E-2</v>
          </cell>
        </row>
        <row r="1368">
          <cell r="A1368">
            <v>40812.833333333336</v>
          </cell>
          <cell r="B1368">
            <v>0.13206150534379563</v>
          </cell>
          <cell r="C1368">
            <v>9.8553467022929081E-2</v>
          </cell>
        </row>
        <row r="1369">
          <cell r="A1369">
            <v>40813.833333333336</v>
          </cell>
          <cell r="B1369">
            <v>0.1340235373471142</v>
          </cell>
          <cell r="C1369">
            <v>0.10130960102546412</v>
          </cell>
        </row>
        <row r="1370">
          <cell r="A1370">
            <v>40814.833333333336</v>
          </cell>
          <cell r="B1370">
            <v>0.13413245776979457</v>
          </cell>
          <cell r="C1370">
            <v>0.10130960102546412</v>
          </cell>
        </row>
        <row r="1371">
          <cell r="A1371">
            <v>40815.833333333336</v>
          </cell>
          <cell r="B1371">
            <v>0.13355647386487823</v>
          </cell>
          <cell r="C1371">
            <v>0.10208095535389762</v>
          </cell>
        </row>
        <row r="1372">
          <cell r="A1372">
            <v>40818.833333333336</v>
          </cell>
          <cell r="B1372">
            <v>0.13599033009849504</v>
          </cell>
          <cell r="C1372">
            <v>0.10552571880849144</v>
          </cell>
        </row>
        <row r="1373">
          <cell r="A1373">
            <v>40819.833333333336</v>
          </cell>
          <cell r="B1373">
            <v>0.13906030820668006</v>
          </cell>
          <cell r="C1373">
            <v>0.10552571880849144</v>
          </cell>
        </row>
        <row r="1374">
          <cell r="A1374">
            <v>40820.833333333336</v>
          </cell>
          <cell r="B1374">
            <v>0.13944242394313217</v>
          </cell>
          <cell r="C1374">
            <v>0.10552571880849144</v>
          </cell>
        </row>
        <row r="1375">
          <cell r="A1375">
            <v>40821.833333333336</v>
          </cell>
          <cell r="B1375">
            <v>0.13990941733129073</v>
          </cell>
          <cell r="C1375">
            <v>0.10537140996643607</v>
          </cell>
        </row>
        <row r="1376">
          <cell r="A1376">
            <v>40822.833333333336</v>
          </cell>
          <cell r="B1376">
            <v>0.13988769721582026</v>
          </cell>
          <cell r="C1376">
            <v>0.1053405796894936</v>
          </cell>
        </row>
        <row r="1377">
          <cell r="A1377">
            <v>40825.833333333336</v>
          </cell>
          <cell r="B1377">
            <v>0.14148406383947057</v>
          </cell>
          <cell r="C1377">
            <v>0.10531674928288293</v>
          </cell>
        </row>
        <row r="1378">
          <cell r="A1378">
            <v>40826.833333333336</v>
          </cell>
          <cell r="B1378">
            <v>0.14149928313951826</v>
          </cell>
          <cell r="C1378">
            <v>0.10531674928288293</v>
          </cell>
        </row>
        <row r="1379">
          <cell r="A1379">
            <v>40827.833333333336</v>
          </cell>
          <cell r="B1379">
            <v>0.14176794141119431</v>
          </cell>
          <cell r="C1379">
            <v>0.10519749687211895</v>
          </cell>
        </row>
        <row r="1380">
          <cell r="A1380">
            <v>40828.833333333336</v>
          </cell>
          <cell r="B1380">
            <v>0.14174224798818391</v>
          </cell>
          <cell r="C1380">
            <v>0.10522010847453843</v>
          </cell>
        </row>
        <row r="1381">
          <cell r="A1381">
            <v>40829.833333333336</v>
          </cell>
          <cell r="B1381">
            <v>0.14209530250522956</v>
          </cell>
          <cell r="C1381">
            <v>0.10501084769366739</v>
          </cell>
        </row>
        <row r="1382">
          <cell r="A1382">
            <v>40832.833333333336</v>
          </cell>
          <cell r="B1382">
            <v>0.1426133154587878</v>
          </cell>
          <cell r="C1382">
            <v>0.10625680311576191</v>
          </cell>
        </row>
        <row r="1383">
          <cell r="A1383">
            <v>40833.833333333336</v>
          </cell>
          <cell r="B1383">
            <v>0.14356014383696816</v>
          </cell>
          <cell r="C1383">
            <v>0.10625680311576191</v>
          </cell>
        </row>
        <row r="1384">
          <cell r="A1384">
            <v>40834.833333333336</v>
          </cell>
          <cell r="B1384">
            <v>0.14298816271969084</v>
          </cell>
          <cell r="C1384">
            <v>0.10689939158055546</v>
          </cell>
        </row>
        <row r="1385">
          <cell r="A1385">
            <v>40835.833333333336</v>
          </cell>
          <cell r="B1385">
            <v>0.14310901778791582</v>
          </cell>
          <cell r="C1385">
            <v>0.10689939158055546</v>
          </cell>
        </row>
        <row r="1386">
          <cell r="A1386">
            <v>40836.833333333336</v>
          </cell>
          <cell r="B1386">
            <v>0.14333301789367442</v>
          </cell>
          <cell r="C1386">
            <v>0.10675530850257321</v>
          </cell>
        </row>
        <row r="1387">
          <cell r="A1387">
            <v>40839.833333333336</v>
          </cell>
          <cell r="B1387">
            <v>0.14366537927932724</v>
          </cell>
          <cell r="C1387">
            <v>0.1065498964955756</v>
          </cell>
        </row>
        <row r="1388">
          <cell r="A1388">
            <v>40840.833333333336</v>
          </cell>
          <cell r="B1388">
            <v>0.14369592814926097</v>
          </cell>
          <cell r="C1388">
            <v>0.10659117993026451</v>
          </cell>
        </row>
        <row r="1389">
          <cell r="A1389">
            <v>40841.833333333336</v>
          </cell>
          <cell r="B1389">
            <v>0.14376499367367732</v>
          </cell>
          <cell r="C1389">
            <v>0.10659117993026451</v>
          </cell>
        </row>
        <row r="1390">
          <cell r="A1390">
            <v>40842.833333333336</v>
          </cell>
          <cell r="B1390">
            <v>0.14825795982862228</v>
          </cell>
          <cell r="C1390">
            <v>0.10659117993026451</v>
          </cell>
        </row>
        <row r="1391">
          <cell r="A1391">
            <v>40843.833333333336</v>
          </cell>
          <cell r="B1391">
            <v>0.14807627747286478</v>
          </cell>
          <cell r="C1391">
            <v>0.10636485737165408</v>
          </cell>
        </row>
        <row r="1392">
          <cell r="A1392">
            <v>40846.833333333336</v>
          </cell>
          <cell r="B1392">
            <v>0.14831374471602551</v>
          </cell>
          <cell r="C1392">
            <v>0.10668413020172669</v>
          </cell>
        </row>
        <row r="1393">
          <cell r="A1393">
            <v>40847.833333333336</v>
          </cell>
          <cell r="B1393">
            <v>0.15115971513836121</v>
          </cell>
          <cell r="C1393">
            <v>0.11050812669551614</v>
          </cell>
        </row>
        <row r="1394">
          <cell r="A1394">
            <v>40848.833333333336</v>
          </cell>
          <cell r="B1394">
            <v>0.14775700274822146</v>
          </cell>
          <cell r="C1394">
            <v>0.10485279503795658</v>
          </cell>
        </row>
        <row r="1395">
          <cell r="A1395">
            <v>40849.833333333336</v>
          </cell>
          <cell r="B1395">
            <v>0.14814287325198289</v>
          </cell>
          <cell r="C1395">
            <v>0.10448196840258737</v>
          </cell>
        </row>
        <row r="1396">
          <cell r="A1396">
            <v>40850.833333333336</v>
          </cell>
          <cell r="B1396">
            <v>0.13570418038625026</v>
          </cell>
          <cell r="C1396">
            <v>8.7207884879714093E-2</v>
          </cell>
        </row>
        <row r="1397">
          <cell r="A1397">
            <v>40853.791666666664</v>
          </cell>
          <cell r="B1397">
            <v>0.12911457938827639</v>
          </cell>
          <cell r="C1397">
            <v>8.7207884879714093E-2</v>
          </cell>
        </row>
        <row r="1398">
          <cell r="A1398">
            <v>40854.791666666664</v>
          </cell>
          <cell r="B1398">
            <v>0.12549416684473622</v>
          </cell>
          <cell r="C1398">
            <v>8.160593527342061E-2</v>
          </cell>
        </row>
        <row r="1399">
          <cell r="A1399">
            <v>40855.791666666664</v>
          </cell>
          <cell r="B1399">
            <v>0.12513105102244071</v>
          </cell>
          <cell r="C1399">
            <v>8.8457472996549352E-2</v>
          </cell>
        </row>
        <row r="1400">
          <cell r="A1400">
            <v>40856.791666666664</v>
          </cell>
          <cell r="B1400">
            <v>0.1254332453224693</v>
          </cell>
          <cell r="C1400">
            <v>8.8457472996549352E-2</v>
          </cell>
        </row>
        <row r="1401">
          <cell r="A1401">
            <v>40857.791666666664</v>
          </cell>
          <cell r="B1401">
            <v>0.12580145056495004</v>
          </cell>
          <cell r="C1401">
            <v>8.8457472996549352E-2</v>
          </cell>
        </row>
        <row r="1402">
          <cell r="A1402">
            <v>40860.791666666664</v>
          </cell>
          <cell r="B1402">
            <v>0.12565216958642303</v>
          </cell>
          <cell r="C1402">
            <v>8.8271103295857273E-2</v>
          </cell>
        </row>
        <row r="1403">
          <cell r="A1403">
            <v>40861.791666666664</v>
          </cell>
          <cell r="B1403">
            <v>0.12569308340713961</v>
          </cell>
          <cell r="C1403">
            <v>8.8269054269950284E-2</v>
          </cell>
        </row>
        <row r="1404">
          <cell r="A1404">
            <v>40862.791666666664</v>
          </cell>
          <cell r="B1404">
            <v>0.12078219107857821</v>
          </cell>
          <cell r="C1404">
            <v>8.1659735278615225E-2</v>
          </cell>
        </row>
        <row r="1405">
          <cell r="A1405">
            <v>40863.791666666664</v>
          </cell>
          <cell r="B1405">
            <v>0.12143446414812128</v>
          </cell>
          <cell r="C1405">
            <v>8.2439082260843136E-2</v>
          </cell>
        </row>
        <row r="1406">
          <cell r="A1406">
            <v>40864.791666666664</v>
          </cell>
          <cell r="B1406">
            <v>0.12139833689822796</v>
          </cell>
          <cell r="C1406">
            <v>8.2411709404563493E-2</v>
          </cell>
        </row>
        <row r="1407">
          <cell r="A1407">
            <v>40867.791666666664</v>
          </cell>
          <cell r="B1407">
            <v>0.12148475493972138</v>
          </cell>
          <cell r="C1407">
            <v>8.530872440761067E-2</v>
          </cell>
        </row>
        <row r="1408">
          <cell r="A1408">
            <v>40868.791666666664</v>
          </cell>
          <cell r="B1408">
            <v>0.12125685633960551</v>
          </cell>
          <cell r="C1408">
            <v>8.5331679849032935E-2</v>
          </cell>
        </row>
        <row r="1409">
          <cell r="A1409">
            <v>40869.791666666664</v>
          </cell>
          <cell r="B1409">
            <v>0.12187156162091106</v>
          </cell>
          <cell r="C1409">
            <v>8.6164548708651811E-2</v>
          </cell>
        </row>
        <row r="1410">
          <cell r="A1410">
            <v>40871.791666666664</v>
          </cell>
          <cell r="B1410">
            <v>0.12109217559139981</v>
          </cell>
          <cell r="C1410">
            <v>8.6250402414695712E-2</v>
          </cell>
        </row>
        <row r="1411">
          <cell r="A1411">
            <v>40874.791666666664</v>
          </cell>
          <cell r="B1411">
            <v>0.12071772100410266</v>
          </cell>
          <cell r="C1411">
            <v>8.6250402414695712E-2</v>
          </cell>
        </row>
        <row r="1412">
          <cell r="A1412">
            <v>40875.791666666664</v>
          </cell>
          <cell r="B1412">
            <v>0.12069817081693866</v>
          </cell>
          <cell r="C1412">
            <v>8.6288225398112026E-2</v>
          </cell>
        </row>
        <row r="1413">
          <cell r="A1413">
            <v>40876.791666666664</v>
          </cell>
          <cell r="B1413">
            <v>0.12539249473323644</v>
          </cell>
          <cell r="C1413">
            <v>8.6288225398112026E-2</v>
          </cell>
        </row>
        <row r="1414">
          <cell r="A1414">
            <v>40877.791666666664</v>
          </cell>
          <cell r="B1414">
            <v>0.12501772100618777</v>
          </cell>
          <cell r="C1414">
            <v>8.5822269190309317E-2</v>
          </cell>
        </row>
        <row r="1415">
          <cell r="A1415">
            <v>40878.791666666664</v>
          </cell>
          <cell r="B1415">
            <v>0.12332181327497339</v>
          </cell>
          <cell r="C1415">
            <v>8.3401125134041756E-2</v>
          </cell>
        </row>
        <row r="1416">
          <cell r="A1416">
            <v>40881.791666666664</v>
          </cell>
          <cell r="B1416">
            <v>0.12341442840294663</v>
          </cell>
          <cell r="C1416">
            <v>8.3110527074454391E-2</v>
          </cell>
        </row>
        <row r="1417">
          <cell r="A1417">
            <v>40882.791666666664</v>
          </cell>
          <cell r="B1417">
            <v>0.12129849384401599</v>
          </cell>
          <cell r="C1417">
            <v>8.3148788952787725E-2</v>
          </cell>
        </row>
        <row r="1418">
          <cell r="A1418">
            <v>40883.791666666664</v>
          </cell>
          <cell r="B1418">
            <v>0.12107581225863445</v>
          </cell>
          <cell r="C1418">
            <v>8.2909564029906721E-2</v>
          </cell>
        </row>
        <row r="1419">
          <cell r="A1419">
            <v>40884.791666666664</v>
          </cell>
          <cell r="B1419">
            <v>0.12134661669710001</v>
          </cell>
          <cell r="C1419">
            <v>8.3276123273905281E-2</v>
          </cell>
        </row>
        <row r="1420">
          <cell r="A1420">
            <v>40885.791666666664</v>
          </cell>
          <cell r="B1420">
            <v>0.12267542390016173</v>
          </cell>
          <cell r="C1420">
            <v>8.3276123273905281E-2</v>
          </cell>
        </row>
        <row r="1421">
          <cell r="A1421">
            <v>40888.791666666664</v>
          </cell>
          <cell r="B1421">
            <v>0.12306119490831303</v>
          </cell>
          <cell r="C1421">
            <v>8.401436497731235E-2</v>
          </cell>
        </row>
        <row r="1422">
          <cell r="A1422">
            <v>40889.791666666664</v>
          </cell>
          <cell r="B1422">
            <v>0.12290498844256063</v>
          </cell>
          <cell r="C1422">
            <v>8.4530022461717494E-2</v>
          </cell>
        </row>
        <row r="1423">
          <cell r="A1423">
            <v>40890.791666666664</v>
          </cell>
          <cell r="B1423">
            <v>0.12277892821946015</v>
          </cell>
          <cell r="C1423">
            <v>8.5112054732889686E-2</v>
          </cell>
        </row>
        <row r="1424">
          <cell r="A1424">
            <v>40891.791666666664</v>
          </cell>
          <cell r="B1424">
            <v>0.12308851256421507</v>
          </cell>
          <cell r="C1424">
            <v>8.5112054732889686E-2</v>
          </cell>
        </row>
        <row r="1425">
          <cell r="A1425">
            <v>40892.791666666664</v>
          </cell>
          <cell r="B1425">
            <v>0.12432571959992408</v>
          </cell>
          <cell r="C1425">
            <v>8.4896277547565277E-2</v>
          </cell>
        </row>
        <row r="1426">
          <cell r="A1426">
            <v>40895.791666666664</v>
          </cell>
          <cell r="B1426">
            <v>0.1246296930176186</v>
          </cell>
          <cell r="C1426">
            <v>8.5291456034880975E-2</v>
          </cell>
        </row>
        <row r="1427">
          <cell r="A1427">
            <v>40896.791666666664</v>
          </cell>
          <cell r="B1427">
            <v>0.12536928767244743</v>
          </cell>
          <cell r="C1427">
            <v>8.2869066882282988E-2</v>
          </cell>
        </row>
        <row r="1428">
          <cell r="A1428">
            <v>40897.791666666664</v>
          </cell>
          <cell r="B1428">
            <v>0.12463805020637338</v>
          </cell>
          <cell r="C1428">
            <v>8.2023066294089189E-2</v>
          </cell>
        </row>
        <row r="1429">
          <cell r="A1429">
            <v>40898.791666666664</v>
          </cell>
          <cell r="B1429">
            <v>0.12445931373008656</v>
          </cell>
          <cell r="C1429">
            <v>8.2023066294089189E-2</v>
          </cell>
        </row>
        <row r="1430">
          <cell r="A1430">
            <v>40899.791666666664</v>
          </cell>
          <cell r="B1430">
            <v>0.12390677641964364</v>
          </cell>
          <cell r="C1430">
            <v>8.2023066294089189E-2</v>
          </cell>
        </row>
        <row r="1431">
          <cell r="A1431">
            <v>40903.791666666664</v>
          </cell>
          <cell r="B1431">
            <v>0.12348253907977</v>
          </cell>
          <cell r="C1431">
            <v>8.2023066294089189E-2</v>
          </cell>
        </row>
        <row r="1432">
          <cell r="A1432">
            <v>40904.791666666664</v>
          </cell>
          <cell r="B1432">
            <v>0.12175264465380388</v>
          </cell>
          <cell r="C1432">
            <v>7.9636899327733768E-2</v>
          </cell>
        </row>
        <row r="1433">
          <cell r="A1433">
            <v>40905.791666666664</v>
          </cell>
          <cell r="B1433">
            <v>0.12173839466070327</v>
          </cell>
          <cell r="C1433">
            <v>7.9636899327733768E-2</v>
          </cell>
        </row>
        <row r="1434">
          <cell r="A1434">
            <v>40906.791666666664</v>
          </cell>
          <cell r="B1434">
            <v>0.12096618641274982</v>
          </cell>
          <cell r="C1434">
            <v>7.8683385835336669E-2</v>
          </cell>
        </row>
        <row r="1435">
          <cell r="A1435">
            <v>40910.791666666664</v>
          </cell>
          <cell r="B1435">
            <v>0.11773063951681736</v>
          </cell>
          <cell r="C1435">
            <v>7.3784617904083097E-2</v>
          </cell>
        </row>
        <row r="1436">
          <cell r="A1436">
            <v>40911.791666666664</v>
          </cell>
          <cell r="B1436">
            <v>0.11505636068816245</v>
          </cell>
          <cell r="C1436">
            <v>7.3845831477846943E-2</v>
          </cell>
        </row>
        <row r="1437">
          <cell r="A1437">
            <v>40912.791666666664</v>
          </cell>
          <cell r="B1437">
            <v>0.11440510313631272</v>
          </cell>
          <cell r="C1437">
            <v>7.3845831477846943E-2</v>
          </cell>
        </row>
        <row r="1438">
          <cell r="A1438">
            <v>40913.791666666664</v>
          </cell>
          <cell r="B1438">
            <v>0.11404621124787269</v>
          </cell>
          <cell r="C1438">
            <v>7.3853704791712535E-2</v>
          </cell>
        </row>
        <row r="1439">
          <cell r="A1439">
            <v>40916.791666666664</v>
          </cell>
          <cell r="B1439">
            <v>0.1130998010975328</v>
          </cell>
          <cell r="C1439">
            <v>7.2718031497247509E-2</v>
          </cell>
        </row>
        <row r="1440">
          <cell r="A1440">
            <v>40917.791666666664</v>
          </cell>
          <cell r="B1440">
            <v>0.11197015133132861</v>
          </cell>
          <cell r="C1440">
            <v>7.2718031497247509E-2</v>
          </cell>
        </row>
        <row r="1441">
          <cell r="A1441">
            <v>40918.791666666664</v>
          </cell>
          <cell r="B1441">
            <v>0.11202637679054138</v>
          </cell>
          <cell r="C1441">
            <v>7.2718031497247509E-2</v>
          </cell>
        </row>
        <row r="1442">
          <cell r="A1442">
            <v>40919.791666666664</v>
          </cell>
          <cell r="B1442">
            <v>0.11183513238728533</v>
          </cell>
          <cell r="C1442">
            <v>7.2718031497247509E-2</v>
          </cell>
        </row>
        <row r="1443">
          <cell r="A1443">
            <v>40920.791666666664</v>
          </cell>
          <cell r="B1443">
            <v>0.11212681784607817</v>
          </cell>
          <cell r="C1443">
            <v>7.3046864057220509E-2</v>
          </cell>
        </row>
        <row r="1444">
          <cell r="A1444">
            <v>40924.791666666664</v>
          </cell>
          <cell r="B1444">
            <v>0.11173285657621834</v>
          </cell>
          <cell r="C1444">
            <v>7.3071779497141873E-2</v>
          </cell>
        </row>
        <row r="1445">
          <cell r="A1445">
            <v>40925.791666666664</v>
          </cell>
          <cell r="B1445">
            <v>0.11095061687292303</v>
          </cell>
          <cell r="C1445">
            <v>7.124784125740051E-2</v>
          </cell>
        </row>
        <row r="1446">
          <cell r="A1446">
            <v>40926.791666666664</v>
          </cell>
          <cell r="B1446">
            <v>0.11007404950061671</v>
          </cell>
          <cell r="C1446">
            <v>7.124784125740051E-2</v>
          </cell>
        </row>
        <row r="1447">
          <cell r="A1447">
            <v>40927.791666666664</v>
          </cell>
          <cell r="B1447">
            <v>0.10926343426747444</v>
          </cell>
          <cell r="C1447">
            <v>7.0283402433633305E-2</v>
          </cell>
        </row>
        <row r="1448">
          <cell r="A1448">
            <v>40930.791666666664</v>
          </cell>
          <cell r="B1448">
            <v>0.1093751933294604</v>
          </cell>
          <cell r="C1448">
            <v>7.0492129958042285E-2</v>
          </cell>
        </row>
        <row r="1449">
          <cell r="A1449">
            <v>40931.791666666664</v>
          </cell>
          <cell r="B1449">
            <v>0.10921710968463372</v>
          </cell>
          <cell r="C1449">
            <v>7.0492129958042285E-2</v>
          </cell>
        </row>
        <row r="1450">
          <cell r="A1450">
            <v>40932.791666666664</v>
          </cell>
          <cell r="B1450">
            <v>0.10879483747943283</v>
          </cell>
          <cell r="C1450">
            <v>7.0492129958042285E-2</v>
          </cell>
        </row>
        <row r="1451">
          <cell r="A1451">
            <v>40933.791666666664</v>
          </cell>
          <cell r="B1451">
            <v>0.10720432764576317</v>
          </cell>
          <cell r="C1451">
            <v>6.8454345866190286E-2</v>
          </cell>
        </row>
        <row r="1452">
          <cell r="A1452">
            <v>40934.791666666664</v>
          </cell>
          <cell r="B1452">
            <v>0.10714538604407134</v>
          </cell>
          <cell r="C1452">
            <v>6.8454345866190286E-2</v>
          </cell>
        </row>
        <row r="1453">
          <cell r="A1453">
            <v>40937.791666666664</v>
          </cell>
          <cell r="B1453">
            <v>0.10144906317468499</v>
          </cell>
          <cell r="C1453">
            <v>6.8555151314738924E-2</v>
          </cell>
        </row>
        <row r="1454">
          <cell r="A1454">
            <v>40938.791666666664</v>
          </cell>
          <cell r="B1454">
            <v>0.10144953812216949</v>
          </cell>
          <cell r="C1454">
            <v>6.8555151314738924E-2</v>
          </cell>
        </row>
        <row r="1455">
          <cell r="A1455">
            <v>40939.791666666664</v>
          </cell>
          <cell r="B1455">
            <v>9.9903212001350203E-2</v>
          </cell>
          <cell r="C1455">
            <v>6.4969612616718339E-2</v>
          </cell>
        </row>
        <row r="1456">
          <cell r="A1456">
            <v>40940.791666666664</v>
          </cell>
          <cell r="B1456">
            <v>9.4978321559584633E-2</v>
          </cell>
          <cell r="C1456">
            <v>5.822806998959501E-2</v>
          </cell>
        </row>
        <row r="1457">
          <cell r="A1457">
            <v>40941.791666666664</v>
          </cell>
          <cell r="B1457">
            <v>9.418415661645603E-2</v>
          </cell>
          <cell r="C1457">
            <v>5.822806998959501E-2</v>
          </cell>
        </row>
        <row r="1458">
          <cell r="A1458">
            <v>40944.791666666664</v>
          </cell>
          <cell r="B1458">
            <v>9.3535091363402628E-2</v>
          </cell>
          <cell r="C1458">
            <v>5.8511848822620234E-2</v>
          </cell>
        </row>
        <row r="1459">
          <cell r="A1459">
            <v>40945.791666666664</v>
          </cell>
          <cell r="B1459">
            <v>9.335894414305547E-2</v>
          </cell>
          <cell r="C1459">
            <v>5.8368604815445681E-2</v>
          </cell>
        </row>
        <row r="1460">
          <cell r="A1460">
            <v>40946.791666666664</v>
          </cell>
          <cell r="B1460">
            <v>9.337334993951231E-2</v>
          </cell>
          <cell r="C1460">
            <v>5.8368604815445681E-2</v>
          </cell>
        </row>
        <row r="1461">
          <cell r="A1461">
            <v>40947.791666666664</v>
          </cell>
          <cell r="B1461">
            <v>9.2623011784196768E-2</v>
          </cell>
          <cell r="C1461">
            <v>5.8368604815445681E-2</v>
          </cell>
        </row>
        <row r="1462">
          <cell r="A1462">
            <v>40948.791666666664</v>
          </cell>
          <cell r="B1462">
            <v>8.5628935839062115E-2</v>
          </cell>
          <cell r="C1462">
            <v>4.7811412805689214E-2</v>
          </cell>
        </row>
        <row r="1463">
          <cell r="A1463">
            <v>40951.791666666664</v>
          </cell>
          <cell r="B1463">
            <v>8.5213106961536875E-2</v>
          </cell>
          <cell r="C1463">
            <v>4.7811412805689214E-2</v>
          </cell>
        </row>
        <row r="1464">
          <cell r="A1464">
            <v>40952.791666666664</v>
          </cell>
          <cell r="B1464">
            <v>8.4036157428944866E-2</v>
          </cell>
          <cell r="C1464">
            <v>4.7820503614817406E-2</v>
          </cell>
        </row>
        <row r="1465">
          <cell r="A1465">
            <v>40953.791666666664</v>
          </cell>
          <cell r="B1465">
            <v>8.3704798050137821E-2</v>
          </cell>
          <cell r="C1465">
            <v>4.7390754318647019E-2</v>
          </cell>
        </row>
        <row r="1466">
          <cell r="A1466">
            <v>40954.791666666664</v>
          </cell>
          <cell r="B1466">
            <v>8.4074349528430917E-2</v>
          </cell>
          <cell r="C1466">
            <v>4.7390754318647019E-2</v>
          </cell>
        </row>
        <row r="1467">
          <cell r="A1467">
            <v>40955.791666666664</v>
          </cell>
          <cell r="B1467">
            <v>8.346081534631894E-2</v>
          </cell>
          <cell r="C1467">
            <v>4.66398350230086E-2</v>
          </cell>
        </row>
        <row r="1468">
          <cell r="A1468">
            <v>40959.791666666664</v>
          </cell>
          <cell r="B1468">
            <v>8.2864783631527827E-2</v>
          </cell>
          <cell r="C1468">
            <v>4.5773936011162135E-2</v>
          </cell>
        </row>
        <row r="1469">
          <cell r="A1469">
            <v>40960.791666666664</v>
          </cell>
          <cell r="B1469">
            <v>8.3115428108340286E-2</v>
          </cell>
          <cell r="C1469">
            <v>4.5997041418020641E-2</v>
          </cell>
        </row>
        <row r="1470">
          <cell r="A1470">
            <v>40961.791666666664</v>
          </cell>
          <cell r="B1470">
            <v>7.9483402458617833E-2</v>
          </cell>
          <cell r="C1470">
            <v>4.0371267086130182E-2</v>
          </cell>
        </row>
        <row r="1471">
          <cell r="A1471">
            <v>40962.791666666664</v>
          </cell>
          <cell r="B1471">
            <v>7.9735833377833035E-2</v>
          </cell>
          <cell r="C1471">
            <v>4.066813280255166E-2</v>
          </cell>
        </row>
        <row r="1472">
          <cell r="A1472">
            <v>40965.791666666664</v>
          </cell>
          <cell r="B1472">
            <v>7.6610404192581819E-2</v>
          </cell>
          <cell r="C1472">
            <v>3.568461452434455E-2</v>
          </cell>
        </row>
        <row r="1473">
          <cell r="A1473">
            <v>40966.791666666664</v>
          </cell>
          <cell r="B1473">
            <v>7.6353476089029662E-2</v>
          </cell>
          <cell r="C1473">
            <v>3.5476601460959364E-2</v>
          </cell>
        </row>
        <row r="1474">
          <cell r="A1474">
            <v>40967.791666666664</v>
          </cell>
          <cell r="B1474">
            <v>7.3020046831775168E-2</v>
          </cell>
          <cell r="C1474">
            <v>3.7017545233585782E-2</v>
          </cell>
        </row>
        <row r="1475">
          <cell r="A1475">
            <v>40968.791666666664</v>
          </cell>
          <cell r="B1475">
            <v>7.3005198720334258E-2</v>
          </cell>
          <cell r="C1475">
            <v>3.6929293649650696E-2</v>
          </cell>
        </row>
        <row r="1476">
          <cell r="A1476">
            <v>40969.791666666664</v>
          </cell>
          <cell r="B1476">
            <v>6.6767911097623076E-2</v>
          </cell>
          <cell r="C1476">
            <v>3.8669623072380865E-2</v>
          </cell>
        </row>
        <row r="1477">
          <cell r="A1477">
            <v>40972.791666666664</v>
          </cell>
          <cell r="B1477">
            <v>6.7144003465626392E-2</v>
          </cell>
          <cell r="C1477">
            <v>3.90807802233386E-2</v>
          </cell>
        </row>
        <row r="1478">
          <cell r="A1478">
            <v>40973.791666666664</v>
          </cell>
          <cell r="B1478">
            <v>6.9637470925716635E-2</v>
          </cell>
          <cell r="C1478">
            <v>4.2996097256569603E-2</v>
          </cell>
        </row>
        <row r="1479">
          <cell r="A1479">
            <v>40974.791666666664</v>
          </cell>
          <cell r="B1479">
            <v>6.9290039313525398E-2</v>
          </cell>
          <cell r="C1479">
            <v>4.2996097256569603E-2</v>
          </cell>
        </row>
        <row r="1480">
          <cell r="A1480">
            <v>40975.791666666664</v>
          </cell>
          <cell r="B1480">
            <v>7.0239502613397758E-2</v>
          </cell>
          <cell r="C1480">
            <v>4.2922057098591822E-2</v>
          </cell>
        </row>
        <row r="1481">
          <cell r="A1481">
            <v>40976.791666666664</v>
          </cell>
          <cell r="B1481">
            <v>7.104114225979638E-2</v>
          </cell>
          <cell r="C1481">
            <v>4.2922015968454401E-2</v>
          </cell>
        </row>
        <row r="1482">
          <cell r="A1482">
            <v>40979.833333333336</v>
          </cell>
          <cell r="B1482">
            <v>6.8367147558451913E-2</v>
          </cell>
          <cell r="C1482">
            <v>3.8922205355934415E-2</v>
          </cell>
        </row>
        <row r="1483">
          <cell r="A1483">
            <v>40980.833333333336</v>
          </cell>
          <cell r="B1483">
            <v>6.792131642996474E-2</v>
          </cell>
          <cell r="C1483">
            <v>3.8922205355934415E-2</v>
          </cell>
        </row>
        <row r="1484">
          <cell r="A1484">
            <v>40981.833333333336</v>
          </cell>
          <cell r="B1484">
            <v>6.6946991639434864E-2</v>
          </cell>
          <cell r="C1484">
            <v>3.7532696302322789E-2</v>
          </cell>
        </row>
        <row r="1485">
          <cell r="A1485">
            <v>40982.833333333336</v>
          </cell>
          <cell r="B1485">
            <v>6.6287106936257445E-2</v>
          </cell>
          <cell r="C1485">
            <v>3.6356459080677521E-2</v>
          </cell>
        </row>
        <row r="1486">
          <cell r="A1486">
            <v>40983.833333333336</v>
          </cell>
          <cell r="B1486">
            <v>6.5187925269788741E-2</v>
          </cell>
          <cell r="C1486">
            <v>3.4972202581608026E-2</v>
          </cell>
        </row>
        <row r="1487">
          <cell r="A1487">
            <v>40986.833333333336</v>
          </cell>
          <cell r="B1487">
            <v>6.4962355448445488E-2</v>
          </cell>
          <cell r="C1487">
            <v>3.4972202581608026E-2</v>
          </cell>
        </row>
        <row r="1488">
          <cell r="A1488">
            <v>40987.833333333336</v>
          </cell>
          <cell r="B1488">
            <v>6.3318160359888992E-2</v>
          </cell>
          <cell r="C1488">
            <v>3.5834657976663867E-2</v>
          </cell>
        </row>
        <row r="1489">
          <cell r="A1489">
            <v>40988.833333333336</v>
          </cell>
          <cell r="B1489">
            <v>6.2234348919892414E-2</v>
          </cell>
          <cell r="C1489">
            <v>3.4429862496673631E-2</v>
          </cell>
        </row>
        <row r="1490">
          <cell r="A1490">
            <v>40989.833333333336</v>
          </cell>
          <cell r="B1490">
            <v>5.7431507687537013E-2</v>
          </cell>
          <cell r="C1490">
            <v>3.4875800356003163E-2</v>
          </cell>
        </row>
        <row r="1491">
          <cell r="A1491">
            <v>40990.833333333336</v>
          </cell>
          <cell r="B1491">
            <v>5.7538689515390366E-2</v>
          </cell>
          <cell r="C1491">
            <v>3.4875800356003163E-2</v>
          </cell>
        </row>
        <row r="1492">
          <cell r="A1492">
            <v>40993.833333333336</v>
          </cell>
          <cell r="B1492">
            <v>5.8238800378129972E-2</v>
          </cell>
          <cell r="C1492">
            <v>3.4875800356003163E-2</v>
          </cell>
        </row>
        <row r="1493">
          <cell r="A1493">
            <v>40994.833333333336</v>
          </cell>
          <cell r="B1493">
            <v>5.8310506380712522E-2</v>
          </cell>
          <cell r="C1493">
            <v>3.4913735703820697E-2</v>
          </cell>
        </row>
        <row r="1494">
          <cell r="A1494">
            <v>40995.833333333336</v>
          </cell>
          <cell r="B1494">
            <v>5.8431517446208843E-2</v>
          </cell>
          <cell r="C1494">
            <v>3.5021988320634564E-2</v>
          </cell>
        </row>
        <row r="1495">
          <cell r="A1495">
            <v>40996.833333333336</v>
          </cell>
          <cell r="B1495">
            <v>5.6622452177231018E-2</v>
          </cell>
          <cell r="C1495">
            <v>3.2556258167583757E-2</v>
          </cell>
        </row>
        <row r="1496">
          <cell r="A1496">
            <v>40997.833333333336</v>
          </cell>
          <cell r="B1496">
            <v>5.6191387388914549E-2</v>
          </cell>
          <cell r="C1496">
            <v>3.2601317272395E-2</v>
          </cell>
        </row>
        <row r="1497">
          <cell r="A1497">
            <v>41000.833333333336</v>
          </cell>
          <cell r="B1497">
            <v>5.6172117997548787E-2</v>
          </cell>
          <cell r="C1497">
            <v>3.2510309593923953E-2</v>
          </cell>
        </row>
        <row r="1498">
          <cell r="A1498">
            <v>41001.833333333336</v>
          </cell>
          <cell r="B1498">
            <v>5.5609191377481236E-2</v>
          </cell>
          <cell r="C1498">
            <v>3.3095792435157347E-2</v>
          </cell>
        </row>
        <row r="1499">
          <cell r="A1499">
            <v>41002.833333333336</v>
          </cell>
          <cell r="B1499">
            <v>5.7447952647665612E-2</v>
          </cell>
          <cell r="C1499">
            <v>3.5725314330573854E-2</v>
          </cell>
        </row>
        <row r="1500">
          <cell r="A1500">
            <v>41003.833333333336</v>
          </cell>
          <cell r="B1500">
            <v>5.7384955012464503E-2</v>
          </cell>
          <cell r="C1500">
            <v>3.5863409380794638E-2</v>
          </cell>
        </row>
        <row r="1501">
          <cell r="A1501">
            <v>41007.833333333336</v>
          </cell>
          <cell r="B1501">
            <v>5.9201731210312344E-2</v>
          </cell>
          <cell r="C1501">
            <v>3.8407499734194092E-2</v>
          </cell>
        </row>
        <row r="1502">
          <cell r="A1502">
            <v>41008.833333333336</v>
          </cell>
          <cell r="B1502">
            <v>6.1837349266188425E-2</v>
          </cell>
          <cell r="C1502">
            <v>4.214063837388965E-2</v>
          </cell>
        </row>
        <row r="1503">
          <cell r="A1503">
            <v>41009.833333333336</v>
          </cell>
          <cell r="B1503">
            <v>6.1368516533386916E-2</v>
          </cell>
          <cell r="C1503">
            <v>4.214063837388965E-2</v>
          </cell>
        </row>
        <row r="1504">
          <cell r="A1504">
            <v>41010.833333333336</v>
          </cell>
          <cell r="B1504">
            <v>6.1714517120119328E-2</v>
          </cell>
          <cell r="C1504">
            <v>4.214063837388965E-2</v>
          </cell>
        </row>
        <row r="1505">
          <cell r="A1505">
            <v>41011.833333333336</v>
          </cell>
          <cell r="B1505">
            <v>6.3111335872664168E-2</v>
          </cell>
          <cell r="C1505">
            <v>4.4379379063566218E-2</v>
          </cell>
        </row>
        <row r="1506">
          <cell r="A1506">
            <v>41014.833333333336</v>
          </cell>
          <cell r="B1506">
            <v>6.267594105319188E-2</v>
          </cell>
          <cell r="C1506">
            <v>4.378172179202381E-2</v>
          </cell>
        </row>
        <row r="1507">
          <cell r="A1507">
            <v>41015.833333333336</v>
          </cell>
          <cell r="B1507">
            <v>6.3308442666751244E-2</v>
          </cell>
          <cell r="C1507">
            <v>4.3740125203173594E-2</v>
          </cell>
        </row>
        <row r="1508">
          <cell r="A1508">
            <v>41016.833333333336</v>
          </cell>
          <cell r="B1508">
            <v>6.19816003461095E-2</v>
          </cell>
          <cell r="C1508">
            <v>4.3926058925119436E-2</v>
          </cell>
        </row>
        <row r="1509">
          <cell r="A1509">
            <v>41017.833333333336</v>
          </cell>
          <cell r="B1509">
            <v>6.1827106038394433E-2</v>
          </cell>
          <cell r="C1509">
            <v>4.3926058925119436E-2</v>
          </cell>
        </row>
        <row r="1510">
          <cell r="A1510">
            <v>41018.833333333336</v>
          </cell>
          <cell r="B1510">
            <v>6.1837092216090718E-2</v>
          </cell>
          <cell r="C1510">
            <v>4.393960195975722E-2</v>
          </cell>
        </row>
        <row r="1511">
          <cell r="A1511">
            <v>41021.833333333336</v>
          </cell>
          <cell r="B1511">
            <v>6.1919867436683748E-2</v>
          </cell>
          <cell r="C1511">
            <v>4.4053986477322157E-2</v>
          </cell>
        </row>
        <row r="1512">
          <cell r="A1512">
            <v>41022.833333333336</v>
          </cell>
          <cell r="B1512">
            <v>6.2203138678253937E-2</v>
          </cell>
          <cell r="C1512">
            <v>4.4053986477322157E-2</v>
          </cell>
        </row>
        <row r="1513">
          <cell r="A1513">
            <v>41023.833333333336</v>
          </cell>
          <cell r="B1513">
            <v>6.2702785425019211E-2</v>
          </cell>
          <cell r="C1513">
            <v>4.4053986477322157E-2</v>
          </cell>
        </row>
        <row r="1514">
          <cell r="A1514">
            <v>41024.833333333336</v>
          </cell>
          <cell r="B1514">
            <v>6.272047763427234E-2</v>
          </cell>
          <cell r="C1514">
            <v>4.4053986477322157E-2</v>
          </cell>
        </row>
        <row r="1515">
          <cell r="A1515">
            <v>41025.833333333336</v>
          </cell>
          <cell r="B1515">
            <v>6.2902163093582805E-2</v>
          </cell>
          <cell r="C1515">
            <v>4.4053986477322157E-2</v>
          </cell>
        </row>
        <row r="1516">
          <cell r="A1516">
            <v>41028.833333333336</v>
          </cell>
          <cell r="B1516">
            <v>6.2955879815084673E-2</v>
          </cell>
          <cell r="C1516">
            <v>4.4126125052361506E-2</v>
          </cell>
        </row>
        <row r="1517">
          <cell r="A1517">
            <v>41029.833333333336</v>
          </cell>
          <cell r="B1517">
            <v>6.3011654429470501E-2</v>
          </cell>
          <cell r="C1517">
            <v>4.4126125052361506E-2</v>
          </cell>
        </row>
        <row r="1518">
          <cell r="A1518">
            <v>41030.833333333336</v>
          </cell>
          <cell r="B1518">
            <v>6.0743468197233072E-2</v>
          </cell>
          <cell r="C1518">
            <v>4.4133834679224895E-2</v>
          </cell>
        </row>
        <row r="1519">
          <cell r="A1519">
            <v>41031.833333333336</v>
          </cell>
          <cell r="B1519">
            <v>6.0864315363211428E-2</v>
          </cell>
          <cell r="C1519">
            <v>4.4453482005099035E-2</v>
          </cell>
        </row>
        <row r="1520">
          <cell r="A1520">
            <v>41032.833333333336</v>
          </cell>
          <cell r="B1520">
            <v>6.2198710649785501E-2</v>
          </cell>
          <cell r="C1520">
            <v>4.7180185898764507E-2</v>
          </cell>
        </row>
        <row r="1521">
          <cell r="A1521">
            <v>41035.833333333336</v>
          </cell>
          <cell r="B1521">
            <v>6.1977805457866748E-2</v>
          </cell>
          <cell r="C1521">
            <v>4.6828219613015629E-2</v>
          </cell>
        </row>
        <row r="1522">
          <cell r="A1522">
            <v>41036.833333333336</v>
          </cell>
          <cell r="B1522">
            <v>6.1869743464810167E-2</v>
          </cell>
          <cell r="C1522">
            <v>4.6871482046570309E-2</v>
          </cell>
        </row>
        <row r="1523">
          <cell r="A1523">
            <v>41037.833333333336</v>
          </cell>
          <cell r="B1523">
            <v>6.1752094359461947E-2</v>
          </cell>
          <cell r="C1523">
            <v>4.6946267744960024E-2</v>
          </cell>
        </row>
        <row r="1524">
          <cell r="A1524">
            <v>41038.833333333336</v>
          </cell>
          <cell r="B1524">
            <v>6.1805146149316328E-2</v>
          </cell>
          <cell r="C1524">
            <v>4.6946267744960024E-2</v>
          </cell>
        </row>
        <row r="1525">
          <cell r="A1525">
            <v>41039.833333333336</v>
          </cell>
          <cell r="B1525">
            <v>6.1604315291027924E-2</v>
          </cell>
          <cell r="C1525">
            <v>4.6649792787957382E-2</v>
          </cell>
        </row>
        <row r="1526">
          <cell r="A1526">
            <v>41042.833333333336</v>
          </cell>
          <cell r="B1526">
            <v>6.2312991178311392E-2</v>
          </cell>
          <cell r="C1526">
            <v>4.7767279764302839E-2</v>
          </cell>
        </row>
        <row r="1527">
          <cell r="A1527">
            <v>41043.833333333336</v>
          </cell>
          <cell r="B1527">
            <v>6.2336367377224609E-2</v>
          </cell>
          <cell r="C1527">
            <v>4.7824786378919709E-2</v>
          </cell>
        </row>
        <row r="1528">
          <cell r="A1528">
            <v>41044.833333333336</v>
          </cell>
          <cell r="B1528">
            <v>6.2352630198226747E-2</v>
          </cell>
          <cell r="C1528">
            <v>4.7852330909756109E-2</v>
          </cell>
        </row>
        <row r="1529">
          <cell r="A1529">
            <v>41045.833333333336</v>
          </cell>
          <cell r="B1529">
            <v>6.2550225169052398E-2</v>
          </cell>
          <cell r="C1529">
            <v>4.9649392615710268E-2</v>
          </cell>
        </row>
        <row r="1530">
          <cell r="A1530">
            <v>41046.833333333336</v>
          </cell>
          <cell r="B1530">
            <v>6.3608062373662899E-2</v>
          </cell>
          <cell r="C1530">
            <v>5.1269222339692201E-2</v>
          </cell>
        </row>
        <row r="1531">
          <cell r="A1531">
            <v>41049.833333333336</v>
          </cell>
          <cell r="B1531">
            <v>6.5137759467587084E-2</v>
          </cell>
          <cell r="C1531">
            <v>5.0767141223194902E-2</v>
          </cell>
        </row>
        <row r="1532">
          <cell r="A1532">
            <v>41050.833333333336</v>
          </cell>
          <cell r="B1532">
            <v>6.5328122771937849E-2</v>
          </cell>
          <cell r="C1532">
            <v>5.1062923974513244E-2</v>
          </cell>
        </row>
        <row r="1533">
          <cell r="A1533">
            <v>41051.833333333336</v>
          </cell>
          <cell r="B1533">
            <v>6.5102319159069097E-2</v>
          </cell>
          <cell r="C1533">
            <v>5.1101980959352387E-2</v>
          </cell>
        </row>
        <row r="1534">
          <cell r="A1534">
            <v>41052.833333333336</v>
          </cell>
          <cell r="B1534">
            <v>6.4975604398011672E-2</v>
          </cell>
          <cell r="C1534">
            <v>5.0828751953943319E-2</v>
          </cell>
        </row>
        <row r="1535">
          <cell r="A1535">
            <v>41053.833333333336</v>
          </cell>
          <cell r="B1535">
            <v>6.5029194469220439E-2</v>
          </cell>
          <cell r="C1535">
            <v>5.0828751953943319E-2</v>
          </cell>
        </row>
        <row r="1536">
          <cell r="A1536">
            <v>41057.833333333336</v>
          </cell>
          <cell r="B1536">
            <v>6.579300521239026E-2</v>
          </cell>
          <cell r="C1536">
            <v>5.0828751953943319E-2</v>
          </cell>
        </row>
        <row r="1537">
          <cell r="A1537">
            <v>41058.833333333336</v>
          </cell>
          <cell r="B1537">
            <v>6.6078606206238746E-2</v>
          </cell>
          <cell r="C1537">
            <v>5.1226700233101587E-2</v>
          </cell>
        </row>
        <row r="1538">
          <cell r="A1538">
            <v>41059.833333333336</v>
          </cell>
          <cell r="B1538">
            <v>6.5619990451108792E-2</v>
          </cell>
          <cell r="C1538">
            <v>5.1260237486423166E-2</v>
          </cell>
        </row>
        <row r="1539">
          <cell r="A1539">
            <v>41060.833333333336</v>
          </cell>
          <cell r="B1539">
            <v>6.7501976654563242E-2</v>
          </cell>
          <cell r="C1539">
            <v>5.3803973760572422E-2</v>
          </cell>
        </row>
        <row r="1540">
          <cell r="A1540">
            <v>41063.833333333336</v>
          </cell>
          <cell r="B1540">
            <v>6.7363962338357411E-2</v>
          </cell>
          <cell r="C1540">
            <v>5.3553831076947847E-2</v>
          </cell>
        </row>
        <row r="1541">
          <cell r="A1541">
            <v>41064.833333333336</v>
          </cell>
          <cell r="B1541">
            <v>6.5878589416605987E-2</v>
          </cell>
          <cell r="C1541">
            <v>5.0464401577614761E-2</v>
          </cell>
        </row>
        <row r="1542">
          <cell r="A1542">
            <v>41065.833333333336</v>
          </cell>
          <cell r="B1542">
            <v>6.6547938929180109E-2</v>
          </cell>
          <cell r="C1542">
            <v>5.0464401577614761E-2</v>
          </cell>
        </row>
        <row r="1543">
          <cell r="A1543">
            <v>41066.833333333336</v>
          </cell>
          <cell r="B1543">
            <v>6.505095951528557E-2</v>
          </cell>
          <cell r="C1543">
            <v>5.0499663585621316E-2</v>
          </cell>
        </row>
        <row r="1544">
          <cell r="A1544">
            <v>41067.833333333336</v>
          </cell>
          <cell r="B1544">
            <v>6.3958185465086359E-2</v>
          </cell>
          <cell r="C1544">
            <v>5.0499663585621316E-2</v>
          </cell>
        </row>
        <row r="1545">
          <cell r="A1545">
            <v>41070.833333333336</v>
          </cell>
          <cell r="B1545">
            <v>6.4584699598133025E-2</v>
          </cell>
          <cell r="C1545">
            <v>5.1393647357748422E-2</v>
          </cell>
        </row>
        <row r="1546">
          <cell r="A1546">
            <v>41071.833333333336</v>
          </cell>
          <cell r="B1546">
            <v>6.2276375031999197E-2</v>
          </cell>
          <cell r="C1546">
            <v>5.1393647357748422E-2</v>
          </cell>
        </row>
        <row r="1547">
          <cell r="A1547">
            <v>41072.833333333336</v>
          </cell>
          <cell r="B1547">
            <v>6.2382748400504652E-2</v>
          </cell>
          <cell r="C1547">
            <v>5.1567879895648351E-2</v>
          </cell>
        </row>
        <row r="1548">
          <cell r="A1548">
            <v>41073.833333333336</v>
          </cell>
          <cell r="B1548">
            <v>6.1830639223142206E-2</v>
          </cell>
          <cell r="C1548">
            <v>5.1567879895648351E-2</v>
          </cell>
        </row>
        <row r="1549">
          <cell r="A1549">
            <v>41074.833333333336</v>
          </cell>
          <cell r="B1549">
            <v>6.2767655446616902E-2</v>
          </cell>
          <cell r="C1549">
            <v>5.1567879895648351E-2</v>
          </cell>
        </row>
        <row r="1550">
          <cell r="A1550">
            <v>41077.833333333336</v>
          </cell>
          <cell r="B1550">
            <v>6.2419545219375774E-2</v>
          </cell>
          <cell r="C1550">
            <v>5.1567879895648351E-2</v>
          </cell>
        </row>
        <row r="1551">
          <cell r="A1551">
            <v>41078.833333333336</v>
          </cell>
          <cell r="B1551">
            <v>6.3385356540867327E-2</v>
          </cell>
          <cell r="C1551">
            <v>5.0972330514079546E-2</v>
          </cell>
        </row>
        <row r="1552">
          <cell r="A1552">
            <v>41079.833333333336</v>
          </cell>
          <cell r="B1552">
            <v>6.3399517920606774E-2</v>
          </cell>
          <cell r="C1552">
            <v>5.1050980824610848E-2</v>
          </cell>
        </row>
        <row r="1553">
          <cell r="A1553">
            <v>41080.833333333336</v>
          </cell>
          <cell r="B1553">
            <v>6.743039235687362E-2</v>
          </cell>
          <cell r="C1553">
            <v>5.632956349095191E-2</v>
          </cell>
        </row>
        <row r="1554">
          <cell r="A1554">
            <v>41081.833333333336</v>
          </cell>
          <cell r="B1554">
            <v>6.7401851979443178E-2</v>
          </cell>
          <cell r="C1554">
            <v>5.632956349095191E-2</v>
          </cell>
        </row>
        <row r="1555">
          <cell r="A1555">
            <v>41084.833333333336</v>
          </cell>
          <cell r="B1555">
            <v>6.6914001675522319E-2</v>
          </cell>
          <cell r="C1555">
            <v>5.780250641558566E-2</v>
          </cell>
        </row>
        <row r="1556">
          <cell r="A1556">
            <v>41085.833333333336</v>
          </cell>
          <cell r="B1556">
            <v>6.6932519289876494E-2</v>
          </cell>
          <cell r="C1556">
            <v>5.7780090131205955E-2</v>
          </cell>
        </row>
        <row r="1557">
          <cell r="A1557">
            <v>41086.833333333336</v>
          </cell>
          <cell r="B1557">
            <v>6.7897333844579077E-2</v>
          </cell>
          <cell r="C1557">
            <v>5.7714539679667068E-2</v>
          </cell>
        </row>
        <row r="1558">
          <cell r="A1558">
            <v>41087.833333333336</v>
          </cell>
          <cell r="B1558">
            <v>6.7853391367878935E-2</v>
          </cell>
          <cell r="C1558">
            <v>5.7714539679667068E-2</v>
          </cell>
        </row>
        <row r="1559">
          <cell r="A1559">
            <v>41088.833333333336</v>
          </cell>
          <cell r="B1559">
            <v>7.1256354234530445E-2</v>
          </cell>
          <cell r="C1559">
            <v>5.7689099043188981E-2</v>
          </cell>
        </row>
        <row r="1560">
          <cell r="A1560">
            <v>41091.833333333336</v>
          </cell>
          <cell r="B1560">
            <v>7.1043251906575289E-2</v>
          </cell>
          <cell r="C1560">
            <v>5.7689099043188981E-2</v>
          </cell>
        </row>
        <row r="1561">
          <cell r="A1561">
            <v>41092.833333333336</v>
          </cell>
          <cell r="B1561">
            <v>7.1357314263980703E-2</v>
          </cell>
          <cell r="C1561">
            <v>5.7355216862955319E-2</v>
          </cell>
        </row>
        <row r="1562">
          <cell r="A1562">
            <v>41094.833333333336</v>
          </cell>
          <cell r="B1562">
            <v>7.0185726999553583E-2</v>
          </cell>
          <cell r="C1562">
            <v>5.5681540718021574E-2</v>
          </cell>
        </row>
        <row r="1563">
          <cell r="A1563">
            <v>41095.833333333336</v>
          </cell>
          <cell r="B1563">
            <v>7.0875760412943772E-2</v>
          </cell>
          <cell r="C1563">
            <v>5.6669569960689808E-2</v>
          </cell>
        </row>
        <row r="1564">
          <cell r="A1564">
            <v>41098.833333333336</v>
          </cell>
          <cell r="B1564">
            <v>6.9730082037353647E-2</v>
          </cell>
          <cell r="C1564">
            <v>5.5075404344350001E-2</v>
          </cell>
        </row>
        <row r="1565">
          <cell r="A1565">
            <v>41099.833333333336</v>
          </cell>
          <cell r="B1565">
            <v>6.7754241745935556E-2</v>
          </cell>
          <cell r="C1565">
            <v>5.2393033133647154E-2</v>
          </cell>
        </row>
        <row r="1566">
          <cell r="A1566">
            <v>41100.833333333336</v>
          </cell>
          <cell r="B1566">
            <v>6.7151822013097884E-2</v>
          </cell>
          <cell r="C1566">
            <v>5.2430121085602258E-2</v>
          </cell>
        </row>
        <row r="1567">
          <cell r="A1567">
            <v>41101.833333333336</v>
          </cell>
          <cell r="B1567">
            <v>6.6543131722531262E-2</v>
          </cell>
          <cell r="C1567">
            <v>5.2553147048353843E-2</v>
          </cell>
        </row>
        <row r="1568">
          <cell r="A1568">
            <v>41102.833333333336</v>
          </cell>
          <cell r="B1568">
            <v>6.628449725773955E-2</v>
          </cell>
          <cell r="C1568">
            <v>5.0676793319794258E-2</v>
          </cell>
        </row>
        <row r="1569">
          <cell r="A1569">
            <v>41105.833333333336</v>
          </cell>
          <cell r="B1569">
            <v>6.6627460778215547E-2</v>
          </cell>
          <cell r="C1569">
            <v>5.1230769393767223E-2</v>
          </cell>
        </row>
        <row r="1570">
          <cell r="A1570">
            <v>41106.833333333336</v>
          </cell>
          <cell r="B1570">
            <v>6.585068065531402E-2</v>
          </cell>
          <cell r="C1570">
            <v>5.1294845023283769E-2</v>
          </cell>
        </row>
        <row r="1571">
          <cell r="A1571">
            <v>41107.833333333336</v>
          </cell>
          <cell r="B1571">
            <v>6.5816357388252325E-2</v>
          </cell>
          <cell r="C1571">
            <v>5.1236700054184334E-2</v>
          </cell>
        </row>
        <row r="1572">
          <cell r="A1572">
            <v>41108.833333333336</v>
          </cell>
          <cell r="B1572">
            <v>6.5873214391941576E-2</v>
          </cell>
          <cell r="C1572">
            <v>5.1236700054184334E-2</v>
          </cell>
        </row>
        <row r="1573">
          <cell r="A1573">
            <v>41109.833333333336</v>
          </cell>
          <cell r="B1573">
            <v>6.6132475246063027E-2</v>
          </cell>
          <cell r="C1573">
            <v>5.1664019280672581E-2</v>
          </cell>
        </row>
        <row r="1574">
          <cell r="A1574">
            <v>41112.833333333336</v>
          </cell>
          <cell r="B1574">
            <v>6.6539079940156717E-2</v>
          </cell>
          <cell r="C1574">
            <v>5.2247620374536098E-2</v>
          </cell>
        </row>
        <row r="1575">
          <cell r="A1575">
            <v>41113.833333333336</v>
          </cell>
          <cell r="B1575">
            <v>6.6175050594456622E-2</v>
          </cell>
          <cell r="C1575">
            <v>5.2753513791226822E-2</v>
          </cell>
        </row>
        <row r="1576">
          <cell r="A1576">
            <v>41114.833333333336</v>
          </cell>
          <cell r="B1576">
            <v>6.5480509310163346E-2</v>
          </cell>
          <cell r="C1576">
            <v>5.2806218304180481E-2</v>
          </cell>
        </row>
        <row r="1577">
          <cell r="A1577">
            <v>41115.833333333336</v>
          </cell>
          <cell r="B1577">
            <v>6.5493833473740964E-2</v>
          </cell>
          <cell r="C1577">
            <v>5.2806218304180481E-2</v>
          </cell>
        </row>
        <row r="1578">
          <cell r="A1578">
            <v>41116.833333333336</v>
          </cell>
          <cell r="B1578">
            <v>6.7965779053565892E-2</v>
          </cell>
          <cell r="C1578">
            <v>5.2806218304180481E-2</v>
          </cell>
        </row>
        <row r="1579">
          <cell r="A1579">
            <v>41119.833333333336</v>
          </cell>
          <cell r="B1579">
            <v>6.7928913864958376E-2</v>
          </cell>
          <cell r="C1579">
            <v>5.2738598598700712E-2</v>
          </cell>
        </row>
        <row r="1580">
          <cell r="A1580">
            <v>41120.833333333336</v>
          </cell>
          <cell r="B1580">
            <v>6.7806825307277441E-2</v>
          </cell>
          <cell r="C1580">
            <v>5.2843029225611772E-2</v>
          </cell>
        </row>
        <row r="1581">
          <cell r="A1581">
            <v>41121.833333333336</v>
          </cell>
          <cell r="B1581">
            <v>6.7824201994144295E-2</v>
          </cell>
          <cell r="C1581">
            <v>5.2836590412159941E-2</v>
          </cell>
        </row>
        <row r="1582">
          <cell r="A1582">
            <v>41122.833333333336</v>
          </cell>
          <cell r="B1582">
            <v>6.8223574953016897E-2</v>
          </cell>
          <cell r="C1582">
            <v>5.3451746837159385E-2</v>
          </cell>
        </row>
        <row r="1583">
          <cell r="A1583">
            <v>41123.833333333336</v>
          </cell>
          <cell r="B1583">
            <v>6.8227274448208614E-2</v>
          </cell>
          <cell r="C1583">
            <v>5.1061055226850387E-2</v>
          </cell>
        </row>
        <row r="1584">
          <cell r="A1584">
            <v>41126.833333333336</v>
          </cell>
          <cell r="B1584">
            <v>6.8711783882567504E-2</v>
          </cell>
          <cell r="C1584">
            <v>5.1060658361096675E-2</v>
          </cell>
        </row>
        <row r="1585">
          <cell r="A1585">
            <v>41127.833333333336</v>
          </cell>
          <cell r="B1585">
            <v>6.9336118507159997E-2</v>
          </cell>
          <cell r="C1585">
            <v>5.1020948199259196E-2</v>
          </cell>
        </row>
        <row r="1586">
          <cell r="A1586">
            <v>41128.833333333336</v>
          </cell>
          <cell r="B1586">
            <v>6.9315389932192925E-2</v>
          </cell>
          <cell r="C1586">
            <v>5.0952143519306221E-2</v>
          </cell>
        </row>
        <row r="1587">
          <cell r="A1587">
            <v>41129.833333333336</v>
          </cell>
          <cell r="B1587">
            <v>6.9247744184853466E-2</v>
          </cell>
          <cell r="C1587">
            <v>5.0953805696349129E-2</v>
          </cell>
        </row>
        <row r="1588">
          <cell r="A1588">
            <v>41130.833333333336</v>
          </cell>
          <cell r="B1588">
            <v>6.9192193162777055E-2</v>
          </cell>
          <cell r="C1588">
            <v>5.0862222453024152E-2</v>
          </cell>
        </row>
        <row r="1589">
          <cell r="A1589">
            <v>41133.833333333336</v>
          </cell>
          <cell r="B1589">
            <v>6.8572169806802155E-2</v>
          </cell>
          <cell r="C1589">
            <v>4.9954357561507769E-2</v>
          </cell>
        </row>
        <row r="1590">
          <cell r="A1590">
            <v>41134.833333333336</v>
          </cell>
          <cell r="B1590">
            <v>6.8578093994219616E-2</v>
          </cell>
          <cell r="C1590">
            <v>4.9964348629779533E-2</v>
          </cell>
        </row>
        <row r="1591">
          <cell r="A1591">
            <v>41135.833333333336</v>
          </cell>
          <cell r="B1591">
            <v>6.8641448629941801E-2</v>
          </cell>
          <cell r="C1591">
            <v>4.9830196900381971E-2</v>
          </cell>
        </row>
        <row r="1592">
          <cell r="A1592">
            <v>41136.833333333336</v>
          </cell>
          <cell r="B1592">
            <v>6.7945087720493277E-2</v>
          </cell>
          <cell r="C1592">
            <v>4.803989914142922E-2</v>
          </cell>
        </row>
        <row r="1593">
          <cell r="A1593">
            <v>41137.833333333336</v>
          </cell>
          <cell r="B1593">
            <v>6.6955954222254518E-2</v>
          </cell>
          <cell r="C1593">
            <v>4.6303817189489081E-2</v>
          </cell>
        </row>
        <row r="1594">
          <cell r="A1594">
            <v>41140.833333333336</v>
          </cell>
          <cell r="B1594">
            <v>6.565529855384078E-2</v>
          </cell>
          <cell r="C1594">
            <v>4.6514265643213995E-2</v>
          </cell>
        </row>
        <row r="1595">
          <cell r="A1595">
            <v>41141.833333333336</v>
          </cell>
          <cell r="B1595">
            <v>6.5272453616311482E-2</v>
          </cell>
          <cell r="C1595">
            <v>4.5967191889642697E-2</v>
          </cell>
        </row>
        <row r="1596">
          <cell r="A1596">
            <v>41142.833333333336</v>
          </cell>
          <cell r="B1596">
            <v>6.5320716127243175E-2</v>
          </cell>
          <cell r="C1596">
            <v>4.6032780517392138E-2</v>
          </cell>
        </row>
        <row r="1597">
          <cell r="A1597">
            <v>41143.833333333336</v>
          </cell>
          <cell r="B1597">
            <v>6.5352021569031638E-2</v>
          </cell>
          <cell r="C1597">
            <v>4.6074710975904293E-2</v>
          </cell>
        </row>
        <row r="1598">
          <cell r="A1598">
            <v>41144.833333333336</v>
          </cell>
          <cell r="B1598">
            <v>6.5390431275743233E-2</v>
          </cell>
          <cell r="C1598">
            <v>4.6074710975904293E-2</v>
          </cell>
        </row>
        <row r="1599">
          <cell r="A1599">
            <v>41147.833333333336</v>
          </cell>
          <cell r="B1599">
            <v>6.4773421418002644E-2</v>
          </cell>
          <cell r="C1599">
            <v>4.6074710975904293E-2</v>
          </cell>
        </row>
        <row r="1600">
          <cell r="A1600">
            <v>41148.833333333336</v>
          </cell>
          <cell r="B1600">
            <v>6.3678043978734541E-2</v>
          </cell>
          <cell r="C1600">
            <v>4.4390953988799754E-2</v>
          </cell>
        </row>
        <row r="1601">
          <cell r="A1601">
            <v>41149.833333333336</v>
          </cell>
          <cell r="B1601">
            <v>6.3682221018547827E-2</v>
          </cell>
          <cell r="C1601">
            <v>4.4352222781313719E-2</v>
          </cell>
        </row>
        <row r="1602">
          <cell r="A1602">
            <v>41150.833333333336</v>
          </cell>
          <cell r="B1602">
            <v>6.0874509852448806E-2</v>
          </cell>
          <cell r="C1602">
            <v>4.0391885809729043E-2</v>
          </cell>
        </row>
        <row r="1603">
          <cell r="A1603">
            <v>41151.833333333336</v>
          </cell>
          <cell r="B1603">
            <v>6.1014302771082995E-2</v>
          </cell>
          <cell r="C1603">
            <v>4.0328545403614642E-2</v>
          </cell>
        </row>
        <row r="1604">
          <cell r="A1604">
            <v>41155.833333333336</v>
          </cell>
          <cell r="B1604">
            <v>6.0812735491853384E-2</v>
          </cell>
          <cell r="C1604">
            <v>4.0328545403614642E-2</v>
          </cell>
        </row>
        <row r="1605">
          <cell r="A1605">
            <v>41156.833333333336</v>
          </cell>
          <cell r="B1605">
            <v>5.9850576037799606E-2</v>
          </cell>
          <cell r="C1605">
            <v>4.0328545403614642E-2</v>
          </cell>
        </row>
        <row r="1606">
          <cell r="A1606">
            <v>41157.833333333336</v>
          </cell>
          <cell r="B1606">
            <v>6.0998489821140776E-2</v>
          </cell>
          <cell r="C1606">
            <v>4.0284381324494072E-2</v>
          </cell>
        </row>
        <row r="1607">
          <cell r="A1607">
            <v>41158.833333333336</v>
          </cell>
          <cell r="B1607">
            <v>6.0880721984417289E-2</v>
          </cell>
          <cell r="C1607">
            <v>4.0284381324494072E-2</v>
          </cell>
        </row>
        <row r="1608">
          <cell r="A1608">
            <v>41161.833333333336</v>
          </cell>
          <cell r="B1608">
            <v>5.9964761045549465E-2</v>
          </cell>
          <cell r="C1608">
            <v>3.9011203462702204E-2</v>
          </cell>
        </row>
        <row r="1609">
          <cell r="A1609">
            <v>41162.833333333336</v>
          </cell>
          <cell r="B1609">
            <v>5.9697491445129376E-2</v>
          </cell>
          <cell r="C1609">
            <v>3.9011203462702204E-2</v>
          </cell>
        </row>
        <row r="1610">
          <cell r="A1610">
            <v>41163.833333333336</v>
          </cell>
          <cell r="B1610">
            <v>5.9325748606710686E-2</v>
          </cell>
          <cell r="C1610">
            <v>3.8557343145575962E-2</v>
          </cell>
        </row>
        <row r="1611">
          <cell r="A1611">
            <v>41164.833333333336</v>
          </cell>
          <cell r="B1611">
            <v>6.032525014687664E-2</v>
          </cell>
          <cell r="C1611">
            <v>3.8557343145575962E-2</v>
          </cell>
        </row>
        <row r="1612">
          <cell r="A1612">
            <v>41165.833333333336</v>
          </cell>
          <cell r="B1612">
            <v>6.0136817431858149E-2</v>
          </cell>
          <cell r="C1612">
            <v>3.8557343145575962E-2</v>
          </cell>
        </row>
        <row r="1613">
          <cell r="A1613">
            <v>41168.833333333336</v>
          </cell>
          <cell r="B1613">
            <v>6.0351010003447503E-2</v>
          </cell>
          <cell r="C1613">
            <v>3.8856834075797993E-2</v>
          </cell>
        </row>
        <row r="1614">
          <cell r="A1614">
            <v>41169.833333333336</v>
          </cell>
          <cell r="B1614">
            <v>5.9344615326055915E-2</v>
          </cell>
          <cell r="C1614">
            <v>3.8857513839636301E-2</v>
          </cell>
        </row>
        <row r="1615">
          <cell r="A1615">
            <v>41170.833333333336</v>
          </cell>
          <cell r="B1615">
            <v>5.9254663627442548E-2</v>
          </cell>
          <cell r="C1615">
            <v>3.8754125156934022E-2</v>
          </cell>
        </row>
        <row r="1616">
          <cell r="A1616">
            <v>41171.833333333336</v>
          </cell>
          <cell r="B1616">
            <v>5.3888483993274679E-2</v>
          </cell>
          <cell r="C1616">
            <v>3.0544796266958777E-2</v>
          </cell>
        </row>
        <row r="1617">
          <cell r="A1617">
            <v>41172.833333333336</v>
          </cell>
          <cell r="B1617">
            <v>5.376899049618418E-2</v>
          </cell>
          <cell r="C1617">
            <v>3.0544796266958777E-2</v>
          </cell>
        </row>
        <row r="1618">
          <cell r="A1618">
            <v>41175.833333333336</v>
          </cell>
          <cell r="B1618">
            <v>5.1982128338683278E-2</v>
          </cell>
          <cell r="C1618">
            <v>2.7717506657480552E-2</v>
          </cell>
        </row>
        <row r="1619">
          <cell r="A1619">
            <v>41176.833333333336</v>
          </cell>
          <cell r="B1619">
            <v>5.2927165408283468E-2</v>
          </cell>
          <cell r="C1619">
            <v>2.9134400186433953E-2</v>
          </cell>
        </row>
        <row r="1620">
          <cell r="A1620">
            <v>41177.833333333336</v>
          </cell>
          <cell r="B1620">
            <v>5.2354340379276609E-2</v>
          </cell>
          <cell r="C1620">
            <v>2.9354064260767962E-2</v>
          </cell>
        </row>
        <row r="1621">
          <cell r="A1621">
            <v>41178.833333333336</v>
          </cell>
          <cell r="B1621">
            <v>5.2504517622813524E-2</v>
          </cell>
          <cell r="C1621">
            <v>2.9354064260767962E-2</v>
          </cell>
        </row>
        <row r="1622">
          <cell r="A1622">
            <v>41179.833333333336</v>
          </cell>
          <cell r="B1622">
            <v>4.9083367982576363E-2</v>
          </cell>
          <cell r="C1622">
            <v>2.9945594624500853E-2</v>
          </cell>
        </row>
        <row r="1623">
          <cell r="A1623">
            <v>41182.833333333336</v>
          </cell>
          <cell r="B1623">
            <v>4.9063575070997317E-2</v>
          </cell>
          <cell r="C1623">
            <v>2.994594511159214E-2</v>
          </cell>
        </row>
        <row r="1624">
          <cell r="A1624">
            <v>41183.833333333336</v>
          </cell>
          <cell r="B1624">
            <v>4.8597245182833981E-2</v>
          </cell>
          <cell r="C1624">
            <v>2.9967264122522014E-2</v>
          </cell>
        </row>
        <row r="1625">
          <cell r="A1625">
            <v>41184.833333333336</v>
          </cell>
          <cell r="B1625">
            <v>4.8597385986827328E-2</v>
          </cell>
          <cell r="C1625">
            <v>2.9953634990475146E-2</v>
          </cell>
        </row>
        <row r="1626">
          <cell r="A1626">
            <v>41185.833333333336</v>
          </cell>
          <cell r="B1626">
            <v>4.729849675696117E-2</v>
          </cell>
          <cell r="C1626">
            <v>2.7926249836119691E-2</v>
          </cell>
        </row>
        <row r="1627">
          <cell r="A1627">
            <v>41186.833333333336</v>
          </cell>
          <cell r="B1627">
            <v>4.7247813969167579E-2</v>
          </cell>
          <cell r="C1627">
            <v>2.7850551310296824E-2</v>
          </cell>
        </row>
        <row r="1628">
          <cell r="A1628">
            <v>41189.833333333336</v>
          </cell>
          <cell r="B1628">
            <v>4.7497505138486475E-2</v>
          </cell>
          <cell r="C1628">
            <v>2.8236617093996462E-2</v>
          </cell>
        </row>
        <row r="1629">
          <cell r="A1629">
            <v>41190.833333333336</v>
          </cell>
          <cell r="B1629">
            <v>4.8290010478276427E-2</v>
          </cell>
          <cell r="C1629">
            <v>2.9466324838487348E-2</v>
          </cell>
        </row>
        <row r="1630">
          <cell r="A1630">
            <v>41191.833333333336</v>
          </cell>
          <cell r="B1630">
            <v>4.8222258765758343E-2</v>
          </cell>
          <cell r="C1630">
            <v>2.9364627323974355E-2</v>
          </cell>
        </row>
        <row r="1631">
          <cell r="A1631">
            <v>41192.833333333336</v>
          </cell>
          <cell r="B1631">
            <v>4.6979624724671598E-2</v>
          </cell>
          <cell r="C1631">
            <v>2.9364861113894504E-2</v>
          </cell>
        </row>
        <row r="1632">
          <cell r="A1632">
            <v>41193.833333333336</v>
          </cell>
          <cell r="B1632">
            <v>4.6433485518879665E-2</v>
          </cell>
          <cell r="C1632">
            <v>2.8514994820711771E-2</v>
          </cell>
        </row>
        <row r="1633">
          <cell r="A1633">
            <v>41196.833333333336</v>
          </cell>
          <cell r="B1633">
            <v>4.6429796146565991E-2</v>
          </cell>
          <cell r="C1633">
            <v>2.839956929849247E-2</v>
          </cell>
        </row>
        <row r="1634">
          <cell r="A1634">
            <v>41197.833333333336</v>
          </cell>
          <cell r="B1634">
            <v>4.6945102398810661E-2</v>
          </cell>
          <cell r="C1634">
            <v>2.8216965286089132E-2</v>
          </cell>
        </row>
        <row r="1635">
          <cell r="A1635">
            <v>41198.833333333336</v>
          </cell>
          <cell r="B1635">
            <v>4.6873815053860644E-2</v>
          </cell>
          <cell r="C1635">
            <v>2.8216965286089132E-2</v>
          </cell>
        </row>
        <row r="1636">
          <cell r="A1636">
            <v>41199.833333333336</v>
          </cell>
          <cell r="B1636">
            <v>4.672408127914493E-2</v>
          </cell>
          <cell r="C1636">
            <v>2.7986000678668136E-2</v>
          </cell>
        </row>
        <row r="1637">
          <cell r="A1637">
            <v>41200.833333333336</v>
          </cell>
          <cell r="B1637">
            <v>4.8176928123903826E-2</v>
          </cell>
          <cell r="C1637">
            <v>3.0251881934132342E-2</v>
          </cell>
        </row>
        <row r="1638">
          <cell r="A1638">
            <v>41203.833333333336</v>
          </cell>
          <cell r="B1638">
            <v>4.7600504927489004E-2</v>
          </cell>
          <cell r="C1638">
            <v>2.9408796496855013E-2</v>
          </cell>
        </row>
        <row r="1639">
          <cell r="A1639">
            <v>41204.833333333336</v>
          </cell>
          <cell r="B1639">
            <v>4.8096138838768905E-2</v>
          </cell>
          <cell r="C1639">
            <v>3.0135593526220507E-2</v>
          </cell>
        </row>
        <row r="1640">
          <cell r="A1640">
            <v>41205.833333333336</v>
          </cell>
          <cell r="B1640">
            <v>4.8385572237433803E-2</v>
          </cell>
          <cell r="C1640">
            <v>3.0587360462430671E-2</v>
          </cell>
        </row>
        <row r="1641">
          <cell r="A1641">
            <v>41206.833333333336</v>
          </cell>
          <cell r="B1641">
            <v>4.4986886501141937E-2</v>
          </cell>
          <cell r="C1641">
            <v>3.0587360462430671E-2</v>
          </cell>
        </row>
        <row r="1642">
          <cell r="A1642">
            <v>41207.833333333336</v>
          </cell>
          <cell r="B1642">
            <v>4.4845934203939064E-2</v>
          </cell>
          <cell r="C1642">
            <v>3.0373525282410781E-2</v>
          </cell>
        </row>
        <row r="1643">
          <cell r="A1643">
            <v>41212.833333333336</v>
          </cell>
          <cell r="B1643">
            <v>4.5108852740321038E-2</v>
          </cell>
          <cell r="C1643">
            <v>3.0191473672168831E-2</v>
          </cell>
        </row>
        <row r="1644">
          <cell r="A1644">
            <v>41213.833333333336</v>
          </cell>
          <cell r="B1644">
            <v>4.5128323667429325E-2</v>
          </cell>
          <cell r="C1644">
            <v>3.0191473672168831E-2</v>
          </cell>
        </row>
        <row r="1645">
          <cell r="A1645">
            <v>41214.833333333336</v>
          </cell>
          <cell r="B1645">
            <v>4.4955724817923856E-2</v>
          </cell>
          <cell r="C1645">
            <v>2.9943307026113072E-2</v>
          </cell>
        </row>
        <row r="1646">
          <cell r="A1646">
            <v>41217.791666666664</v>
          </cell>
          <cell r="B1646">
            <v>4.3261659141185384E-2</v>
          </cell>
          <cell r="C1646">
            <v>2.9943307026113072E-2</v>
          </cell>
        </row>
        <row r="1647">
          <cell r="A1647">
            <v>41218.791666666664</v>
          </cell>
          <cell r="B1647">
            <v>4.3176709571095408E-2</v>
          </cell>
          <cell r="C1647">
            <v>2.9943307026113072E-2</v>
          </cell>
        </row>
        <row r="1648">
          <cell r="A1648">
            <v>41219.791666666664</v>
          </cell>
          <cell r="B1648">
            <v>4.6024097026403067E-2</v>
          </cell>
          <cell r="C1648">
            <v>3.5005739005540278E-2</v>
          </cell>
        </row>
        <row r="1649">
          <cell r="A1649">
            <v>41220.791666666664</v>
          </cell>
          <cell r="B1649">
            <v>4.8210058722574861E-2</v>
          </cell>
          <cell r="C1649">
            <v>3.7968668289015003E-2</v>
          </cell>
        </row>
        <row r="1650">
          <cell r="A1650">
            <v>41221.791666666664</v>
          </cell>
          <cell r="B1650">
            <v>4.8549840299631691E-2</v>
          </cell>
          <cell r="C1650">
            <v>3.7966437624722328E-2</v>
          </cell>
        </row>
        <row r="1651">
          <cell r="A1651">
            <v>41224.791666666664</v>
          </cell>
          <cell r="B1651">
            <v>4.8500161181896602E-2</v>
          </cell>
          <cell r="C1651">
            <v>3.7872033118840305E-2</v>
          </cell>
        </row>
        <row r="1652">
          <cell r="A1652">
            <v>41225.791666666664</v>
          </cell>
          <cell r="B1652">
            <v>4.9112671567473704E-2</v>
          </cell>
          <cell r="C1652">
            <v>3.870193923525235E-2</v>
          </cell>
        </row>
        <row r="1653">
          <cell r="A1653">
            <v>41226.791666666664</v>
          </cell>
          <cell r="B1653">
            <v>5.0691477958766967E-2</v>
          </cell>
          <cell r="C1653">
            <v>4.080778843059446E-2</v>
          </cell>
        </row>
        <row r="1654">
          <cell r="A1654">
            <v>41227.791666666664</v>
          </cell>
          <cell r="B1654">
            <v>5.0689860262070535E-2</v>
          </cell>
          <cell r="C1654">
            <v>4.1155926046668796E-2</v>
          </cell>
        </row>
        <row r="1655">
          <cell r="A1655">
            <v>41228.791666666664</v>
          </cell>
          <cell r="B1655">
            <v>4.9930859301048014E-2</v>
          </cell>
          <cell r="C1655">
            <v>4.1155926046668796E-2</v>
          </cell>
        </row>
        <row r="1656">
          <cell r="A1656">
            <v>41231.791666666664</v>
          </cell>
          <cell r="B1656">
            <v>5.1881563828065462E-2</v>
          </cell>
          <cell r="C1656">
            <v>4.1155926046668796E-2</v>
          </cell>
        </row>
        <row r="1657">
          <cell r="A1657">
            <v>41232.791666666664</v>
          </cell>
          <cell r="B1657">
            <v>5.1750077979843677E-2</v>
          </cell>
          <cell r="C1657">
            <v>4.0919786587350425E-2</v>
          </cell>
        </row>
        <row r="1658">
          <cell r="A1658">
            <v>41233.791666666664</v>
          </cell>
          <cell r="B1658">
            <v>5.1956652222536648E-2</v>
          </cell>
          <cell r="C1658">
            <v>4.0919786587350425E-2</v>
          </cell>
        </row>
        <row r="1659">
          <cell r="A1659">
            <v>41235.791666666664</v>
          </cell>
          <cell r="B1659">
            <v>5.2775210078650055E-2</v>
          </cell>
          <cell r="C1659">
            <v>4.0797114227210309E-2</v>
          </cell>
        </row>
        <row r="1660">
          <cell r="A1660">
            <v>41238.791666666664</v>
          </cell>
          <cell r="B1660">
            <v>5.2752339599002697E-2</v>
          </cell>
          <cell r="C1660">
            <v>4.0750362726010084E-2</v>
          </cell>
        </row>
        <row r="1661">
          <cell r="A1661">
            <v>41239.791666666664</v>
          </cell>
          <cell r="B1661">
            <v>5.2655848016145791E-2</v>
          </cell>
          <cell r="C1661">
            <v>4.0813312088335045E-2</v>
          </cell>
        </row>
        <row r="1662">
          <cell r="A1662">
            <v>41240.791666666664</v>
          </cell>
          <cell r="B1662">
            <v>5.2751428535440861E-2</v>
          </cell>
          <cell r="C1662">
            <v>4.0813312088335045E-2</v>
          </cell>
        </row>
        <row r="1663">
          <cell r="A1663">
            <v>41241.791666666664</v>
          </cell>
          <cell r="B1663">
            <v>5.3275459750448326E-2</v>
          </cell>
          <cell r="C1663">
            <v>4.0813312088335045E-2</v>
          </cell>
        </row>
        <row r="1664">
          <cell r="A1664">
            <v>41242.791666666664</v>
          </cell>
          <cell r="B1664">
            <v>5.322075105043847E-2</v>
          </cell>
          <cell r="C1664">
            <v>4.0867673482351395E-2</v>
          </cell>
        </row>
        <row r="1665">
          <cell r="A1665">
            <v>41245.791666666664</v>
          </cell>
          <cell r="B1665">
            <v>5.2683015426399825E-2</v>
          </cell>
          <cell r="C1665">
            <v>4.0096804399389521E-2</v>
          </cell>
        </row>
        <row r="1666">
          <cell r="A1666">
            <v>41246.791666666664</v>
          </cell>
          <cell r="B1666">
            <v>5.2352588075243151E-2</v>
          </cell>
          <cell r="C1666">
            <v>4.011812737423303E-2</v>
          </cell>
        </row>
        <row r="1667">
          <cell r="A1667">
            <v>41247.791666666664</v>
          </cell>
          <cell r="B1667">
            <v>5.1859756142921841E-2</v>
          </cell>
          <cell r="C1667">
            <v>4.0203417571798461E-2</v>
          </cell>
        </row>
        <row r="1668">
          <cell r="A1668">
            <v>41248.791666666664</v>
          </cell>
          <cell r="B1668">
            <v>5.158502178342092E-2</v>
          </cell>
          <cell r="C1668">
            <v>4.0203417571798461E-2</v>
          </cell>
        </row>
        <row r="1669">
          <cell r="A1669">
            <v>41249.791666666664</v>
          </cell>
          <cell r="B1669">
            <v>4.9899262297166881E-2</v>
          </cell>
          <cell r="C1669">
            <v>4.0203417571798461E-2</v>
          </cell>
        </row>
        <row r="1670">
          <cell r="A1670">
            <v>41252.791666666664</v>
          </cell>
          <cell r="B1670">
            <v>5.0113021759496869E-2</v>
          </cell>
          <cell r="C1670">
            <v>4.0203417571798461E-2</v>
          </cell>
        </row>
        <row r="1671">
          <cell r="A1671">
            <v>41253.791666666664</v>
          </cell>
          <cell r="B1671">
            <v>5.1189380872550774E-2</v>
          </cell>
          <cell r="C1671">
            <v>3.984263535373455E-2</v>
          </cell>
        </row>
        <row r="1672">
          <cell r="A1672">
            <v>41254.791666666664</v>
          </cell>
          <cell r="B1672">
            <v>5.1500080425446064E-2</v>
          </cell>
          <cell r="C1672">
            <v>4.0344813814574818E-2</v>
          </cell>
        </row>
        <row r="1673">
          <cell r="A1673">
            <v>41255.791666666664</v>
          </cell>
          <cell r="B1673">
            <v>5.1640527313563105E-2</v>
          </cell>
          <cell r="C1673">
            <v>4.0639537231003872E-2</v>
          </cell>
        </row>
        <row r="1674">
          <cell r="A1674">
            <v>41256.791666666664</v>
          </cell>
          <cell r="B1674">
            <v>5.0050038143221287E-2</v>
          </cell>
          <cell r="C1674">
            <v>4.0768113249089549E-2</v>
          </cell>
        </row>
        <row r="1675">
          <cell r="A1675">
            <v>41259.791666666664</v>
          </cell>
          <cell r="B1675">
            <v>5.0700528890564575E-2</v>
          </cell>
          <cell r="C1675">
            <v>4.0768113249089549E-2</v>
          </cell>
        </row>
        <row r="1676">
          <cell r="A1676">
            <v>41260.791666666664</v>
          </cell>
          <cell r="B1676">
            <v>5.2957218916013994E-2</v>
          </cell>
          <cell r="C1676">
            <v>4.0482764405882526E-2</v>
          </cell>
        </row>
        <row r="1677">
          <cell r="A1677">
            <v>41261.791666666664</v>
          </cell>
          <cell r="B1677">
            <v>5.2958702703813865E-2</v>
          </cell>
          <cell r="C1677">
            <v>4.0501775115687096E-2</v>
          </cell>
        </row>
        <row r="1678">
          <cell r="A1678">
            <v>41262.791666666664</v>
          </cell>
          <cell r="B1678">
            <v>5.3258179381647446E-2</v>
          </cell>
          <cell r="C1678">
            <v>4.0501775115687096E-2</v>
          </cell>
        </row>
        <row r="1679">
          <cell r="A1679">
            <v>41263.791666666664</v>
          </cell>
          <cell r="B1679">
            <v>5.3040486976926066E-2</v>
          </cell>
          <cell r="C1679">
            <v>4.0155281176620622E-2</v>
          </cell>
        </row>
        <row r="1680">
          <cell r="A1680">
            <v>41266.791666666664</v>
          </cell>
          <cell r="B1680">
            <v>5.3011767922158129E-2</v>
          </cell>
          <cell r="C1680">
            <v>4.0293965658494184E-2</v>
          </cell>
        </row>
        <row r="1681">
          <cell r="A1681">
            <v>41268.791666666664</v>
          </cell>
          <cell r="B1681">
            <v>5.3179697180809116E-2</v>
          </cell>
          <cell r="C1681">
            <v>4.0563598193828175E-2</v>
          </cell>
        </row>
        <row r="1682">
          <cell r="A1682">
            <v>41269.791666666664</v>
          </cell>
          <cell r="B1682">
            <v>5.2610623266379927E-2</v>
          </cell>
          <cell r="C1682">
            <v>3.9741997995131291E-2</v>
          </cell>
        </row>
        <row r="1683">
          <cell r="A1683">
            <v>41270.791666666664</v>
          </cell>
          <cell r="B1683">
            <v>5.2525697492027297E-2</v>
          </cell>
          <cell r="C1683">
            <v>3.9592716430117088E-2</v>
          </cell>
        </row>
        <row r="1684">
          <cell r="A1684">
            <v>41273.791666666664</v>
          </cell>
          <cell r="B1684">
            <v>5.3470514313877449E-2</v>
          </cell>
          <cell r="C1684">
            <v>3.9592716430117088E-2</v>
          </cell>
        </row>
        <row r="1685">
          <cell r="A1685">
            <v>41275.791666666664</v>
          </cell>
          <cell r="B1685">
            <v>5.509360703446764E-2</v>
          </cell>
          <cell r="C1685">
            <v>3.9147230368520636E-2</v>
          </cell>
        </row>
        <row r="1686">
          <cell r="A1686">
            <v>41276.791666666664</v>
          </cell>
          <cell r="B1686">
            <v>5.5106863370865372E-2</v>
          </cell>
          <cell r="C1686">
            <v>3.914696226164259E-2</v>
          </cell>
        </row>
        <row r="1687">
          <cell r="A1687">
            <v>41277.791666666664</v>
          </cell>
          <cell r="B1687">
            <v>5.5408558911457864E-2</v>
          </cell>
          <cell r="C1687">
            <v>3.9130644819015736E-2</v>
          </cell>
        </row>
        <row r="1688">
          <cell r="A1688">
            <v>41280.791666666664</v>
          </cell>
          <cell r="B1688">
            <v>5.5440793028771106E-2</v>
          </cell>
          <cell r="C1688">
            <v>3.9203009693137877E-2</v>
          </cell>
        </row>
        <row r="1689">
          <cell r="A1689">
            <v>41281.791666666664</v>
          </cell>
          <cell r="B1689">
            <v>5.542134235939216E-2</v>
          </cell>
          <cell r="C1689">
            <v>3.9157739427098173E-2</v>
          </cell>
        </row>
        <row r="1690">
          <cell r="A1690">
            <v>41282.791666666664</v>
          </cell>
          <cell r="B1690">
            <v>5.5573896430249799E-2</v>
          </cell>
          <cell r="C1690">
            <v>3.9058622431849585E-2</v>
          </cell>
        </row>
        <row r="1691">
          <cell r="A1691">
            <v>41283.791666666664</v>
          </cell>
          <cell r="B1691">
            <v>5.5631224607690197E-2</v>
          </cell>
          <cell r="C1691">
            <v>3.8619885106919508E-2</v>
          </cell>
        </row>
        <row r="1692">
          <cell r="A1692">
            <v>41284.791666666664</v>
          </cell>
          <cell r="B1692">
            <v>5.4886371334317507E-2</v>
          </cell>
          <cell r="C1692">
            <v>3.763841249295611E-2</v>
          </cell>
        </row>
        <row r="1693">
          <cell r="A1693">
            <v>41287.791666666664</v>
          </cell>
          <cell r="B1693">
            <v>5.4801234374955494E-2</v>
          </cell>
          <cell r="C1693">
            <v>3.7546203389507718E-2</v>
          </cell>
        </row>
        <row r="1694">
          <cell r="A1694">
            <v>41288.791666666664</v>
          </cell>
          <cell r="B1694">
            <v>5.4856835966126144E-2</v>
          </cell>
          <cell r="C1694">
            <v>3.7546020542846732E-2</v>
          </cell>
        </row>
        <row r="1695">
          <cell r="A1695">
            <v>41289.791666666664</v>
          </cell>
          <cell r="B1695">
            <v>5.4768836980238336E-2</v>
          </cell>
          <cell r="C1695">
            <v>3.7451997486016075E-2</v>
          </cell>
        </row>
        <row r="1696">
          <cell r="A1696">
            <v>41290.791666666664</v>
          </cell>
          <cell r="B1696">
            <v>5.4952486117124326E-2</v>
          </cell>
          <cell r="C1696">
            <v>3.7451997486016075E-2</v>
          </cell>
        </row>
        <row r="1697">
          <cell r="A1697">
            <v>41291.791666666664</v>
          </cell>
          <cell r="B1697">
            <v>5.4557075711242395E-2</v>
          </cell>
          <cell r="C1697">
            <v>3.7451997486016075E-2</v>
          </cell>
        </row>
        <row r="1698">
          <cell r="A1698">
            <v>41295.791666666664</v>
          </cell>
          <cell r="B1698">
            <v>5.4698284202474565E-2</v>
          </cell>
          <cell r="C1698">
            <v>3.7451997486016075E-2</v>
          </cell>
        </row>
        <row r="1699">
          <cell r="A1699">
            <v>41296.791666666664</v>
          </cell>
          <cell r="B1699">
            <v>5.4379983552615349E-2</v>
          </cell>
          <cell r="C1699">
            <v>3.7058789048423024E-2</v>
          </cell>
        </row>
        <row r="1700">
          <cell r="A1700">
            <v>41297.791666666664</v>
          </cell>
          <cell r="B1700">
            <v>5.1927272292958043E-2</v>
          </cell>
          <cell r="C1700">
            <v>3.3783160599056811E-2</v>
          </cell>
        </row>
        <row r="1701">
          <cell r="A1701">
            <v>41298.791666666664</v>
          </cell>
          <cell r="B1701">
            <v>5.2496614173099497E-2</v>
          </cell>
          <cell r="C1701">
            <v>3.374139307594453E-2</v>
          </cell>
        </row>
        <row r="1702">
          <cell r="A1702">
            <v>41301.791666666664</v>
          </cell>
          <cell r="B1702">
            <v>5.1852788342865656E-2</v>
          </cell>
          <cell r="C1702">
            <v>3.3009717457949242E-2</v>
          </cell>
        </row>
        <row r="1703">
          <cell r="A1703">
            <v>41302.791666666664</v>
          </cell>
          <cell r="B1703">
            <v>5.1490643763491287E-2</v>
          </cell>
          <cell r="C1703">
            <v>3.2608579337786846E-2</v>
          </cell>
        </row>
        <row r="1704">
          <cell r="A1704">
            <v>41303.791666666664</v>
          </cell>
          <cell r="B1704">
            <v>5.2243866558288436E-2</v>
          </cell>
          <cell r="C1704">
            <v>3.3563905888514697E-2</v>
          </cell>
        </row>
        <row r="1705">
          <cell r="A1705">
            <v>41304.791666666664</v>
          </cell>
          <cell r="B1705">
            <v>5.3843304535715647E-2</v>
          </cell>
          <cell r="C1705">
            <v>3.3563905888514697E-2</v>
          </cell>
        </row>
        <row r="1706">
          <cell r="A1706">
            <v>41305.791666666664</v>
          </cell>
          <cell r="B1706">
            <v>5.3946008877044239E-2</v>
          </cell>
          <cell r="C1706">
            <v>3.3563905888514697E-2</v>
          </cell>
        </row>
        <row r="1707">
          <cell r="A1707">
            <v>41308.791666666664</v>
          </cell>
          <cell r="B1707">
            <v>5.5999768228867264E-2</v>
          </cell>
          <cell r="C1707">
            <v>3.6253053427414181E-2</v>
          </cell>
        </row>
        <row r="1708">
          <cell r="A1708">
            <v>41309.791666666664</v>
          </cell>
          <cell r="B1708">
            <v>5.5295387655729347E-2</v>
          </cell>
          <cell r="C1708">
            <v>3.5149774923919519E-2</v>
          </cell>
        </row>
        <row r="1709">
          <cell r="A1709">
            <v>41310.791666666664</v>
          </cell>
          <cell r="B1709">
            <v>5.5132771850610066E-2</v>
          </cell>
          <cell r="C1709">
            <v>3.5149774923919519E-2</v>
          </cell>
        </row>
        <row r="1710">
          <cell r="A1710">
            <v>41311.791666666664</v>
          </cell>
          <cell r="B1710">
            <v>5.5093023732972299E-2</v>
          </cell>
          <cell r="C1710">
            <v>3.5367339929906802E-2</v>
          </cell>
        </row>
        <row r="1711">
          <cell r="A1711">
            <v>41312.791666666664</v>
          </cell>
          <cell r="B1711">
            <v>5.1539109235502825E-2</v>
          </cell>
          <cell r="C1711">
            <v>3.0365253268392949E-2</v>
          </cell>
        </row>
        <row r="1712">
          <cell r="A1712">
            <v>41315.791666666664</v>
          </cell>
          <cell r="B1712">
            <v>4.8913699157394415E-2</v>
          </cell>
          <cell r="C1712">
            <v>2.6575497521877961E-2</v>
          </cell>
        </row>
        <row r="1713">
          <cell r="A1713">
            <v>41316.791666666664</v>
          </cell>
          <cell r="B1713">
            <v>4.8786045435145212E-2</v>
          </cell>
          <cell r="C1713">
            <v>2.6575497521877961E-2</v>
          </cell>
        </row>
        <row r="1714">
          <cell r="A1714">
            <v>41317.791666666664</v>
          </cell>
          <cell r="B1714">
            <v>4.8778322078223982E-2</v>
          </cell>
          <cell r="C1714">
            <v>2.6575497521877961E-2</v>
          </cell>
        </row>
        <row r="1715">
          <cell r="A1715">
            <v>41318.791666666664</v>
          </cell>
          <cell r="B1715">
            <v>4.7693225085862045E-2</v>
          </cell>
          <cell r="C1715">
            <v>2.5074406175956437E-2</v>
          </cell>
        </row>
        <row r="1716">
          <cell r="A1716">
            <v>41319.791666666664</v>
          </cell>
          <cell r="B1716">
            <v>4.5214854833039955E-2</v>
          </cell>
          <cell r="C1716">
            <v>2.130620246410804E-2</v>
          </cell>
        </row>
        <row r="1717">
          <cell r="A1717">
            <v>41323.791666666664</v>
          </cell>
          <cell r="B1717">
            <v>4.4610898931327254E-2</v>
          </cell>
          <cell r="C1717">
            <v>2.0625702685699007E-2</v>
          </cell>
        </row>
        <row r="1718">
          <cell r="A1718">
            <v>41324.791666666664</v>
          </cell>
          <cell r="B1718">
            <v>4.6661108918920211E-2</v>
          </cell>
          <cell r="C1718">
            <v>2.359244802779949E-2</v>
          </cell>
        </row>
        <row r="1719">
          <cell r="A1719">
            <v>41325.791666666664</v>
          </cell>
          <cell r="B1719">
            <v>4.5633679681398545E-2</v>
          </cell>
          <cell r="C1719">
            <v>2.4516564213279433E-2</v>
          </cell>
        </row>
        <row r="1720">
          <cell r="A1720">
            <v>41326.791666666664</v>
          </cell>
          <cell r="B1720">
            <v>4.5719869916957874E-2</v>
          </cell>
          <cell r="C1720">
            <v>2.4513461877478025E-2</v>
          </cell>
        </row>
        <row r="1721">
          <cell r="A1721">
            <v>41329.791666666664</v>
          </cell>
          <cell r="B1721">
            <v>4.8699698721730127E-2</v>
          </cell>
          <cell r="C1721">
            <v>2.8868688861631141E-2</v>
          </cell>
        </row>
        <row r="1722">
          <cell r="A1722">
            <v>41330.791666666664</v>
          </cell>
          <cell r="B1722">
            <v>4.8123894933287205E-2</v>
          </cell>
          <cell r="C1722">
            <v>2.8868688861631141E-2</v>
          </cell>
        </row>
        <row r="1723">
          <cell r="A1723">
            <v>41331.791666666664</v>
          </cell>
          <cell r="B1723">
            <v>4.8684566022258305E-2</v>
          </cell>
          <cell r="C1723">
            <v>2.8865672375151988E-2</v>
          </cell>
        </row>
        <row r="1724">
          <cell r="A1724">
            <v>41332.791666666664</v>
          </cell>
          <cell r="B1724">
            <v>4.8578922316972264E-2</v>
          </cell>
          <cell r="C1724">
            <v>2.8776599179735757E-2</v>
          </cell>
        </row>
        <row r="1725">
          <cell r="A1725">
            <v>41333.791666666664</v>
          </cell>
          <cell r="B1725">
            <v>4.8630444554251064E-2</v>
          </cell>
          <cell r="C1725">
            <v>2.8776599179735757E-2</v>
          </cell>
        </row>
        <row r="1726">
          <cell r="A1726">
            <v>41336.791666666664</v>
          </cell>
          <cell r="B1726">
            <v>4.8302409925292687E-2</v>
          </cell>
          <cell r="C1726">
            <v>2.8776599179735757E-2</v>
          </cell>
        </row>
        <row r="1727">
          <cell r="A1727">
            <v>41337.791666666664</v>
          </cell>
          <cell r="B1727">
            <v>4.9342654813446789E-2</v>
          </cell>
          <cell r="C1727">
            <v>2.8699344384687898E-2</v>
          </cell>
        </row>
        <row r="1728">
          <cell r="A1728">
            <v>41338.791666666664</v>
          </cell>
          <cell r="B1728">
            <v>4.9302173117785127E-2</v>
          </cell>
          <cell r="C1728">
            <v>2.8685500569860252E-2</v>
          </cell>
        </row>
        <row r="1729">
          <cell r="A1729">
            <v>41339.791666666664</v>
          </cell>
          <cell r="B1729">
            <v>4.9234651280447551E-2</v>
          </cell>
          <cell r="C1729">
            <v>2.8655671724305637E-2</v>
          </cell>
        </row>
        <row r="1730">
          <cell r="A1730">
            <v>41340.791666666664</v>
          </cell>
          <cell r="B1730">
            <v>4.9823567075683077E-2</v>
          </cell>
          <cell r="C1730">
            <v>2.8535887607256272E-2</v>
          </cell>
        </row>
        <row r="1731">
          <cell r="A1731">
            <v>41343.833333333336</v>
          </cell>
          <cell r="B1731">
            <v>4.9810701334155515E-2</v>
          </cell>
          <cell r="C1731">
            <v>2.8535887607256272E-2</v>
          </cell>
        </row>
        <row r="1732">
          <cell r="A1732">
            <v>41344.833333333336</v>
          </cell>
          <cell r="B1732">
            <v>4.9907578994335192E-2</v>
          </cell>
          <cell r="C1732">
            <v>2.8550619257401568E-2</v>
          </cell>
        </row>
        <row r="1733">
          <cell r="A1733">
            <v>41345.833333333336</v>
          </cell>
          <cell r="B1733">
            <v>4.9890519106602381E-2</v>
          </cell>
          <cell r="C1733">
            <v>2.8550619257401568E-2</v>
          </cell>
        </row>
        <row r="1734">
          <cell r="A1734">
            <v>41346.833333333336</v>
          </cell>
          <cell r="B1734">
            <v>4.9677328811687099E-2</v>
          </cell>
          <cell r="C1734">
            <v>2.8550619257401568E-2</v>
          </cell>
        </row>
        <row r="1735">
          <cell r="A1735">
            <v>41347.833333333336</v>
          </cell>
          <cell r="B1735">
            <v>4.9350845421814386E-2</v>
          </cell>
          <cell r="C1735">
            <v>2.8151258463859425E-2</v>
          </cell>
        </row>
        <row r="1736">
          <cell r="A1736">
            <v>41350.833333333336</v>
          </cell>
          <cell r="B1736">
            <v>4.9791643251278953E-2</v>
          </cell>
          <cell r="C1736">
            <v>2.8713554590025846E-2</v>
          </cell>
        </row>
        <row r="1737">
          <cell r="A1737">
            <v>41351.833333333336</v>
          </cell>
          <cell r="B1737">
            <v>4.9640691135929907E-2</v>
          </cell>
          <cell r="C1737">
            <v>2.8576168420206511E-2</v>
          </cell>
        </row>
        <row r="1738">
          <cell r="A1738">
            <v>41352.833333333336</v>
          </cell>
          <cell r="B1738">
            <v>4.921838414462499E-2</v>
          </cell>
          <cell r="C1738">
            <v>2.8576168420206511E-2</v>
          </cell>
        </row>
        <row r="1739">
          <cell r="A1739">
            <v>41353.833333333336</v>
          </cell>
          <cell r="B1739">
            <v>4.8363508293407902E-2</v>
          </cell>
          <cell r="C1739">
            <v>2.9502972852020658E-2</v>
          </cell>
        </row>
        <row r="1740">
          <cell r="A1740">
            <v>41354.833333333336</v>
          </cell>
          <cell r="B1740">
            <v>4.8301311212454463E-2</v>
          </cell>
          <cell r="C1740">
            <v>2.9475986468422834E-2</v>
          </cell>
        </row>
        <row r="1741">
          <cell r="A1741">
            <v>41357.833333333336</v>
          </cell>
          <cell r="B1741">
            <v>4.8196932965730958E-2</v>
          </cell>
          <cell r="C1741">
            <v>2.9476313929761258E-2</v>
          </cell>
        </row>
        <row r="1742">
          <cell r="A1742">
            <v>41358.833333333336</v>
          </cell>
          <cell r="B1742">
            <v>4.8132140150285316E-2</v>
          </cell>
          <cell r="C1742">
            <v>2.946141209896461E-2</v>
          </cell>
        </row>
        <row r="1743">
          <cell r="A1743">
            <v>41359.833333333336</v>
          </cell>
          <cell r="B1743">
            <v>4.7855937960624532E-2</v>
          </cell>
          <cell r="C1743">
            <v>2.927144924240295E-2</v>
          </cell>
        </row>
        <row r="1744">
          <cell r="A1744">
            <v>41360.833333333336</v>
          </cell>
          <cell r="B1744">
            <v>4.7430169154903293E-2</v>
          </cell>
          <cell r="C1744">
            <v>2.8849998701072316E-2</v>
          </cell>
        </row>
        <row r="1745">
          <cell r="A1745">
            <v>41364.833333333336</v>
          </cell>
          <cell r="B1745">
            <v>4.8145672334362066E-2</v>
          </cell>
          <cell r="C1745">
            <v>2.9728237090444365E-2</v>
          </cell>
        </row>
        <row r="1746">
          <cell r="A1746">
            <v>41365.833333333336</v>
          </cell>
          <cell r="B1746">
            <v>4.8286946528995206E-2</v>
          </cell>
          <cell r="C1746">
            <v>2.9844248881835227E-2</v>
          </cell>
        </row>
        <row r="1747">
          <cell r="A1747">
            <v>41366.833333333336</v>
          </cell>
          <cell r="B1747">
            <v>4.9606490913632194E-2</v>
          </cell>
          <cell r="C1747">
            <v>3.2508048954129197E-2</v>
          </cell>
        </row>
        <row r="1748">
          <cell r="A1748">
            <v>41367.833333333336</v>
          </cell>
          <cell r="B1748">
            <v>4.7968100743378178E-2</v>
          </cell>
          <cell r="C1748">
            <v>3.2508048954129197E-2</v>
          </cell>
        </row>
        <row r="1749">
          <cell r="A1749">
            <v>41368.833333333336</v>
          </cell>
          <cell r="B1749">
            <v>4.820409859524584E-2</v>
          </cell>
          <cell r="C1749">
            <v>3.2699370907479985E-2</v>
          </cell>
        </row>
        <row r="1750">
          <cell r="A1750">
            <v>41371.833333333336</v>
          </cell>
          <cell r="B1750">
            <v>4.8127322873743161E-2</v>
          </cell>
          <cell r="C1750">
            <v>3.2699370907479985E-2</v>
          </cell>
        </row>
        <row r="1751">
          <cell r="A1751">
            <v>41372.833333333336</v>
          </cell>
          <cell r="B1751">
            <v>4.8006743519441335E-2</v>
          </cell>
          <cell r="C1751">
            <v>3.2612578136305768E-2</v>
          </cell>
        </row>
        <row r="1752">
          <cell r="A1752">
            <v>41373.833333333336</v>
          </cell>
          <cell r="B1752">
            <v>4.8485058194417459E-2</v>
          </cell>
          <cell r="C1752">
            <v>3.2612578136305768E-2</v>
          </cell>
        </row>
        <row r="1753">
          <cell r="A1753">
            <v>41374.833333333336</v>
          </cell>
          <cell r="B1753">
            <v>4.8346955119588191E-2</v>
          </cell>
          <cell r="C1753">
            <v>3.2612578136305768E-2</v>
          </cell>
        </row>
        <row r="1754">
          <cell r="A1754">
            <v>41375.833333333336</v>
          </cell>
          <cell r="B1754">
            <v>4.8029590243899127E-2</v>
          </cell>
          <cell r="C1754">
            <v>3.2612578136305768E-2</v>
          </cell>
        </row>
        <row r="1755">
          <cell r="A1755">
            <v>41378.833333333336</v>
          </cell>
          <cell r="B1755">
            <v>5.3276157327711536E-2</v>
          </cell>
          <cell r="C1755">
            <v>3.9282579657427083E-2</v>
          </cell>
        </row>
        <row r="1756">
          <cell r="A1756">
            <v>41379.833333333336</v>
          </cell>
          <cell r="B1756">
            <v>5.3429070660314465E-2</v>
          </cell>
          <cell r="C1756">
            <v>3.9282579657427083E-2</v>
          </cell>
        </row>
        <row r="1757">
          <cell r="A1757">
            <v>41380.833333333336</v>
          </cell>
          <cell r="B1757">
            <v>5.3748657424078493E-2</v>
          </cell>
          <cell r="C1757">
            <v>3.9655204100651917E-2</v>
          </cell>
        </row>
        <row r="1758">
          <cell r="A1758">
            <v>41381.833333333336</v>
          </cell>
          <cell r="B1758">
            <v>5.4526886184202629E-2</v>
          </cell>
          <cell r="C1758">
            <v>4.0555334291283794E-2</v>
          </cell>
        </row>
        <row r="1759">
          <cell r="A1759">
            <v>41382.833333333336</v>
          </cell>
          <cell r="B1759">
            <v>5.4674462051612804E-2</v>
          </cell>
          <cell r="C1759">
            <v>4.0555334291283794E-2</v>
          </cell>
        </row>
        <row r="1760">
          <cell r="A1760">
            <v>41385.833333333336</v>
          </cell>
          <cell r="B1760">
            <v>5.4561343834665051E-2</v>
          </cell>
          <cell r="C1760">
            <v>4.0557843992929971E-2</v>
          </cell>
        </row>
        <row r="1761">
          <cell r="A1761">
            <v>41386.833333333336</v>
          </cell>
          <cell r="B1761">
            <v>5.5241615429073111E-2</v>
          </cell>
          <cell r="C1761">
            <v>4.0557843992929971E-2</v>
          </cell>
        </row>
        <row r="1762">
          <cell r="A1762">
            <v>41387.833333333336</v>
          </cell>
          <cell r="B1762">
            <v>5.519833896244327E-2</v>
          </cell>
          <cell r="C1762">
            <v>4.0516453029384066E-2</v>
          </cell>
        </row>
        <row r="1763">
          <cell r="A1763">
            <v>41388.833333333336</v>
          </cell>
          <cell r="B1763">
            <v>5.5199513825433671E-2</v>
          </cell>
          <cell r="C1763">
            <v>4.0516453029384066E-2</v>
          </cell>
        </row>
        <row r="1764">
          <cell r="A1764">
            <v>41389.833333333336</v>
          </cell>
          <cell r="B1764">
            <v>5.4807985409674784E-2</v>
          </cell>
          <cell r="C1764">
            <v>4.0812135073849808E-2</v>
          </cell>
        </row>
        <row r="1765">
          <cell r="A1765">
            <v>41392.833333333336</v>
          </cell>
          <cell r="B1765">
            <v>5.5272119619952008E-2</v>
          </cell>
          <cell r="C1765">
            <v>4.0812135073849808E-2</v>
          </cell>
        </row>
        <row r="1766">
          <cell r="A1766">
            <v>41393.833333333336</v>
          </cell>
          <cell r="B1766">
            <v>5.5285687518194591E-2</v>
          </cell>
          <cell r="C1766">
            <v>4.0798526280124106E-2</v>
          </cell>
        </row>
        <row r="1767">
          <cell r="A1767">
            <v>41394.833333333336</v>
          </cell>
          <cell r="B1767">
            <v>5.8424517855159348E-2</v>
          </cell>
          <cell r="C1767">
            <v>4.4752558751010037E-2</v>
          </cell>
        </row>
        <row r="1768">
          <cell r="A1768">
            <v>41395.833333333336</v>
          </cell>
          <cell r="B1768">
            <v>5.7627527740441928E-2</v>
          </cell>
          <cell r="C1768">
            <v>4.4752558751010037E-2</v>
          </cell>
        </row>
        <row r="1769">
          <cell r="A1769">
            <v>41396.833333333336</v>
          </cell>
          <cell r="B1769">
            <v>5.7779595861709027E-2</v>
          </cell>
          <cell r="C1769">
            <v>4.4752558751010037E-2</v>
          </cell>
        </row>
        <row r="1770">
          <cell r="A1770">
            <v>41399.833333333336</v>
          </cell>
          <cell r="B1770">
            <v>5.5974878950463838E-2</v>
          </cell>
          <cell r="C1770">
            <v>4.2603326283809459E-2</v>
          </cell>
        </row>
        <row r="1771">
          <cell r="A1771">
            <v>41400.833333333336</v>
          </cell>
          <cell r="B1771">
            <v>5.5923488131866719E-2</v>
          </cell>
          <cell r="C1771">
            <v>4.2603326283809459E-2</v>
          </cell>
        </row>
        <row r="1772">
          <cell r="A1772">
            <v>41401.833333333336</v>
          </cell>
          <cell r="B1772">
            <v>5.6088416501636006E-2</v>
          </cell>
          <cell r="C1772">
            <v>4.2603326283809459E-2</v>
          </cell>
        </row>
        <row r="1773">
          <cell r="A1773">
            <v>41402.833333333336</v>
          </cell>
          <cell r="B1773">
            <v>5.5895593329980439E-2</v>
          </cell>
          <cell r="C1773">
            <v>4.2422887147498006E-2</v>
          </cell>
        </row>
        <row r="1774">
          <cell r="A1774">
            <v>41403.833333333336</v>
          </cell>
          <cell r="B1774">
            <v>5.6627611824234501E-2</v>
          </cell>
          <cell r="C1774">
            <v>4.2422887147498006E-2</v>
          </cell>
        </row>
        <row r="1775">
          <cell r="A1775">
            <v>41406.833333333336</v>
          </cell>
          <cell r="B1775">
            <v>5.6671327496461164E-2</v>
          </cell>
          <cell r="C1775">
            <v>4.2457111485609572E-2</v>
          </cell>
        </row>
        <row r="1776">
          <cell r="A1776">
            <v>41407.833333333336</v>
          </cell>
          <cell r="B1776">
            <v>5.6743997552266147E-2</v>
          </cell>
          <cell r="C1776">
            <v>4.2457111485609572E-2</v>
          </cell>
        </row>
        <row r="1777">
          <cell r="A1777">
            <v>41408.833333333336</v>
          </cell>
          <cell r="B1777">
            <v>5.6719453533706686E-2</v>
          </cell>
          <cell r="C1777">
            <v>4.246107478363325E-2</v>
          </cell>
        </row>
        <row r="1778">
          <cell r="A1778">
            <v>41409.833333333336</v>
          </cell>
          <cell r="B1778">
            <v>5.6576934860100708E-2</v>
          </cell>
          <cell r="C1778">
            <v>4.246107478363325E-2</v>
          </cell>
        </row>
        <row r="1779">
          <cell r="A1779">
            <v>41410.833333333336</v>
          </cell>
          <cell r="B1779">
            <v>5.7463803248915757E-2</v>
          </cell>
          <cell r="C1779">
            <v>4.2460736159039045E-2</v>
          </cell>
        </row>
        <row r="1780">
          <cell r="A1780">
            <v>41413.833333333336</v>
          </cell>
          <cell r="B1780">
            <v>5.777740512249252E-2</v>
          </cell>
          <cell r="C1780">
            <v>4.2862056688857987E-2</v>
          </cell>
        </row>
        <row r="1781">
          <cell r="A1781">
            <v>41414.833333333336</v>
          </cell>
          <cell r="B1781">
            <v>5.6431359245219366E-2</v>
          </cell>
          <cell r="C1781">
            <v>4.1303412824284957E-2</v>
          </cell>
        </row>
        <row r="1782">
          <cell r="A1782">
            <v>41415.833333333336</v>
          </cell>
          <cell r="B1782">
            <v>5.7167749220189357E-2</v>
          </cell>
          <cell r="C1782">
            <v>4.2194561375681318E-2</v>
          </cell>
        </row>
        <row r="1783">
          <cell r="A1783">
            <v>41416.833333333336</v>
          </cell>
          <cell r="B1783">
            <v>5.7088629792289167E-2</v>
          </cell>
          <cell r="C1783">
            <v>4.2194561375681318E-2</v>
          </cell>
        </row>
        <row r="1784">
          <cell r="A1784">
            <v>41417.833333333336</v>
          </cell>
          <cell r="B1784">
            <v>5.4694529795276121E-2</v>
          </cell>
          <cell r="C1784">
            <v>3.9343228468378649E-2</v>
          </cell>
        </row>
        <row r="1785">
          <cell r="A1785">
            <v>41421.833333333336</v>
          </cell>
          <cell r="B1785">
            <v>5.4908261584433175E-2</v>
          </cell>
          <cell r="C1785">
            <v>3.9343228468378649E-2</v>
          </cell>
        </row>
        <row r="1786">
          <cell r="A1786">
            <v>41422.833333333336</v>
          </cell>
          <cell r="B1786">
            <v>5.5303124235311731E-2</v>
          </cell>
          <cell r="C1786">
            <v>4.0416677971835312E-2</v>
          </cell>
        </row>
        <row r="1787">
          <cell r="A1787">
            <v>41423.833333333336</v>
          </cell>
          <cell r="B1787">
            <v>5.5339942208351804E-2</v>
          </cell>
          <cell r="C1787">
            <v>4.0416677971835312E-2</v>
          </cell>
        </row>
        <row r="1788">
          <cell r="A1788">
            <v>41424.833333333336</v>
          </cell>
          <cell r="B1788">
            <v>5.574505511436513E-2</v>
          </cell>
          <cell r="C1788">
            <v>4.097418093359833E-2</v>
          </cell>
        </row>
        <row r="1789">
          <cell r="A1789">
            <v>41427.833333333336</v>
          </cell>
          <cell r="B1789">
            <v>5.575605971542686E-2</v>
          </cell>
          <cell r="C1789">
            <v>4.097418093359833E-2</v>
          </cell>
        </row>
        <row r="1790">
          <cell r="A1790">
            <v>41428.833333333336</v>
          </cell>
          <cell r="B1790">
            <v>5.4538224908789075E-2</v>
          </cell>
          <cell r="C1790">
            <v>4.1017231244753538E-2</v>
          </cell>
        </row>
        <row r="1791">
          <cell r="A1791">
            <v>41429.833333333336</v>
          </cell>
          <cell r="B1791">
            <v>5.5053452320802471E-2</v>
          </cell>
          <cell r="C1791">
            <v>4.174174082296276E-2</v>
          </cell>
        </row>
        <row r="1792">
          <cell r="A1792">
            <v>41430.833333333336</v>
          </cell>
          <cell r="B1792">
            <v>5.5701254017228856E-2</v>
          </cell>
          <cell r="C1792">
            <v>4.174174082296276E-2</v>
          </cell>
        </row>
        <row r="1793">
          <cell r="A1793">
            <v>41431.833333333336</v>
          </cell>
          <cell r="B1793">
            <v>5.4674216555374945E-2</v>
          </cell>
          <cell r="C1793">
            <v>4.174174082296276E-2</v>
          </cell>
        </row>
        <row r="1794">
          <cell r="A1794">
            <v>41434.833333333336</v>
          </cell>
          <cell r="B1794">
            <v>5.4688135538055814E-2</v>
          </cell>
          <cell r="C1794">
            <v>4.174174082296276E-2</v>
          </cell>
        </row>
        <row r="1795">
          <cell r="A1795">
            <v>41435.833333333336</v>
          </cell>
          <cell r="B1795">
            <v>5.5929279596263481E-2</v>
          </cell>
          <cell r="C1795">
            <v>4.3286434051690199E-2</v>
          </cell>
        </row>
        <row r="1796">
          <cell r="A1796">
            <v>41436.833333333336</v>
          </cell>
          <cell r="B1796">
            <v>5.5923521302027421E-2</v>
          </cell>
          <cell r="C1796">
            <v>4.3450412439925076E-2</v>
          </cell>
        </row>
        <row r="1797">
          <cell r="A1797">
            <v>41437.833333333336</v>
          </cell>
          <cell r="B1797">
            <v>5.6878124604042062E-2</v>
          </cell>
          <cell r="C1797">
            <v>4.3450412439925076E-2</v>
          </cell>
        </row>
        <row r="1798">
          <cell r="A1798">
            <v>41438.833333333336</v>
          </cell>
          <cell r="B1798">
            <v>5.6718084782853485E-2</v>
          </cell>
          <cell r="C1798">
            <v>4.3250309332967488E-2</v>
          </cell>
        </row>
        <row r="1799">
          <cell r="A1799">
            <v>41441.833333333336</v>
          </cell>
          <cell r="B1799">
            <v>5.6463274377191688E-2</v>
          </cell>
          <cell r="C1799">
            <v>4.2599840477219569E-2</v>
          </cell>
        </row>
        <row r="1800">
          <cell r="A1800">
            <v>41442.833333333336</v>
          </cell>
          <cell r="B1800">
            <v>5.6579216257152835E-2</v>
          </cell>
          <cell r="C1800">
            <v>4.2569356969051099E-2</v>
          </cell>
        </row>
        <row r="1801">
          <cell r="A1801">
            <v>41443.833333333336</v>
          </cell>
          <cell r="B1801">
            <v>5.7563988989841899E-2</v>
          </cell>
          <cell r="C1801">
            <v>4.4546786957588846E-2</v>
          </cell>
        </row>
        <row r="1802">
          <cell r="A1802">
            <v>41444.833333333336</v>
          </cell>
          <cell r="B1802">
            <v>6.3027277022353667E-2</v>
          </cell>
          <cell r="C1802">
            <v>5.1343049614261324E-2</v>
          </cell>
        </row>
        <row r="1803">
          <cell r="A1803">
            <v>41445.833333333336</v>
          </cell>
          <cell r="B1803">
            <v>6.3203724563332467E-2</v>
          </cell>
          <cell r="C1803">
            <v>5.1343042094620664E-2</v>
          </cell>
        </row>
        <row r="1804">
          <cell r="A1804">
            <v>41448.833333333336</v>
          </cell>
          <cell r="B1804">
            <v>6.4341357217752429E-2</v>
          </cell>
          <cell r="C1804">
            <v>5.2775591712300812E-2</v>
          </cell>
        </row>
        <row r="1805">
          <cell r="A1805">
            <v>41449.833333333336</v>
          </cell>
          <cell r="B1805">
            <v>6.5145738909081832E-2</v>
          </cell>
          <cell r="C1805">
            <v>5.2775591712300812E-2</v>
          </cell>
        </row>
        <row r="1806">
          <cell r="A1806">
            <v>41450.833333333336</v>
          </cell>
          <cell r="B1806">
            <v>6.5130085721605141E-2</v>
          </cell>
          <cell r="C1806">
            <v>5.2775591712300812E-2</v>
          </cell>
        </row>
        <row r="1807">
          <cell r="A1807">
            <v>41451.833333333336</v>
          </cell>
          <cell r="B1807">
            <v>6.6644147102719639E-2</v>
          </cell>
          <cell r="C1807">
            <v>5.2769033961023407E-2</v>
          </cell>
        </row>
        <row r="1808">
          <cell r="A1808">
            <v>41452.833333333336</v>
          </cell>
          <cell r="B1808">
            <v>6.6134955655174063E-2</v>
          </cell>
          <cell r="C1808">
            <v>5.2139186094764124E-2</v>
          </cell>
        </row>
        <row r="1809">
          <cell r="A1809">
            <v>41455.833333333336</v>
          </cell>
          <cell r="B1809">
            <v>6.6299827437231007E-2</v>
          </cell>
          <cell r="C1809">
            <v>5.2063221296194659E-2</v>
          </cell>
        </row>
        <row r="1810">
          <cell r="A1810">
            <v>41456.833333333336</v>
          </cell>
          <cell r="B1810">
            <v>6.5061988267876E-2</v>
          </cell>
          <cell r="C1810">
            <v>5.0565250294827495E-2</v>
          </cell>
        </row>
        <row r="1811">
          <cell r="A1811">
            <v>41457.833333333336</v>
          </cell>
          <cell r="B1811">
            <v>6.5096177711234313E-2</v>
          </cell>
          <cell r="C1811">
            <v>5.0565250294827495E-2</v>
          </cell>
        </row>
        <row r="1812">
          <cell r="A1812">
            <v>41459.833333333336</v>
          </cell>
          <cell r="B1812">
            <v>6.5040178905021229E-2</v>
          </cell>
          <cell r="C1812">
            <v>5.044173794029766E-2</v>
          </cell>
        </row>
        <row r="1813">
          <cell r="A1813">
            <v>41462.833333333336</v>
          </cell>
          <cell r="B1813">
            <v>6.4891728902057133E-2</v>
          </cell>
          <cell r="C1813">
            <v>5.044173794029766E-2</v>
          </cell>
        </row>
        <row r="1814">
          <cell r="A1814">
            <v>41463.833333333336</v>
          </cell>
          <cell r="B1814">
            <v>6.4943825954411477E-2</v>
          </cell>
          <cell r="C1814">
            <v>5.044173794029766E-2</v>
          </cell>
        </row>
        <row r="1815">
          <cell r="A1815">
            <v>41464.833333333336</v>
          </cell>
          <cell r="B1815">
            <v>6.4522094244678557E-2</v>
          </cell>
          <cell r="C1815">
            <v>5.044173794029766E-2</v>
          </cell>
        </row>
        <row r="1816">
          <cell r="A1816">
            <v>41465.833333333336</v>
          </cell>
          <cell r="B1816">
            <v>6.521073207280155E-2</v>
          </cell>
          <cell r="C1816">
            <v>5.044173794029766E-2</v>
          </cell>
        </row>
        <row r="1817">
          <cell r="A1817">
            <v>41466.833333333336</v>
          </cell>
          <cell r="B1817">
            <v>6.5257649119868269E-2</v>
          </cell>
          <cell r="C1817">
            <v>5.044173794029766E-2</v>
          </cell>
        </row>
        <row r="1818">
          <cell r="A1818">
            <v>41469.833333333336</v>
          </cell>
          <cell r="B1818">
            <v>6.1209653394526151E-2</v>
          </cell>
          <cell r="C1818">
            <v>4.5440379780457472E-2</v>
          </cell>
        </row>
        <row r="1819">
          <cell r="A1819">
            <v>41470.833333333336</v>
          </cell>
          <cell r="B1819">
            <v>6.1100338759263753E-2</v>
          </cell>
          <cell r="C1819">
            <v>4.5443040670834468E-2</v>
          </cell>
        </row>
        <row r="1820">
          <cell r="A1820">
            <v>41471.833333333336</v>
          </cell>
          <cell r="B1820">
            <v>6.1086356297244279E-2</v>
          </cell>
          <cell r="C1820">
            <v>4.5118242404695461E-2</v>
          </cell>
        </row>
        <row r="1821">
          <cell r="A1821">
            <v>41472.833333333336</v>
          </cell>
          <cell r="B1821">
            <v>6.0300335797723821E-2</v>
          </cell>
          <cell r="C1821">
            <v>4.4308500318783507E-2</v>
          </cell>
        </row>
        <row r="1822">
          <cell r="A1822">
            <v>41473.833333333336</v>
          </cell>
          <cell r="B1822">
            <v>6.0018644700552598E-2</v>
          </cell>
          <cell r="C1822">
            <v>4.4308500318783507E-2</v>
          </cell>
        </row>
        <row r="1823">
          <cell r="A1823">
            <v>41476.833333333336</v>
          </cell>
          <cell r="B1823">
            <v>5.9997085088243508E-2</v>
          </cell>
          <cell r="C1823">
            <v>4.4306203071608055E-2</v>
          </cell>
        </row>
        <row r="1824">
          <cell r="A1824">
            <v>41477.833333333336</v>
          </cell>
          <cell r="B1824">
            <v>5.9397851804564611E-2</v>
          </cell>
          <cell r="C1824">
            <v>4.4350590671749464E-2</v>
          </cell>
        </row>
        <row r="1825">
          <cell r="A1825">
            <v>41478.833333333336</v>
          </cell>
          <cell r="B1825">
            <v>5.9488696993124611E-2</v>
          </cell>
          <cell r="C1825">
            <v>4.4416617035396587E-2</v>
          </cell>
        </row>
        <row r="1826">
          <cell r="A1826">
            <v>41479.833333333336</v>
          </cell>
          <cell r="B1826">
            <v>6.0294056045030471E-2</v>
          </cell>
          <cell r="C1826">
            <v>4.4416617035396587E-2</v>
          </cell>
        </row>
        <row r="1827">
          <cell r="A1827">
            <v>41480.833333333336</v>
          </cell>
          <cell r="B1827">
            <v>6.0046589604781334E-2</v>
          </cell>
          <cell r="C1827">
            <v>4.4171140893189499E-2</v>
          </cell>
        </row>
        <row r="1828">
          <cell r="A1828">
            <v>41483.833333333336</v>
          </cell>
          <cell r="B1828">
            <v>6.0042456994140653E-2</v>
          </cell>
          <cell r="C1828">
            <v>4.452276788144794E-2</v>
          </cell>
        </row>
        <row r="1829">
          <cell r="A1829">
            <v>41484.833333333336</v>
          </cell>
          <cell r="B1829">
            <v>6.0085621427442185E-2</v>
          </cell>
          <cell r="C1829">
            <v>4.452276788144794E-2</v>
          </cell>
        </row>
        <row r="1830">
          <cell r="A1830">
            <v>41485.833333333336</v>
          </cell>
          <cell r="B1830">
            <v>5.6312313841232066E-2</v>
          </cell>
          <cell r="C1830">
            <v>3.9847958454906983E-2</v>
          </cell>
        </row>
        <row r="1831">
          <cell r="A1831">
            <v>41486.833333333336</v>
          </cell>
          <cell r="B1831">
            <v>5.5714355082816421E-2</v>
          </cell>
          <cell r="C1831">
            <v>3.9847958454906983E-2</v>
          </cell>
        </row>
        <row r="1832">
          <cell r="A1832">
            <v>41487.833333333336</v>
          </cell>
          <cell r="B1832">
            <v>5.5306518008464915E-2</v>
          </cell>
          <cell r="C1832">
            <v>3.9847958454906983E-2</v>
          </cell>
        </row>
        <row r="1833">
          <cell r="A1833">
            <v>41490.833333333336</v>
          </cell>
          <cell r="B1833">
            <v>5.530646310272725E-2</v>
          </cell>
          <cell r="C1833">
            <v>3.9847958454906983E-2</v>
          </cell>
        </row>
        <row r="1834">
          <cell r="A1834">
            <v>41491.833333333336</v>
          </cell>
          <cell r="B1834">
            <v>5.5399355943961275E-2</v>
          </cell>
          <cell r="C1834">
            <v>4.0111976554052652E-2</v>
          </cell>
        </row>
        <row r="1835">
          <cell r="A1835">
            <v>41492.833333333336</v>
          </cell>
          <cell r="B1835">
            <v>5.5603572773116998E-2</v>
          </cell>
          <cell r="C1835">
            <v>4.0505800275392717E-2</v>
          </cell>
        </row>
        <row r="1836">
          <cell r="A1836">
            <v>41493.833333333336</v>
          </cell>
          <cell r="B1836">
            <v>5.585588015462465E-2</v>
          </cell>
          <cell r="C1836">
            <v>4.0505800275392717E-2</v>
          </cell>
        </row>
        <row r="1837">
          <cell r="A1837">
            <v>41494.833333333336</v>
          </cell>
          <cell r="B1837">
            <v>5.5056432371376633E-2</v>
          </cell>
          <cell r="C1837">
            <v>4.0505800275392717E-2</v>
          </cell>
        </row>
        <row r="1838">
          <cell r="A1838">
            <v>41497.833333333336</v>
          </cell>
          <cell r="B1838">
            <v>5.5001119548865378E-2</v>
          </cell>
          <cell r="C1838">
            <v>4.0464656471777112E-2</v>
          </cell>
        </row>
        <row r="1839">
          <cell r="A1839">
            <v>41498.833333333336</v>
          </cell>
          <cell r="B1839">
            <v>5.4952186016870651E-2</v>
          </cell>
          <cell r="C1839">
            <v>4.0498320634910906E-2</v>
          </cell>
        </row>
        <row r="1840">
          <cell r="A1840">
            <v>41499.833333333336</v>
          </cell>
          <cell r="B1840">
            <v>5.4944173744889226E-2</v>
          </cell>
          <cell r="C1840">
            <v>4.0494165236095871E-2</v>
          </cell>
        </row>
        <row r="1841">
          <cell r="A1841">
            <v>41500.833333333336</v>
          </cell>
          <cell r="B1841">
            <v>5.7993253006577289E-2</v>
          </cell>
          <cell r="C1841">
            <v>4.4270454085127191E-2</v>
          </cell>
        </row>
        <row r="1842">
          <cell r="A1842">
            <v>41501.833333333336</v>
          </cell>
          <cell r="B1842">
            <v>5.7047785705245914E-2</v>
          </cell>
          <cell r="C1842">
            <v>4.4314104551705917E-2</v>
          </cell>
        </row>
        <row r="1843">
          <cell r="A1843">
            <v>41504.833333333336</v>
          </cell>
          <cell r="B1843">
            <v>5.6919619142229351E-2</v>
          </cell>
          <cell r="C1843">
            <v>4.4157052143353664E-2</v>
          </cell>
        </row>
        <row r="1844">
          <cell r="A1844">
            <v>41505.833333333336</v>
          </cell>
          <cell r="B1844">
            <v>5.7774568658232481E-2</v>
          </cell>
          <cell r="C1844">
            <v>4.4157052143353664E-2</v>
          </cell>
        </row>
        <row r="1845">
          <cell r="A1845">
            <v>41506.833333333336</v>
          </cell>
          <cell r="B1845">
            <v>5.6771775996472866E-2</v>
          </cell>
          <cell r="C1845">
            <v>4.2925400698695611E-2</v>
          </cell>
        </row>
        <row r="1846">
          <cell r="A1846">
            <v>41507.833333333336</v>
          </cell>
          <cell r="B1846">
            <v>5.6843051813049911E-2</v>
          </cell>
          <cell r="C1846">
            <v>4.2925400698695611E-2</v>
          </cell>
        </row>
        <row r="1847">
          <cell r="A1847">
            <v>41508.833333333336</v>
          </cell>
          <cell r="B1847">
            <v>5.6900827200126035E-2</v>
          </cell>
          <cell r="C1847">
            <v>4.2925400698695611E-2</v>
          </cell>
        </row>
        <row r="1848">
          <cell r="A1848">
            <v>41511.833333333336</v>
          </cell>
          <cell r="B1848">
            <v>5.6596348143783518E-2</v>
          </cell>
          <cell r="C1848">
            <v>4.2925400698695611E-2</v>
          </cell>
        </row>
        <row r="1849">
          <cell r="A1849">
            <v>41512.833333333336</v>
          </cell>
          <cell r="B1849">
            <v>5.9295047508784171E-2</v>
          </cell>
          <cell r="C1849">
            <v>4.6296830985669765E-2</v>
          </cell>
        </row>
        <row r="1850">
          <cell r="A1850">
            <v>41513.833333333336</v>
          </cell>
          <cell r="B1850">
            <v>5.9151766413801432E-2</v>
          </cell>
          <cell r="C1850">
            <v>4.6296904272969806E-2</v>
          </cell>
        </row>
        <row r="1851">
          <cell r="A1851">
            <v>41514.833333333336</v>
          </cell>
          <cell r="B1851">
            <v>5.9189165523420059E-2</v>
          </cell>
          <cell r="C1851">
            <v>4.580423234113104E-2</v>
          </cell>
        </row>
        <row r="1852">
          <cell r="A1852">
            <v>41515.833333333336</v>
          </cell>
          <cell r="B1852">
            <v>6.0063804067036319E-2</v>
          </cell>
          <cell r="C1852">
            <v>4.7099472364006668E-2</v>
          </cell>
        </row>
        <row r="1853">
          <cell r="A1853">
            <v>41519.833333333336</v>
          </cell>
          <cell r="B1853">
            <v>6.0443606980635556E-2</v>
          </cell>
          <cell r="C1853">
            <v>4.7061986158273166E-2</v>
          </cell>
        </row>
        <row r="1854">
          <cell r="A1854">
            <v>41520.833333333336</v>
          </cell>
          <cell r="B1854">
            <v>6.0524514812861682E-2</v>
          </cell>
          <cell r="C1854">
            <v>4.6420586739244103E-2</v>
          </cell>
        </row>
        <row r="1855">
          <cell r="A1855">
            <v>41521.833333333336</v>
          </cell>
          <cell r="B1855">
            <v>5.9935431794979108E-2</v>
          </cell>
          <cell r="C1855">
            <v>4.6420586739244103E-2</v>
          </cell>
        </row>
        <row r="1856">
          <cell r="A1856">
            <v>41522.833333333336</v>
          </cell>
          <cell r="B1856">
            <v>5.9925053819508772E-2</v>
          </cell>
          <cell r="C1856">
            <v>4.6420586739244103E-2</v>
          </cell>
        </row>
        <row r="1857">
          <cell r="A1857">
            <v>41525.833333333336</v>
          </cell>
          <cell r="B1857">
            <v>6.0886449000827583E-2</v>
          </cell>
          <cell r="C1857">
            <v>4.6420586739244103E-2</v>
          </cell>
        </row>
        <row r="1858">
          <cell r="A1858">
            <v>41526.833333333336</v>
          </cell>
          <cell r="B1858">
            <v>5.9814295222081613E-2</v>
          </cell>
          <cell r="C1858">
            <v>4.497429764641811E-2</v>
          </cell>
        </row>
        <row r="1859">
          <cell r="A1859">
            <v>41527.833333333336</v>
          </cell>
          <cell r="B1859">
            <v>5.9630006226815628E-2</v>
          </cell>
          <cell r="C1859">
            <v>4.481589539996203E-2</v>
          </cell>
        </row>
        <row r="1860">
          <cell r="A1860">
            <v>41528.833333333336</v>
          </cell>
          <cell r="B1860">
            <v>5.9112031003074758E-2</v>
          </cell>
          <cell r="C1860">
            <v>4.5879138728296409E-2</v>
          </cell>
        </row>
        <row r="1861">
          <cell r="A1861">
            <v>41529.833333333336</v>
          </cell>
          <cell r="B1861">
            <v>5.970870708529958E-2</v>
          </cell>
          <cell r="C1861">
            <v>4.5876143596999659E-2</v>
          </cell>
        </row>
        <row r="1862">
          <cell r="A1862">
            <v>41532.833333333336</v>
          </cell>
          <cell r="B1862">
            <v>5.9501078605984338E-2</v>
          </cell>
          <cell r="C1862">
            <v>4.5876143596999659E-2</v>
          </cell>
        </row>
        <row r="1863">
          <cell r="A1863">
            <v>41533.833333333336</v>
          </cell>
          <cell r="B1863">
            <v>5.9964262657716559E-2</v>
          </cell>
          <cell r="C1863">
            <v>4.5876143596999659E-2</v>
          </cell>
        </row>
        <row r="1864">
          <cell r="A1864">
            <v>41534.833333333336</v>
          </cell>
          <cell r="B1864">
            <v>5.84840336239262E-2</v>
          </cell>
          <cell r="C1864">
            <v>4.39585540691027E-2</v>
          </cell>
        </row>
        <row r="1865">
          <cell r="A1865">
            <v>41535.833333333336</v>
          </cell>
          <cell r="B1865">
            <v>5.1410966816162917E-2</v>
          </cell>
          <cell r="C1865">
            <v>3.505824958991792E-2</v>
          </cell>
        </row>
        <row r="1866">
          <cell r="A1866">
            <v>41536.833333333336</v>
          </cell>
          <cell r="B1866">
            <v>5.1368437608038629E-2</v>
          </cell>
          <cell r="C1866">
            <v>3.5070077965467496E-2</v>
          </cell>
        </row>
        <row r="1867">
          <cell r="A1867">
            <v>41539.833333333336</v>
          </cell>
          <cell r="B1867">
            <v>5.0041591037389699E-2</v>
          </cell>
          <cell r="C1867">
            <v>3.3394347071187123E-2</v>
          </cell>
        </row>
        <row r="1868">
          <cell r="A1868">
            <v>41540.833333333336</v>
          </cell>
          <cell r="B1868">
            <v>4.9250441995440188E-2</v>
          </cell>
          <cell r="C1868">
            <v>3.3394347071187123E-2</v>
          </cell>
        </row>
        <row r="1869">
          <cell r="A1869">
            <v>41541.833333333336</v>
          </cell>
          <cell r="B1869">
            <v>4.9369852201059508E-2</v>
          </cell>
          <cell r="C1869">
            <v>3.3394347071187123E-2</v>
          </cell>
        </row>
        <row r="1870">
          <cell r="A1870">
            <v>41542.833333333336</v>
          </cell>
          <cell r="B1870">
            <v>4.7735111671724541E-2</v>
          </cell>
          <cell r="C1870">
            <v>3.3394347071187123E-2</v>
          </cell>
        </row>
        <row r="1871">
          <cell r="A1871">
            <v>41543.833333333336</v>
          </cell>
          <cell r="B1871">
            <v>4.7875904959212637E-2</v>
          </cell>
          <cell r="C1871">
            <v>3.3486834209697586E-2</v>
          </cell>
        </row>
        <row r="1872">
          <cell r="A1872">
            <v>41546.833333333336</v>
          </cell>
          <cell r="B1872">
            <v>4.7651030512741777E-2</v>
          </cell>
          <cell r="C1872">
            <v>3.3486834209697586E-2</v>
          </cell>
        </row>
        <row r="1873">
          <cell r="A1873">
            <v>41547.833333333336</v>
          </cell>
          <cell r="B1873">
            <v>4.7832837616625032E-2</v>
          </cell>
          <cell r="C1873">
            <v>3.3301778995462397E-2</v>
          </cell>
        </row>
        <row r="1874">
          <cell r="A1874">
            <v>41548.833333333336</v>
          </cell>
          <cell r="B1874">
            <v>4.7778740027362189E-2</v>
          </cell>
          <cell r="C1874">
            <v>3.3302045871031638E-2</v>
          </cell>
        </row>
        <row r="1875">
          <cell r="A1875">
            <v>41549.833333333336</v>
          </cell>
          <cell r="B1875">
            <v>4.8018042935793884E-2</v>
          </cell>
          <cell r="C1875">
            <v>3.3560861099245637E-2</v>
          </cell>
        </row>
        <row r="1876">
          <cell r="A1876">
            <v>41550.833333333336</v>
          </cell>
          <cell r="B1876">
            <v>4.8297512596186587E-2</v>
          </cell>
          <cell r="C1876">
            <v>3.3560861099245637E-2</v>
          </cell>
        </row>
        <row r="1877">
          <cell r="A1877">
            <v>41553.833333333336</v>
          </cell>
          <cell r="B1877">
            <v>4.8821024866019566E-2</v>
          </cell>
          <cell r="C1877">
            <v>3.4139665736951236E-2</v>
          </cell>
        </row>
        <row r="1878">
          <cell r="A1878">
            <v>41554.833333333336</v>
          </cell>
          <cell r="B1878">
            <v>5.0156365343227274E-2</v>
          </cell>
          <cell r="C1878">
            <v>3.5734044792816569E-2</v>
          </cell>
        </row>
        <row r="1879">
          <cell r="A1879">
            <v>41555.833333333336</v>
          </cell>
          <cell r="B1879">
            <v>4.9438836960196887E-2</v>
          </cell>
          <cell r="C1879">
            <v>3.5879147899213704E-2</v>
          </cell>
        </row>
        <row r="1880">
          <cell r="A1880">
            <v>41556.833333333336</v>
          </cell>
          <cell r="B1880">
            <v>5.0647010629770034E-2</v>
          </cell>
          <cell r="C1880">
            <v>3.5879147899213704E-2</v>
          </cell>
        </row>
        <row r="1881">
          <cell r="A1881">
            <v>41557.833333333336</v>
          </cell>
          <cell r="B1881">
            <v>5.0842930992595702E-2</v>
          </cell>
          <cell r="C1881">
            <v>3.5879147899213704E-2</v>
          </cell>
        </row>
        <row r="1882">
          <cell r="A1882">
            <v>41560.833333333336</v>
          </cell>
          <cell r="B1882">
            <v>5.0979289753409915E-2</v>
          </cell>
          <cell r="C1882">
            <v>3.58757776662018E-2</v>
          </cell>
        </row>
        <row r="1883">
          <cell r="A1883">
            <v>41561.833333333336</v>
          </cell>
          <cell r="B1883">
            <v>5.1225030403915392E-2</v>
          </cell>
          <cell r="C1883">
            <v>3.6646240852460862E-2</v>
          </cell>
        </row>
        <row r="1884">
          <cell r="A1884">
            <v>41562.833333333336</v>
          </cell>
          <cell r="B1884">
            <v>5.1615804219149214E-2</v>
          </cell>
          <cell r="C1884">
            <v>3.6646240852460862E-2</v>
          </cell>
        </row>
        <row r="1885">
          <cell r="A1885">
            <v>41563.833333333336</v>
          </cell>
          <cell r="B1885">
            <v>5.2669266587833406E-2</v>
          </cell>
          <cell r="C1885">
            <v>3.6646240852460862E-2</v>
          </cell>
        </row>
        <row r="1886">
          <cell r="A1886">
            <v>41564.833333333336</v>
          </cell>
          <cell r="B1886">
            <v>5.2760992804657895E-2</v>
          </cell>
          <cell r="C1886">
            <v>3.6646240852460862E-2</v>
          </cell>
        </row>
        <row r="1887">
          <cell r="A1887">
            <v>41567.833333333336</v>
          </cell>
          <cell r="B1887">
            <v>5.277146387999801E-2</v>
          </cell>
          <cell r="C1887">
            <v>3.6656518716076898E-2</v>
          </cell>
        </row>
        <row r="1888">
          <cell r="A1888">
            <v>41568.833333333336</v>
          </cell>
          <cell r="B1888">
            <v>5.2665524660212862E-2</v>
          </cell>
          <cell r="C1888">
            <v>3.657648682481799E-2</v>
          </cell>
        </row>
        <row r="1889">
          <cell r="A1889">
            <v>41569.833333333336</v>
          </cell>
          <cell r="B1889">
            <v>5.1722860511033746E-2</v>
          </cell>
          <cell r="C1889">
            <v>3.657648682481799E-2</v>
          </cell>
        </row>
        <row r="1890">
          <cell r="A1890">
            <v>41570.833333333336</v>
          </cell>
          <cell r="B1890">
            <v>5.1690444729572731E-2</v>
          </cell>
          <cell r="C1890">
            <v>3.6545015615064284E-2</v>
          </cell>
        </row>
        <row r="1891">
          <cell r="A1891">
            <v>41571.833333333336</v>
          </cell>
          <cell r="B1891">
            <v>5.1282525601314126E-2</v>
          </cell>
          <cell r="C1891">
            <v>3.6116146229324367E-2</v>
          </cell>
        </row>
        <row r="1892">
          <cell r="A1892">
            <v>41574.833333333336</v>
          </cell>
          <cell r="B1892">
            <v>5.1204032106996263E-2</v>
          </cell>
          <cell r="C1892">
            <v>3.6116146229324367E-2</v>
          </cell>
        </row>
        <row r="1893">
          <cell r="A1893">
            <v>41575.833333333336</v>
          </cell>
          <cell r="B1893">
            <v>5.1363340688310298E-2</v>
          </cell>
          <cell r="C1893">
            <v>3.6292407431055607E-2</v>
          </cell>
        </row>
        <row r="1894">
          <cell r="A1894">
            <v>41576.833333333336</v>
          </cell>
          <cell r="B1894">
            <v>5.2723884045810132E-2</v>
          </cell>
          <cell r="C1894">
            <v>3.8180674047219483E-2</v>
          </cell>
        </row>
        <row r="1895">
          <cell r="A1895">
            <v>41577.833333333336</v>
          </cell>
          <cell r="B1895">
            <v>5.2634932746609644E-2</v>
          </cell>
          <cell r="C1895">
            <v>3.8181006831195845E-2</v>
          </cell>
        </row>
        <row r="1896">
          <cell r="A1896">
            <v>41578.833333333336</v>
          </cell>
          <cell r="B1896">
            <v>5.2625822115463822E-2</v>
          </cell>
          <cell r="C1896">
            <v>3.8181006831195845E-2</v>
          </cell>
        </row>
        <row r="1897">
          <cell r="A1897">
            <v>41581.791666666664</v>
          </cell>
          <cell r="B1897">
            <v>5.297865136074003E-2</v>
          </cell>
          <cell r="C1897">
            <v>3.7903540897849475E-2</v>
          </cell>
        </row>
        <row r="1898">
          <cell r="A1898">
            <v>41582.791666666664</v>
          </cell>
          <cell r="B1898">
            <v>5.3529572080952326E-2</v>
          </cell>
          <cell r="C1898">
            <v>3.8589659110176387E-2</v>
          </cell>
        </row>
        <row r="1899">
          <cell r="A1899">
            <v>41583.791666666664</v>
          </cell>
          <cell r="B1899">
            <v>5.3572340585086364E-2</v>
          </cell>
          <cell r="C1899">
            <v>3.8939494113486794E-2</v>
          </cell>
        </row>
        <row r="1900">
          <cell r="A1900">
            <v>41584.791666666664</v>
          </cell>
          <cell r="B1900">
            <v>5.4438307412244515E-2</v>
          </cell>
          <cell r="C1900">
            <v>3.9997260717353912E-2</v>
          </cell>
        </row>
        <row r="1901">
          <cell r="A1901">
            <v>41585.791666666664</v>
          </cell>
          <cell r="B1901">
            <v>5.6841228404498546E-2</v>
          </cell>
          <cell r="C1901">
            <v>3.9997260717353912E-2</v>
          </cell>
        </row>
        <row r="1902">
          <cell r="A1902">
            <v>41588.791666666664</v>
          </cell>
          <cell r="B1902">
            <v>5.7146194636147958E-2</v>
          </cell>
          <cell r="C1902">
            <v>3.9963174473793557E-2</v>
          </cell>
        </row>
        <row r="1903">
          <cell r="A1903">
            <v>41589.791666666664</v>
          </cell>
          <cell r="B1903">
            <v>5.7683840549991358E-2</v>
          </cell>
          <cell r="C1903">
            <v>3.9963174473793557E-2</v>
          </cell>
        </row>
        <row r="1904">
          <cell r="A1904">
            <v>41590.791666666664</v>
          </cell>
          <cell r="B1904">
            <v>5.4895917805819053E-2</v>
          </cell>
          <cell r="C1904">
            <v>3.5734571877773284E-2</v>
          </cell>
        </row>
        <row r="1905">
          <cell r="A1905">
            <v>41591.791666666664</v>
          </cell>
          <cell r="B1905">
            <v>5.4853992137635713E-2</v>
          </cell>
          <cell r="C1905">
            <v>3.5699938451569824E-2</v>
          </cell>
        </row>
        <row r="1906">
          <cell r="A1906">
            <v>41592.791666666664</v>
          </cell>
          <cell r="B1906">
            <v>5.475990310866817E-2</v>
          </cell>
          <cell r="C1906">
            <v>3.541381686917118E-2</v>
          </cell>
        </row>
        <row r="1907">
          <cell r="A1907">
            <v>41595.791666666664</v>
          </cell>
          <cell r="B1907">
            <v>5.6115892897959603E-2</v>
          </cell>
          <cell r="C1907">
            <v>3.7992680573747641E-2</v>
          </cell>
        </row>
        <row r="1908">
          <cell r="A1908">
            <v>41596.791666666664</v>
          </cell>
          <cell r="B1908">
            <v>5.6165301296033782E-2</v>
          </cell>
          <cell r="C1908">
            <v>3.8047985720540432E-2</v>
          </cell>
        </row>
        <row r="1909">
          <cell r="A1909">
            <v>41597.791666666664</v>
          </cell>
          <cell r="B1909">
            <v>5.6157915110685748E-2</v>
          </cell>
          <cell r="C1909">
            <v>3.8152632403129133E-2</v>
          </cell>
        </row>
        <row r="1910">
          <cell r="A1910">
            <v>41598.791666666664</v>
          </cell>
          <cell r="B1910">
            <v>5.8019964158950693E-2</v>
          </cell>
          <cell r="C1910">
            <v>3.8152632403129133E-2</v>
          </cell>
        </row>
        <row r="1911">
          <cell r="A1911">
            <v>41599.791666666664</v>
          </cell>
          <cell r="B1911">
            <v>5.8088132975594078E-2</v>
          </cell>
          <cell r="C1911">
            <v>3.8152632403129133E-2</v>
          </cell>
        </row>
        <row r="1912">
          <cell r="A1912">
            <v>41602.791666666664</v>
          </cell>
          <cell r="B1912">
            <v>5.4079046963824796E-2</v>
          </cell>
          <cell r="C1912">
            <v>3.2698602311906355E-2</v>
          </cell>
        </row>
        <row r="1913">
          <cell r="A1913">
            <v>41603.791666666664</v>
          </cell>
          <cell r="B1913">
            <v>5.411685784138854E-2</v>
          </cell>
          <cell r="C1913">
            <v>3.2698498546681762E-2</v>
          </cell>
        </row>
        <row r="1914">
          <cell r="A1914">
            <v>41604.791666666664</v>
          </cell>
          <cell r="B1914">
            <v>5.4129692643595191E-2</v>
          </cell>
          <cell r="C1914">
            <v>3.2698498546681762E-2</v>
          </cell>
        </row>
        <row r="1915">
          <cell r="A1915">
            <v>41606.791666666664</v>
          </cell>
          <cell r="B1915">
            <v>5.2637168653795426E-2</v>
          </cell>
          <cell r="C1915">
            <v>3.08035584080774E-2</v>
          </cell>
        </row>
        <row r="1916">
          <cell r="A1916">
            <v>41609.791666666664</v>
          </cell>
          <cell r="B1916">
            <v>5.3108799400002661E-2</v>
          </cell>
          <cell r="C1916">
            <v>3.1618176669550337E-2</v>
          </cell>
        </row>
        <row r="1917">
          <cell r="A1917">
            <v>41610.791666666664</v>
          </cell>
          <cell r="B1917">
            <v>5.3054541734961304E-2</v>
          </cell>
          <cell r="C1917">
            <v>3.2132325427844756E-2</v>
          </cell>
        </row>
        <row r="1918">
          <cell r="A1918">
            <v>41611.791666666664</v>
          </cell>
          <cell r="B1918">
            <v>5.3034915650791908E-2</v>
          </cell>
          <cell r="C1918">
            <v>3.2135388251513852E-2</v>
          </cell>
        </row>
        <row r="1919">
          <cell r="A1919">
            <v>41612.791666666664</v>
          </cell>
          <cell r="B1919">
            <v>5.3260070471674956E-2</v>
          </cell>
          <cell r="C1919">
            <v>3.2135388251513852E-2</v>
          </cell>
        </row>
        <row r="1920">
          <cell r="A1920">
            <v>41613.791666666664</v>
          </cell>
          <cell r="B1920">
            <v>5.2551898849084032E-2</v>
          </cell>
          <cell r="C1920">
            <v>3.2135388251513852E-2</v>
          </cell>
        </row>
        <row r="1921">
          <cell r="A1921">
            <v>41616.791666666664</v>
          </cell>
          <cell r="B1921">
            <v>5.2452144385495628E-2</v>
          </cell>
          <cell r="C1921">
            <v>3.2160506605724344E-2</v>
          </cell>
        </row>
        <row r="1922">
          <cell r="A1922">
            <v>41617.791666666664</v>
          </cell>
          <cell r="B1922">
            <v>5.2930538890530482E-2</v>
          </cell>
          <cell r="C1922">
            <v>3.2686294801887429E-2</v>
          </cell>
        </row>
        <row r="1923">
          <cell r="A1923">
            <v>41618.791666666664</v>
          </cell>
          <cell r="B1923">
            <v>5.3006851602297463E-2</v>
          </cell>
          <cell r="C1923">
            <v>3.279529586836321E-2</v>
          </cell>
        </row>
        <row r="1924">
          <cell r="A1924">
            <v>41619.791666666664</v>
          </cell>
          <cell r="B1924">
            <v>5.2412080880287044E-2</v>
          </cell>
          <cell r="C1924">
            <v>3.2799469324192289E-2</v>
          </cell>
        </row>
        <row r="1925">
          <cell r="A1925">
            <v>41620.791666666664</v>
          </cell>
          <cell r="B1925">
            <v>5.2409115784631248E-2</v>
          </cell>
          <cell r="C1925">
            <v>3.2799469324192289E-2</v>
          </cell>
        </row>
        <row r="1926">
          <cell r="A1926">
            <v>41623.791666666664</v>
          </cell>
          <cell r="B1926">
            <v>5.2329108304878615E-2</v>
          </cell>
          <cell r="C1926">
            <v>3.2799469324192289E-2</v>
          </cell>
        </row>
        <row r="1927">
          <cell r="A1927">
            <v>41624.791666666664</v>
          </cell>
          <cell r="B1927">
            <v>5.2173070198448933E-2</v>
          </cell>
          <cell r="C1927">
            <v>3.2847224244149861E-2</v>
          </cell>
        </row>
        <row r="1928">
          <cell r="A1928">
            <v>41625.791666666664</v>
          </cell>
          <cell r="B1928">
            <v>5.2232344864508069E-2</v>
          </cell>
          <cell r="C1928">
            <v>3.2813003993964938E-2</v>
          </cell>
        </row>
        <row r="1929">
          <cell r="A1929">
            <v>41626.791666666664</v>
          </cell>
          <cell r="B1929">
            <v>5.2927639513362469E-2</v>
          </cell>
          <cell r="C1929">
            <v>3.3709336334014628E-2</v>
          </cell>
        </row>
        <row r="1930">
          <cell r="A1930">
            <v>41627.791666666664</v>
          </cell>
          <cell r="B1930">
            <v>5.5054022398216204E-2</v>
          </cell>
          <cell r="C1930">
            <v>3.3194470844104547E-2</v>
          </cell>
        </row>
        <row r="1931">
          <cell r="A1931">
            <v>41630.791666666664</v>
          </cell>
          <cell r="B1931">
            <v>5.5322963239078565E-2</v>
          </cell>
          <cell r="C1931">
            <v>3.3194470844104547E-2</v>
          </cell>
        </row>
        <row r="1932">
          <cell r="A1932">
            <v>41631.791666666664</v>
          </cell>
          <cell r="B1932">
            <v>5.5209135741826003E-2</v>
          </cell>
          <cell r="C1932">
            <v>3.3194470844104547E-2</v>
          </cell>
        </row>
        <row r="1933">
          <cell r="A1933">
            <v>41633.791666666664</v>
          </cell>
          <cell r="B1933">
            <v>5.5195350574193669E-2</v>
          </cell>
          <cell r="C1933">
            <v>3.3194470844104547E-2</v>
          </cell>
        </row>
        <row r="1934">
          <cell r="A1934">
            <v>41634.791666666664</v>
          </cell>
          <cell r="B1934">
            <v>5.5073532858213328E-2</v>
          </cell>
          <cell r="C1934">
            <v>3.3101166830539951E-2</v>
          </cell>
        </row>
        <row r="1935">
          <cell r="A1935">
            <v>41637.791666666664</v>
          </cell>
          <cell r="B1935">
            <v>5.5077889480221291E-2</v>
          </cell>
          <cell r="C1935">
            <v>3.3101166830539951E-2</v>
          </cell>
        </row>
        <row r="1936">
          <cell r="A1936">
            <v>41638.791666666664</v>
          </cell>
          <cell r="B1936">
            <v>5.4766904671489418E-2</v>
          </cell>
          <cell r="C1936">
            <v>3.3101166830539951E-2</v>
          </cell>
        </row>
        <row r="1937">
          <cell r="A1937">
            <v>41640.791666666664</v>
          </cell>
          <cell r="B1937">
            <v>5.563404070024159E-2</v>
          </cell>
          <cell r="C1937">
            <v>3.4223370888306688E-2</v>
          </cell>
        </row>
        <row r="1938">
          <cell r="A1938">
            <v>41641.791666666664</v>
          </cell>
          <cell r="B1938">
            <v>5.5387702278477328E-2</v>
          </cell>
          <cell r="C1938">
            <v>3.3969603713202692E-2</v>
          </cell>
        </row>
        <row r="1939">
          <cell r="A1939">
            <v>41644.791666666664</v>
          </cell>
          <cell r="B1939">
            <v>5.5361371476808557E-2</v>
          </cell>
          <cell r="C1939">
            <v>3.4207667873265506E-2</v>
          </cell>
        </row>
        <row r="1940">
          <cell r="A1940">
            <v>41645.791666666664</v>
          </cell>
          <cell r="B1940">
            <v>5.5079882316498303E-2</v>
          </cell>
          <cell r="C1940">
            <v>3.363003363691059E-2</v>
          </cell>
        </row>
        <row r="1941">
          <cell r="A1941">
            <v>41646.791666666664</v>
          </cell>
          <cell r="B1941">
            <v>5.3916944882618695E-2</v>
          </cell>
          <cell r="C1941">
            <v>3.1930768575082549E-2</v>
          </cell>
        </row>
        <row r="1942">
          <cell r="A1942">
            <v>41647.791666666664</v>
          </cell>
          <cell r="B1942">
            <v>5.4148658972590434E-2</v>
          </cell>
          <cell r="C1942">
            <v>3.1767635811889565E-2</v>
          </cell>
        </row>
        <row r="1943">
          <cell r="A1943">
            <v>41648.791666666664</v>
          </cell>
          <cell r="B1943">
            <v>5.3823392544460807E-2</v>
          </cell>
          <cell r="C1943">
            <v>3.1767635811889565E-2</v>
          </cell>
        </row>
        <row r="1944">
          <cell r="A1944">
            <v>41651.791666666664</v>
          </cell>
          <cell r="B1944">
            <v>5.5204131226716503E-2</v>
          </cell>
          <cell r="C1944">
            <v>3.3864716238453642E-2</v>
          </cell>
        </row>
        <row r="1945">
          <cell r="A1945">
            <v>41652.791666666664</v>
          </cell>
          <cell r="B1945">
            <v>5.6766412752244977E-2</v>
          </cell>
          <cell r="C1945">
            <v>3.3864716238453642E-2</v>
          </cell>
        </row>
        <row r="1946">
          <cell r="A1946">
            <v>41653.791666666664</v>
          </cell>
          <cell r="B1946">
            <v>5.6055132981353353E-2</v>
          </cell>
          <cell r="C1946">
            <v>3.3029433244443636E-2</v>
          </cell>
        </row>
        <row r="1947">
          <cell r="A1947">
            <v>41654.791666666664</v>
          </cell>
          <cell r="B1947">
            <v>5.5792825707739933E-2</v>
          </cell>
          <cell r="C1947">
            <v>3.3029433244443636E-2</v>
          </cell>
        </row>
        <row r="1948">
          <cell r="A1948">
            <v>41655.791666666664</v>
          </cell>
          <cell r="B1948">
            <v>5.4906419370807202E-2</v>
          </cell>
          <cell r="C1948">
            <v>3.3029433244443636E-2</v>
          </cell>
        </row>
        <row r="1949">
          <cell r="A1949">
            <v>41659.791666666664</v>
          </cell>
          <cell r="B1949">
            <v>5.4972337418312457E-2</v>
          </cell>
          <cell r="C1949">
            <v>3.3029433244443636E-2</v>
          </cell>
        </row>
        <row r="1950">
          <cell r="A1950">
            <v>41660.791666666664</v>
          </cell>
          <cell r="B1950">
            <v>5.5058520744088228E-2</v>
          </cell>
          <cell r="C1950">
            <v>3.2958379850549904E-2</v>
          </cell>
        </row>
        <row r="1951">
          <cell r="A1951">
            <v>41661.791666666664</v>
          </cell>
          <cell r="B1951">
            <v>5.5560980501905166E-2</v>
          </cell>
          <cell r="C1951">
            <v>3.3502604514850369E-2</v>
          </cell>
        </row>
        <row r="1952">
          <cell r="A1952">
            <v>41662.791666666664</v>
          </cell>
          <cell r="B1952">
            <v>5.9358436637336233E-2</v>
          </cell>
          <cell r="C1952">
            <v>3.8798013443728185E-2</v>
          </cell>
        </row>
        <row r="1953">
          <cell r="A1953">
            <v>41665.791666666664</v>
          </cell>
          <cell r="B1953">
            <v>6.1016993928257691E-2</v>
          </cell>
          <cell r="C1953">
            <v>4.0992713574879408E-2</v>
          </cell>
        </row>
        <row r="1954">
          <cell r="A1954">
            <v>41666.791666666664</v>
          </cell>
          <cell r="B1954">
            <v>6.1345390959828709E-2</v>
          </cell>
          <cell r="C1954">
            <v>4.0992408346670242E-2</v>
          </cell>
        </row>
        <row r="1955">
          <cell r="A1955">
            <v>41667.791666666664</v>
          </cell>
          <cell r="B1955">
            <v>6.1401392338566695E-2</v>
          </cell>
          <cell r="C1955">
            <v>4.1031086184193016E-2</v>
          </cell>
        </row>
        <row r="1956">
          <cell r="A1956">
            <v>41668.791666666664</v>
          </cell>
          <cell r="B1956">
            <v>6.1884249441627473E-2</v>
          </cell>
          <cell r="C1956">
            <v>4.0788677122152589E-2</v>
          </cell>
        </row>
        <row r="1957">
          <cell r="A1957">
            <v>41669.791666666664</v>
          </cell>
          <cell r="B1957">
            <v>6.0710088108198043E-2</v>
          </cell>
          <cell r="C1957">
            <v>3.9235291304278837E-2</v>
          </cell>
        </row>
        <row r="1958">
          <cell r="A1958">
            <v>41672.791666666664</v>
          </cell>
          <cell r="B1958">
            <v>6.4922722745070008E-2</v>
          </cell>
          <cell r="C1958">
            <v>4.4909780469174189E-2</v>
          </cell>
        </row>
        <row r="1959">
          <cell r="A1959">
            <v>41673.791666666664</v>
          </cell>
          <cell r="B1959">
            <v>6.5020007934365451E-2</v>
          </cell>
          <cell r="C1959">
            <v>4.4909780469174189E-2</v>
          </cell>
        </row>
        <row r="1960">
          <cell r="A1960">
            <v>41674.791666666664</v>
          </cell>
          <cell r="B1960">
            <v>6.4998124314131128E-2</v>
          </cell>
          <cell r="C1960">
            <v>4.5448635158257061E-2</v>
          </cell>
        </row>
        <row r="1961">
          <cell r="A1961">
            <v>41675.791666666664</v>
          </cell>
          <cell r="B1961">
            <v>6.4336646348082074E-2</v>
          </cell>
          <cell r="C1961">
            <v>4.4512311411861696E-2</v>
          </cell>
        </row>
        <row r="1962">
          <cell r="A1962">
            <v>41676.791666666664</v>
          </cell>
          <cell r="B1962">
            <v>6.4366690319788575E-2</v>
          </cell>
          <cell r="C1962">
            <v>4.420659968434465E-2</v>
          </cell>
        </row>
        <row r="1963">
          <cell r="A1963">
            <v>41679.791666666664</v>
          </cell>
          <cell r="B1963">
            <v>6.354778678847188E-2</v>
          </cell>
          <cell r="C1963">
            <v>4.3251899294414697E-2</v>
          </cell>
        </row>
        <row r="1964">
          <cell r="A1964">
            <v>41680.791666666664</v>
          </cell>
          <cell r="B1964">
            <v>6.1871099313564444E-2</v>
          </cell>
          <cell r="C1964">
            <v>4.3251899294414697E-2</v>
          </cell>
        </row>
        <row r="1965">
          <cell r="A1965">
            <v>41681.791666666664</v>
          </cell>
          <cell r="B1965">
            <v>6.1731305393839371E-2</v>
          </cell>
          <cell r="C1965">
            <v>4.3251899294414697E-2</v>
          </cell>
        </row>
        <row r="1966">
          <cell r="A1966">
            <v>41682.791666666664</v>
          </cell>
          <cell r="B1966">
            <v>6.1576734745664705E-2</v>
          </cell>
          <cell r="C1966">
            <v>4.3251899294414697E-2</v>
          </cell>
        </row>
        <row r="1967">
          <cell r="A1967">
            <v>41683.791666666664</v>
          </cell>
          <cell r="B1967">
            <v>6.1153835434804578E-2</v>
          </cell>
          <cell r="C1967">
            <v>4.3251899294414697E-2</v>
          </cell>
        </row>
        <row r="1968">
          <cell r="A1968">
            <v>41687.791666666664</v>
          </cell>
          <cell r="B1968">
            <v>6.1515651435488462E-2</v>
          </cell>
          <cell r="C1968">
            <v>4.3235796015569018E-2</v>
          </cell>
        </row>
        <row r="1969">
          <cell r="A1969">
            <v>41688.791666666664</v>
          </cell>
          <cell r="B1969">
            <v>6.1314269503081262E-2</v>
          </cell>
          <cell r="C1969">
            <v>4.3247106450872937E-2</v>
          </cell>
        </row>
        <row r="1970">
          <cell r="A1970">
            <v>41689.791666666664</v>
          </cell>
          <cell r="B1970">
            <v>5.9888018472197914E-2</v>
          </cell>
          <cell r="C1970">
            <v>4.1000083712567074E-2</v>
          </cell>
        </row>
        <row r="1971">
          <cell r="A1971">
            <v>41690.791666666664</v>
          </cell>
          <cell r="B1971">
            <v>5.9685934923292862E-2</v>
          </cell>
          <cell r="C1971">
            <v>4.08147390675795E-2</v>
          </cell>
        </row>
        <row r="1972">
          <cell r="A1972">
            <v>41693.791666666664</v>
          </cell>
          <cell r="B1972">
            <v>5.9636900525104071E-2</v>
          </cell>
          <cell r="C1972">
            <v>4.0716934846041018E-2</v>
          </cell>
        </row>
        <row r="1973">
          <cell r="A1973">
            <v>41694.791666666664</v>
          </cell>
          <cell r="B1973">
            <v>5.787725913168075E-2</v>
          </cell>
          <cell r="C1973">
            <v>4.0716934846041018E-2</v>
          </cell>
        </row>
        <row r="1974">
          <cell r="A1974">
            <v>41695.791666666664</v>
          </cell>
          <cell r="B1974">
            <v>5.7866408750813163E-2</v>
          </cell>
          <cell r="C1974">
            <v>4.0716934846041018E-2</v>
          </cell>
        </row>
        <row r="1975">
          <cell r="A1975">
            <v>41696.791666666664</v>
          </cell>
          <cell r="B1975">
            <v>5.7901966385851898E-2</v>
          </cell>
          <cell r="C1975">
            <v>4.0716934846041018E-2</v>
          </cell>
        </row>
        <row r="1976">
          <cell r="A1976">
            <v>41697.791666666664</v>
          </cell>
          <cell r="B1976">
            <v>5.7952946479628863E-2</v>
          </cell>
          <cell r="C1976">
            <v>4.0798910473689991E-2</v>
          </cell>
        </row>
        <row r="1977">
          <cell r="A1977">
            <v>41700.791666666664</v>
          </cell>
          <cell r="B1977">
            <v>5.774773449711533E-2</v>
          </cell>
          <cell r="C1977">
            <v>4.0943910218177046E-2</v>
          </cell>
        </row>
        <row r="1978">
          <cell r="A1978">
            <v>41701.791666666664</v>
          </cell>
          <cell r="B1978">
            <v>6.2268009264994192E-2</v>
          </cell>
          <cell r="C1978">
            <v>4.0943910218177046E-2</v>
          </cell>
        </row>
        <row r="1979">
          <cell r="A1979">
            <v>41702.791666666664</v>
          </cell>
          <cell r="B1979">
            <v>6.1753835024850205E-2</v>
          </cell>
          <cell r="C1979">
            <v>4.0355722557448216E-2</v>
          </cell>
        </row>
        <row r="1980">
          <cell r="A1980">
            <v>41703.791666666664</v>
          </cell>
          <cell r="B1980">
            <v>6.1393673387043227E-2</v>
          </cell>
          <cell r="C1980">
            <v>3.9971004469571865E-2</v>
          </cell>
        </row>
        <row r="1981">
          <cell r="A1981">
            <v>41704.791666666664</v>
          </cell>
          <cell r="B1981">
            <v>6.1362660171339567E-2</v>
          </cell>
          <cell r="C1981">
            <v>3.9968542100405895E-2</v>
          </cell>
        </row>
        <row r="1982">
          <cell r="A1982">
            <v>41707.833333333336</v>
          </cell>
          <cell r="B1982">
            <v>6.1334250603099473E-2</v>
          </cell>
          <cell r="C1982">
            <v>4.0085572481449318E-2</v>
          </cell>
        </row>
        <row r="1983">
          <cell r="A1983">
            <v>41708.833333333336</v>
          </cell>
          <cell r="B1983">
            <v>6.2698512516484867E-2</v>
          </cell>
          <cell r="C1983">
            <v>4.2067636912979614E-2</v>
          </cell>
        </row>
        <row r="1984">
          <cell r="A1984">
            <v>41709.833333333336</v>
          </cell>
          <cell r="B1984">
            <v>6.2670363553284536E-2</v>
          </cell>
          <cell r="C1984">
            <v>4.2048437169304884E-2</v>
          </cell>
        </row>
        <row r="1985">
          <cell r="A1985">
            <v>41710.833333333336</v>
          </cell>
          <cell r="B1985">
            <v>6.4273436827627123E-2</v>
          </cell>
          <cell r="C1985">
            <v>4.4152800071715501E-2</v>
          </cell>
        </row>
        <row r="1986">
          <cell r="A1986">
            <v>41711.833333333336</v>
          </cell>
          <cell r="B1986">
            <v>6.3317921379920497E-2</v>
          </cell>
          <cell r="C1986">
            <v>4.2963953507625004E-2</v>
          </cell>
        </row>
        <row r="1987">
          <cell r="A1987">
            <v>41714.833333333336</v>
          </cell>
          <cell r="B1987">
            <v>6.3297681812385098E-2</v>
          </cell>
          <cell r="C1987">
            <v>4.2960767499547921E-2</v>
          </cell>
        </row>
        <row r="1988">
          <cell r="A1988">
            <v>41715.833333333336</v>
          </cell>
          <cell r="B1988">
            <v>6.5188762867822603E-2</v>
          </cell>
          <cell r="C1988">
            <v>4.2960767499547921E-2</v>
          </cell>
        </row>
        <row r="1989">
          <cell r="A1989">
            <v>41716.833333333336</v>
          </cell>
          <cell r="B1989">
            <v>6.5395608074134193E-2</v>
          </cell>
          <cell r="C1989">
            <v>4.3596249387485284E-2</v>
          </cell>
        </row>
        <row r="1990">
          <cell r="A1990">
            <v>41717.833333333336</v>
          </cell>
          <cell r="B1990">
            <v>6.5334886209688442E-2</v>
          </cell>
          <cell r="C1990">
            <v>4.3560280165065225E-2</v>
          </cell>
        </row>
        <row r="1991">
          <cell r="A1991">
            <v>41718.833333333336</v>
          </cell>
          <cell r="B1991">
            <v>6.5492241869876705E-2</v>
          </cell>
          <cell r="C1991">
            <v>4.3767680189250882E-2</v>
          </cell>
        </row>
        <row r="1992">
          <cell r="A1992">
            <v>41721.833333333336</v>
          </cell>
          <cell r="B1992">
            <v>6.6799108073456348E-2</v>
          </cell>
          <cell r="C1992">
            <v>4.5503236730754716E-2</v>
          </cell>
        </row>
        <row r="1993">
          <cell r="A1993">
            <v>41722.833333333336</v>
          </cell>
          <cell r="B1993">
            <v>6.4715659294291919E-2</v>
          </cell>
          <cell r="C1993">
            <v>4.5548132487360733E-2</v>
          </cell>
        </row>
        <row r="1994">
          <cell r="A1994">
            <v>41723.833333333336</v>
          </cell>
          <cell r="B1994">
            <v>6.7006158033820498E-2</v>
          </cell>
          <cell r="C1994">
            <v>4.8897174425791633E-2</v>
          </cell>
        </row>
        <row r="1995">
          <cell r="A1995">
            <v>41724.833333333336</v>
          </cell>
          <cell r="B1995">
            <v>6.7010589857127129E-2</v>
          </cell>
          <cell r="C1995">
            <v>4.8902777238279703E-2</v>
          </cell>
        </row>
        <row r="1996">
          <cell r="A1996">
            <v>41725.833333333336</v>
          </cell>
          <cell r="B1996">
            <v>6.7039884755842785E-2</v>
          </cell>
          <cell r="C1996">
            <v>4.8931808488205601E-2</v>
          </cell>
        </row>
        <row r="1997">
          <cell r="A1997">
            <v>41728.833333333336</v>
          </cell>
          <cell r="B1997">
            <v>6.8651858689630377E-2</v>
          </cell>
          <cell r="C1997">
            <v>4.8931808488205601E-2</v>
          </cell>
        </row>
        <row r="1998">
          <cell r="A1998">
            <v>41729.833333333336</v>
          </cell>
          <cell r="B1998">
            <v>6.9432981584949524E-2</v>
          </cell>
          <cell r="C1998">
            <v>4.8931808488205601E-2</v>
          </cell>
        </row>
        <row r="1999">
          <cell r="A1999">
            <v>41730.833333333336</v>
          </cell>
          <cell r="B1999">
            <v>6.9424305438310394E-2</v>
          </cell>
          <cell r="C1999">
            <v>4.8931808488205601E-2</v>
          </cell>
        </row>
        <row r="2000">
          <cell r="A2000">
            <v>41731.833333333336</v>
          </cell>
          <cell r="B2000">
            <v>6.9588354008190675E-2</v>
          </cell>
          <cell r="C2000">
            <v>4.9145114664415505E-2</v>
          </cell>
        </row>
        <row r="2001">
          <cell r="A2001">
            <v>41732.833333333336</v>
          </cell>
          <cell r="B2001">
            <v>7.3030373123941797E-2</v>
          </cell>
          <cell r="C2001">
            <v>5.3637981972554177E-2</v>
          </cell>
        </row>
        <row r="2002">
          <cell r="A2002">
            <v>41735.833333333336</v>
          </cell>
          <cell r="B2002">
            <v>7.5207934459663797E-2</v>
          </cell>
          <cell r="C2002">
            <v>5.6470859676951028E-2</v>
          </cell>
        </row>
        <row r="2003">
          <cell r="A2003">
            <v>41736.833333333336</v>
          </cell>
          <cell r="B2003">
            <v>7.5028931538444615E-2</v>
          </cell>
          <cell r="C2003">
            <v>5.6470859676951028E-2</v>
          </cell>
        </row>
        <row r="2004">
          <cell r="A2004">
            <v>41737.833333333336</v>
          </cell>
          <cell r="B2004">
            <v>7.6601288193836853E-2</v>
          </cell>
          <cell r="C2004">
            <v>5.6470859676951028E-2</v>
          </cell>
        </row>
        <row r="2005">
          <cell r="A2005">
            <v>41738.833333333336</v>
          </cell>
          <cell r="B2005">
            <v>7.9435829153028423E-2</v>
          </cell>
          <cell r="C2005">
            <v>6.0782614248568761E-2</v>
          </cell>
        </row>
        <row r="2006">
          <cell r="A2006">
            <v>41739.833333333336</v>
          </cell>
          <cell r="B2006">
            <v>7.9681613792700362E-2</v>
          </cell>
          <cell r="C2006">
            <v>6.2074664431677092E-2</v>
          </cell>
        </row>
        <row r="2007">
          <cell r="A2007">
            <v>41742.833333333336</v>
          </cell>
          <cell r="B2007">
            <v>7.8886571722756524E-2</v>
          </cell>
          <cell r="C2007">
            <v>6.0955948384642328E-2</v>
          </cell>
        </row>
        <row r="2008">
          <cell r="A2008">
            <v>41743.833333333336</v>
          </cell>
          <cell r="B2008">
            <v>7.7528216176649109E-2</v>
          </cell>
          <cell r="C2008">
            <v>6.0955948384642328E-2</v>
          </cell>
        </row>
        <row r="2009">
          <cell r="A2009">
            <v>41744.833333333336</v>
          </cell>
          <cell r="B2009">
            <v>7.8217421692242023E-2</v>
          </cell>
          <cell r="C2009">
            <v>6.0955948384642328E-2</v>
          </cell>
        </row>
        <row r="2010">
          <cell r="A2010">
            <v>41745.833333333336</v>
          </cell>
          <cell r="B2010">
            <v>7.8565185775566912E-2</v>
          </cell>
          <cell r="C2010">
            <v>6.0955948384642328E-2</v>
          </cell>
        </row>
        <row r="2011">
          <cell r="A2011">
            <v>41749.833333333336</v>
          </cell>
          <cell r="B2011">
            <v>7.9089791853002231E-2</v>
          </cell>
          <cell r="C2011">
            <v>6.0955948384642328E-2</v>
          </cell>
        </row>
        <row r="2012">
          <cell r="A2012">
            <v>41750.833333333336</v>
          </cell>
          <cell r="B2012">
            <v>7.9862038185852011E-2</v>
          </cell>
          <cell r="C2012">
            <v>6.0955948384642328E-2</v>
          </cell>
        </row>
        <row r="2013">
          <cell r="A2013">
            <v>41751.833333333336</v>
          </cell>
          <cell r="B2013">
            <v>7.9652329656768814E-2</v>
          </cell>
          <cell r="C2013">
            <v>6.1016872884136243E-2</v>
          </cell>
        </row>
        <row r="2014">
          <cell r="A2014">
            <v>41752.833333333336</v>
          </cell>
          <cell r="B2014">
            <v>7.9449736179489125E-2</v>
          </cell>
          <cell r="C2014">
            <v>6.0738411511833311E-2</v>
          </cell>
        </row>
        <row r="2015">
          <cell r="A2015">
            <v>41753.833333333336</v>
          </cell>
          <cell r="B2015">
            <v>7.9415686629875623E-2</v>
          </cell>
          <cell r="C2015">
            <v>6.0694106695283592E-2</v>
          </cell>
        </row>
        <row r="2016">
          <cell r="A2016">
            <v>41756.833333333336</v>
          </cell>
          <cell r="B2016">
            <v>7.8430167585198593E-2</v>
          </cell>
          <cell r="C2016">
            <v>5.9399675312490303E-2</v>
          </cell>
        </row>
        <row r="2017">
          <cell r="A2017">
            <v>41757.833333333336</v>
          </cell>
          <cell r="B2017">
            <v>7.8088683607421022E-2</v>
          </cell>
          <cell r="C2017">
            <v>5.9399675312490303E-2</v>
          </cell>
        </row>
        <row r="2018">
          <cell r="A2018">
            <v>41758.833333333336</v>
          </cell>
          <cell r="B2018">
            <v>7.8243248370845966E-2</v>
          </cell>
          <cell r="C2018">
            <v>5.9372964687934821E-2</v>
          </cell>
        </row>
        <row r="2019">
          <cell r="A2019">
            <v>41759.833333333336</v>
          </cell>
          <cell r="B2019">
            <v>7.7535828660418943E-2</v>
          </cell>
          <cell r="C2019">
            <v>5.9372964687934821E-2</v>
          </cell>
        </row>
        <row r="2020">
          <cell r="A2020">
            <v>41760.833333333336</v>
          </cell>
          <cell r="B2020">
            <v>7.7470178505997897E-2</v>
          </cell>
          <cell r="C2020">
            <v>5.9282790152385134E-2</v>
          </cell>
        </row>
        <row r="2021">
          <cell r="A2021">
            <v>41763.833333333336</v>
          </cell>
          <cell r="B2021">
            <v>7.4330096336233067E-2</v>
          </cell>
          <cell r="C2021">
            <v>5.5108470294956712E-2</v>
          </cell>
        </row>
        <row r="2022">
          <cell r="A2022">
            <v>41764.833333333336</v>
          </cell>
          <cell r="B2022">
            <v>7.4542632749658444E-2</v>
          </cell>
          <cell r="C2022">
            <v>5.5542229961500586E-2</v>
          </cell>
        </row>
        <row r="2023">
          <cell r="A2023">
            <v>41765.833333333336</v>
          </cell>
          <cell r="B2023">
            <v>7.4363486518702407E-2</v>
          </cell>
          <cell r="C2023">
            <v>5.5306977347556151E-2</v>
          </cell>
        </row>
        <row r="2024">
          <cell r="A2024">
            <v>41766.833333333336</v>
          </cell>
          <cell r="B2024">
            <v>7.4558641136745263E-2</v>
          </cell>
          <cell r="C2024">
            <v>5.5757307737644514E-2</v>
          </cell>
        </row>
        <row r="2025">
          <cell r="A2025">
            <v>41767.833333333336</v>
          </cell>
          <cell r="B2025">
            <v>7.4246233194799088E-2</v>
          </cell>
          <cell r="C2025">
            <v>5.5757307737644514E-2</v>
          </cell>
        </row>
        <row r="2026">
          <cell r="A2026">
            <v>41770.833333333336</v>
          </cell>
          <cell r="B2026">
            <v>7.571683575899453E-2</v>
          </cell>
          <cell r="C2026">
            <v>5.5757307737644514E-2</v>
          </cell>
        </row>
        <row r="2027">
          <cell r="A2027">
            <v>41771.833333333336</v>
          </cell>
          <cell r="B2027">
            <v>7.5367736421398754E-2</v>
          </cell>
          <cell r="C2027">
            <v>5.5759688397619307E-2</v>
          </cell>
        </row>
        <row r="2028">
          <cell r="A2028">
            <v>41772.833333333336</v>
          </cell>
          <cell r="B2028">
            <v>7.5821408143470465E-2</v>
          </cell>
          <cell r="C2028">
            <v>5.6681139718826469E-2</v>
          </cell>
        </row>
        <row r="2029">
          <cell r="A2029">
            <v>41773.833333333336</v>
          </cell>
          <cell r="B2029">
            <v>7.5438971972450544E-2</v>
          </cell>
          <cell r="C2029">
            <v>5.6721893288637582E-2</v>
          </cell>
        </row>
        <row r="2030">
          <cell r="A2030">
            <v>41774.833333333336</v>
          </cell>
          <cell r="B2030">
            <v>7.5428193469564447E-2</v>
          </cell>
          <cell r="C2030">
            <v>5.6721893288637582E-2</v>
          </cell>
        </row>
        <row r="2031">
          <cell r="A2031">
            <v>41777.833333333336</v>
          </cell>
          <cell r="B2031">
            <v>7.550001379524518E-2</v>
          </cell>
          <cell r="C2031">
            <v>5.6721893288637582E-2</v>
          </cell>
        </row>
        <row r="2032">
          <cell r="A2032">
            <v>41778.833333333336</v>
          </cell>
          <cell r="B2032">
            <v>7.5954884400699738E-2</v>
          </cell>
          <cell r="C2032">
            <v>5.7395134858329644E-2</v>
          </cell>
        </row>
        <row r="2033">
          <cell r="A2033">
            <v>41779.833333333336</v>
          </cell>
          <cell r="B2033">
            <v>7.5746593752646557E-2</v>
          </cell>
          <cell r="C2033">
            <v>5.7395134858329644E-2</v>
          </cell>
        </row>
        <row r="2034">
          <cell r="A2034">
            <v>41780.833333333336</v>
          </cell>
          <cell r="B2034">
            <v>7.6031740921297053E-2</v>
          </cell>
          <cell r="C2034">
            <v>5.7389439949281078E-2</v>
          </cell>
        </row>
        <row r="2035">
          <cell r="A2035">
            <v>41781.833333333336</v>
          </cell>
          <cell r="B2035">
            <v>7.6763533680477752E-2</v>
          </cell>
          <cell r="C2035">
            <v>5.7389439949281078E-2</v>
          </cell>
        </row>
        <row r="2036">
          <cell r="A2036">
            <v>41785.833333333336</v>
          </cell>
          <cell r="B2036">
            <v>7.7238192505289557E-2</v>
          </cell>
          <cell r="C2036">
            <v>5.7389439949281078E-2</v>
          </cell>
        </row>
        <row r="2037">
          <cell r="A2037">
            <v>41786.833333333336</v>
          </cell>
          <cell r="B2037">
            <v>7.7145825371835439E-2</v>
          </cell>
          <cell r="C2037">
            <v>5.7389439949281078E-2</v>
          </cell>
        </row>
        <row r="2038">
          <cell r="A2038">
            <v>41787.833333333336</v>
          </cell>
          <cell r="B2038">
            <v>7.7386761167777679E-2</v>
          </cell>
          <cell r="C2038">
            <v>5.7389439949281078E-2</v>
          </cell>
        </row>
        <row r="2039">
          <cell r="A2039">
            <v>41788.833333333336</v>
          </cell>
          <cell r="B2039">
            <v>7.7498644039716139E-2</v>
          </cell>
          <cell r="C2039">
            <v>5.7553382962424487E-2</v>
          </cell>
        </row>
        <row r="2040">
          <cell r="A2040">
            <v>41791.833333333336</v>
          </cell>
          <cell r="B2040">
            <v>7.7604908082791607E-2</v>
          </cell>
          <cell r="C2040">
            <v>5.7707958982618032E-2</v>
          </cell>
        </row>
        <row r="2041">
          <cell r="A2041">
            <v>41792.833333333336</v>
          </cell>
          <cell r="B2041">
            <v>7.3422389356609927E-2</v>
          </cell>
          <cell r="C2041">
            <v>5.7707958982618032E-2</v>
          </cell>
        </row>
        <row r="2042">
          <cell r="A2042">
            <v>41793.833333333336</v>
          </cell>
          <cell r="B2042">
            <v>7.3746623358796143E-2</v>
          </cell>
          <cell r="C2042">
            <v>5.7681696277526999E-2</v>
          </cell>
        </row>
        <row r="2043">
          <cell r="A2043">
            <v>41794.833333333336</v>
          </cell>
          <cell r="B2043">
            <v>7.4636260299915491E-2</v>
          </cell>
          <cell r="C2043">
            <v>5.766544883017951E-2</v>
          </cell>
        </row>
        <row r="2044">
          <cell r="A2044">
            <v>41795.833333333336</v>
          </cell>
          <cell r="B2044">
            <v>7.4835397981564786E-2</v>
          </cell>
          <cell r="C2044">
            <v>5.766544883017951E-2</v>
          </cell>
        </row>
        <row r="2045">
          <cell r="A2045">
            <v>41798.833333333336</v>
          </cell>
          <cell r="B2045">
            <v>7.505124859781627E-2</v>
          </cell>
          <cell r="C2045">
            <v>5.7584157762812185E-2</v>
          </cell>
        </row>
        <row r="2046">
          <cell r="A2046">
            <v>41799.833333333336</v>
          </cell>
          <cell r="B2046">
            <v>7.3990935057173857E-2</v>
          </cell>
          <cell r="C2046">
            <v>5.6185842544496239E-2</v>
          </cell>
        </row>
        <row r="2047">
          <cell r="A2047">
            <v>41800.833333333336</v>
          </cell>
          <cell r="B2047">
            <v>7.396077916197713E-2</v>
          </cell>
          <cell r="C2047">
            <v>5.6215043416483437E-2</v>
          </cell>
        </row>
        <row r="2048">
          <cell r="A2048">
            <v>41801.833333333336</v>
          </cell>
          <cell r="B2048">
            <v>7.2680328641068478E-2</v>
          </cell>
          <cell r="C2048">
            <v>5.4533996584848123E-2</v>
          </cell>
        </row>
        <row r="2049">
          <cell r="A2049">
            <v>41802.833333333336</v>
          </cell>
          <cell r="B2049">
            <v>7.2608434032379543E-2</v>
          </cell>
          <cell r="C2049">
            <v>5.4533996584848123E-2</v>
          </cell>
        </row>
        <row r="2050">
          <cell r="A2050">
            <v>41805.833333333336</v>
          </cell>
          <cell r="B2050">
            <v>7.2615980143182102E-2</v>
          </cell>
          <cell r="C2050">
            <v>5.4533996584848123E-2</v>
          </cell>
        </row>
        <row r="2051">
          <cell r="A2051">
            <v>41806.833333333336</v>
          </cell>
          <cell r="B2051">
            <v>7.0795715437002596E-2</v>
          </cell>
          <cell r="C2051">
            <v>5.4533996584848123E-2</v>
          </cell>
        </row>
        <row r="2052">
          <cell r="A2052">
            <v>41807.833333333336</v>
          </cell>
          <cell r="B2052">
            <v>7.0445658002742897E-2</v>
          </cell>
          <cell r="C2052">
            <v>5.4070582025281221E-2</v>
          </cell>
        </row>
        <row r="2053">
          <cell r="A2053">
            <v>41808.833333333336</v>
          </cell>
          <cell r="B2053">
            <v>7.0399894524624695E-2</v>
          </cell>
          <cell r="C2053">
            <v>5.4070582025281221E-2</v>
          </cell>
        </row>
        <row r="2054">
          <cell r="A2054">
            <v>41809.833333333336</v>
          </cell>
          <cell r="B2054">
            <v>7.0278434915843832E-2</v>
          </cell>
          <cell r="C2054">
            <v>5.3902838695778311E-2</v>
          </cell>
        </row>
        <row r="2055">
          <cell r="A2055">
            <v>41812.833333333336</v>
          </cell>
          <cell r="B2055">
            <v>6.8869666260749057E-2</v>
          </cell>
          <cell r="C2055">
            <v>5.2083314133067764E-2</v>
          </cell>
        </row>
        <row r="2056">
          <cell r="A2056">
            <v>41813.833333333336</v>
          </cell>
          <cell r="B2056">
            <v>6.9220299241778152E-2</v>
          </cell>
          <cell r="C2056">
            <v>5.2534696013960096E-2</v>
          </cell>
        </row>
        <row r="2057">
          <cell r="A2057">
            <v>41814.833333333336</v>
          </cell>
          <cell r="B2057">
            <v>6.7160623445643525E-2</v>
          </cell>
          <cell r="C2057">
            <v>4.9432711755871432E-2</v>
          </cell>
        </row>
        <row r="2058">
          <cell r="A2058">
            <v>41815.833333333336</v>
          </cell>
          <cell r="B2058">
            <v>6.7264918112411226E-2</v>
          </cell>
          <cell r="C2058">
            <v>4.9427169014101477E-2</v>
          </cell>
        </row>
        <row r="2059">
          <cell r="A2059">
            <v>41816.833333333336</v>
          </cell>
          <cell r="B2059">
            <v>6.7310433693669056E-2</v>
          </cell>
          <cell r="C2059">
            <v>4.9398428886341425E-2</v>
          </cell>
        </row>
        <row r="2060">
          <cell r="A2060">
            <v>41819.833333333336</v>
          </cell>
          <cell r="B2060">
            <v>6.5896891896396415E-2</v>
          </cell>
          <cell r="C2060">
            <v>4.9398428886341425E-2</v>
          </cell>
        </row>
        <row r="2061">
          <cell r="A2061">
            <v>41820.833333333336</v>
          </cell>
          <cell r="B2061">
            <v>6.5886256557792483E-2</v>
          </cell>
          <cell r="C2061">
            <v>4.9398428886341425E-2</v>
          </cell>
        </row>
        <row r="2062">
          <cell r="A2062">
            <v>41821.833333333336</v>
          </cell>
          <cell r="B2062">
            <v>6.5831534029008543E-2</v>
          </cell>
          <cell r="C2062">
            <v>4.9402326883357162E-2</v>
          </cell>
        </row>
        <row r="2063">
          <cell r="A2063">
            <v>41822.833333333336</v>
          </cell>
          <cell r="B2063">
            <v>6.5085015041015146E-2</v>
          </cell>
          <cell r="C2063">
            <v>4.8415904862853916E-2</v>
          </cell>
        </row>
        <row r="2064">
          <cell r="A2064">
            <v>41826.833333333336</v>
          </cell>
          <cell r="B2064">
            <v>6.2415143119288259E-2</v>
          </cell>
          <cell r="C2064">
            <v>4.4961396060498822E-2</v>
          </cell>
        </row>
        <row r="2065">
          <cell r="A2065">
            <v>41827.833333333336</v>
          </cell>
          <cell r="B2065">
            <v>6.0240376250832353E-2</v>
          </cell>
          <cell r="C2065">
            <v>4.2113092915084291E-2</v>
          </cell>
        </row>
        <row r="2066">
          <cell r="A2066">
            <v>41828.833333333336</v>
          </cell>
          <cell r="B2066">
            <v>6.0447092538511625E-2</v>
          </cell>
          <cell r="C2066">
            <v>4.2113092915084291E-2</v>
          </cell>
        </row>
        <row r="2067">
          <cell r="A2067">
            <v>41829.833333333336</v>
          </cell>
          <cell r="B2067">
            <v>5.8672663498991494E-2</v>
          </cell>
          <cell r="C2067">
            <v>4.2389448421251606E-2</v>
          </cell>
        </row>
        <row r="2068">
          <cell r="A2068">
            <v>41830.833333333336</v>
          </cell>
          <cell r="B2068">
            <v>5.3805105372017117E-2</v>
          </cell>
          <cell r="C2068">
            <v>3.5934623070536444E-2</v>
          </cell>
        </row>
        <row r="2069">
          <cell r="A2069">
            <v>41833.833333333336</v>
          </cell>
          <cell r="B2069">
            <v>5.2055971641020986E-2</v>
          </cell>
          <cell r="C2069">
            <v>3.3653519367319182E-2</v>
          </cell>
        </row>
        <row r="2070">
          <cell r="A2070">
            <v>41834.833333333336</v>
          </cell>
          <cell r="B2070">
            <v>5.2702179769466818E-2</v>
          </cell>
          <cell r="C2070">
            <v>3.437435522870446E-2</v>
          </cell>
        </row>
        <row r="2071">
          <cell r="A2071">
            <v>41835.833333333336</v>
          </cell>
          <cell r="B2071">
            <v>5.2681428677257898E-2</v>
          </cell>
          <cell r="C2071">
            <v>3.4453995980497587E-2</v>
          </cell>
        </row>
        <row r="2072">
          <cell r="A2072">
            <v>41836.833333333336</v>
          </cell>
          <cell r="B2072">
            <v>5.2477629762675504E-2</v>
          </cell>
          <cell r="C2072">
            <v>3.521233247813943E-2</v>
          </cell>
        </row>
        <row r="2073">
          <cell r="A2073">
            <v>41837.833333333336</v>
          </cell>
          <cell r="B2073">
            <v>5.3284041857806115E-2</v>
          </cell>
          <cell r="C2073">
            <v>3.521233247813943E-2</v>
          </cell>
        </row>
        <row r="2074">
          <cell r="A2074">
            <v>41840.833333333336</v>
          </cell>
          <cell r="B2074">
            <v>5.2661866370234713E-2</v>
          </cell>
          <cell r="C2074">
            <v>3.5214040078225414E-2</v>
          </cell>
        </row>
        <row r="2075">
          <cell r="A2075">
            <v>41841.833333333336</v>
          </cell>
          <cell r="B2075">
            <v>5.1946802651772629E-2</v>
          </cell>
          <cell r="C2075">
            <v>3.5214040078225414E-2</v>
          </cell>
        </row>
        <row r="2076">
          <cell r="A2076">
            <v>41842.833333333336</v>
          </cell>
          <cell r="B2076">
            <v>5.1842564307334568E-2</v>
          </cell>
          <cell r="C2076">
            <v>3.510836774250841E-2</v>
          </cell>
        </row>
        <row r="2077">
          <cell r="A2077">
            <v>41843.833333333336</v>
          </cell>
          <cell r="B2077">
            <v>5.2161919386777063E-2</v>
          </cell>
          <cell r="C2077">
            <v>3.5500597258115725E-2</v>
          </cell>
        </row>
        <row r="2078">
          <cell r="A2078">
            <v>41844.833333333336</v>
          </cell>
          <cell r="B2078">
            <v>4.8908834116073364E-2</v>
          </cell>
          <cell r="C2078">
            <v>3.0853852681547982E-2</v>
          </cell>
        </row>
        <row r="2079">
          <cell r="A2079">
            <v>41847.833333333336</v>
          </cell>
          <cell r="B2079">
            <v>4.8696864938669329E-2</v>
          </cell>
          <cell r="C2079">
            <v>3.0589369803255839E-2</v>
          </cell>
        </row>
        <row r="2080">
          <cell r="A2080">
            <v>41848.833333333336</v>
          </cell>
          <cell r="B2080">
            <v>4.869602964121339E-2</v>
          </cell>
          <cell r="C2080">
            <v>3.0589369803255839E-2</v>
          </cell>
        </row>
        <row r="2081">
          <cell r="A2081">
            <v>41849.833333333336</v>
          </cell>
          <cell r="B2081">
            <v>4.8841032151023256E-2</v>
          </cell>
          <cell r="C2081">
            <v>3.0589369803255839E-2</v>
          </cell>
        </row>
        <row r="2082">
          <cell r="A2082">
            <v>41850.833333333336</v>
          </cell>
          <cell r="B2082">
            <v>5.4931721487172132E-2</v>
          </cell>
          <cell r="C2082">
            <v>3.9064611764462111E-2</v>
          </cell>
        </row>
        <row r="2083">
          <cell r="A2083">
            <v>41851.833333333336</v>
          </cell>
          <cell r="B2083">
            <v>5.487106052797356E-2</v>
          </cell>
          <cell r="C2083">
            <v>3.8992649101804951E-2</v>
          </cell>
        </row>
        <row r="2084">
          <cell r="A2084">
            <v>41854.833333333336</v>
          </cell>
          <cell r="B2084">
            <v>5.506054651077847E-2</v>
          </cell>
          <cell r="C2084">
            <v>3.8992649101804951E-2</v>
          </cell>
        </row>
        <row r="2085">
          <cell r="A2085">
            <v>41855.833333333336</v>
          </cell>
          <cell r="B2085">
            <v>5.4660419443748658E-2</v>
          </cell>
          <cell r="C2085">
            <v>3.8493774028293355E-2</v>
          </cell>
        </row>
        <row r="2086">
          <cell r="A2086">
            <v>41856.833333333336</v>
          </cell>
          <cell r="B2086">
            <v>5.4588822687682684E-2</v>
          </cell>
          <cell r="C2086">
            <v>3.8406187319720876E-2</v>
          </cell>
        </row>
        <row r="2087">
          <cell r="A2087">
            <v>41857.833333333336</v>
          </cell>
          <cell r="B2087">
            <v>5.4356188118709341E-2</v>
          </cell>
          <cell r="C2087">
            <v>3.8111139755422491E-2</v>
          </cell>
        </row>
        <row r="2088">
          <cell r="A2088">
            <v>41858.833333333336</v>
          </cell>
          <cell r="B2088">
            <v>5.4450363395218429E-2</v>
          </cell>
          <cell r="C2088">
            <v>3.8111139755422491E-2</v>
          </cell>
        </row>
        <row r="2089">
          <cell r="A2089">
            <v>41861.833333333336</v>
          </cell>
          <cell r="B2089">
            <v>5.3394335470186439E-2</v>
          </cell>
          <cell r="C2089">
            <v>3.8111139755422491E-2</v>
          </cell>
        </row>
        <row r="2090">
          <cell r="A2090">
            <v>41862.833333333336</v>
          </cell>
          <cell r="B2090">
            <v>5.3717412541404004E-2</v>
          </cell>
          <cell r="C2090">
            <v>3.8483531130256161E-2</v>
          </cell>
        </row>
        <row r="2091">
          <cell r="A2091">
            <v>41863.833333333336</v>
          </cell>
          <cell r="B2091">
            <v>5.3077511356739271E-2</v>
          </cell>
          <cell r="C2091">
            <v>3.7112981807285027E-2</v>
          </cell>
        </row>
        <row r="2092">
          <cell r="A2092">
            <v>41864.833333333336</v>
          </cell>
          <cell r="B2092">
            <v>5.2998572318588934E-2</v>
          </cell>
          <cell r="C2092">
            <v>3.7050665853738819E-2</v>
          </cell>
        </row>
        <row r="2093">
          <cell r="A2093">
            <v>41865.833333333336</v>
          </cell>
          <cell r="B2093">
            <v>5.3051434414694489E-2</v>
          </cell>
          <cell r="C2093">
            <v>3.7050665853738819E-2</v>
          </cell>
        </row>
        <row r="2094">
          <cell r="A2094">
            <v>41868.833333333336</v>
          </cell>
          <cell r="B2094">
            <v>5.3537726239393707E-2</v>
          </cell>
          <cell r="C2094">
            <v>3.7050665853738819E-2</v>
          </cell>
        </row>
        <row r="2095">
          <cell r="A2095">
            <v>41869.833333333336</v>
          </cell>
          <cell r="B2095">
            <v>5.2709142122491913E-2</v>
          </cell>
          <cell r="C2095">
            <v>3.5985349154536599E-2</v>
          </cell>
        </row>
        <row r="2096">
          <cell r="A2096">
            <v>41870.833333333336</v>
          </cell>
          <cell r="B2096">
            <v>5.2461984767622066E-2</v>
          </cell>
          <cell r="C2096">
            <v>3.5995336365135439E-2</v>
          </cell>
        </row>
        <row r="2097">
          <cell r="A2097">
            <v>41871.833333333336</v>
          </cell>
          <cell r="B2097">
            <v>5.2239953320412071E-2</v>
          </cell>
          <cell r="C2097">
            <v>3.5996809098168277E-2</v>
          </cell>
        </row>
        <row r="2098">
          <cell r="A2098">
            <v>41872.833333333336</v>
          </cell>
          <cell r="B2098">
            <v>5.1159574518718276E-2</v>
          </cell>
          <cell r="C2098">
            <v>3.5996809098168277E-2</v>
          </cell>
        </row>
        <row r="2099">
          <cell r="A2099">
            <v>41875.833333333336</v>
          </cell>
          <cell r="B2099">
            <v>5.283529382849729E-2</v>
          </cell>
          <cell r="C2099">
            <v>3.5996809098168277E-2</v>
          </cell>
        </row>
        <row r="2100">
          <cell r="A2100">
            <v>41876.833333333336</v>
          </cell>
          <cell r="B2100">
            <v>5.2852934370729153E-2</v>
          </cell>
          <cell r="C2100">
            <v>3.5996809098168277E-2</v>
          </cell>
        </row>
        <row r="2101">
          <cell r="A2101">
            <v>41877.833333333336</v>
          </cell>
          <cell r="B2101">
            <v>5.2521238229739128E-2</v>
          </cell>
          <cell r="C2101">
            <v>3.5996809098168277E-2</v>
          </cell>
        </row>
        <row r="2102">
          <cell r="A2102">
            <v>41878.833333333336</v>
          </cell>
          <cell r="B2102">
            <v>5.2217861181445654E-2</v>
          </cell>
          <cell r="C2102">
            <v>3.5654101041210098E-2</v>
          </cell>
        </row>
        <row r="2103">
          <cell r="A2103">
            <v>41879.833333333336</v>
          </cell>
          <cell r="B2103">
            <v>5.2245712461972106E-2</v>
          </cell>
          <cell r="C2103">
            <v>3.5235572840849563E-2</v>
          </cell>
        </row>
        <row r="2104">
          <cell r="A2104">
            <v>41883.833333333336</v>
          </cell>
          <cell r="B2104">
            <v>5.2357594270117387E-2</v>
          </cell>
          <cell r="C2104">
            <v>3.5235572840849563E-2</v>
          </cell>
        </row>
        <row r="2105">
          <cell r="A2105">
            <v>41884.833333333336</v>
          </cell>
          <cell r="B2105">
            <v>5.2280417557961159E-2</v>
          </cell>
          <cell r="C2105">
            <v>3.5392297366191081E-2</v>
          </cell>
        </row>
        <row r="2106">
          <cell r="A2106">
            <v>41885.833333333336</v>
          </cell>
          <cell r="B2106">
            <v>5.155721079297608E-2</v>
          </cell>
          <cell r="C2106">
            <v>3.5660021029741584E-2</v>
          </cell>
        </row>
        <row r="2107">
          <cell r="A2107">
            <v>41886.833333333336</v>
          </cell>
          <cell r="B2107">
            <v>5.1413002065339747E-2</v>
          </cell>
          <cell r="C2107">
            <v>3.5660021029741584E-2</v>
          </cell>
        </row>
        <row r="2108">
          <cell r="A2108">
            <v>41889.833333333336</v>
          </cell>
          <cell r="B2108">
            <v>5.1154577907004541E-2</v>
          </cell>
          <cell r="C2108">
            <v>3.5670551645708752E-2</v>
          </cell>
        </row>
        <row r="2109">
          <cell r="A2109">
            <v>41890.833333333336</v>
          </cell>
          <cell r="B2109">
            <v>5.1935935599754728E-2</v>
          </cell>
          <cell r="C2109">
            <v>3.6668807602397456E-2</v>
          </cell>
        </row>
        <row r="2110">
          <cell r="A2110">
            <v>41891.833333333336</v>
          </cell>
          <cell r="B2110">
            <v>5.205069486761417E-2</v>
          </cell>
          <cell r="C2110">
            <v>3.6624025544708332E-2</v>
          </cell>
        </row>
        <row r="2111">
          <cell r="A2111">
            <v>41892.833333333336</v>
          </cell>
          <cell r="B2111">
            <v>5.1858349355682405E-2</v>
          </cell>
          <cell r="C2111">
            <v>3.6221529528298296E-2</v>
          </cell>
        </row>
        <row r="2112">
          <cell r="A2112">
            <v>41893.833333333336</v>
          </cell>
          <cell r="B2112">
            <v>5.2339171686037488E-2</v>
          </cell>
          <cell r="C2112">
            <v>3.6800698504252848E-2</v>
          </cell>
        </row>
        <row r="2113">
          <cell r="A2113">
            <v>41896.833333333336</v>
          </cell>
          <cell r="B2113">
            <v>5.3355951515003025E-2</v>
          </cell>
          <cell r="C2113">
            <v>3.8081924703195824E-2</v>
          </cell>
        </row>
        <row r="2114">
          <cell r="A2114">
            <v>41897.833333333336</v>
          </cell>
          <cell r="B2114">
            <v>5.3532701567439667E-2</v>
          </cell>
          <cell r="C2114">
            <v>3.8081924703195824E-2</v>
          </cell>
        </row>
        <row r="2115">
          <cell r="A2115">
            <v>41898.833333333336</v>
          </cell>
          <cell r="B2115">
            <v>5.3483564667766915E-2</v>
          </cell>
          <cell r="C2115">
            <v>3.8020474951765651E-2</v>
          </cell>
        </row>
        <row r="2116">
          <cell r="A2116">
            <v>41899.833333333336</v>
          </cell>
          <cell r="B2116">
            <v>5.3528182090915186E-2</v>
          </cell>
          <cell r="C2116">
            <v>3.8020474951765651E-2</v>
          </cell>
        </row>
        <row r="2117">
          <cell r="A2117">
            <v>41900.833333333336</v>
          </cell>
          <cell r="B2117">
            <v>5.3577411000684236E-2</v>
          </cell>
          <cell r="C2117">
            <v>3.8060653524284289E-2</v>
          </cell>
        </row>
        <row r="2118">
          <cell r="A2118">
            <v>41903.833333333336</v>
          </cell>
          <cell r="B2118">
            <v>5.4338925577222766E-2</v>
          </cell>
          <cell r="C2118">
            <v>3.904621288010536E-2</v>
          </cell>
        </row>
        <row r="2119">
          <cell r="A2119">
            <v>41904.833333333336</v>
          </cell>
          <cell r="B2119">
            <v>5.3869322305859335E-2</v>
          </cell>
          <cell r="C2119">
            <v>3.8458513483196566E-2</v>
          </cell>
        </row>
        <row r="2120">
          <cell r="A2120">
            <v>41905.833333333336</v>
          </cell>
          <cell r="B2120">
            <v>5.4502864757152381E-2</v>
          </cell>
          <cell r="C2120">
            <v>3.8458513483196566E-2</v>
          </cell>
        </row>
        <row r="2121">
          <cell r="A2121">
            <v>41906.833333333336</v>
          </cell>
          <cell r="B2121">
            <v>5.6207843859451906E-2</v>
          </cell>
          <cell r="C2121">
            <v>4.0843511940669534E-2</v>
          </cell>
        </row>
        <row r="2122">
          <cell r="A2122">
            <v>41907.833333333336</v>
          </cell>
          <cell r="B2122">
            <v>5.633826543924747E-2</v>
          </cell>
          <cell r="C2122">
            <v>4.0843511940669534E-2</v>
          </cell>
        </row>
        <row r="2123">
          <cell r="A2123">
            <v>41910.833333333336</v>
          </cell>
          <cell r="B2123">
            <v>5.6407715415119276E-2</v>
          </cell>
          <cell r="C2123">
            <v>4.0843511940669534E-2</v>
          </cell>
        </row>
        <row r="2124">
          <cell r="A2124">
            <v>41911.833333333336</v>
          </cell>
          <cell r="B2124">
            <v>5.6088798285747359E-2</v>
          </cell>
          <cell r="C2124">
            <v>4.1761383144824547E-2</v>
          </cell>
        </row>
        <row r="2125">
          <cell r="A2125">
            <v>41912.833333333336</v>
          </cell>
          <cell r="B2125">
            <v>5.8633779786288046E-2</v>
          </cell>
          <cell r="C2125">
            <v>4.5114997532515487E-2</v>
          </cell>
        </row>
        <row r="2126">
          <cell r="A2126">
            <v>41913.833333333336</v>
          </cell>
          <cell r="B2126">
            <v>5.8506855873487466E-2</v>
          </cell>
          <cell r="C2126">
            <v>4.5117479610624192E-2</v>
          </cell>
        </row>
        <row r="2127">
          <cell r="A2127">
            <v>41914.833333333336</v>
          </cell>
          <cell r="B2127">
            <v>5.7660661776225051E-2</v>
          </cell>
          <cell r="C2127">
            <v>4.3547317479788267E-2</v>
          </cell>
        </row>
        <row r="2128">
          <cell r="A2128">
            <v>41917.833333333336</v>
          </cell>
          <cell r="B2128">
            <v>5.7106838185786837E-2</v>
          </cell>
          <cell r="C2128">
            <v>4.2823543862846196E-2</v>
          </cell>
        </row>
        <row r="2129">
          <cell r="A2129">
            <v>41918.833333333336</v>
          </cell>
          <cell r="B2129">
            <v>5.7762269721572466E-2</v>
          </cell>
          <cell r="C2129">
            <v>4.4140393285698423E-2</v>
          </cell>
        </row>
        <row r="2130">
          <cell r="A2130">
            <v>41919.833333333336</v>
          </cell>
          <cell r="B2130">
            <v>5.8147607140473102E-2</v>
          </cell>
          <cell r="C2130">
            <v>4.3875067827100878E-2</v>
          </cell>
        </row>
        <row r="2131">
          <cell r="A2131">
            <v>41920.833333333336</v>
          </cell>
          <cell r="B2131">
            <v>6.2303751062015737E-2</v>
          </cell>
          <cell r="C2131">
            <v>4.9340239942607833E-2</v>
          </cell>
        </row>
        <row r="2132">
          <cell r="A2132">
            <v>41921.833333333336</v>
          </cell>
          <cell r="B2132">
            <v>6.5809568627678353E-2</v>
          </cell>
          <cell r="C2132">
            <v>5.4040621057064503E-2</v>
          </cell>
        </row>
        <row r="2133">
          <cell r="A2133">
            <v>41924.833333333336</v>
          </cell>
          <cell r="B2133">
            <v>6.7425971152565656E-2</v>
          </cell>
          <cell r="C2133">
            <v>5.6122731807992994E-2</v>
          </cell>
        </row>
        <row r="2134">
          <cell r="A2134">
            <v>41925.833333333336</v>
          </cell>
          <cell r="B2134">
            <v>6.7416516774290336E-2</v>
          </cell>
          <cell r="C2134">
            <v>5.6074076276618416E-2</v>
          </cell>
        </row>
        <row r="2135">
          <cell r="A2135">
            <v>41926.833333333336</v>
          </cell>
          <cell r="B2135">
            <v>6.7224627899573147E-2</v>
          </cell>
          <cell r="C2135">
            <v>5.56010027854636E-2</v>
          </cell>
        </row>
        <row r="2136">
          <cell r="A2136">
            <v>41927.833333333336</v>
          </cell>
          <cell r="B2136">
            <v>6.7916151003367717E-2</v>
          </cell>
          <cell r="C2136">
            <v>5.56010027854636E-2</v>
          </cell>
        </row>
        <row r="2137">
          <cell r="A2137">
            <v>41928.833333333336</v>
          </cell>
          <cell r="B2137">
            <v>6.8318131521843906E-2</v>
          </cell>
          <cell r="C2137">
            <v>5.5599921318912837E-2</v>
          </cell>
        </row>
        <row r="2138">
          <cell r="A2138">
            <v>41931.833333333336</v>
          </cell>
          <cell r="B2138">
            <v>6.8657283768887759E-2</v>
          </cell>
          <cell r="C2138">
            <v>5.5599921318912837E-2</v>
          </cell>
        </row>
        <row r="2139">
          <cell r="A2139">
            <v>41932.833333333336</v>
          </cell>
          <cell r="B2139">
            <v>7.0430516285122563E-2</v>
          </cell>
          <cell r="C2139">
            <v>5.5599921318912837E-2</v>
          </cell>
        </row>
        <row r="2140">
          <cell r="A2140">
            <v>41933.833333333336</v>
          </cell>
          <cell r="B2140">
            <v>7.070782285047586E-2</v>
          </cell>
          <cell r="C2140">
            <v>5.5965258826895473E-2</v>
          </cell>
        </row>
        <row r="2141">
          <cell r="A2141">
            <v>41934.833333333336</v>
          </cell>
          <cell r="B2141">
            <v>7.1398472808911664E-2</v>
          </cell>
          <cell r="C2141">
            <v>5.5344024821933263E-2</v>
          </cell>
        </row>
        <row r="2142">
          <cell r="A2142">
            <v>41935.833333333336</v>
          </cell>
          <cell r="B2142">
            <v>7.1375815961184363E-2</v>
          </cell>
          <cell r="C2142">
            <v>5.5313361077779614E-2</v>
          </cell>
        </row>
        <row r="2143">
          <cell r="A2143">
            <v>41938.833333333336</v>
          </cell>
          <cell r="B2143">
            <v>7.1468562897414753E-2</v>
          </cell>
          <cell r="C2143">
            <v>5.5442520353093133E-2</v>
          </cell>
        </row>
        <row r="2144">
          <cell r="A2144">
            <v>41939.833333333336</v>
          </cell>
          <cell r="B2144">
            <v>7.1928459658957361E-2</v>
          </cell>
          <cell r="C2144">
            <v>5.5442520353093133E-2</v>
          </cell>
        </row>
        <row r="2145">
          <cell r="A2145">
            <v>41940.833333333336</v>
          </cell>
          <cell r="B2145">
            <v>6.7582064590765017E-2</v>
          </cell>
          <cell r="C2145">
            <v>4.9835115287870407E-2</v>
          </cell>
        </row>
        <row r="2146">
          <cell r="A2146">
            <v>41941.833333333336</v>
          </cell>
          <cell r="B2146">
            <v>6.7766803055622299E-2</v>
          </cell>
          <cell r="C2146">
            <v>4.9835115287870407E-2</v>
          </cell>
        </row>
        <row r="2147">
          <cell r="A2147">
            <v>41942.833333333336</v>
          </cell>
          <cell r="B2147">
            <v>6.9290792705944071E-2</v>
          </cell>
          <cell r="C2147">
            <v>4.9835115287870407E-2</v>
          </cell>
        </row>
        <row r="2148">
          <cell r="A2148">
            <v>41945.791666666664</v>
          </cell>
          <cell r="B2148">
            <v>6.9282430348567098E-2</v>
          </cell>
          <cell r="C2148">
            <v>4.9825488275184744E-2</v>
          </cell>
        </row>
        <row r="2149">
          <cell r="A2149">
            <v>41946.791666666664</v>
          </cell>
          <cell r="B2149">
            <v>6.9287571177813423E-2</v>
          </cell>
          <cell r="C2149">
            <v>4.9831660777216312E-2</v>
          </cell>
        </row>
        <row r="2150">
          <cell r="A2150">
            <v>41947.791666666664</v>
          </cell>
          <cell r="B2150">
            <v>6.9277455241033917E-2</v>
          </cell>
          <cell r="C2150">
            <v>4.9819173679864902E-2</v>
          </cell>
        </row>
        <row r="2151">
          <cell r="A2151">
            <v>41948.791666666664</v>
          </cell>
          <cell r="B2151">
            <v>6.9145778369295058E-2</v>
          </cell>
          <cell r="C2151">
            <v>4.9819173679864902E-2</v>
          </cell>
        </row>
        <row r="2152">
          <cell r="A2152">
            <v>41949.791666666664</v>
          </cell>
          <cell r="B2152">
            <v>6.8450937293965508E-2</v>
          </cell>
          <cell r="C2152">
            <v>4.983108723167208E-2</v>
          </cell>
        </row>
        <row r="2153">
          <cell r="A2153">
            <v>41952.791666666664</v>
          </cell>
          <cell r="B2153">
            <v>6.8303717316056375E-2</v>
          </cell>
          <cell r="C2153">
            <v>4.9541382457953802E-2</v>
          </cell>
        </row>
        <row r="2154">
          <cell r="A2154">
            <v>41953.791666666664</v>
          </cell>
          <cell r="B2154">
            <v>6.7923237623308971E-2</v>
          </cell>
          <cell r="C2154">
            <v>4.9541382457953802E-2</v>
          </cell>
        </row>
        <row r="2155">
          <cell r="A2155">
            <v>41954.791666666664</v>
          </cell>
          <cell r="B2155">
            <v>6.7922243242480487E-2</v>
          </cell>
          <cell r="C2155">
            <v>4.9541382457953802E-2</v>
          </cell>
        </row>
        <row r="2156">
          <cell r="A2156">
            <v>41955.791666666664</v>
          </cell>
          <cell r="B2156">
            <v>6.8009419042923278E-2</v>
          </cell>
          <cell r="C2156">
            <v>4.9729742020753115E-2</v>
          </cell>
        </row>
        <row r="2157">
          <cell r="A2157">
            <v>41956.791666666664</v>
          </cell>
          <cell r="B2157">
            <v>6.7102144750291137E-2</v>
          </cell>
          <cell r="C2157">
            <v>4.978099728005829E-2</v>
          </cell>
        </row>
        <row r="2158">
          <cell r="A2158">
            <v>41959.791666666664</v>
          </cell>
          <cell r="B2158">
            <v>6.7091736726143616E-2</v>
          </cell>
          <cell r="C2158">
            <v>4.9949344129177585E-2</v>
          </cell>
        </row>
        <row r="2159">
          <cell r="A2159">
            <v>41960.791666666664</v>
          </cell>
          <cell r="B2159">
            <v>7.0064394663917215E-2</v>
          </cell>
          <cell r="C2159">
            <v>4.9942147457530027E-2</v>
          </cell>
        </row>
        <row r="2160">
          <cell r="A2160">
            <v>41961.791666666664</v>
          </cell>
          <cell r="B2160">
            <v>7.0250519805226147E-2</v>
          </cell>
          <cell r="C2160">
            <v>5.0179536933608229E-2</v>
          </cell>
        </row>
        <row r="2161">
          <cell r="A2161">
            <v>41962.791666666664</v>
          </cell>
          <cell r="B2161">
            <v>7.0324892534780498E-2</v>
          </cell>
          <cell r="C2161">
            <v>5.0179536933608229E-2</v>
          </cell>
        </row>
        <row r="2162">
          <cell r="A2162">
            <v>41963.791666666664</v>
          </cell>
          <cell r="B2162">
            <v>6.8492498830866208E-2</v>
          </cell>
          <cell r="C2162">
            <v>5.0179825993724649E-2</v>
          </cell>
        </row>
        <row r="2163">
          <cell r="A2163">
            <v>41966.791666666664</v>
          </cell>
          <cell r="B2163">
            <v>6.9082558570466579E-2</v>
          </cell>
          <cell r="C2163">
            <v>5.0179825993724649E-2</v>
          </cell>
        </row>
        <row r="2164">
          <cell r="A2164">
            <v>41967.791666666664</v>
          </cell>
          <cell r="B2164">
            <v>6.9049401839951993E-2</v>
          </cell>
          <cell r="C2164">
            <v>5.018014891744603E-2</v>
          </cell>
        </row>
        <row r="2165">
          <cell r="A2165">
            <v>41968.791666666664</v>
          </cell>
          <cell r="B2165">
            <v>6.9491655367946367E-2</v>
          </cell>
          <cell r="C2165">
            <v>5.0170472434086517E-2</v>
          </cell>
        </row>
        <row r="2166">
          <cell r="A2166">
            <v>41970.791666666664</v>
          </cell>
          <cell r="B2166">
            <v>6.9360615935890921E-2</v>
          </cell>
          <cell r="C2166">
            <v>5.0543601926373742E-2</v>
          </cell>
        </row>
        <row r="2167">
          <cell r="A2167">
            <v>41973.791666666664</v>
          </cell>
          <cell r="B2167">
            <v>7.0479411244399923E-2</v>
          </cell>
          <cell r="C2167">
            <v>5.2306531330284331E-2</v>
          </cell>
        </row>
        <row r="2168">
          <cell r="A2168">
            <v>41974.791666666664</v>
          </cell>
          <cell r="B2168">
            <v>7.0956575539276881E-2</v>
          </cell>
          <cell r="C2168">
            <v>5.220061398462604E-2</v>
          </cell>
        </row>
        <row r="2169">
          <cell r="A2169">
            <v>41975.791666666664</v>
          </cell>
          <cell r="B2169">
            <v>7.0869209222541876E-2</v>
          </cell>
          <cell r="C2169">
            <v>5.201809025125028E-2</v>
          </cell>
        </row>
        <row r="2170">
          <cell r="A2170">
            <v>41976.791666666664</v>
          </cell>
          <cell r="B2170">
            <v>7.0779388266284382E-2</v>
          </cell>
          <cell r="C2170">
            <v>5.2019198503432493E-2</v>
          </cell>
        </row>
        <row r="2171">
          <cell r="A2171">
            <v>41977.791666666664</v>
          </cell>
          <cell r="B2171">
            <v>7.0910601682180385E-2</v>
          </cell>
          <cell r="C2171">
            <v>5.2011978024989115E-2</v>
          </cell>
        </row>
        <row r="2172">
          <cell r="A2172">
            <v>41980.791666666664</v>
          </cell>
          <cell r="B2172">
            <v>7.1704767354312221E-2</v>
          </cell>
          <cell r="C2172">
            <v>5.3076581979388887E-2</v>
          </cell>
        </row>
        <row r="2173">
          <cell r="A2173">
            <v>41981.791666666664</v>
          </cell>
          <cell r="B2173">
            <v>7.1706225590691078E-2</v>
          </cell>
          <cell r="C2173">
            <v>5.3076581979388887E-2</v>
          </cell>
        </row>
        <row r="2174">
          <cell r="A2174">
            <v>41982.791666666664</v>
          </cell>
          <cell r="B2174">
            <v>7.3093023089008585E-2</v>
          </cell>
          <cell r="C2174">
            <v>5.5201606754160533E-2</v>
          </cell>
        </row>
        <row r="2175">
          <cell r="A2175">
            <v>41983.791666666664</v>
          </cell>
          <cell r="B2175">
            <v>7.2858710820049619E-2</v>
          </cell>
          <cell r="C2175">
            <v>5.4817197841639527E-2</v>
          </cell>
        </row>
        <row r="2176">
          <cell r="A2176">
            <v>41984.791666666664</v>
          </cell>
          <cell r="B2176">
            <v>7.2889254585805127E-2</v>
          </cell>
          <cell r="C2176">
            <v>5.4858254041296246E-2</v>
          </cell>
        </row>
        <row r="2177">
          <cell r="A2177">
            <v>41987.791666666664</v>
          </cell>
          <cell r="B2177">
            <v>7.2651335554972274E-2</v>
          </cell>
          <cell r="C2177">
            <v>5.5067932680287354E-2</v>
          </cell>
        </row>
        <row r="2178">
          <cell r="A2178">
            <v>41988.791666666664</v>
          </cell>
          <cell r="B2178">
            <v>7.353353187232127E-2</v>
          </cell>
          <cell r="C2178">
            <v>5.6378014199085918E-2</v>
          </cell>
        </row>
        <row r="2179">
          <cell r="A2179">
            <v>41989.791666666664</v>
          </cell>
          <cell r="B2179">
            <v>7.5961392562139213E-2</v>
          </cell>
          <cell r="C2179">
            <v>5.6378014199085918E-2</v>
          </cell>
        </row>
        <row r="2180">
          <cell r="A2180">
            <v>41990.791666666664</v>
          </cell>
          <cell r="B2180">
            <v>7.855256864111157E-2</v>
          </cell>
          <cell r="C2180">
            <v>5.6350897542936783E-2</v>
          </cell>
        </row>
        <row r="2181">
          <cell r="A2181">
            <v>41991.791666666664</v>
          </cell>
          <cell r="B2181">
            <v>7.8034837971351273E-2</v>
          </cell>
          <cell r="C2181">
            <v>5.5469670232458003E-2</v>
          </cell>
        </row>
        <row r="2182">
          <cell r="A2182">
            <v>41994.791666666664</v>
          </cell>
          <cell r="B2182">
            <v>7.7996822569605939E-2</v>
          </cell>
          <cell r="C2182">
            <v>5.5417716502328858E-2</v>
          </cell>
        </row>
        <row r="2183">
          <cell r="A2183">
            <v>41995.791666666664</v>
          </cell>
          <cell r="B2183">
            <v>7.7355165122287101E-2</v>
          </cell>
          <cell r="C2183">
            <v>5.5608038167240095E-2</v>
          </cell>
        </row>
        <row r="2184">
          <cell r="A2184">
            <v>41996.791666666664</v>
          </cell>
          <cell r="B2184">
            <v>7.6257612454489546E-2</v>
          </cell>
          <cell r="C2184">
            <v>5.3880596697687272E-2</v>
          </cell>
        </row>
        <row r="2185">
          <cell r="A2185">
            <v>41998.791666666664</v>
          </cell>
          <cell r="B2185">
            <v>7.6402246794928505E-2</v>
          </cell>
          <cell r="C2185">
            <v>5.3880596697687272E-2</v>
          </cell>
        </row>
        <row r="2186">
          <cell r="A2186">
            <v>42001.791666666664</v>
          </cell>
          <cell r="B2186">
            <v>7.6210903583091294E-2</v>
          </cell>
          <cell r="C2186">
            <v>5.3959358718596494E-2</v>
          </cell>
        </row>
        <row r="2187">
          <cell r="A2187">
            <v>42002.791666666664</v>
          </cell>
          <cell r="B2187">
            <v>7.5732040740308607E-2</v>
          </cell>
          <cell r="C2187">
            <v>5.3312518276533237E-2</v>
          </cell>
        </row>
        <row r="2188">
          <cell r="A2188">
            <v>42003.791666666664</v>
          </cell>
          <cell r="B2188">
            <v>7.3716805275998651E-2</v>
          </cell>
          <cell r="C2188">
            <v>5.0556998594611852E-2</v>
          </cell>
        </row>
        <row r="2189">
          <cell r="A2189">
            <v>42005.791666666664</v>
          </cell>
          <cell r="B2189">
            <v>7.3711054981583854E-2</v>
          </cell>
          <cell r="C2189">
            <v>5.0554783580185308E-2</v>
          </cell>
        </row>
        <row r="2190">
          <cell r="A2190">
            <v>42008.791666666664</v>
          </cell>
          <cell r="B2190">
            <v>7.4520805598029358E-2</v>
          </cell>
          <cell r="C2190">
            <v>5.194473951400766E-2</v>
          </cell>
        </row>
        <row r="2191">
          <cell r="A2191">
            <v>42009.791666666664</v>
          </cell>
          <cell r="B2191">
            <v>7.5045526883191049E-2</v>
          </cell>
          <cell r="C2191">
            <v>5.2667856655247494E-2</v>
          </cell>
        </row>
        <row r="2192">
          <cell r="A2192">
            <v>42010.791666666664</v>
          </cell>
          <cell r="B2192">
            <v>7.457721475458258E-2</v>
          </cell>
          <cell r="C2192">
            <v>5.1569222548092382E-2</v>
          </cell>
        </row>
        <row r="2193">
          <cell r="A2193">
            <v>42011.791666666664</v>
          </cell>
          <cell r="B2193">
            <v>7.529485132702661E-2</v>
          </cell>
          <cell r="C2193">
            <v>5.1569222548092382E-2</v>
          </cell>
        </row>
        <row r="2194">
          <cell r="A2194">
            <v>42012.791666666664</v>
          </cell>
          <cell r="B2194">
            <v>7.1564067215440175E-2</v>
          </cell>
          <cell r="C2194">
            <v>4.6367521105330503E-2</v>
          </cell>
        </row>
        <row r="2195">
          <cell r="A2195">
            <v>42015.791666666664</v>
          </cell>
          <cell r="B2195">
            <v>6.8169779764185548E-2</v>
          </cell>
          <cell r="C2195">
            <v>4.1382274270714343E-2</v>
          </cell>
        </row>
        <row r="2196">
          <cell r="A2196">
            <v>42016.791666666664</v>
          </cell>
          <cell r="B2196">
            <v>6.5773723858053787E-2</v>
          </cell>
          <cell r="C2196">
            <v>3.7880921572558068E-2</v>
          </cell>
        </row>
        <row r="2197">
          <cell r="A2197">
            <v>42017.791666666664</v>
          </cell>
          <cell r="B2197">
            <v>6.576663292059555E-2</v>
          </cell>
          <cell r="C2197">
            <v>3.788062397674042E-2</v>
          </cell>
        </row>
        <row r="2198">
          <cell r="A2198">
            <v>42018.791666666664</v>
          </cell>
          <cell r="B2198">
            <v>6.8363719882430868E-2</v>
          </cell>
          <cell r="C2198">
            <v>4.1698136926364891E-2</v>
          </cell>
        </row>
        <row r="2199">
          <cell r="A2199">
            <v>42019.791666666664</v>
          </cell>
          <cell r="B2199">
            <v>6.8071421378739352E-2</v>
          </cell>
          <cell r="C2199">
            <v>4.1698136926364891E-2</v>
          </cell>
        </row>
        <row r="2200">
          <cell r="A2200">
            <v>42023.791666666664</v>
          </cell>
          <cell r="B2200">
            <v>6.8057203786171833E-2</v>
          </cell>
          <cell r="C2200">
            <v>4.1698136926364891E-2</v>
          </cell>
        </row>
        <row r="2201">
          <cell r="A2201">
            <v>42024.791666666664</v>
          </cell>
          <cell r="B2201">
            <v>6.7399944892064037E-2</v>
          </cell>
          <cell r="C2201">
            <v>4.1707874097634129E-2</v>
          </cell>
        </row>
        <row r="2202">
          <cell r="A2202">
            <v>42025.791666666664</v>
          </cell>
          <cell r="B2202">
            <v>6.5888817510098383E-2</v>
          </cell>
          <cell r="C2202">
            <v>4.1707874097634129E-2</v>
          </cell>
        </row>
        <row r="2203">
          <cell r="A2203">
            <v>42026.791666666664</v>
          </cell>
          <cell r="B2203">
            <v>6.5625357720346431E-2</v>
          </cell>
          <cell r="C2203">
            <v>4.0851283130214716E-2</v>
          </cell>
        </row>
        <row r="2204">
          <cell r="A2204">
            <v>42029.791666666664</v>
          </cell>
          <cell r="B2204">
            <v>6.4567376422730471E-2</v>
          </cell>
          <cell r="C2204">
            <v>4.0851283130214716E-2</v>
          </cell>
        </row>
        <row r="2205">
          <cell r="A2205">
            <v>42030.791666666664</v>
          </cell>
          <cell r="B2205">
            <v>6.4962485217104265E-2</v>
          </cell>
          <cell r="C2205">
            <v>4.1360037450613174E-2</v>
          </cell>
        </row>
        <row r="2206">
          <cell r="A2206">
            <v>42031.791666666664</v>
          </cell>
          <cell r="B2206">
            <v>6.4988857793984459E-2</v>
          </cell>
          <cell r="C2206">
            <v>4.1395270599027881E-2</v>
          </cell>
        </row>
        <row r="2207">
          <cell r="A2207">
            <v>42032.791666666664</v>
          </cell>
          <cell r="B2207">
            <v>6.5540642124426021E-2</v>
          </cell>
          <cell r="C2207">
            <v>4.1395270599027881E-2</v>
          </cell>
        </row>
        <row r="2208">
          <cell r="A2208">
            <v>42033.791666666664</v>
          </cell>
          <cell r="B2208">
            <v>6.7067404510544201E-2</v>
          </cell>
          <cell r="C2208">
            <v>4.356064776779274E-2</v>
          </cell>
        </row>
        <row r="2209">
          <cell r="A2209">
            <v>42036.791666666664</v>
          </cell>
          <cell r="B2209">
            <v>6.7021198365540102E-2</v>
          </cell>
          <cell r="C2209">
            <v>4.3758570831839996E-2</v>
          </cell>
        </row>
        <row r="2210">
          <cell r="A2210">
            <v>42037.791666666664</v>
          </cell>
          <cell r="B2210">
            <v>6.5170310117769109E-2</v>
          </cell>
          <cell r="C2210">
            <v>4.3758570831839996E-2</v>
          </cell>
        </row>
        <row r="2211">
          <cell r="A2211">
            <v>42038.791666666664</v>
          </cell>
          <cell r="B2211">
            <v>6.5225356555760533E-2</v>
          </cell>
          <cell r="C2211">
            <v>4.3662709367708871E-2</v>
          </cell>
        </row>
        <row r="2212">
          <cell r="A2212">
            <v>42039.791666666664</v>
          </cell>
          <cell r="B2212">
            <v>6.6469067709589089E-2</v>
          </cell>
          <cell r="C2212">
            <v>4.3473439933964658E-2</v>
          </cell>
        </row>
        <row r="2213">
          <cell r="A2213">
            <v>42040.791666666664</v>
          </cell>
          <cell r="B2213">
            <v>6.6383389747359439E-2</v>
          </cell>
          <cell r="C2213">
            <v>4.3356244955282314E-2</v>
          </cell>
        </row>
        <row r="2214">
          <cell r="A2214">
            <v>42043.791666666664</v>
          </cell>
          <cell r="B2214">
            <v>6.7205184928331441E-2</v>
          </cell>
          <cell r="C2214">
            <v>4.4499449411222726E-2</v>
          </cell>
        </row>
        <row r="2215">
          <cell r="A2215">
            <v>42044.791666666664</v>
          </cell>
          <cell r="B2215">
            <v>6.7798395701004571E-2</v>
          </cell>
          <cell r="C2215">
            <v>4.4486108049097778E-2</v>
          </cell>
        </row>
        <row r="2216">
          <cell r="A2216">
            <v>42045.791666666664</v>
          </cell>
          <cell r="B2216">
            <v>6.7725934751276876E-2</v>
          </cell>
          <cell r="C2216">
            <v>4.4486108049097778E-2</v>
          </cell>
        </row>
        <row r="2217">
          <cell r="A2217">
            <v>42046.791666666664</v>
          </cell>
          <cell r="B2217">
            <v>6.9028389793803588E-2</v>
          </cell>
          <cell r="C2217">
            <v>4.4486108049097778E-2</v>
          </cell>
        </row>
        <row r="2218">
          <cell r="A2218">
            <v>42047.791666666664</v>
          </cell>
          <cell r="B2218">
            <v>6.9202338015548898E-2</v>
          </cell>
          <cell r="C2218">
            <v>4.4486108049097778E-2</v>
          </cell>
        </row>
        <row r="2219">
          <cell r="A2219">
            <v>42051.791666666664</v>
          </cell>
          <cell r="B2219">
            <v>6.9038191204859531E-2</v>
          </cell>
          <cell r="C2219">
            <v>4.4275446285165741E-2</v>
          </cell>
        </row>
        <row r="2220">
          <cell r="A2220">
            <v>42052.791666666664</v>
          </cell>
          <cell r="B2220">
            <v>6.8985776658011908E-2</v>
          </cell>
          <cell r="C2220">
            <v>4.4217809703829575E-2</v>
          </cell>
        </row>
        <row r="2221">
          <cell r="A2221">
            <v>42053.791666666664</v>
          </cell>
          <cell r="B2221">
            <v>6.8851950391583552E-2</v>
          </cell>
          <cell r="C2221">
            <v>4.4027552808057001E-2</v>
          </cell>
        </row>
        <row r="2222">
          <cell r="A2222">
            <v>42054.791666666664</v>
          </cell>
          <cell r="B2222">
            <v>6.640403891822648E-2</v>
          </cell>
          <cell r="C2222">
            <v>4.4027552808057001E-2</v>
          </cell>
        </row>
        <row r="2223">
          <cell r="A2223">
            <v>42057.791666666664</v>
          </cell>
          <cell r="B2223">
            <v>6.6293382049529032E-2</v>
          </cell>
          <cell r="C2223">
            <v>4.3755588749939588E-2</v>
          </cell>
        </row>
        <row r="2224">
          <cell r="A2224">
            <v>42058.791666666664</v>
          </cell>
          <cell r="B2224">
            <v>6.6280225203991738E-2</v>
          </cell>
          <cell r="C2224">
            <v>4.3771208712323685E-2</v>
          </cell>
        </row>
        <row r="2225">
          <cell r="A2225">
            <v>42059.791666666664</v>
          </cell>
          <cell r="B2225">
            <v>6.6325824340659575E-2</v>
          </cell>
          <cell r="C2225">
            <v>4.3806800369521198E-2</v>
          </cell>
        </row>
        <row r="2226">
          <cell r="A2226">
            <v>42060.791666666664</v>
          </cell>
          <cell r="B2226">
            <v>6.5869020120002078E-2</v>
          </cell>
          <cell r="C2226">
            <v>4.3806800369521198E-2</v>
          </cell>
        </row>
        <row r="2227">
          <cell r="A2227">
            <v>42061.791666666664</v>
          </cell>
          <cell r="B2227">
            <v>6.616002190124376E-2</v>
          </cell>
          <cell r="C2227">
            <v>4.4146569962424602E-2</v>
          </cell>
        </row>
        <row r="2228">
          <cell r="A2228">
            <v>42064.791666666664</v>
          </cell>
          <cell r="B2228">
            <v>6.6879814343807173E-2</v>
          </cell>
          <cell r="C2228">
            <v>4.4146569962424602E-2</v>
          </cell>
        </row>
        <row r="2229">
          <cell r="A2229">
            <v>42065.791666666664</v>
          </cell>
          <cell r="B2229">
            <v>6.7430035312939729E-2</v>
          </cell>
          <cell r="C2229">
            <v>4.4894457076310262E-2</v>
          </cell>
        </row>
        <row r="2230">
          <cell r="A2230">
            <v>42066.791666666664</v>
          </cell>
          <cell r="B2230">
            <v>6.5955241316307839E-2</v>
          </cell>
          <cell r="C2230">
            <v>4.28933740494657E-2</v>
          </cell>
        </row>
        <row r="2231">
          <cell r="A2231">
            <v>42067.791666666664</v>
          </cell>
          <cell r="B2231">
            <v>6.5956975815957469E-2</v>
          </cell>
          <cell r="C2231">
            <v>4.28933740494657E-2</v>
          </cell>
        </row>
        <row r="2232">
          <cell r="A2232">
            <v>42068.791666666664</v>
          </cell>
          <cell r="B2232">
            <v>6.6132412609655189E-2</v>
          </cell>
          <cell r="C2232">
            <v>4.3096579295459021E-2</v>
          </cell>
        </row>
        <row r="2233">
          <cell r="A2233">
            <v>42071.833333333336</v>
          </cell>
          <cell r="B2233">
            <v>6.67278286634269E-2</v>
          </cell>
          <cell r="C2233">
            <v>4.309524158671689E-2</v>
          </cell>
        </row>
        <row r="2234">
          <cell r="A2234">
            <v>42072.833333333336</v>
          </cell>
          <cell r="B2234">
            <v>6.8044423811959104E-2</v>
          </cell>
          <cell r="C2234">
            <v>4.4971139021002852E-2</v>
          </cell>
        </row>
        <row r="2235">
          <cell r="A2235">
            <v>42073.833333333336</v>
          </cell>
          <cell r="B2235">
            <v>6.679169146168476E-2</v>
          </cell>
          <cell r="C2235">
            <v>4.2831831861033232E-2</v>
          </cell>
        </row>
        <row r="2236">
          <cell r="A2236">
            <v>42074.833333333336</v>
          </cell>
          <cell r="B2236">
            <v>6.7041068785007721E-2</v>
          </cell>
          <cell r="C2236">
            <v>4.2831831861033232E-2</v>
          </cell>
        </row>
        <row r="2237">
          <cell r="A2237">
            <v>42075.833333333336</v>
          </cell>
          <cell r="B2237">
            <v>6.4985882836395129E-2</v>
          </cell>
          <cell r="C2237">
            <v>4.0055860831414283E-2</v>
          </cell>
        </row>
        <row r="2238">
          <cell r="A2238">
            <v>42078.833333333336</v>
          </cell>
          <cell r="B2238">
            <v>6.5068011959745653E-2</v>
          </cell>
          <cell r="C2238">
            <v>4.0055860831414283E-2</v>
          </cell>
        </row>
        <row r="2239">
          <cell r="A2239">
            <v>42079.833333333336</v>
          </cell>
          <cell r="B2239">
            <v>6.4141572275525596E-2</v>
          </cell>
          <cell r="C2239">
            <v>3.8781794066246128E-2</v>
          </cell>
        </row>
        <row r="2240">
          <cell r="A2240">
            <v>42080.833333333336</v>
          </cell>
          <cell r="B2240">
            <v>6.3953635514610405E-2</v>
          </cell>
          <cell r="C2240">
            <v>3.8483481882171988E-2</v>
          </cell>
        </row>
        <row r="2241">
          <cell r="A2241">
            <v>42081.833333333336</v>
          </cell>
          <cell r="B2241">
            <v>6.255090789986395E-2</v>
          </cell>
          <cell r="C2241">
            <v>3.6537311100076672E-2</v>
          </cell>
        </row>
        <row r="2242">
          <cell r="A2242">
            <v>42082.833333333336</v>
          </cell>
          <cell r="B2242">
            <v>6.0285784772878444E-2</v>
          </cell>
          <cell r="C2242">
            <v>3.6539326316025661E-2</v>
          </cell>
        </row>
        <row r="2243">
          <cell r="A2243">
            <v>42085.833333333336</v>
          </cell>
          <cell r="B2243">
            <v>5.8605612063074478E-2</v>
          </cell>
          <cell r="C2243">
            <v>3.786721655520333E-2</v>
          </cell>
        </row>
        <row r="2244">
          <cell r="A2244">
            <v>42086.833333333336</v>
          </cell>
          <cell r="B2244">
            <v>5.8703769269983164E-2</v>
          </cell>
          <cell r="C2244">
            <v>3.8019538363122489E-2</v>
          </cell>
        </row>
        <row r="2245">
          <cell r="A2245">
            <v>42087.833333333336</v>
          </cell>
          <cell r="B2245">
            <v>6.603910543472305E-2</v>
          </cell>
          <cell r="C2245">
            <v>4.7861465913758297E-2</v>
          </cell>
        </row>
        <row r="2246">
          <cell r="A2246">
            <v>42088.833333333336</v>
          </cell>
          <cell r="B2246">
            <v>6.584199618135253E-2</v>
          </cell>
          <cell r="C2246">
            <v>4.7640206894356663E-2</v>
          </cell>
        </row>
        <row r="2247">
          <cell r="A2247">
            <v>42089.833333333336</v>
          </cell>
          <cell r="B2247">
            <v>6.6600359992352004E-2</v>
          </cell>
          <cell r="C2247">
            <v>4.7640206894356663E-2</v>
          </cell>
        </row>
        <row r="2248">
          <cell r="A2248">
            <v>42092.833333333336</v>
          </cell>
          <cell r="B2248">
            <v>6.7646163721125058E-2</v>
          </cell>
          <cell r="C2248">
            <v>4.7640206894356663E-2</v>
          </cell>
        </row>
        <row r="2249">
          <cell r="A2249">
            <v>42093.833333333336</v>
          </cell>
          <cell r="B2249">
            <v>6.8185412170411977E-2</v>
          </cell>
          <cell r="C2249">
            <v>4.8280299332993139E-2</v>
          </cell>
        </row>
        <row r="2250">
          <cell r="A2250">
            <v>42094.833333333336</v>
          </cell>
          <cell r="B2250">
            <v>6.8094117236612656E-2</v>
          </cell>
          <cell r="C2250">
            <v>4.8213633315678281E-2</v>
          </cell>
        </row>
        <row r="2251">
          <cell r="A2251">
            <v>42095.833333333336</v>
          </cell>
          <cell r="B2251">
            <v>6.8041079488294146E-2</v>
          </cell>
          <cell r="C2251">
            <v>4.8167355912729894E-2</v>
          </cell>
        </row>
        <row r="2252">
          <cell r="A2252">
            <v>42099.833333333336</v>
          </cell>
          <cell r="B2252">
            <v>6.8036661444481977E-2</v>
          </cell>
          <cell r="C2252">
            <v>4.8167355912729894E-2</v>
          </cell>
        </row>
        <row r="2253">
          <cell r="A2253">
            <v>42100.833333333336</v>
          </cell>
          <cell r="B2253">
            <v>6.6810830520124376E-2</v>
          </cell>
          <cell r="C2253">
            <v>4.6693424314297995E-2</v>
          </cell>
        </row>
        <row r="2254">
          <cell r="A2254">
            <v>42101.833333333336</v>
          </cell>
          <cell r="B2254">
            <v>6.8512622381790997E-2</v>
          </cell>
          <cell r="C2254">
            <v>4.5683703405053643E-2</v>
          </cell>
        </row>
        <row r="2255">
          <cell r="A2255">
            <v>42102.833333333336</v>
          </cell>
          <cell r="B2255">
            <v>6.8333339636220833E-2</v>
          </cell>
          <cell r="C2255">
            <v>4.5707040793282028E-2</v>
          </cell>
        </row>
        <row r="2256">
          <cell r="A2256">
            <v>42103.833333333336</v>
          </cell>
          <cell r="B2256">
            <v>6.7524160739180064E-2</v>
          </cell>
          <cell r="C2256">
            <v>4.5707040793282028E-2</v>
          </cell>
        </row>
        <row r="2257">
          <cell r="A2257">
            <v>42106.833333333336</v>
          </cell>
          <cell r="B2257">
            <v>6.7526342915691429E-2</v>
          </cell>
          <cell r="C2257">
            <v>4.5707040793282028E-2</v>
          </cell>
        </row>
        <row r="2258">
          <cell r="A2258">
            <v>42107.833333333336</v>
          </cell>
          <cell r="B2258">
            <v>6.7379438533521963E-2</v>
          </cell>
          <cell r="C2258">
            <v>4.5532908090961492E-2</v>
          </cell>
        </row>
        <row r="2259">
          <cell r="A2259">
            <v>42108.833333333336</v>
          </cell>
          <cell r="B2259">
            <v>6.7337246508103465E-2</v>
          </cell>
          <cell r="C2259">
            <v>4.5523234627044877E-2</v>
          </cell>
        </row>
        <row r="2260">
          <cell r="A2260">
            <v>42109.833333333336</v>
          </cell>
          <cell r="B2260">
            <v>6.7459900458838096E-2</v>
          </cell>
          <cell r="C2260">
            <v>4.5523234627044877E-2</v>
          </cell>
        </row>
        <row r="2261">
          <cell r="A2261">
            <v>42110.833333333336</v>
          </cell>
          <cell r="B2261">
            <v>6.5941269927671076E-2</v>
          </cell>
          <cell r="C2261">
            <v>4.3512025012493585E-2</v>
          </cell>
        </row>
        <row r="2262">
          <cell r="A2262">
            <v>42113.833333333336</v>
          </cell>
          <cell r="B2262">
            <v>6.4878475480429867E-2</v>
          </cell>
          <cell r="C2262">
            <v>4.3512025012493585E-2</v>
          </cell>
        </row>
        <row r="2263">
          <cell r="A2263">
            <v>42114.833333333336</v>
          </cell>
          <cell r="B2263">
            <v>6.5116541214127785E-2</v>
          </cell>
          <cell r="C2263">
            <v>4.3512025012493585E-2</v>
          </cell>
        </row>
        <row r="2264">
          <cell r="A2264">
            <v>42115.833333333336</v>
          </cell>
          <cell r="B2264">
            <v>6.5068477254651466E-2</v>
          </cell>
          <cell r="C2264">
            <v>4.350269166469637E-2</v>
          </cell>
        </row>
        <row r="2265">
          <cell r="A2265">
            <v>42116.833333333336</v>
          </cell>
          <cell r="B2265">
            <v>6.5209762703207386E-2</v>
          </cell>
          <cell r="C2265">
            <v>4.3640507300444074E-2</v>
          </cell>
        </row>
        <row r="2266">
          <cell r="A2266">
            <v>42117.833333333336</v>
          </cell>
          <cell r="B2266">
            <v>6.506646256018471E-2</v>
          </cell>
          <cell r="C2266">
            <v>4.3775943398391054E-2</v>
          </cell>
        </row>
        <row r="2267">
          <cell r="A2267">
            <v>42120.833333333336</v>
          </cell>
          <cell r="B2267">
            <v>6.9619344955186985E-2</v>
          </cell>
          <cell r="C2267">
            <v>4.9669703238293186E-2</v>
          </cell>
        </row>
        <row r="2268">
          <cell r="A2268">
            <v>42121.833333333336</v>
          </cell>
          <cell r="B2268">
            <v>6.9320043840399789E-2</v>
          </cell>
          <cell r="C2268">
            <v>4.9325637604460737E-2</v>
          </cell>
        </row>
        <row r="2269">
          <cell r="A2269">
            <v>42122.833333333336</v>
          </cell>
          <cell r="B2269">
            <v>6.9255459621549997E-2</v>
          </cell>
          <cell r="C2269">
            <v>4.9254940644079037E-2</v>
          </cell>
        </row>
        <row r="2270">
          <cell r="A2270">
            <v>42123.833333333336</v>
          </cell>
          <cell r="B2270">
            <v>7.0448240092516323E-2</v>
          </cell>
          <cell r="C2270">
            <v>5.2208748339575409E-2</v>
          </cell>
        </row>
        <row r="2271">
          <cell r="A2271">
            <v>42124.833333333336</v>
          </cell>
          <cell r="B2271">
            <v>6.9425241197204626E-2</v>
          </cell>
          <cell r="C2271">
            <v>5.0416185865276977E-2</v>
          </cell>
        </row>
        <row r="2272">
          <cell r="A2272">
            <v>42127.833333333336</v>
          </cell>
          <cell r="B2272">
            <v>6.9244375801001831E-2</v>
          </cell>
          <cell r="C2272">
            <v>5.0244495319454664E-2</v>
          </cell>
        </row>
        <row r="2273">
          <cell r="A2273">
            <v>42128.833333333336</v>
          </cell>
          <cell r="B2273">
            <v>7.0896335906692157E-2</v>
          </cell>
          <cell r="C2273">
            <v>5.2237050758238097E-2</v>
          </cell>
        </row>
        <row r="2274">
          <cell r="A2274">
            <v>42129.833333333336</v>
          </cell>
          <cell r="B2274">
            <v>7.0957796752505006E-2</v>
          </cell>
          <cell r="C2274">
            <v>5.2385716103718338E-2</v>
          </cell>
        </row>
        <row r="2275">
          <cell r="A2275">
            <v>42130.833333333336</v>
          </cell>
          <cell r="B2275">
            <v>7.0141855402545458E-2</v>
          </cell>
          <cell r="C2275">
            <v>5.2385716103718338E-2</v>
          </cell>
        </row>
        <row r="2276">
          <cell r="A2276">
            <v>42131.833333333336</v>
          </cell>
          <cell r="B2276">
            <v>7.1342755688640347E-2</v>
          </cell>
          <cell r="C2276">
            <v>5.2232597413806842E-2</v>
          </cell>
        </row>
        <row r="2277">
          <cell r="A2277">
            <v>42134.833333333336</v>
          </cell>
          <cell r="B2277">
            <v>7.0496348838852779E-2</v>
          </cell>
          <cell r="C2277">
            <v>5.1262142086663659E-2</v>
          </cell>
        </row>
        <row r="2278">
          <cell r="A2278">
            <v>42135.833333333336</v>
          </cell>
          <cell r="B2278">
            <v>7.0073332407314642E-2</v>
          </cell>
          <cell r="C2278">
            <v>5.1346010031895109E-2</v>
          </cell>
        </row>
        <row r="2279">
          <cell r="A2279">
            <v>42136.833333333336</v>
          </cell>
          <cell r="B2279">
            <v>7.0056184033096644E-2</v>
          </cell>
          <cell r="C2279">
            <v>5.1346010031895109E-2</v>
          </cell>
        </row>
        <row r="2280">
          <cell r="A2280">
            <v>42137.833333333336</v>
          </cell>
          <cell r="B2280">
            <v>6.9520035917798734E-2</v>
          </cell>
          <cell r="C2280">
            <v>5.1346010031895109E-2</v>
          </cell>
        </row>
        <row r="2281">
          <cell r="A2281">
            <v>42138.833333333336</v>
          </cell>
          <cell r="B2281">
            <v>6.934736112935061E-2</v>
          </cell>
          <cell r="C2281">
            <v>5.1346016303131431E-2</v>
          </cell>
        </row>
        <row r="2282">
          <cell r="A2282">
            <v>42141.833333333336</v>
          </cell>
          <cell r="B2282">
            <v>6.984268571265799E-2</v>
          </cell>
          <cell r="C2282">
            <v>5.1346016303131431E-2</v>
          </cell>
        </row>
        <row r="2283">
          <cell r="A2283">
            <v>42142.833333333336</v>
          </cell>
          <cell r="B2283">
            <v>6.982935941542491E-2</v>
          </cell>
          <cell r="C2283">
            <v>5.1346016303131431E-2</v>
          </cell>
        </row>
        <row r="2284">
          <cell r="A2284">
            <v>42143.833333333336</v>
          </cell>
          <cell r="B2284">
            <v>6.9765330751634172E-2</v>
          </cell>
          <cell r="C2284">
            <v>5.1346016303131431E-2</v>
          </cell>
        </row>
        <row r="2285">
          <cell r="A2285">
            <v>42144.833333333336</v>
          </cell>
          <cell r="B2285">
            <v>6.9413504524205943E-2</v>
          </cell>
          <cell r="C2285">
            <v>5.1346016303131431E-2</v>
          </cell>
        </row>
        <row r="2286">
          <cell r="A2286">
            <v>42145.833333333336</v>
          </cell>
          <cell r="B2286">
            <v>6.931581910825424E-2</v>
          </cell>
          <cell r="C2286">
            <v>5.1346016303131431E-2</v>
          </cell>
        </row>
        <row r="2287">
          <cell r="A2287">
            <v>42149.833333333336</v>
          </cell>
          <cell r="B2287">
            <v>6.9964900460130958E-2</v>
          </cell>
          <cell r="C2287">
            <v>5.2138315689794087E-2</v>
          </cell>
        </row>
        <row r="2288">
          <cell r="A2288">
            <v>42150.833333333336</v>
          </cell>
          <cell r="B2288">
            <v>7.2614670098646653E-2</v>
          </cell>
          <cell r="C2288">
            <v>5.2108136664077861E-2</v>
          </cell>
        </row>
        <row r="2289">
          <cell r="A2289">
            <v>42151.833333333336</v>
          </cell>
          <cell r="B2289">
            <v>7.2526418204719556E-2</v>
          </cell>
          <cell r="C2289">
            <v>5.2108136664077861E-2</v>
          </cell>
        </row>
        <row r="2290">
          <cell r="A2290">
            <v>42152.833333333336</v>
          </cell>
          <cell r="B2290">
            <v>7.2280331617941118E-2</v>
          </cell>
          <cell r="C2290">
            <v>5.1820281909243517E-2</v>
          </cell>
        </row>
        <row r="2291">
          <cell r="A2291">
            <v>42155.833333333336</v>
          </cell>
          <cell r="B2291">
            <v>7.1575949897731431E-2</v>
          </cell>
          <cell r="C2291">
            <v>5.1820281909243517E-2</v>
          </cell>
        </row>
        <row r="2292">
          <cell r="A2292">
            <v>42156.833333333336</v>
          </cell>
          <cell r="B2292">
            <v>7.1081279648650894E-2</v>
          </cell>
          <cell r="C2292">
            <v>5.1201186942576256E-2</v>
          </cell>
        </row>
        <row r="2293">
          <cell r="A2293">
            <v>42157.833333333336</v>
          </cell>
          <cell r="B2293">
            <v>7.1181472833176399E-2</v>
          </cell>
          <cell r="C2293">
            <v>5.1146014107099715E-2</v>
          </cell>
        </row>
        <row r="2294">
          <cell r="A2294">
            <v>42158.833333333336</v>
          </cell>
          <cell r="B2294">
            <v>7.1394322791141135E-2</v>
          </cell>
          <cell r="C2294">
            <v>5.1884951230838472E-2</v>
          </cell>
        </row>
        <row r="2295">
          <cell r="A2295">
            <v>42159.833333333336</v>
          </cell>
          <cell r="B2295">
            <v>7.129145963641538E-2</v>
          </cell>
          <cell r="C2295">
            <v>5.1716289064511166E-2</v>
          </cell>
        </row>
        <row r="2296">
          <cell r="A2296">
            <v>42162.833333333336</v>
          </cell>
          <cell r="B2296">
            <v>7.1759196275982318E-2</v>
          </cell>
          <cell r="C2296">
            <v>5.3021285113427234E-2</v>
          </cell>
        </row>
        <row r="2297">
          <cell r="A2297">
            <v>42163.833333333336</v>
          </cell>
          <cell r="B2297">
            <v>7.1123843000390541E-2</v>
          </cell>
          <cell r="C2297">
            <v>5.2205117816933967E-2</v>
          </cell>
        </row>
        <row r="2298">
          <cell r="A2298">
            <v>42164.833333333336</v>
          </cell>
          <cell r="B2298">
            <v>7.1781164253645391E-2</v>
          </cell>
          <cell r="C2298">
            <v>5.2205117816933967E-2</v>
          </cell>
        </row>
        <row r="2299">
          <cell r="A2299">
            <v>42165.833333333336</v>
          </cell>
          <cell r="B2299">
            <v>7.1399650751126975E-2</v>
          </cell>
          <cell r="C2299">
            <v>5.2205117816933967E-2</v>
          </cell>
        </row>
        <row r="2300">
          <cell r="A2300">
            <v>42166.833333333336</v>
          </cell>
          <cell r="B2300">
            <v>7.1585429356665856E-2</v>
          </cell>
          <cell r="C2300">
            <v>5.2417844947631104E-2</v>
          </cell>
        </row>
        <row r="2301">
          <cell r="A2301">
            <v>42169.833333333336</v>
          </cell>
          <cell r="B2301">
            <v>7.1503423901274787E-2</v>
          </cell>
          <cell r="C2301">
            <v>5.2417844947631104E-2</v>
          </cell>
        </row>
        <row r="2302">
          <cell r="A2302">
            <v>42170.833333333336</v>
          </cell>
          <cell r="B2302">
            <v>7.1610734557157302E-2</v>
          </cell>
          <cell r="C2302">
            <v>5.2417844947631104E-2</v>
          </cell>
        </row>
        <row r="2303">
          <cell r="A2303">
            <v>42171.833333333336</v>
          </cell>
          <cell r="B2303">
            <v>7.1385729172947276E-2</v>
          </cell>
          <cell r="C2303">
            <v>5.2420257512674623E-2</v>
          </cell>
        </row>
        <row r="2304">
          <cell r="A2304">
            <v>42172.833333333336</v>
          </cell>
          <cell r="B2304">
            <v>7.2613096564567672E-2</v>
          </cell>
          <cell r="C2304">
            <v>5.2420257512674623E-2</v>
          </cell>
        </row>
        <row r="2305">
          <cell r="A2305">
            <v>42173.833333333336</v>
          </cell>
          <cell r="B2305">
            <v>7.271547959373946E-2</v>
          </cell>
          <cell r="C2305">
            <v>5.2538474573373899E-2</v>
          </cell>
        </row>
        <row r="2306">
          <cell r="A2306">
            <v>42176.833333333336</v>
          </cell>
          <cell r="B2306">
            <v>7.2201640996379268E-2</v>
          </cell>
          <cell r="C2306">
            <v>5.1589607368998223E-2</v>
          </cell>
        </row>
        <row r="2307">
          <cell r="A2307">
            <v>42177.833333333336</v>
          </cell>
          <cell r="B2307">
            <v>7.2118168285787002E-2</v>
          </cell>
          <cell r="C2307">
            <v>5.1477455072887181E-2</v>
          </cell>
        </row>
        <row r="2308">
          <cell r="A2308">
            <v>42178.833333333336</v>
          </cell>
          <cell r="B2308">
            <v>6.6352441110708468E-2</v>
          </cell>
          <cell r="C2308">
            <v>4.3553450764665692E-2</v>
          </cell>
        </row>
        <row r="2309">
          <cell r="A2309">
            <v>42179.833333333336</v>
          </cell>
          <cell r="B2309">
            <v>6.6804434578852379E-2</v>
          </cell>
          <cell r="C2309">
            <v>4.3553450764665692E-2</v>
          </cell>
        </row>
        <row r="2310">
          <cell r="A2310">
            <v>42180.833333333336</v>
          </cell>
          <cell r="B2310">
            <v>6.7788203609644535E-2</v>
          </cell>
          <cell r="C2310">
            <v>4.6014112981876867E-2</v>
          </cell>
        </row>
        <row r="2311">
          <cell r="A2311">
            <v>42183.833333333336</v>
          </cell>
          <cell r="B2311">
            <v>6.9685884412290039E-2</v>
          </cell>
          <cell r="C2311">
            <v>5.0505275466069255E-2</v>
          </cell>
        </row>
        <row r="2312">
          <cell r="A2312">
            <v>42184.833333333336</v>
          </cell>
          <cell r="B2312">
            <v>6.9742682650075036E-2</v>
          </cell>
          <cell r="C2312">
            <v>4.9808545113603546E-2</v>
          </cell>
        </row>
        <row r="2313">
          <cell r="A2313">
            <v>42185.833333333336</v>
          </cell>
          <cell r="B2313">
            <v>6.9961299917317643E-2</v>
          </cell>
          <cell r="C2313">
            <v>4.9808545113603546E-2</v>
          </cell>
        </row>
        <row r="2314">
          <cell r="A2314">
            <v>42186.833333333336</v>
          </cell>
          <cell r="B2314">
            <v>7.008385483106111E-2</v>
          </cell>
          <cell r="C2314">
            <v>4.9951560900578444E-2</v>
          </cell>
        </row>
        <row r="2315">
          <cell r="A2315">
            <v>42190.833333333336</v>
          </cell>
          <cell r="B2315">
            <v>7.0080103764211601E-2</v>
          </cell>
          <cell r="C2315">
            <v>4.9951560900578444E-2</v>
          </cell>
        </row>
        <row r="2316">
          <cell r="A2316">
            <v>42191.833333333336</v>
          </cell>
          <cell r="B2316">
            <v>7.0256161711039808E-2</v>
          </cell>
          <cell r="C2316">
            <v>5.0168399446272258E-2</v>
          </cell>
        </row>
        <row r="2317">
          <cell r="A2317">
            <v>42192.833333333336</v>
          </cell>
          <cell r="B2317">
            <v>6.9815195705385441E-2</v>
          </cell>
          <cell r="C2317">
            <v>5.344367336367796E-2</v>
          </cell>
        </row>
        <row r="2318">
          <cell r="A2318">
            <v>42193.833333333336</v>
          </cell>
          <cell r="B2318">
            <v>6.9928881001067728E-2</v>
          </cell>
          <cell r="C2318">
            <v>5.3423715719946543E-2</v>
          </cell>
        </row>
        <row r="2319">
          <cell r="A2319">
            <v>42194.833333333336</v>
          </cell>
          <cell r="B2319">
            <v>7.1993918734713044E-2</v>
          </cell>
          <cell r="C2319">
            <v>5.3423715719946543E-2</v>
          </cell>
        </row>
        <row r="2320">
          <cell r="A2320">
            <v>42197.833333333336</v>
          </cell>
          <cell r="B2320">
            <v>7.247369775138511E-2</v>
          </cell>
          <cell r="C2320">
            <v>5.3423715719946543E-2</v>
          </cell>
        </row>
        <row r="2321">
          <cell r="A2321">
            <v>42198.833333333336</v>
          </cell>
          <cell r="B2321">
            <v>7.28199702587424E-2</v>
          </cell>
          <cell r="C2321">
            <v>5.3117852019655097E-2</v>
          </cell>
        </row>
        <row r="2322">
          <cell r="A2322">
            <v>42199.833333333336</v>
          </cell>
          <cell r="B2322">
            <v>7.2818779684033247E-2</v>
          </cell>
          <cell r="C2322">
            <v>5.3117852019655097E-2</v>
          </cell>
        </row>
        <row r="2323">
          <cell r="A2323">
            <v>42200.833333333336</v>
          </cell>
          <cell r="B2323">
            <v>7.2988966330424287E-2</v>
          </cell>
          <cell r="C2323">
            <v>5.3117852019655097E-2</v>
          </cell>
        </row>
        <row r="2324">
          <cell r="A2324">
            <v>42201.833333333336</v>
          </cell>
          <cell r="B2324">
            <v>7.2990237250641007E-2</v>
          </cell>
          <cell r="C2324">
            <v>5.1930548072790593E-2</v>
          </cell>
        </row>
        <row r="2325">
          <cell r="A2325">
            <v>42204.833333333336</v>
          </cell>
          <cell r="B2325">
            <v>7.2907073307570167E-2</v>
          </cell>
          <cell r="C2325">
            <v>5.1930548072790593E-2</v>
          </cell>
        </row>
        <row r="2326">
          <cell r="A2326">
            <v>42205.833333333336</v>
          </cell>
          <cell r="B2326">
            <v>7.2523990507776442E-2</v>
          </cell>
          <cell r="C2326">
            <v>5.2030338452863513E-2</v>
          </cell>
        </row>
        <row r="2327">
          <cell r="A2327">
            <v>42206.833333333336</v>
          </cell>
          <cell r="B2327">
            <v>7.2657845229209747E-2</v>
          </cell>
          <cell r="C2327">
            <v>5.2187630755284091E-2</v>
          </cell>
        </row>
        <row r="2328">
          <cell r="A2328">
            <v>42207.833333333336</v>
          </cell>
          <cell r="B2328">
            <v>7.262055625374364E-2</v>
          </cell>
          <cell r="C2328">
            <v>5.2142925359223491E-2</v>
          </cell>
        </row>
        <row r="2329">
          <cell r="A2329">
            <v>42208.833333333336</v>
          </cell>
          <cell r="B2329">
            <v>7.3852145352790416E-2</v>
          </cell>
          <cell r="C2329">
            <v>5.3749612239226613E-2</v>
          </cell>
        </row>
        <row r="2330">
          <cell r="A2330">
            <v>42211.833333333336</v>
          </cell>
          <cell r="B2330">
            <v>7.0850586542909572E-2</v>
          </cell>
          <cell r="C2330">
            <v>4.9706573315596844E-2</v>
          </cell>
        </row>
        <row r="2331">
          <cell r="A2331">
            <v>42212.833333333336</v>
          </cell>
          <cell r="B2331">
            <v>7.0948595036290252E-2</v>
          </cell>
          <cell r="C2331">
            <v>4.9628210246816698E-2</v>
          </cell>
        </row>
        <row r="2332">
          <cell r="A2332">
            <v>42213.833333333336</v>
          </cell>
          <cell r="B2332">
            <v>7.1042912402371594E-2</v>
          </cell>
          <cell r="C2332">
            <v>4.9743312537339032E-2</v>
          </cell>
        </row>
        <row r="2333">
          <cell r="A2333">
            <v>42214.833333333336</v>
          </cell>
          <cell r="B2333">
            <v>6.8719438785739301E-2</v>
          </cell>
          <cell r="C2333">
            <v>4.6633602872328248E-2</v>
          </cell>
        </row>
        <row r="2334">
          <cell r="A2334">
            <v>42215.833333333336</v>
          </cell>
          <cell r="B2334">
            <v>6.8365493860113799E-2</v>
          </cell>
          <cell r="C2334">
            <v>4.6633602872328248E-2</v>
          </cell>
        </row>
        <row r="2335">
          <cell r="A2335">
            <v>42218.833333333336</v>
          </cell>
          <cell r="B2335">
            <v>6.849207112390461E-2</v>
          </cell>
          <cell r="C2335">
            <v>4.6759816145882489E-2</v>
          </cell>
        </row>
        <row r="2336">
          <cell r="A2336">
            <v>42219.833333333336</v>
          </cell>
          <cell r="B2336">
            <v>6.7138837627732026E-2</v>
          </cell>
          <cell r="C2336">
            <v>4.4937943354204354E-2</v>
          </cell>
        </row>
        <row r="2337">
          <cell r="A2337">
            <v>42220.833333333336</v>
          </cell>
          <cell r="B2337">
            <v>6.7370293117158059E-2</v>
          </cell>
          <cell r="C2337">
            <v>4.4764550406823561E-2</v>
          </cell>
        </row>
        <row r="2338">
          <cell r="A2338">
            <v>42221.833333333336</v>
          </cell>
          <cell r="B2338">
            <v>7.3494286109327872E-2</v>
          </cell>
          <cell r="C2338">
            <v>5.3508674689469092E-2</v>
          </cell>
        </row>
        <row r="2339">
          <cell r="A2339">
            <v>42222.833333333336</v>
          </cell>
          <cell r="B2339">
            <v>7.2135658489905163E-2</v>
          </cell>
          <cell r="C2339">
            <v>5.3510487870915661E-2</v>
          </cell>
        </row>
        <row r="2340">
          <cell r="A2340">
            <v>42225.833333333336</v>
          </cell>
          <cell r="B2340">
            <v>7.2359502178710122E-2</v>
          </cell>
          <cell r="C2340">
            <v>5.3510487870915661E-2</v>
          </cell>
        </row>
        <row r="2341">
          <cell r="A2341">
            <v>42226.833333333336</v>
          </cell>
          <cell r="B2341">
            <v>7.3137467477699628E-2</v>
          </cell>
          <cell r="C2341">
            <v>5.450269049646262E-2</v>
          </cell>
        </row>
        <row r="2342">
          <cell r="A2342">
            <v>42227.833333333336</v>
          </cell>
          <cell r="B2342">
            <v>7.3318446839024512E-2</v>
          </cell>
          <cell r="C2342">
            <v>5.450269049646262E-2</v>
          </cell>
        </row>
        <row r="2343">
          <cell r="A2343">
            <v>42228.833333333336</v>
          </cell>
          <cell r="B2343">
            <v>7.3069055534942973E-2</v>
          </cell>
          <cell r="C2343">
            <v>5.450269049646262E-2</v>
          </cell>
        </row>
        <row r="2344">
          <cell r="A2344">
            <v>42229.833333333336</v>
          </cell>
          <cell r="B2344">
            <v>7.3137123510006119E-2</v>
          </cell>
          <cell r="C2344">
            <v>5.4502684588442346E-2</v>
          </cell>
        </row>
        <row r="2345">
          <cell r="A2345">
            <v>42232.833333333336</v>
          </cell>
          <cell r="B2345">
            <v>7.3356577600386857E-2</v>
          </cell>
          <cell r="C2345">
            <v>5.4502684588442346E-2</v>
          </cell>
        </row>
        <row r="2346">
          <cell r="A2346">
            <v>42233.833333333336</v>
          </cell>
          <cell r="B2346">
            <v>7.3803020002457073E-2</v>
          </cell>
          <cell r="C2346">
            <v>5.5077183703114693E-2</v>
          </cell>
        </row>
        <row r="2347">
          <cell r="A2347">
            <v>42234.833333333336</v>
          </cell>
          <cell r="B2347">
            <v>7.4462791490269617E-2</v>
          </cell>
          <cell r="C2347">
            <v>5.5936329631097625E-2</v>
          </cell>
        </row>
        <row r="2348">
          <cell r="A2348">
            <v>42235.833333333336</v>
          </cell>
          <cell r="B2348">
            <v>7.7965820502853486E-2</v>
          </cell>
          <cell r="C2348">
            <v>6.0528264197051998E-2</v>
          </cell>
        </row>
        <row r="2349">
          <cell r="A2349">
            <v>42236.833333333336</v>
          </cell>
          <cell r="B2349">
            <v>7.9875112948327581E-2</v>
          </cell>
          <cell r="C2349">
            <v>6.3216169964265892E-2</v>
          </cell>
        </row>
        <row r="2350">
          <cell r="A2350">
            <v>42239.833333333336</v>
          </cell>
          <cell r="B2350">
            <v>8.6420977290836407E-2</v>
          </cell>
          <cell r="C2350">
            <v>7.1516399159735955E-2</v>
          </cell>
        </row>
        <row r="2351">
          <cell r="A2351">
            <v>42240.833333333336</v>
          </cell>
          <cell r="B2351">
            <v>8.3721182607986708E-2</v>
          </cell>
          <cell r="C2351">
            <v>7.1527999727245523E-2</v>
          </cell>
        </row>
        <row r="2352">
          <cell r="A2352">
            <v>42241.833333333336</v>
          </cell>
          <cell r="B2352">
            <v>8.7256982581584153E-2</v>
          </cell>
          <cell r="C2352">
            <v>7.1527999727245523E-2</v>
          </cell>
        </row>
        <row r="2353">
          <cell r="A2353">
            <v>42242.833333333336</v>
          </cell>
          <cell r="B2353">
            <v>8.8260184473042153E-2</v>
          </cell>
          <cell r="C2353">
            <v>7.1527999727245523E-2</v>
          </cell>
        </row>
        <row r="2354">
          <cell r="A2354">
            <v>42243.833333333336</v>
          </cell>
          <cell r="B2354">
            <v>8.7970978451640897E-2</v>
          </cell>
          <cell r="C2354">
            <v>7.1527999727245523E-2</v>
          </cell>
        </row>
        <row r="2355">
          <cell r="A2355">
            <v>42246.833333333336</v>
          </cell>
          <cell r="B2355">
            <v>8.8809947652186375E-2</v>
          </cell>
          <cell r="C2355">
            <v>7.2656963448658282E-2</v>
          </cell>
        </row>
        <row r="2356">
          <cell r="A2356">
            <v>42247.833333333336</v>
          </cell>
          <cell r="B2356">
            <v>9.0396512259041273E-2</v>
          </cell>
          <cell r="C2356">
            <v>7.522716953333404E-2</v>
          </cell>
        </row>
        <row r="2357">
          <cell r="A2357">
            <v>42248.833333333336</v>
          </cell>
          <cell r="B2357">
            <v>9.254294987977707E-2</v>
          </cell>
          <cell r="C2357">
            <v>7.4719432752224091E-2</v>
          </cell>
        </row>
        <row r="2358">
          <cell r="A2358">
            <v>42249.833333333336</v>
          </cell>
          <cell r="B2358">
            <v>9.2438635156443419E-2</v>
          </cell>
          <cell r="C2358">
            <v>7.4719432752224091E-2</v>
          </cell>
        </row>
        <row r="2359">
          <cell r="A2359">
            <v>42250.833333333336</v>
          </cell>
          <cell r="B2359">
            <v>9.2108323423129398E-2</v>
          </cell>
          <cell r="C2359">
            <v>7.4267357206578427E-2</v>
          </cell>
        </row>
        <row r="2360">
          <cell r="A2360">
            <v>42254.833333333336</v>
          </cell>
          <cell r="B2360">
            <v>9.4047196795075477E-2</v>
          </cell>
          <cell r="C2360">
            <v>7.3731398995407843E-2</v>
          </cell>
        </row>
        <row r="2361">
          <cell r="A2361">
            <v>42255.833333333336</v>
          </cell>
          <cell r="B2361">
            <v>9.3300942358522237E-2</v>
          </cell>
          <cell r="C2361">
            <v>7.4051050119482986E-2</v>
          </cell>
        </row>
        <row r="2362">
          <cell r="A2362">
            <v>42256.833333333336</v>
          </cell>
          <cell r="B2362">
            <v>9.3554092088422733E-2</v>
          </cell>
          <cell r="C2362">
            <v>7.4051050119482986E-2</v>
          </cell>
        </row>
        <row r="2363">
          <cell r="A2363">
            <v>42257.833333333336</v>
          </cell>
          <cell r="B2363">
            <v>9.4011095475197357E-2</v>
          </cell>
          <cell r="C2363">
            <v>7.3900621655871343E-2</v>
          </cell>
        </row>
        <row r="2364">
          <cell r="A2364">
            <v>42260.833333333336</v>
          </cell>
          <cell r="B2364">
            <v>9.3975767843666028E-2</v>
          </cell>
          <cell r="C2364">
            <v>7.3968885542505844E-2</v>
          </cell>
        </row>
        <row r="2365">
          <cell r="A2365">
            <v>42261.833333333336</v>
          </cell>
          <cell r="B2365">
            <v>9.3964018464008051E-2</v>
          </cell>
          <cell r="C2365">
            <v>7.3968885542505844E-2</v>
          </cell>
        </row>
        <row r="2366">
          <cell r="A2366">
            <v>42262.833333333336</v>
          </cell>
          <cell r="B2366">
            <v>9.3972757916093858E-2</v>
          </cell>
          <cell r="C2366">
            <v>7.3967175825896611E-2</v>
          </cell>
        </row>
        <row r="2367">
          <cell r="A2367">
            <v>42263.833333333336</v>
          </cell>
          <cell r="B2367">
            <v>9.2907899733986082E-2</v>
          </cell>
          <cell r="C2367">
            <v>7.3967175825896611E-2</v>
          </cell>
        </row>
        <row r="2368">
          <cell r="A2368">
            <v>42264.833333333336</v>
          </cell>
          <cell r="B2368">
            <v>9.3019386317174213E-2</v>
          </cell>
          <cell r="C2368">
            <v>7.4134503637913921E-2</v>
          </cell>
        </row>
        <row r="2369">
          <cell r="A2369">
            <v>42267.833333333336</v>
          </cell>
          <cell r="B2369">
            <v>9.3014107898591838E-2</v>
          </cell>
          <cell r="C2369">
            <v>7.4594830853351363E-2</v>
          </cell>
        </row>
        <row r="2370">
          <cell r="A2370">
            <v>42268.833333333336</v>
          </cell>
          <cell r="B2370">
            <v>9.3570168594418981E-2</v>
          </cell>
          <cell r="C2370">
            <v>7.5566439645003605E-2</v>
          </cell>
        </row>
        <row r="2371">
          <cell r="A2371">
            <v>42269.833333333336</v>
          </cell>
          <cell r="B2371">
            <v>9.3206313616297012E-2</v>
          </cell>
          <cell r="C2371">
            <v>7.5005786441748878E-2</v>
          </cell>
        </row>
        <row r="2372">
          <cell r="A2372">
            <v>42270.833333333336</v>
          </cell>
          <cell r="B2372">
            <v>9.2653642485740179E-2</v>
          </cell>
          <cell r="C2372">
            <v>7.5068693668082415E-2</v>
          </cell>
        </row>
        <row r="2373">
          <cell r="A2373">
            <v>42271.833333333336</v>
          </cell>
          <cell r="B2373">
            <v>9.2621719361688226E-2</v>
          </cell>
          <cell r="C2373">
            <v>7.5025774106714641E-2</v>
          </cell>
        </row>
        <row r="2374">
          <cell r="A2374">
            <v>42274.833333333336</v>
          </cell>
          <cell r="B2374">
            <v>9.531649333143806E-2</v>
          </cell>
          <cell r="C2374">
            <v>7.8472301420391341E-2</v>
          </cell>
        </row>
        <row r="2375">
          <cell r="A2375">
            <v>42275.833333333336</v>
          </cell>
          <cell r="B2375">
            <v>9.5449754583434604E-2</v>
          </cell>
          <cell r="C2375">
            <v>7.9697811985403044E-2</v>
          </cell>
        </row>
        <row r="2376">
          <cell r="A2376">
            <v>42276.833333333336</v>
          </cell>
          <cell r="B2376">
            <v>9.675235691515191E-2</v>
          </cell>
          <cell r="C2376">
            <v>7.9697811985403044E-2</v>
          </cell>
        </row>
        <row r="2377">
          <cell r="A2377">
            <v>42277.833333333336</v>
          </cell>
          <cell r="B2377">
            <v>9.7243308821646432E-2</v>
          </cell>
          <cell r="C2377">
            <v>7.9601593702100848E-2</v>
          </cell>
        </row>
        <row r="2378">
          <cell r="A2378">
            <v>42278.833333333336</v>
          </cell>
          <cell r="B2378">
            <v>9.8108907068977666E-2</v>
          </cell>
          <cell r="C2378">
            <v>7.9601593702100848E-2</v>
          </cell>
        </row>
        <row r="2379">
          <cell r="A2379">
            <v>42281.833333333336</v>
          </cell>
          <cell r="B2379">
            <v>9.8278101990300432E-2</v>
          </cell>
          <cell r="C2379">
            <v>7.9448425625732788E-2</v>
          </cell>
        </row>
        <row r="2380">
          <cell r="A2380">
            <v>42282.833333333336</v>
          </cell>
          <cell r="B2380">
            <v>9.7745861330535103E-2</v>
          </cell>
          <cell r="C2380">
            <v>7.874772321016428E-2</v>
          </cell>
        </row>
        <row r="2381">
          <cell r="A2381">
            <v>42283.833333333336</v>
          </cell>
          <cell r="B2381">
            <v>9.8156362110600734E-2</v>
          </cell>
          <cell r="C2381">
            <v>7.874772321016428E-2</v>
          </cell>
        </row>
        <row r="2382">
          <cell r="A2382">
            <v>42284.833333333336</v>
          </cell>
          <cell r="B2382">
            <v>9.6540748336289409E-2</v>
          </cell>
          <cell r="C2382">
            <v>7.9391986769387413E-2</v>
          </cell>
        </row>
        <row r="2383">
          <cell r="A2383">
            <v>42285.833333333336</v>
          </cell>
          <cell r="B2383">
            <v>9.6056916198862002E-2</v>
          </cell>
          <cell r="C2383">
            <v>7.9391986769387413E-2</v>
          </cell>
        </row>
        <row r="2384">
          <cell r="A2384">
            <v>42288.833333333336</v>
          </cell>
          <cell r="B2384">
            <v>9.5432244983226402E-2</v>
          </cell>
          <cell r="C2384">
            <v>7.9391986769387413E-2</v>
          </cell>
        </row>
        <row r="2385">
          <cell r="A2385">
            <v>42289.833333333336</v>
          </cell>
          <cell r="B2385">
            <v>9.6067859177677337E-2</v>
          </cell>
          <cell r="C2385">
            <v>8.0486882638069454E-2</v>
          </cell>
        </row>
        <row r="2386">
          <cell r="A2386">
            <v>42290.833333333336</v>
          </cell>
          <cell r="B2386">
            <v>9.5618033683416481E-2</v>
          </cell>
          <cell r="C2386">
            <v>8.0486882638069454E-2</v>
          </cell>
        </row>
        <row r="2387">
          <cell r="A2387">
            <v>42291.833333333336</v>
          </cell>
          <cell r="B2387">
            <v>9.7749401845463241E-2</v>
          </cell>
          <cell r="C2387">
            <v>8.0486882638069454E-2</v>
          </cell>
        </row>
        <row r="2388">
          <cell r="A2388">
            <v>42292.833333333336</v>
          </cell>
          <cell r="B2388">
            <v>9.8004987834515375E-2</v>
          </cell>
          <cell r="C2388">
            <v>8.0486882638069454E-2</v>
          </cell>
        </row>
        <row r="2389">
          <cell r="A2389">
            <v>42295.833333333336</v>
          </cell>
          <cell r="B2389">
            <v>9.8102738875352841E-2</v>
          </cell>
          <cell r="C2389">
            <v>8.042240969042927E-2</v>
          </cell>
        </row>
        <row r="2390">
          <cell r="A2390">
            <v>42296.833333333336</v>
          </cell>
          <cell r="B2390">
            <v>9.8207513363062174E-2</v>
          </cell>
          <cell r="C2390">
            <v>8.0612000871946962E-2</v>
          </cell>
        </row>
        <row r="2391">
          <cell r="A2391">
            <v>42297.833333333336</v>
          </cell>
          <cell r="B2391">
            <v>9.9007392889100224E-2</v>
          </cell>
          <cell r="C2391">
            <v>8.1849278413291204E-2</v>
          </cell>
        </row>
        <row r="2392">
          <cell r="A2392">
            <v>42298.833333333336</v>
          </cell>
          <cell r="B2392">
            <v>9.8340741369518994E-2</v>
          </cell>
          <cell r="C2392">
            <v>8.0818425070686692E-2</v>
          </cell>
        </row>
        <row r="2393">
          <cell r="A2393">
            <v>42299.833333333336</v>
          </cell>
          <cell r="B2393">
            <v>9.9853195580206514E-2</v>
          </cell>
          <cell r="C2393">
            <v>7.9994681177148516E-2</v>
          </cell>
        </row>
        <row r="2394">
          <cell r="A2394">
            <v>42302.833333333336</v>
          </cell>
          <cell r="B2394">
            <v>9.9606855495506394E-2</v>
          </cell>
          <cell r="C2394">
            <v>7.9998033475096958E-2</v>
          </cell>
        </row>
        <row r="2395">
          <cell r="A2395">
            <v>42303.833333333336</v>
          </cell>
          <cell r="B2395">
            <v>9.979937994477843E-2</v>
          </cell>
          <cell r="C2395">
            <v>7.9862356199898621E-2</v>
          </cell>
        </row>
        <row r="2396">
          <cell r="A2396">
            <v>42304.833333333336</v>
          </cell>
          <cell r="B2396">
            <v>0.10068481552230853</v>
          </cell>
          <cell r="C2396">
            <v>7.9862356199898621E-2</v>
          </cell>
        </row>
        <row r="2397">
          <cell r="A2397">
            <v>42305.833333333336</v>
          </cell>
          <cell r="B2397">
            <v>0.10069695338493638</v>
          </cell>
          <cell r="C2397">
            <v>8.0162715583045399E-2</v>
          </cell>
        </row>
        <row r="2398">
          <cell r="A2398">
            <v>42306.833333333336</v>
          </cell>
          <cell r="B2398">
            <v>0.10129283968194921</v>
          </cell>
          <cell r="C2398">
            <v>8.0089159569229587E-2</v>
          </cell>
        </row>
        <row r="2399">
          <cell r="A2399">
            <v>42309.791666666664</v>
          </cell>
          <cell r="B2399">
            <v>0.10179579460236922</v>
          </cell>
          <cell r="C2399">
            <v>7.985696570484338E-2</v>
          </cell>
        </row>
        <row r="2400">
          <cell r="A2400">
            <v>42310.791666666664</v>
          </cell>
          <cell r="B2400">
            <v>0.10135663097297551</v>
          </cell>
          <cell r="C2400">
            <v>7.987677072763201E-2</v>
          </cell>
        </row>
        <row r="2401">
          <cell r="A2401">
            <v>42311.791666666664</v>
          </cell>
          <cell r="B2401">
            <v>9.725929793937807E-2</v>
          </cell>
          <cell r="C2401">
            <v>7.4395033948940453E-2</v>
          </cell>
        </row>
        <row r="2402">
          <cell r="A2402">
            <v>42312.791666666664</v>
          </cell>
          <cell r="B2402">
            <v>9.7438629895443912E-2</v>
          </cell>
          <cell r="C2402">
            <v>7.4684880924647007E-2</v>
          </cell>
        </row>
        <row r="2403">
          <cell r="A2403">
            <v>42313.791666666664</v>
          </cell>
          <cell r="B2403">
            <v>9.7622088125840084E-2</v>
          </cell>
          <cell r="C2403">
            <v>7.4684880924647007E-2</v>
          </cell>
        </row>
        <row r="2404">
          <cell r="A2404">
            <v>42316.791666666664</v>
          </cell>
          <cell r="B2404">
            <v>9.7201366680247703E-2</v>
          </cell>
          <cell r="C2404">
            <v>7.4091588885553755E-2</v>
          </cell>
        </row>
        <row r="2405">
          <cell r="A2405">
            <v>42317.791666666664</v>
          </cell>
          <cell r="B2405">
            <v>9.7144298935418663E-2</v>
          </cell>
          <cell r="C2405">
            <v>7.4324527621151409E-2</v>
          </cell>
        </row>
        <row r="2406">
          <cell r="A2406">
            <v>42318.791666666664</v>
          </cell>
          <cell r="B2406">
            <v>9.6686796310031214E-2</v>
          </cell>
          <cell r="C2406">
            <v>7.4411860397612176E-2</v>
          </cell>
        </row>
        <row r="2407">
          <cell r="A2407">
            <v>42319.791666666664</v>
          </cell>
          <cell r="B2407">
            <v>9.660935251775378E-2</v>
          </cell>
          <cell r="C2407">
            <v>7.4490399447053116E-2</v>
          </cell>
        </row>
        <row r="2408">
          <cell r="A2408">
            <v>42320.791666666664</v>
          </cell>
          <cell r="B2408">
            <v>9.6157327067814199E-2</v>
          </cell>
          <cell r="C2408">
            <v>7.4490399447053116E-2</v>
          </cell>
        </row>
        <row r="2409">
          <cell r="A2409">
            <v>42323.791666666664</v>
          </cell>
          <cell r="B2409">
            <v>9.5913777806716019E-2</v>
          </cell>
          <cell r="C2409">
            <v>7.4078344881052027E-2</v>
          </cell>
        </row>
        <row r="2410">
          <cell r="A2410">
            <v>42324.791666666664</v>
          </cell>
          <cell r="B2410">
            <v>9.565887315502461E-2</v>
          </cell>
          <cell r="C2410">
            <v>7.343176677967049E-2</v>
          </cell>
        </row>
        <row r="2411">
          <cell r="A2411">
            <v>42325.791666666664</v>
          </cell>
          <cell r="B2411">
            <v>9.3567577602954463E-2</v>
          </cell>
          <cell r="C2411">
            <v>6.9695240714661447E-2</v>
          </cell>
        </row>
        <row r="2412">
          <cell r="A2412">
            <v>42326.791666666664</v>
          </cell>
          <cell r="B2412">
            <v>9.2206175863491183E-2</v>
          </cell>
          <cell r="C2412">
            <v>6.7849497615690771E-2</v>
          </cell>
        </row>
        <row r="2413">
          <cell r="A2413">
            <v>42327.791666666664</v>
          </cell>
          <cell r="B2413">
            <v>8.5510188648061217E-2</v>
          </cell>
          <cell r="C2413">
            <v>5.8325683749329053E-2</v>
          </cell>
        </row>
        <row r="2414">
          <cell r="A2414">
            <v>42330.791666666664</v>
          </cell>
          <cell r="B2414">
            <v>8.5551094624283799E-2</v>
          </cell>
          <cell r="C2414">
            <v>5.8373817796453037E-2</v>
          </cell>
        </row>
        <row r="2415">
          <cell r="A2415">
            <v>42331.791666666664</v>
          </cell>
          <cell r="B2415">
            <v>8.2388439188906176E-2</v>
          </cell>
          <cell r="C2415">
            <v>5.8373817796453037E-2</v>
          </cell>
        </row>
        <row r="2416">
          <cell r="A2416">
            <v>42332.791666666664</v>
          </cell>
          <cell r="B2416">
            <v>8.1475730851397074E-2</v>
          </cell>
          <cell r="C2416">
            <v>5.8373817796453037E-2</v>
          </cell>
        </row>
        <row r="2417">
          <cell r="A2417">
            <v>42334.791666666664</v>
          </cell>
          <cell r="B2417">
            <v>8.1610880939347735E-2</v>
          </cell>
          <cell r="C2417">
            <v>5.8373817796453037E-2</v>
          </cell>
        </row>
        <row r="2418">
          <cell r="A2418">
            <v>42337.791666666664</v>
          </cell>
          <cell r="B2418">
            <v>8.0540605953445962E-2</v>
          </cell>
          <cell r="C2418">
            <v>5.690025986574003E-2</v>
          </cell>
        </row>
        <row r="2419">
          <cell r="A2419">
            <v>42338.791666666664</v>
          </cell>
          <cell r="B2419">
            <v>7.8499909170706206E-2</v>
          </cell>
          <cell r="C2419">
            <v>5.3456027484011848E-2</v>
          </cell>
        </row>
        <row r="2420">
          <cell r="A2420">
            <v>42339.791666666664</v>
          </cell>
          <cell r="B2420">
            <v>7.6129179069702665E-2</v>
          </cell>
          <cell r="C2420">
            <v>5.3547432747603374E-2</v>
          </cell>
        </row>
        <row r="2421">
          <cell r="A2421">
            <v>42340.791666666664</v>
          </cell>
          <cell r="B2421">
            <v>7.6998881694970558E-2</v>
          </cell>
          <cell r="C2421">
            <v>5.4740429038395454E-2</v>
          </cell>
        </row>
        <row r="2422">
          <cell r="A2422">
            <v>42341.791666666664</v>
          </cell>
          <cell r="B2422">
            <v>7.7567129129443274E-2</v>
          </cell>
          <cell r="C2422">
            <v>5.410347248741957E-2</v>
          </cell>
        </row>
        <row r="2423">
          <cell r="A2423">
            <v>42344.791666666664</v>
          </cell>
          <cell r="B2423">
            <v>7.6366052353717823E-2</v>
          </cell>
          <cell r="C2423">
            <v>5.5911785207926022E-2</v>
          </cell>
        </row>
        <row r="2424">
          <cell r="A2424">
            <v>42345.791666666664</v>
          </cell>
          <cell r="B2424">
            <v>7.606369218247068E-2</v>
          </cell>
          <cell r="C2424">
            <v>5.5487736475360962E-2</v>
          </cell>
        </row>
        <row r="2425">
          <cell r="A2425">
            <v>42346.791666666664</v>
          </cell>
          <cell r="B2425">
            <v>7.6322884812837485E-2</v>
          </cell>
          <cell r="C2425">
            <v>5.6228590336654685E-2</v>
          </cell>
        </row>
        <row r="2426">
          <cell r="A2426">
            <v>42347.791666666664</v>
          </cell>
          <cell r="B2426">
            <v>7.576872488413218E-2</v>
          </cell>
          <cell r="C2426">
            <v>5.6228590336654685E-2</v>
          </cell>
        </row>
        <row r="2427">
          <cell r="A2427">
            <v>42348.791666666664</v>
          </cell>
          <cell r="B2427">
            <v>7.7955298155046107E-2</v>
          </cell>
          <cell r="C2427">
            <v>5.9241093186626376E-2</v>
          </cell>
        </row>
        <row r="2428">
          <cell r="A2428">
            <v>42351.791666666664</v>
          </cell>
          <cell r="B2428">
            <v>7.7664259575384476E-2</v>
          </cell>
          <cell r="C2428">
            <v>5.9346322541241919E-2</v>
          </cell>
        </row>
        <row r="2429">
          <cell r="A2429">
            <v>42352.791666666664</v>
          </cell>
          <cell r="B2429">
            <v>7.8213636462513225E-2</v>
          </cell>
          <cell r="C2429">
            <v>5.9346322541241919E-2</v>
          </cell>
        </row>
        <row r="2430">
          <cell r="A2430">
            <v>42353.791666666664</v>
          </cell>
          <cell r="B2430">
            <v>8.0947761708554902E-2</v>
          </cell>
          <cell r="C2430">
            <v>5.9346322541241919E-2</v>
          </cell>
        </row>
        <row r="2431">
          <cell r="A2431">
            <v>42354.791666666664</v>
          </cell>
          <cell r="B2431">
            <v>8.0906842767152848E-2</v>
          </cell>
          <cell r="C2431">
            <v>5.9286676305061126E-2</v>
          </cell>
        </row>
        <row r="2432">
          <cell r="A2432">
            <v>42355.791666666664</v>
          </cell>
          <cell r="B2432">
            <v>8.0736591967467256E-2</v>
          </cell>
          <cell r="C2432">
            <v>5.9043177106470154E-2</v>
          </cell>
        </row>
        <row r="2433">
          <cell r="A2433">
            <v>42358.791666666664</v>
          </cell>
          <cell r="B2433">
            <v>8.0047744005178861E-2</v>
          </cell>
          <cell r="C2433">
            <v>5.7794452607876884E-2</v>
          </cell>
        </row>
        <row r="2434">
          <cell r="A2434">
            <v>42359.791666666664</v>
          </cell>
          <cell r="B2434">
            <v>8.0143575049665225E-2</v>
          </cell>
          <cell r="C2434">
            <v>5.7727014805227163E-2</v>
          </cell>
        </row>
        <row r="2435">
          <cell r="A2435">
            <v>42360.791666666664</v>
          </cell>
          <cell r="B2435">
            <v>8.0440492306191907E-2</v>
          </cell>
          <cell r="C2435">
            <v>5.7645186000530521E-2</v>
          </cell>
        </row>
        <row r="2436">
          <cell r="A2436">
            <v>42361.791666666664</v>
          </cell>
          <cell r="B2436">
            <v>7.9107743743477496E-2</v>
          </cell>
          <cell r="C2436">
            <v>5.5758532421124676E-2</v>
          </cell>
        </row>
        <row r="2437">
          <cell r="A2437">
            <v>42365.791666666664</v>
          </cell>
          <cell r="B2437">
            <v>7.2518191949932059E-2</v>
          </cell>
          <cell r="C2437">
            <v>4.6487529606548623E-2</v>
          </cell>
        </row>
        <row r="2438">
          <cell r="A2438">
            <v>42366.791666666664</v>
          </cell>
          <cell r="B2438">
            <v>7.1738166298536896E-2</v>
          </cell>
          <cell r="C2438">
            <v>4.4353706314938714E-2</v>
          </cell>
        </row>
        <row r="2439">
          <cell r="A2439">
            <v>42367.791666666664</v>
          </cell>
          <cell r="B2439">
            <v>7.0601708216493184E-2</v>
          </cell>
          <cell r="C2439">
            <v>4.4779765029408065E-2</v>
          </cell>
        </row>
        <row r="2440">
          <cell r="A2440">
            <v>42368.791666666664</v>
          </cell>
          <cell r="B2440">
            <v>7.0510945934137523E-2</v>
          </cell>
          <cell r="C2440">
            <v>4.5140339141658756E-2</v>
          </cell>
        </row>
        <row r="2441">
          <cell r="A2441">
            <v>42372.791666666664</v>
          </cell>
          <cell r="B2441">
            <v>7.2790279345563008E-2</v>
          </cell>
          <cell r="C2441">
            <v>4.9628775827004687E-2</v>
          </cell>
        </row>
        <row r="2442">
          <cell r="A2442">
            <v>42373.791666666664</v>
          </cell>
          <cell r="B2442">
            <v>7.261114253179482E-2</v>
          </cell>
          <cell r="C2442">
            <v>4.9645908478312226E-2</v>
          </cell>
        </row>
        <row r="2443">
          <cell r="A2443">
            <v>42374.791666666664</v>
          </cell>
          <cell r="B2443">
            <v>7.4646884603071076E-2</v>
          </cell>
          <cell r="C2443">
            <v>5.2529142599530274E-2</v>
          </cell>
        </row>
        <row r="2444">
          <cell r="A2444">
            <v>42375.791666666664</v>
          </cell>
          <cell r="B2444">
            <v>8.3368133796202823E-2</v>
          </cell>
          <cell r="C2444">
            <v>6.5094807604835589E-2</v>
          </cell>
        </row>
        <row r="2445">
          <cell r="A2445">
            <v>42376.791666666664</v>
          </cell>
          <cell r="B2445">
            <v>8.3513290474670834E-2</v>
          </cell>
          <cell r="C2445">
            <v>6.5292388237459975E-2</v>
          </cell>
        </row>
        <row r="2446">
          <cell r="A2446">
            <v>42379.791666666664</v>
          </cell>
          <cell r="B2446">
            <v>8.4588612670030261E-2</v>
          </cell>
          <cell r="C2446">
            <v>6.6895625868288539E-2</v>
          </cell>
        </row>
        <row r="2447">
          <cell r="A2447">
            <v>42380.791666666664</v>
          </cell>
          <cell r="B2447">
            <v>8.4709502499608819E-2</v>
          </cell>
          <cell r="C2447">
            <v>6.6895625868288539E-2</v>
          </cell>
        </row>
        <row r="2448">
          <cell r="A2448">
            <v>42381.791666666664</v>
          </cell>
          <cell r="B2448">
            <v>8.8337822584658804E-2</v>
          </cell>
          <cell r="C2448">
            <v>7.1614176508130761E-2</v>
          </cell>
        </row>
        <row r="2449">
          <cell r="A2449">
            <v>42382.791666666664</v>
          </cell>
          <cell r="B2449">
            <v>8.9407475078714785E-2</v>
          </cell>
          <cell r="C2449">
            <v>7.1614176508130761E-2</v>
          </cell>
        </row>
        <row r="2450">
          <cell r="A2450">
            <v>42383.791666666664</v>
          </cell>
          <cell r="B2450">
            <v>8.7921150657034347E-2</v>
          </cell>
          <cell r="C2450">
            <v>7.4188605053081738E-2</v>
          </cell>
        </row>
        <row r="2451">
          <cell r="A2451">
            <v>42387.791666666664</v>
          </cell>
          <cell r="B2451">
            <v>8.7593570647519076E-2</v>
          </cell>
          <cell r="C2451">
            <v>7.4206163352269899E-2</v>
          </cell>
        </row>
        <row r="2452">
          <cell r="A2452">
            <v>42388.791666666664</v>
          </cell>
          <cell r="B2452">
            <v>8.7875363764010908E-2</v>
          </cell>
          <cell r="C2452">
            <v>7.4206163352269899E-2</v>
          </cell>
        </row>
        <row r="2453">
          <cell r="A2453">
            <v>42389.791666666664</v>
          </cell>
          <cell r="B2453">
            <v>8.7750139136453825E-2</v>
          </cell>
          <cell r="C2453">
            <v>7.3986185258886977E-2</v>
          </cell>
        </row>
        <row r="2454">
          <cell r="A2454">
            <v>42390.791666666664</v>
          </cell>
          <cell r="B2454">
            <v>8.8744020828430373E-2</v>
          </cell>
          <cell r="C2454">
            <v>7.2564456591574608E-2</v>
          </cell>
        </row>
        <row r="2455">
          <cell r="A2455">
            <v>42393.791666666664</v>
          </cell>
          <cell r="B2455">
            <v>8.8921334991347203E-2</v>
          </cell>
          <cell r="C2455">
            <v>7.2841938000890921E-2</v>
          </cell>
        </row>
        <row r="2456">
          <cell r="A2456">
            <v>42394.791666666664</v>
          </cell>
          <cell r="B2456">
            <v>8.6695163047256121E-2</v>
          </cell>
          <cell r="C2456">
            <v>7.2848781307819799E-2</v>
          </cell>
        </row>
        <row r="2457">
          <cell r="A2457">
            <v>42395.791666666664</v>
          </cell>
          <cell r="B2457">
            <v>9.0232146159608395E-2</v>
          </cell>
          <cell r="C2457">
            <v>7.7574847039643985E-2</v>
          </cell>
        </row>
        <row r="2458">
          <cell r="A2458">
            <v>42396.791666666664</v>
          </cell>
          <cell r="B2458">
            <v>9.0085158211329508E-2</v>
          </cell>
          <cell r="C2458">
            <v>7.7969076919750469E-2</v>
          </cell>
        </row>
        <row r="2459">
          <cell r="A2459">
            <v>42397.791666666664</v>
          </cell>
          <cell r="B2459">
            <v>9.1137032722672581E-2</v>
          </cell>
          <cell r="C2459">
            <v>7.7969076919750469E-2</v>
          </cell>
        </row>
        <row r="2460">
          <cell r="A2460">
            <v>42400.791666666664</v>
          </cell>
          <cell r="B2460">
            <v>9.1363536896604855E-2</v>
          </cell>
          <cell r="C2460">
            <v>7.7660233864373721E-2</v>
          </cell>
        </row>
        <row r="2461">
          <cell r="A2461">
            <v>42401.791666666664</v>
          </cell>
          <cell r="B2461">
            <v>9.0892942273646471E-2</v>
          </cell>
          <cell r="C2461">
            <v>7.8267001955468582E-2</v>
          </cell>
        </row>
        <row r="2462">
          <cell r="A2462">
            <v>42402.791666666664</v>
          </cell>
          <cell r="B2462">
            <v>9.0008397527552256E-2</v>
          </cell>
          <cell r="C2462">
            <v>7.8298901288528802E-2</v>
          </cell>
        </row>
        <row r="2463">
          <cell r="A2463">
            <v>42403.791666666664</v>
          </cell>
          <cell r="B2463">
            <v>9.0017540151216394E-2</v>
          </cell>
          <cell r="C2463">
            <v>7.8285305795671986E-2</v>
          </cell>
        </row>
        <row r="2464">
          <cell r="A2464">
            <v>42404.791666666664</v>
          </cell>
          <cell r="B2464">
            <v>0.10461521299689534</v>
          </cell>
          <cell r="C2464">
            <v>9.6038361584180998E-2</v>
          </cell>
        </row>
        <row r="2465">
          <cell r="A2465">
            <v>42407.791666666664</v>
          </cell>
          <cell r="B2465">
            <v>0.10746954339270372</v>
          </cell>
          <cell r="C2465">
            <v>9.9836756592707285E-2</v>
          </cell>
        </row>
        <row r="2466">
          <cell r="A2466">
            <v>42408.791666666664</v>
          </cell>
          <cell r="B2466">
            <v>0.10681495749006621</v>
          </cell>
          <cell r="C2466">
            <v>0.10002234007539403</v>
          </cell>
        </row>
        <row r="2467">
          <cell r="A2467">
            <v>42409.791666666664</v>
          </cell>
          <cell r="B2467">
            <v>0.10789935544711718</v>
          </cell>
          <cell r="C2467">
            <v>9.9884733144002535E-2</v>
          </cell>
        </row>
        <row r="2468">
          <cell r="A2468">
            <v>42410.791666666664</v>
          </cell>
          <cell r="B2468">
            <v>0.10799960028127709</v>
          </cell>
          <cell r="C2468">
            <v>9.9711524172119717E-2</v>
          </cell>
        </row>
        <row r="2469">
          <cell r="A2469">
            <v>42411.791666666664</v>
          </cell>
          <cell r="B2469">
            <v>0.10842387172922234</v>
          </cell>
          <cell r="C2469">
            <v>9.9646367174126269E-2</v>
          </cell>
        </row>
        <row r="2470">
          <cell r="A2470">
            <v>42415.791666666664</v>
          </cell>
          <cell r="B2470">
            <v>0.10956276936713656</v>
          </cell>
          <cell r="C2470">
            <v>9.9587669161663686E-2</v>
          </cell>
        </row>
        <row r="2471">
          <cell r="A2471">
            <v>42416.791666666664</v>
          </cell>
          <cell r="B2471">
            <v>0.11030833190596041</v>
          </cell>
          <cell r="C2471">
            <v>9.9587669161663686E-2</v>
          </cell>
        </row>
        <row r="2472">
          <cell r="A2472">
            <v>42417.791666666664</v>
          </cell>
          <cell r="B2472">
            <v>0.11045673109415796</v>
          </cell>
          <cell r="C2472">
            <v>9.9979855588739147E-2</v>
          </cell>
        </row>
        <row r="2473">
          <cell r="A2473">
            <v>42418.791666666664</v>
          </cell>
          <cell r="B2473">
            <v>0.11119423287045969</v>
          </cell>
          <cell r="C2473">
            <v>9.9979855588739147E-2</v>
          </cell>
        </row>
        <row r="2474">
          <cell r="A2474">
            <v>42421.791666666664</v>
          </cell>
          <cell r="B2474">
            <v>0.1107995342897507</v>
          </cell>
          <cell r="C2474">
            <v>9.9979855588739147E-2</v>
          </cell>
        </row>
        <row r="2475">
          <cell r="A2475">
            <v>42422.791666666664</v>
          </cell>
          <cell r="B2475">
            <v>0.11104982114657454</v>
          </cell>
          <cell r="C2475">
            <v>0.10036188775791412</v>
          </cell>
        </row>
        <row r="2476">
          <cell r="A2476">
            <v>42423.791666666664</v>
          </cell>
          <cell r="B2476">
            <v>0.1117153842104605</v>
          </cell>
          <cell r="C2476">
            <v>0.10036188775791412</v>
          </cell>
        </row>
        <row r="2477">
          <cell r="A2477">
            <v>42424.791666666664</v>
          </cell>
          <cell r="B2477">
            <v>0.11193721786994555</v>
          </cell>
          <cell r="C2477">
            <v>0.1003256293218201</v>
          </cell>
        </row>
        <row r="2478">
          <cell r="A2478">
            <v>42425.791666666664</v>
          </cell>
          <cell r="B2478">
            <v>0.112171970396896</v>
          </cell>
          <cell r="C2478">
            <v>0.1003256293218201</v>
          </cell>
        </row>
        <row r="2479">
          <cell r="A2479">
            <v>42428.791666666664</v>
          </cell>
          <cell r="B2479">
            <v>0.11199456095988716</v>
          </cell>
          <cell r="C2479">
            <v>0.10037379191009677</v>
          </cell>
        </row>
        <row r="2480">
          <cell r="A2480">
            <v>42429.791666666664</v>
          </cell>
          <cell r="B2480">
            <v>0.11319743362743005</v>
          </cell>
          <cell r="C2480">
            <v>0.10037379191009677</v>
          </cell>
        </row>
        <row r="2481">
          <cell r="A2481">
            <v>42430.791666666664</v>
          </cell>
          <cell r="B2481">
            <v>0.11319338841521237</v>
          </cell>
          <cell r="C2481">
            <v>0.10036506657057306</v>
          </cell>
        </row>
        <row r="2482">
          <cell r="A2482">
            <v>42431.791666666664</v>
          </cell>
          <cell r="B2482">
            <v>0.11268083362874104</v>
          </cell>
          <cell r="C2482">
            <v>0.1006908598779296</v>
          </cell>
        </row>
        <row r="2483">
          <cell r="A2483">
            <v>42432.791666666664</v>
          </cell>
          <cell r="B2483">
            <v>0.11283064840004074</v>
          </cell>
          <cell r="C2483">
            <v>0.10064228029744346</v>
          </cell>
        </row>
        <row r="2484">
          <cell r="A2484">
            <v>42435.791666666664</v>
          </cell>
          <cell r="B2484">
            <v>0.11250574954561599</v>
          </cell>
          <cell r="C2484">
            <v>0.10004668821148813</v>
          </cell>
        </row>
        <row r="2485">
          <cell r="A2485">
            <v>42436.791666666664</v>
          </cell>
          <cell r="B2485">
            <v>0.1117129985164631</v>
          </cell>
          <cell r="C2485">
            <v>0.10072015979056118</v>
          </cell>
        </row>
        <row r="2486">
          <cell r="A2486">
            <v>42437.791666666664</v>
          </cell>
          <cell r="B2486">
            <v>0.11119906680635376</v>
          </cell>
          <cell r="C2486">
            <v>9.9727771863655321E-2</v>
          </cell>
        </row>
        <row r="2487">
          <cell r="A2487">
            <v>42438.791666666664</v>
          </cell>
          <cell r="B2487">
            <v>0.11141979769279009</v>
          </cell>
          <cell r="C2487">
            <v>0.1003062310521208</v>
          </cell>
        </row>
        <row r="2488">
          <cell r="A2488">
            <v>42439.791666666664</v>
          </cell>
          <cell r="B2488">
            <v>0.11212443579154951</v>
          </cell>
          <cell r="C2488">
            <v>9.9892815135990701E-2</v>
          </cell>
        </row>
        <row r="2489">
          <cell r="A2489">
            <v>42442.833333333336</v>
          </cell>
          <cell r="B2489">
            <v>0.1120283208809438</v>
          </cell>
          <cell r="C2489">
            <v>9.9892815135990701E-2</v>
          </cell>
        </row>
        <row r="2490">
          <cell r="A2490">
            <v>42443.833333333336</v>
          </cell>
          <cell r="B2490">
            <v>0.11117795992487831</v>
          </cell>
          <cell r="C2490">
            <v>9.8737950070902081E-2</v>
          </cell>
        </row>
        <row r="2491">
          <cell r="A2491">
            <v>42444.833333333336</v>
          </cell>
          <cell r="B2491">
            <v>0.11172353220774964</v>
          </cell>
          <cell r="C2491">
            <v>9.8674737937231846E-2</v>
          </cell>
        </row>
        <row r="2492">
          <cell r="A2492">
            <v>42445.833333333336</v>
          </cell>
          <cell r="B2492">
            <v>0.11116006942713054</v>
          </cell>
          <cell r="C2492">
            <v>9.8689282378879695E-2</v>
          </cell>
        </row>
        <row r="2493">
          <cell r="A2493">
            <v>42446.833333333336</v>
          </cell>
          <cell r="B2493">
            <v>0.10848576634317113</v>
          </cell>
          <cell r="C2493">
            <v>9.8693776964772384E-2</v>
          </cell>
        </row>
        <row r="2494">
          <cell r="A2494">
            <v>42449.833333333336</v>
          </cell>
          <cell r="B2494">
            <v>0.10861389384172529</v>
          </cell>
          <cell r="C2494">
            <v>9.8540351711633029E-2</v>
          </cell>
        </row>
        <row r="2495">
          <cell r="A2495">
            <v>42450.833333333336</v>
          </cell>
          <cell r="B2495">
            <v>0.10894432813656124</v>
          </cell>
          <cell r="C2495">
            <v>9.8338954537493459E-2</v>
          </cell>
        </row>
        <row r="2496">
          <cell r="A2496">
            <v>42451.833333333336</v>
          </cell>
          <cell r="B2496">
            <v>0.10869349934900278</v>
          </cell>
          <cell r="C2496">
            <v>9.8529835058429965E-2</v>
          </cell>
        </row>
        <row r="2497">
          <cell r="A2497">
            <v>42452.833333333336</v>
          </cell>
          <cell r="B2497">
            <v>0.10842128862504441</v>
          </cell>
          <cell r="C2497">
            <v>9.8585244813466685E-2</v>
          </cell>
        </row>
        <row r="2498">
          <cell r="A2498">
            <v>42456.833333333336</v>
          </cell>
          <cell r="B2498">
            <v>0.1079731992861472</v>
          </cell>
          <cell r="C2498">
            <v>9.8585244813466685E-2</v>
          </cell>
        </row>
        <row r="2499">
          <cell r="A2499">
            <v>42457.833333333336</v>
          </cell>
          <cell r="B2499">
            <v>0.10918152475446721</v>
          </cell>
          <cell r="C2499">
            <v>9.8585244813466685E-2</v>
          </cell>
        </row>
        <row r="2500">
          <cell r="A2500">
            <v>42458.833333333336</v>
          </cell>
          <cell r="B2500">
            <v>0.1093219480704959</v>
          </cell>
          <cell r="C2500">
            <v>9.8511189503900781E-2</v>
          </cell>
        </row>
        <row r="2501">
          <cell r="A2501">
            <v>42459.833333333336</v>
          </cell>
          <cell r="B2501">
            <v>0.10849432280706517</v>
          </cell>
          <cell r="C2501">
            <v>9.8511189503900781E-2</v>
          </cell>
        </row>
        <row r="2502">
          <cell r="A2502">
            <v>42460.833333333336</v>
          </cell>
          <cell r="B2502">
            <v>0.10863846029137612</v>
          </cell>
          <cell r="C2502">
            <v>9.8318250417998632E-2</v>
          </cell>
        </row>
      </sheetData>
      <sheetData sheetId="10"/>
      <sheetData sheetId="11">
        <row r="1">
          <cell r="B1" t="str">
            <v>SPTR</v>
          </cell>
          <cell r="C1" t="str">
            <v>residuals</v>
          </cell>
          <cell r="D1" t="str">
            <v>Total</v>
          </cell>
        </row>
        <row r="2">
          <cell r="A2">
            <v>42090</v>
          </cell>
          <cell r="B2">
            <v>-4.6944029999999998E-3</v>
          </cell>
          <cell r="C2">
            <v>-5.5171259999999998E-3</v>
          </cell>
          <cell r="D2">
            <v>-1.0211529E-2</v>
          </cell>
          <cell r="E2">
            <v>0.45971597397412273</v>
          </cell>
          <cell r="F2">
            <v>0.54028402602587722</v>
          </cell>
        </row>
        <row r="3">
          <cell r="A3">
            <v>42369</v>
          </cell>
          <cell r="B3">
            <v>-1.196286E-3</v>
          </cell>
          <cell r="C3">
            <v>-6.6987160000000004E-3</v>
          </cell>
          <cell r="D3">
            <v>-7.8950019999999999E-3</v>
          </cell>
          <cell r="E3">
            <v>0.15152447079810746</v>
          </cell>
          <cell r="F3">
            <v>0.84847552920189262</v>
          </cell>
        </row>
        <row r="4">
          <cell r="A4">
            <v>42426</v>
          </cell>
          <cell r="B4">
            <v>-7.1942389999999998E-3</v>
          </cell>
          <cell r="C4">
            <v>-9.5854430000000008E-3</v>
          </cell>
          <cell r="D4">
            <v>-1.6779682000000001E-2</v>
          </cell>
          <cell r="E4">
            <v>0.42874704061733704</v>
          </cell>
          <cell r="F4">
            <v>0.57125295938266296</v>
          </cell>
        </row>
        <row r="5">
          <cell r="A5">
            <v>42461</v>
          </cell>
          <cell r="B5">
            <v>-7.936874E-3</v>
          </cell>
          <cell r="C5">
            <v>-8.8428080000000006E-3</v>
          </cell>
          <cell r="D5">
            <v>-1.6779682000000001E-2</v>
          </cell>
          <cell r="E5">
            <v>0.47300503072704236</v>
          </cell>
          <cell r="F5">
            <v>0.52699496927295764</v>
          </cell>
        </row>
        <row r="7">
          <cell r="B7" t="str">
            <v>SPTR</v>
          </cell>
          <cell r="C7" t="str">
            <v>residuals</v>
          </cell>
        </row>
        <row r="8">
          <cell r="A8">
            <v>42090</v>
          </cell>
          <cell r="B8">
            <v>-3.9663349999999997E-3</v>
          </cell>
          <cell r="C8">
            <v>-7.6593090000000004E-3</v>
          </cell>
          <cell r="E8">
            <v>0.34117120737569456</v>
          </cell>
          <cell r="F8">
            <v>0.65882879262430538</v>
          </cell>
        </row>
        <row r="9">
          <cell r="A9">
            <v>42369</v>
          </cell>
          <cell r="B9">
            <v>-3.6329309999999998E-3</v>
          </cell>
          <cell r="C9">
            <v>-4.8760729999999999E-3</v>
          </cell>
          <cell r="E9">
            <v>0.42695137997349625</v>
          </cell>
          <cell r="F9">
            <v>0.57304862002650359</v>
          </cell>
        </row>
        <row r="10">
          <cell r="A10">
            <v>42426</v>
          </cell>
          <cell r="B10">
            <v>-9.7107789999999992E-3</v>
          </cell>
          <cell r="C10">
            <v>-1.3838774999999999E-2</v>
          </cell>
          <cell r="E10">
            <v>0.41235511296731986</v>
          </cell>
          <cell r="F10">
            <v>0.58764488703268003</v>
          </cell>
        </row>
        <row r="11">
          <cell r="A11">
            <v>42461</v>
          </cell>
          <cell r="B11">
            <v>-1.0257695000000001E-2</v>
          </cell>
          <cell r="C11">
            <v>-1.3291859E-2</v>
          </cell>
          <cell r="E11">
            <v>0.43557916213614917</v>
          </cell>
          <cell r="F11">
            <v>0.56442083786385078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BL_DATA" displayName="TBL_DATA" ref="B1:BO1186" totalsRowShown="0" headerRowDxfId="186" headerRowCellStyle="XLConnect.Header">
  <autoFilter ref="B1:BO1186"/>
  <tableColumns count="66">
    <tableColumn id="1" name="Date" dataDxfId="185" dataCellStyle="XLConnect.DateTime"/>
    <tableColumn id="2" name="Daily.Return" dataDxfId="184" dataCellStyle="Percent"/>
    <tableColumn id="3" name="Cumulative.Return" dataDxfId="86" dataCellStyle="Percent"/>
    <tableColumn id="4" name="alpha_SPTR" dataDxfId="85" dataCellStyle="Percent"/>
    <tableColumn id="5" name="beta_SPTR" dataDxfId="83" dataCellStyle="XLConnect.Numeric"/>
    <tableColumn id="6" name="r2_SPTR" dataDxfId="81" dataCellStyle="Percent"/>
    <tableColumn id="7" name="resid.sd_SPTR" dataDxfId="82" dataCellStyle="Percent"/>
    <tableColumn id="8" name="alpha_HFRXEH" dataDxfId="84" dataCellStyle="XLConnect.Numeric"/>
    <tableColumn id="9" name="beta_HFRXEH" dataDxfId="183" dataCellStyle="Percent"/>
    <tableColumn id="10" name="r2_HFRXEH" dataDxfId="182" dataCellStyle="Percent"/>
    <tableColumn id="11" name="resid.sd_HFRXEH" dataDxfId="181" dataCellStyle="Percent"/>
    <tableColumn id="12" name="Volatility" dataDxfId="180" dataCellStyle="Percent"/>
    <tableColumn id="13" name="Downside.Volatility" dataDxfId="179" dataCellStyle="Percent"/>
    <tableColumn id="14" name="Drawdown" dataDxfId="178" dataCellStyle="Percent"/>
    <tableColumn id="15" name="ETL" dataDxfId="177" dataCellStyle="XLConnect.Numeric"/>
    <tableColumn id="16" name="VaR" dataDxfId="176" dataCellStyle="XLConnect.Numeric"/>
    <tableColumn id="17" name="GeomActivePremium" dataDxfId="175" dataCellStyle="Percent"/>
    <tableColumn id="18" name="GeomTrackingError" dataDxfId="174" dataCellStyle="Percent"/>
    <tableColumn id="19" name="GeomInformationRatio" dataDxfId="173" dataCellStyle="XLConnect.Numeric"/>
    <tableColumn id="20" name="GeomActivePremium.1" dataDxfId="172" dataCellStyle="Percent"/>
    <tableColumn id="21" name="GeomTrackingError.1" dataDxfId="171" dataCellStyle="Percent"/>
    <tableColumn id="22" name="GeomInformationRatio.1" dataDxfId="170" dataCellStyle="Percent"/>
    <tableColumn id="23" name="Coe.to.SPTR"/>
    <tableColumn id="24" name="Coe.to.HFRXEH"/>
    <tableColumn id="25" name="Changepoints..vol." dataDxfId="169" dataCellStyle="Percent"/>
    <tableColumn id="26" name="Changepoints..meanvar."/>
    <tableColumn id="27" name="EWMA.Volatility" dataDxfId="168" dataCellStyle="Percent">
      <calculatedColumnFormula>SUM(TBL_DATA[[#This Row],[Consumer.Discretionary.1]:[Utilities.1]])*SQRT(252)</calculatedColumnFormula>
    </tableColumn>
    <tableColumn id="28" name="Consumer.Discretionary" dataDxfId="167" dataCellStyle="Percent"/>
    <tableColumn id="29" name="Consumer.Staples" dataDxfId="166" dataCellStyle="Percent"/>
    <tableColumn id="30" name="Energy" dataDxfId="165" dataCellStyle="Percent"/>
    <tableColumn id="31" name="Financials" dataDxfId="164" dataCellStyle="Percent"/>
    <tableColumn id="32" name="Health.Care" dataDxfId="163" dataCellStyle="Percent"/>
    <tableColumn id="33" name="Information.Technology" dataDxfId="162" dataCellStyle="Percent"/>
    <tableColumn id="34" name="Materials" dataCellStyle="Percent"/>
    <tableColumn id="35" name="Industrials" dataCellStyle="Percent"/>
    <tableColumn id="36" name="Utilities" dataDxfId="161" dataCellStyle="Percent"/>
    <tableColumn id="37" name="Telecommunication.Services" dataCellStyle="Percent"/>
    <tableColumn id="38" name="No.GIC" dataCellStyle="Percent"/>
    <tableColumn id="39" name="L" dataCellStyle="Percent"/>
    <tableColumn id="40" name="S" dataCellStyle="Percent"/>
    <tableColumn id="41" name="Net" dataCellStyle="Percent"/>
    <tableColumn id="42" name="Gross" dataCellStyle="Percent"/>
    <tableColumn id="43" name="Consumer.Discretionary.1" dataDxfId="160"/>
    <tableColumn id="44" name="Consumer.Staples.1" dataDxfId="159"/>
    <tableColumn id="45" name="Energy.1" dataDxfId="158"/>
    <tableColumn id="46" name="Financials.1" dataDxfId="157"/>
    <tableColumn id="47" name="Health.Care.1" dataDxfId="156"/>
    <tableColumn id="48" name="Industrials.1" dataDxfId="155"/>
    <tableColumn id="49" name="Information.Technology.1" dataDxfId="154"/>
    <tableColumn id="50" name="Materials.1" dataDxfId="153"/>
    <tableColumn id="51" name="No.GIC.1" dataDxfId="152"/>
    <tableColumn id="52" name="Telecommunication.Services.1" dataDxfId="151"/>
    <tableColumn id="53" name="Utilities.1" dataDxfId="150"/>
    <tableColumn id="54" name="LARGE.CAP" dataDxfId="149"/>
    <tableColumn id="55" name="MEGA.CAP" dataDxfId="148"/>
    <tableColumn id="56" name="MICRO.CAP" dataDxfId="147"/>
    <tableColumn id="57" name="MID.CAP" dataDxfId="146"/>
    <tableColumn id="58" name="N.A" dataDxfId="145"/>
    <tableColumn id="59" name="SMALL.CAP" dataDxfId="144"/>
    <tableColumn id="60" name="Top_Long"/>
    <tableColumn id="61" name="Type_long"/>
    <tableColumn id="62" name="Long" dataDxfId="143" dataCellStyle="Percent"/>
    <tableColumn id="63" name="Top_Short" dataDxfId="142" dataCellStyle="Percent"/>
    <tableColumn id="64" name="Type_Short" dataDxfId="141" dataCellStyle="Percent"/>
    <tableColumn id="65" name="Short" dataDxfId="140" dataCellStyle="Percent"/>
    <tableColumn id="66" name="EWMA.Vol" dataDxfId="80" dataCellStyle="Percent">
      <calculatedColumnFormula xml:space="preserve"> IF(ISBLANK(TBL_DATA[[#This Row],[SMALL.CAP]]),"",  SUM(TBL_DATA[[#This Row],[LARGE.CAP]:[SMALL.CAP]])*SQRT(252))</calculatedColumnFormula>
    </tableColumn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3" name="Table24" displayName="Table24" ref="B2:F8" totalsRowShown="0" headerRowDxfId="127" dataDxfId="125" headerRowBorderDxfId="126" dataCellStyle="Percent">
  <tableColumns count="5">
    <tableColumn id="1" name="MANDATES" dataDxfId="124"/>
    <tableColumn id="2" name="Latest" dataDxfId="123" dataCellStyle="Percent"/>
    <tableColumn id="3" name="21d ∆" dataDxfId="122" dataCellStyle="Percent"/>
    <tableColumn id="4" name="63d ∆" dataDxfId="121" dataCellStyle="Percent"/>
    <tableColumn id="5" name="252d ∆" dataDxfId="120" dataCellStyle="Percent"/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id="2" name="Table2" displayName="Table2" ref="C36:G42" totalsRowShown="0" headerRowDxfId="139" dataDxfId="137" headerRowBorderDxfId="138" dataCellStyle="Percent">
  <tableColumns count="5">
    <tableColumn id="1" name="RISK TRENDS" dataDxfId="136"/>
    <tableColumn id="2" name="Latest" dataDxfId="135" dataCellStyle="Percent">
      <calculatedColumnFormula>INDEX(INDIRECT("TBL_DATA[" &amp; TRIM($C37) &amp; "]"),ROW_LATEST)</calculatedColumnFormula>
    </tableColumn>
    <tableColumn id="3" name="21d ∆" dataDxfId="134" dataCellStyle="Percent">
      <calculatedColumnFormula>$D37-INDEX(INDIRECT("TBL_DATA[" &amp; TRIM($C37) &amp; "]"),ROW_LATEST-21)</calculatedColumnFormula>
    </tableColumn>
    <tableColumn id="4" name="63d ∆" dataDxfId="133" dataCellStyle="Percent">
      <calculatedColumnFormula>$D37-INDEX(INDIRECT("TBL_DATA[" &amp; TRIM($C37) &amp; "]"),ROW_LATEST-63)</calculatedColumnFormula>
    </tableColumn>
    <tableColumn id="5" name="252d ∆" dataDxfId="132" dataCellStyle="Percent">
      <calculatedColumnFormula>$D37-INDEX(INDIRECT("TBL_DATA[" &amp; TRIM($C37) &amp; "]"),ROW_LATEST-252)</calculatedColumnFormula>
    </tableColumn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id="4" name="Table25" displayName="Table25" ref="D101:K113" totalsRowCount="1" headerRowDxfId="131" dataDxfId="130" headerRowBorderDxfId="103" dataCellStyle="Percent">
  <tableColumns count="8">
    <tableColumn id="1" name="VOLATILITY CONTRIBUTION" totalsRowLabel="Total" dataDxfId="113" totalsRowDxfId="111" dataCellStyle="XLConnect.Header"/>
    <tableColumn id="6" name="Net Exp" totalsRowFunction="sum" dataDxfId="119" totalsRowDxfId="110" dataCellStyle="Percent">
      <calculatedColumnFormula>INDEX(INDIRECT("TBL_DATA[" &amp; LEFT(TRIM($D102),LEN(TRIM($D102))-2) &amp; "]"),ROW_LATEST)</calculatedColumnFormula>
    </tableColumn>
    <tableColumn id="8" name="% Total Net" totalsRowFunction="sum" dataDxfId="118" totalsRowDxfId="109" dataCellStyle="Percent">
      <calculatedColumnFormula>Table25[[#This Row],[Net Exp]]/Table25[[#Totals],[Net Exp]]</calculatedColumnFormula>
    </tableColumn>
    <tableColumn id="7" name="Risk Weight" totalsRowFunction="sum" dataDxfId="117" totalsRowDxfId="108" dataCellStyle="Percent">
      <calculatedColumnFormula>Table25[[#This Row],[Vol Contrib]]/Table25[[#Totals],[Vol Contrib]]</calculatedColumnFormula>
    </tableColumn>
    <tableColumn id="2" name="Vol Contrib" totalsRowFunction="sum" dataDxfId="112" totalsRowDxfId="107" dataCellStyle="Percent">
      <calculatedColumnFormula>INDEX(INDIRECT("TBL_DATA[" &amp; TRIM($D102)&amp;".1" &amp; "]"),ROW_LATEST)*SQRT(252)</calculatedColumnFormula>
    </tableColumn>
    <tableColumn id="3" name="21d ∆" dataDxfId="116" totalsRowDxfId="106" dataCellStyle="Percent">
      <calculatedColumnFormula>$H102-INDEX(INDIRECT("TBL_DATA[" &amp; TRIM($D102)&amp;".1" &amp; "]"),ROW_LATEST-21)*SQRT(252)</calculatedColumnFormula>
    </tableColumn>
    <tableColumn id="4" name="63d ∆" dataDxfId="115" totalsRowDxfId="105" dataCellStyle="Percent">
      <calculatedColumnFormula>$H102-INDEX(INDIRECT("TBL_DATA[" &amp; TRIM($D102)&amp;".1"  &amp; "]"),ROW_LATEST-63)*SQRT(252)</calculatedColumnFormula>
    </tableColumn>
    <tableColumn id="5" name="252d ∆" dataDxfId="114" totalsRowDxfId="104" dataCellStyle="Percent">
      <calculatedColumnFormula>$H102-INDEX(INDIRECT("TBL_DATA[" &amp; TRIM($D102)&amp;".1"  &amp; "]"),ROW_LATEST-252)*SQRT(252)</calculatedColumnFormula>
    </tableColumn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id="5" name="Table256" displayName="Table256" ref="D145:K152" totalsRowCount="1" headerRowDxfId="129" dataDxfId="128" headerRowBorderDxfId="97" dataCellStyle="Percent">
  <tableColumns count="8">
    <tableColumn id="1" name="RISK CONTRIBUTION" totalsRowLabel="Total" dataDxfId="96" totalsRowDxfId="94" dataCellStyle="XLConnect.Header"/>
    <tableColumn id="9" name="Net Exp" totalsRowFunction="sum" dataDxfId="102" totalsRowDxfId="93" dataCellStyle="Percent"/>
    <tableColumn id="6" name="% Total Net" totalsRowFunction="sum" totalsRowDxfId="92" dataCellStyle="Percent">
      <calculatedColumnFormula>Table256[[#This Row],[Net Exp]]/Table256[[#Totals],[Net Exp]]</calculatedColumnFormula>
    </tableColumn>
    <tableColumn id="7" name="Risk Weight" totalsRowFunction="sum" dataDxfId="101" totalsRowDxfId="91" dataCellStyle="Percent">
      <calculatedColumnFormula>Table256[[#This Row],[Vol Contrib]]/Table256[[#Totals],[Vol Contrib]]</calculatedColumnFormula>
    </tableColumn>
    <tableColumn id="2" name="Vol Contrib" totalsRowFunction="sum" dataDxfId="95" totalsRowDxfId="90" dataCellStyle="Percent">
      <calculatedColumnFormula>INDEX(INDIRECT("TBL_DATA[" &amp; TRIM($D146) &amp; "]"),ROW_LATEST)*SQRT(252)</calculatedColumnFormula>
    </tableColumn>
    <tableColumn id="3" name="21d ∆" dataDxfId="100" totalsRowDxfId="89" dataCellStyle="Percent">
      <calculatedColumnFormula>$H146-INDEX(INDIRECT("TBL_DATA[" &amp; TRIM($D146) &amp; "]"),ROW_LATEST-21)*SQRT(252)</calculatedColumnFormula>
    </tableColumn>
    <tableColumn id="4" name="63d ∆" dataDxfId="99" totalsRowDxfId="88" dataCellStyle="Percent">
      <calculatedColumnFormula>$H146-INDEX(INDIRECT("TBL_DATA[" &amp; TRIM($D146) &amp; "]"),ROW_LATEST-63)*SQRT(252)</calculatedColumnFormula>
    </tableColumn>
    <tableColumn id="5" name="252d ∆" dataDxfId="98" totalsRowDxfId="87" dataCellStyle="Percent">
      <calculatedColumnFormula>$H146-INDEX(INDIRECT("TBL_DATA[" &amp; TRIM($D146) &amp; "]"),ROW_LATEST-252)*SQRT(252)</calculatedColumnFormula>
    </tableColumn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"/>
  <sheetViews>
    <sheetView workbookViewId="0">
      <selection activeCell="L2" sqref="L2:L6"/>
    </sheetView>
  </sheetViews>
  <sheetFormatPr defaultRowHeight="15" x14ac:dyDescent="0.25"/>
  <cols>
    <col min="2" max="4" width="9.5703125" bestFit="1" customWidth="1"/>
  </cols>
  <sheetData>
    <row r="1" spans="1:23" x14ac:dyDescent="0.25">
      <c r="A1" s="16">
        <v>39995</v>
      </c>
      <c r="B1" s="14" t="s">
        <v>22</v>
      </c>
      <c r="C1" s="14" t="s">
        <v>30</v>
      </c>
      <c r="D1" s="14" t="s">
        <v>36</v>
      </c>
      <c r="F1" s="16" t="s">
        <v>64</v>
      </c>
      <c r="G1" s="14" t="s">
        <v>22</v>
      </c>
      <c r="H1" s="14" t="s">
        <v>30</v>
      </c>
      <c r="I1" s="14" t="s">
        <v>36</v>
      </c>
      <c r="K1" s="16" t="s">
        <v>65</v>
      </c>
      <c r="L1" s="14" t="s">
        <v>22</v>
      </c>
      <c r="M1" s="14" t="s">
        <v>30</v>
      </c>
      <c r="N1" s="14" t="s">
        <v>36</v>
      </c>
      <c r="T1" t="s">
        <v>65</v>
      </c>
      <c r="U1" t="s">
        <v>66</v>
      </c>
      <c r="V1" t="s">
        <v>67</v>
      </c>
      <c r="W1" t="s">
        <v>68</v>
      </c>
    </row>
    <row r="2" spans="1:23" x14ac:dyDescent="0.25">
      <c r="A2" t="s">
        <v>25</v>
      </c>
      <c r="B2" s="18">
        <v>-3.4137156600000003E-2</v>
      </c>
      <c r="C2" s="18">
        <v>-2.7122850600000002E-2</v>
      </c>
      <c r="D2" s="18">
        <v>-6.6487202499999995E-2</v>
      </c>
      <c r="F2" t="s">
        <v>37</v>
      </c>
      <c r="G2" s="18">
        <v>-2.26590074E-2</v>
      </c>
      <c r="H2" s="18">
        <v>-2.0062949300000001E-2</v>
      </c>
      <c r="I2" s="18">
        <v>-3.9385567500000003E-2</v>
      </c>
      <c r="K2" t="s">
        <v>37</v>
      </c>
      <c r="L2" s="18">
        <v>-2.2659006999999998E-2</v>
      </c>
      <c r="M2" s="18">
        <v>-1.420389E-2</v>
      </c>
      <c r="N2" s="18">
        <v>-2.48521214E-2</v>
      </c>
      <c r="T2" t="s">
        <v>37</v>
      </c>
      <c r="U2" s="56">
        <v>-2.9727739999999999E-2</v>
      </c>
      <c r="V2" s="19">
        <f>U2+0.03</f>
        <v>2.7225999999999986E-4</v>
      </c>
      <c r="W2" s="19">
        <f>V2</f>
        <v>2.7225999999999986E-4</v>
      </c>
    </row>
    <row r="3" spans="1:23" x14ac:dyDescent="0.25">
      <c r="A3" t="s">
        <v>26</v>
      </c>
      <c r="B3" s="18">
        <v>-2.6869555000000002E-3</v>
      </c>
      <c r="C3" s="18">
        <v>-1.7210090999999999E-3</v>
      </c>
      <c r="D3" s="18">
        <v>-4.0276616999999999E-3</v>
      </c>
      <c r="E3" s="13"/>
      <c r="F3" t="s">
        <v>38</v>
      </c>
      <c r="G3" s="18">
        <v>-2.1558274000000001E-3</v>
      </c>
      <c r="H3" s="18">
        <v>-2.3001497999999999E-3</v>
      </c>
      <c r="I3" s="18">
        <v>-4.6964529000000001E-3</v>
      </c>
      <c r="K3" t="s">
        <v>38</v>
      </c>
      <c r="L3" s="18">
        <v>-4.5671770000000004E-3</v>
      </c>
      <c r="M3" s="18">
        <v>-4.220054E-3</v>
      </c>
      <c r="N3" s="18">
        <v>-8.7194442000000007E-3</v>
      </c>
      <c r="T3" t="s">
        <v>38</v>
      </c>
      <c r="U3" s="56">
        <v>-4.5871690000000003E-3</v>
      </c>
      <c r="V3" s="19">
        <f>U3+0.03</f>
        <v>2.5412830999999997E-2</v>
      </c>
      <c r="W3" s="19">
        <f>V3-V2</f>
        <v>2.5140570999999997E-2</v>
      </c>
    </row>
    <row r="4" spans="1:23" x14ac:dyDescent="0.25">
      <c r="A4" t="s">
        <v>27</v>
      </c>
      <c r="B4" s="18">
        <v>2.8171439999999999E-4</v>
      </c>
      <c r="C4" s="18">
        <v>2.6886379999999999E-4</v>
      </c>
      <c r="D4" s="18">
        <v>6.1269690000000001E-4</v>
      </c>
      <c r="E4" s="13"/>
      <c r="F4" t="s">
        <v>39</v>
      </c>
      <c r="G4" s="18">
        <v>1.5418119999999999E-4</v>
      </c>
      <c r="H4" s="18">
        <v>-1.305721E-4</v>
      </c>
      <c r="I4" s="18">
        <v>1.3755859999999999E-4</v>
      </c>
      <c r="K4" t="s">
        <v>39</v>
      </c>
      <c r="L4" s="18">
        <v>1.1117130000000001E-3</v>
      </c>
      <c r="M4" s="18">
        <v>-1.38849E-4</v>
      </c>
      <c r="N4" s="18">
        <v>5.3712849999999995E-4</v>
      </c>
      <c r="T4" t="s">
        <v>39</v>
      </c>
      <c r="U4" s="56">
        <v>-2.0190040000000001E-5</v>
      </c>
      <c r="V4" s="19">
        <f>U4+0.03</f>
        <v>2.9979809959999999E-2</v>
      </c>
      <c r="W4" s="19">
        <f t="shared" ref="W4:W6" si="0">V4-V3</f>
        <v>4.5669789600000024E-3</v>
      </c>
    </row>
    <row r="5" spans="1:23" x14ac:dyDescent="0.25">
      <c r="A5" t="s">
        <v>28</v>
      </c>
      <c r="B5" s="18">
        <v>3.0104274000000001E-3</v>
      </c>
      <c r="C5" s="18">
        <v>1.9529384999999999E-3</v>
      </c>
      <c r="D5" s="18">
        <v>5.4293772000000001E-3</v>
      </c>
      <c r="E5" s="13"/>
      <c r="F5" t="s">
        <v>40</v>
      </c>
      <c r="G5" s="18">
        <v>2.5366806000000001E-3</v>
      </c>
      <c r="H5" s="18">
        <v>2.2496733999999999E-3</v>
      </c>
      <c r="I5" s="18">
        <v>5.2545557999999996E-3</v>
      </c>
      <c r="K5" t="s">
        <v>40</v>
      </c>
      <c r="L5" s="18">
        <v>4.5625509999999998E-3</v>
      </c>
      <c r="M5" s="18">
        <v>2.5528310000000002E-3</v>
      </c>
      <c r="N5" s="18">
        <v>5.4770733000000004E-3</v>
      </c>
      <c r="R5" s="17"/>
      <c r="T5" t="s">
        <v>40</v>
      </c>
      <c r="U5" s="56">
        <v>6.1388160000000001E-3</v>
      </c>
      <c r="V5" s="19">
        <f>U5+0.03</f>
        <v>3.6138815999999997E-2</v>
      </c>
      <c r="W5" s="19">
        <f t="shared" si="0"/>
        <v>6.159006039999998E-3</v>
      </c>
    </row>
    <row r="6" spans="1:23" x14ac:dyDescent="0.25">
      <c r="A6" t="s">
        <v>29</v>
      </c>
      <c r="B6" s="18">
        <v>2.6135057499999999E-2</v>
      </c>
      <c r="C6" s="18">
        <v>1.45028164E-2</v>
      </c>
      <c r="D6" s="18">
        <v>4.7434443600000001E-2</v>
      </c>
      <c r="E6" s="13"/>
      <c r="F6" t="s">
        <v>41</v>
      </c>
      <c r="G6" s="18">
        <v>2.1674425099999999E-2</v>
      </c>
      <c r="H6" s="18">
        <v>1.45028164E-2</v>
      </c>
      <c r="I6" s="18">
        <v>3.9114750199999999E-2</v>
      </c>
      <c r="K6" t="s">
        <v>41</v>
      </c>
      <c r="L6" s="18">
        <v>2.1674425000000001E-2</v>
      </c>
      <c r="M6" s="18">
        <v>1.0273094E-2</v>
      </c>
      <c r="N6" s="18">
        <v>2.4781845199999999E-2</v>
      </c>
      <c r="R6" s="17"/>
      <c r="S6" s="20"/>
      <c r="T6" t="s">
        <v>41</v>
      </c>
      <c r="U6" s="56">
        <v>1.870318E-2</v>
      </c>
      <c r="V6" s="19">
        <f>U6+0.03</f>
        <v>4.8703179999999999E-2</v>
      </c>
      <c r="W6" s="19">
        <f t="shared" si="0"/>
        <v>1.2564364000000001E-2</v>
      </c>
    </row>
    <row r="7" spans="1:23" x14ac:dyDescent="0.25">
      <c r="A7" t="s">
        <v>31</v>
      </c>
      <c r="B7" s="19">
        <f>B3</f>
        <v>-2.6869555000000002E-3</v>
      </c>
      <c r="C7" s="19">
        <f t="shared" ref="C7:D7" si="1">C3</f>
        <v>-1.7210090999999999E-3</v>
      </c>
      <c r="D7" s="19">
        <f t="shared" si="1"/>
        <v>-4.0276616999999999E-3</v>
      </c>
      <c r="F7" t="s">
        <v>31</v>
      </c>
      <c r="G7" s="19">
        <f>G3</f>
        <v>-2.1558274000000001E-3</v>
      </c>
      <c r="H7" s="19">
        <f t="shared" ref="H7:I7" si="2">H3</f>
        <v>-2.3001497999999999E-3</v>
      </c>
      <c r="I7" s="19">
        <f t="shared" si="2"/>
        <v>-4.6964529000000001E-3</v>
      </c>
      <c r="K7" t="s">
        <v>31</v>
      </c>
      <c r="L7" s="19">
        <f>L3</f>
        <v>-4.5671770000000004E-3</v>
      </c>
      <c r="M7" s="19">
        <f t="shared" ref="M7:N7" si="3">M3</f>
        <v>-4.220054E-3</v>
      </c>
      <c r="N7" s="19">
        <f t="shared" si="3"/>
        <v>-8.7194442000000007E-3</v>
      </c>
      <c r="R7" s="17"/>
      <c r="S7" s="20"/>
      <c r="W7" s="57">
        <v>0.05</v>
      </c>
    </row>
    <row r="8" spans="1:23" x14ac:dyDescent="0.25">
      <c r="A8" t="s">
        <v>32</v>
      </c>
      <c r="B8" s="19">
        <f>B4</f>
        <v>2.8171439999999999E-4</v>
      </c>
      <c r="C8" s="19">
        <f>C4</f>
        <v>2.6886379999999999E-4</v>
      </c>
      <c r="D8" s="19">
        <f>D4</f>
        <v>6.1269690000000001E-4</v>
      </c>
      <c r="F8" t="s">
        <v>32</v>
      </c>
      <c r="G8" s="19">
        <f>G4-G3</f>
        <v>2.3100085999999999E-3</v>
      </c>
      <c r="H8" s="19">
        <f t="shared" ref="H8:I8" si="4">H4-H3</f>
        <v>2.1695777E-3</v>
      </c>
      <c r="I8" s="19">
        <f t="shared" si="4"/>
        <v>4.8340114999999998E-3</v>
      </c>
      <c r="K8" t="s">
        <v>32</v>
      </c>
      <c r="L8" s="19">
        <f>L4-L3</f>
        <v>5.6788900000000007E-3</v>
      </c>
      <c r="M8" s="19">
        <f t="shared" ref="M8:N8" si="5">M4-M3</f>
        <v>4.0812050000000001E-3</v>
      </c>
      <c r="N8" s="19">
        <f t="shared" si="5"/>
        <v>9.2565727E-3</v>
      </c>
      <c r="R8" s="17"/>
      <c r="S8" s="20"/>
    </row>
    <row r="9" spans="1:23" x14ac:dyDescent="0.25">
      <c r="A9" t="s">
        <v>33</v>
      </c>
      <c r="B9" s="19">
        <f>B5-B4</f>
        <v>2.7287130000000002E-3</v>
      </c>
      <c r="C9" s="19">
        <f t="shared" ref="C9:D9" si="6">C5-C4</f>
        <v>1.6840747000000001E-3</v>
      </c>
      <c r="D9" s="19">
        <f t="shared" si="6"/>
        <v>4.8166802999999999E-3</v>
      </c>
      <c r="F9" t="s">
        <v>33</v>
      </c>
      <c r="G9" s="19">
        <f>G5-G4</f>
        <v>2.3824994000000003E-3</v>
      </c>
      <c r="H9" s="19">
        <f t="shared" ref="H9:I9" si="7">H5-H4</f>
        <v>2.3802454999999998E-3</v>
      </c>
      <c r="I9" s="19">
        <f t="shared" si="7"/>
        <v>5.1169971999999999E-3</v>
      </c>
      <c r="K9" t="s">
        <v>33</v>
      </c>
      <c r="L9" s="19">
        <f>L5-L4</f>
        <v>3.4508379999999995E-3</v>
      </c>
      <c r="M9" s="19">
        <f t="shared" ref="M9:N9" si="8">M5-M4</f>
        <v>2.6916800000000001E-3</v>
      </c>
      <c r="N9" s="19">
        <f t="shared" si="8"/>
        <v>4.9399448000000002E-3</v>
      </c>
      <c r="R9" s="17"/>
      <c r="S9" s="20"/>
    </row>
    <row r="10" spans="1:23" x14ac:dyDescent="0.25">
      <c r="A10" t="s">
        <v>34</v>
      </c>
      <c r="B10" s="19">
        <f>B4-B2</f>
        <v>3.4418871000000004E-2</v>
      </c>
      <c r="C10" s="19">
        <f t="shared" ref="C10:D10" si="9">C4-C2</f>
        <v>2.7391714400000003E-2</v>
      </c>
      <c r="D10" s="19">
        <f t="shared" si="9"/>
        <v>6.7099899399999996E-2</v>
      </c>
      <c r="F10" t="s">
        <v>34</v>
      </c>
      <c r="G10" s="19">
        <f>G4-G2</f>
        <v>2.2813188599999999E-2</v>
      </c>
      <c r="H10" s="19">
        <f t="shared" ref="H10:I10" si="10">H4-H2</f>
        <v>1.99323772E-2</v>
      </c>
      <c r="I10" s="19">
        <f t="shared" si="10"/>
        <v>3.95231261E-2</v>
      </c>
      <c r="K10" t="s">
        <v>34</v>
      </c>
      <c r="L10" s="19">
        <f>L3-L2</f>
        <v>1.8091829999999996E-2</v>
      </c>
      <c r="M10" s="19">
        <f>M3-M2</f>
        <v>9.9838359999999994E-3</v>
      </c>
      <c r="N10" s="19">
        <f>N3-N2</f>
        <v>1.6132677200000001E-2</v>
      </c>
      <c r="R10" s="17"/>
      <c r="S10" s="20"/>
    </row>
    <row r="11" spans="1:23" x14ac:dyDescent="0.25">
      <c r="A11" t="s">
        <v>35</v>
      </c>
      <c r="B11" s="19">
        <f>B6-B4</f>
        <v>2.5853343099999999E-2</v>
      </c>
      <c r="C11" s="19">
        <f t="shared" ref="C11:D11" si="11">C6-C4</f>
        <v>1.42339526E-2</v>
      </c>
      <c r="D11" s="19">
        <f t="shared" si="11"/>
        <v>4.68217467E-2</v>
      </c>
      <c r="F11" t="s">
        <v>35</v>
      </c>
      <c r="G11" s="19">
        <f>G6-G4</f>
        <v>2.15202439E-2</v>
      </c>
      <c r="H11" s="19">
        <f t="shared" ref="H11:I11" si="12">H6-H4</f>
        <v>1.46333885E-2</v>
      </c>
      <c r="I11" s="19">
        <f t="shared" si="12"/>
        <v>3.8977191600000002E-2</v>
      </c>
      <c r="K11" t="s">
        <v>35</v>
      </c>
      <c r="L11" s="19">
        <f>L6-L5</f>
        <v>1.7111873999999999E-2</v>
      </c>
      <c r="M11" s="19">
        <f>M6-M5</f>
        <v>7.7202629999999998E-3</v>
      </c>
      <c r="N11" s="19">
        <f t="shared" ref="N11" si="13">N6-N4</f>
        <v>2.4244716699999998E-2</v>
      </c>
    </row>
    <row r="13" spans="1:23" x14ac:dyDescent="0.25">
      <c r="A13" t="s">
        <v>70</v>
      </c>
      <c r="B13" t="s">
        <v>22</v>
      </c>
      <c r="C13" t="s">
        <v>30</v>
      </c>
      <c r="D13" t="s">
        <v>36</v>
      </c>
      <c r="F13" t="s">
        <v>70</v>
      </c>
      <c r="G13" t="s">
        <v>22</v>
      </c>
      <c r="H13" t="s">
        <v>30</v>
      </c>
      <c r="I13" t="s">
        <v>36</v>
      </c>
      <c r="K13" t="s">
        <v>70</v>
      </c>
      <c r="L13" t="s">
        <v>22</v>
      </c>
      <c r="M13" t="s">
        <v>30</v>
      </c>
      <c r="N13" t="s">
        <v>36</v>
      </c>
    </row>
    <row r="14" spans="1:23" x14ac:dyDescent="0.25">
      <c r="A14" t="s">
        <v>37</v>
      </c>
      <c r="B14" s="19">
        <f>B2+$B$26</f>
        <v>3.5862843400000004E-2</v>
      </c>
      <c r="C14" s="19">
        <f>C2+$C$26</f>
        <v>4.2877149400000009E-2</v>
      </c>
      <c r="D14" s="19">
        <f>D2+$D$26</f>
        <v>3.5127975000000117E-3</v>
      </c>
      <c r="F14" t="s">
        <v>37</v>
      </c>
      <c r="G14" s="19">
        <f>G2+$G$26</f>
        <v>4.7340992600000006E-2</v>
      </c>
      <c r="H14" s="19">
        <f>H2+$H$26</f>
        <v>4.9937050700000006E-2</v>
      </c>
      <c r="I14" s="19">
        <f>I2+$I$26</f>
        <v>3.0614432500000004E-2</v>
      </c>
      <c r="K14" t="s">
        <v>37</v>
      </c>
      <c r="L14" s="19">
        <f>L2+$L$26</f>
        <v>4.7340993000000012E-2</v>
      </c>
      <c r="M14" s="19">
        <f>M2+$M$26</f>
        <v>5.579611000000001E-2</v>
      </c>
      <c r="N14" s="19">
        <f>N2+$N$26</f>
        <v>4.514787860000001E-2</v>
      </c>
    </row>
    <row r="15" spans="1:23" x14ac:dyDescent="0.25">
      <c r="A15" t="s">
        <v>38</v>
      </c>
      <c r="B15" s="19">
        <f>B3+$B$26</f>
        <v>6.7313044500000002E-2</v>
      </c>
      <c r="C15" s="19">
        <f>C3+$C$26</f>
        <v>6.8278990900000003E-2</v>
      </c>
      <c r="D15" s="19">
        <f>D3+$D$26</f>
        <v>6.5972338300000002E-2</v>
      </c>
      <c r="F15" t="s">
        <v>38</v>
      </c>
      <c r="G15" s="19">
        <f t="shared" ref="G15:G17" si="14">G3+$G$26</f>
        <v>6.7844172600000002E-2</v>
      </c>
      <c r="H15" s="19">
        <f t="shared" ref="H15:H17" si="15">H3+$H$26</f>
        <v>6.7699850200000009E-2</v>
      </c>
      <c r="I15" s="19">
        <f t="shared" ref="I15:I17" si="16">I3+$I$26</f>
        <v>6.5303547100000012E-2</v>
      </c>
      <c r="K15" t="s">
        <v>38</v>
      </c>
      <c r="L15" s="19">
        <f>L3+$L$26</f>
        <v>6.5432823000000001E-2</v>
      </c>
      <c r="M15" s="19">
        <f>M3+$M$26</f>
        <v>6.5779946000000006E-2</v>
      </c>
      <c r="N15" s="19">
        <f>N3+$N$26</f>
        <v>6.1280555800000004E-2</v>
      </c>
    </row>
    <row r="16" spans="1:23" x14ac:dyDescent="0.25">
      <c r="A16" t="s">
        <v>39</v>
      </c>
      <c r="B16" s="19">
        <f>B4+$B$26</f>
        <v>7.02817144E-2</v>
      </c>
      <c r="C16" s="19">
        <f>C4+$C$26</f>
        <v>7.0268863800000012E-2</v>
      </c>
      <c r="D16" s="19">
        <f>D4+$D$26</f>
        <v>7.0612696900000008E-2</v>
      </c>
      <c r="F16" t="s">
        <v>39</v>
      </c>
      <c r="G16" s="19">
        <f t="shared" si="14"/>
        <v>7.0154181200000013E-2</v>
      </c>
      <c r="H16" s="19">
        <f t="shared" si="15"/>
        <v>6.9869427900000003E-2</v>
      </c>
      <c r="I16" s="19">
        <f t="shared" si="16"/>
        <v>7.0137558600000011E-2</v>
      </c>
      <c r="K16" t="s">
        <v>39</v>
      </c>
      <c r="L16" s="19">
        <f>L4+$L$26</f>
        <v>7.1111713000000007E-2</v>
      </c>
      <c r="M16" s="19">
        <f>M4+$M$26</f>
        <v>6.986115100000001E-2</v>
      </c>
      <c r="N16" s="19">
        <f>N4+$N$26</f>
        <v>7.0537128500000004E-2</v>
      </c>
    </row>
    <row r="17" spans="1:14" x14ac:dyDescent="0.25">
      <c r="A17" t="s">
        <v>40</v>
      </c>
      <c r="B17" s="19">
        <f>B5+$B$26</f>
        <v>7.3010427400000008E-2</v>
      </c>
      <c r="C17" s="19">
        <f>C5+$C$26</f>
        <v>7.1952938500000008E-2</v>
      </c>
      <c r="D17" s="19">
        <f>D5+$D$26</f>
        <v>7.5429377200000008E-2</v>
      </c>
      <c r="F17" t="s">
        <v>40</v>
      </c>
      <c r="G17" s="19">
        <f t="shared" si="14"/>
        <v>7.25366806E-2</v>
      </c>
      <c r="H17" s="19">
        <f t="shared" si="15"/>
        <v>7.2249673400000006E-2</v>
      </c>
      <c r="I17" s="19">
        <f t="shared" si="16"/>
        <v>7.5254555800000011E-2</v>
      </c>
      <c r="K17" t="s">
        <v>40</v>
      </c>
      <c r="L17" s="19">
        <f>L5+$L$26</f>
        <v>7.4562551000000005E-2</v>
      </c>
      <c r="M17" s="19">
        <f>M5+$M$26</f>
        <v>7.2552831000000012E-2</v>
      </c>
      <c r="N17" s="19">
        <f>N5+$N$26</f>
        <v>7.5477073300000003E-2</v>
      </c>
    </row>
    <row r="18" spans="1:14" x14ac:dyDescent="0.25">
      <c r="A18" t="s">
        <v>41</v>
      </c>
      <c r="B18" s="19">
        <f>B6+$B$26</f>
        <v>9.613505750000001E-2</v>
      </c>
      <c r="C18" s="19">
        <f>C6+$C$26</f>
        <v>8.4502816400000014E-2</v>
      </c>
      <c r="D18" s="19">
        <f>D6+$D$26</f>
        <v>0.11743444360000001</v>
      </c>
      <c r="F18" t="s">
        <v>41</v>
      </c>
      <c r="G18" s="19">
        <f>G6+$G$26</f>
        <v>9.1674425100000012E-2</v>
      </c>
      <c r="H18" s="19">
        <f>H6+$H$26</f>
        <v>8.4502816400000014E-2</v>
      </c>
      <c r="I18" s="19">
        <f>I6+$I$26</f>
        <v>0.1091147502</v>
      </c>
      <c r="K18" t="s">
        <v>41</v>
      </c>
      <c r="L18" s="19">
        <f>L6+$L$26</f>
        <v>9.1674425000000004E-2</v>
      </c>
      <c r="M18" s="19">
        <f>M6+$M$26</f>
        <v>8.0273094000000003E-2</v>
      </c>
      <c r="N18" s="19">
        <f>N6+$N$26</f>
        <v>9.4781845200000006E-2</v>
      </c>
    </row>
    <row r="20" spans="1:14" x14ac:dyDescent="0.25">
      <c r="A20" t="s">
        <v>69</v>
      </c>
      <c r="B20" t="s">
        <v>22</v>
      </c>
      <c r="C20" t="s">
        <v>30</v>
      </c>
      <c r="D20" t="s">
        <v>36</v>
      </c>
      <c r="F20" t="s">
        <v>69</v>
      </c>
      <c r="G20" t="s">
        <v>22</v>
      </c>
      <c r="H20" t="s">
        <v>30</v>
      </c>
      <c r="I20" t="s">
        <v>36</v>
      </c>
      <c r="K20" t="s">
        <v>69</v>
      </c>
      <c r="L20" t="s">
        <v>22</v>
      </c>
      <c r="M20" t="s">
        <v>30</v>
      </c>
      <c r="N20" t="s">
        <v>36</v>
      </c>
    </row>
    <row r="21" spans="1:14" x14ac:dyDescent="0.25">
      <c r="A21" t="s">
        <v>37</v>
      </c>
      <c r="B21" s="19">
        <f>B14</f>
        <v>3.5862843400000004E-2</v>
      </c>
      <c r="C21" s="19">
        <f>C14</f>
        <v>4.2877149400000009E-2</v>
      </c>
      <c r="D21" s="19">
        <f>D14</f>
        <v>3.5127975000000117E-3</v>
      </c>
      <c r="F21" t="s">
        <v>37</v>
      </c>
      <c r="G21" s="19">
        <f>G14</f>
        <v>4.7340992600000006E-2</v>
      </c>
      <c r="H21" s="19">
        <f t="shared" ref="H21:I21" si="17">H14</f>
        <v>4.9937050700000006E-2</v>
      </c>
      <c r="I21" s="19">
        <f t="shared" si="17"/>
        <v>3.0614432500000004E-2</v>
      </c>
      <c r="K21" t="s">
        <v>37</v>
      </c>
      <c r="L21" s="19">
        <f>L14</f>
        <v>4.7340993000000012E-2</v>
      </c>
      <c r="M21" s="19">
        <f t="shared" ref="M21:N21" si="18">M14</f>
        <v>5.579611000000001E-2</v>
      </c>
      <c r="N21" s="19">
        <f t="shared" si="18"/>
        <v>4.514787860000001E-2</v>
      </c>
    </row>
    <row r="22" spans="1:14" x14ac:dyDescent="0.25">
      <c r="A22" t="s">
        <v>38</v>
      </c>
      <c r="B22" s="19">
        <f t="shared" ref="B22:D25" si="19">B15-B14</f>
        <v>3.1450201099999998E-2</v>
      </c>
      <c r="C22" s="19">
        <f t="shared" si="19"/>
        <v>2.5401841499999994E-2</v>
      </c>
      <c r="D22" s="19">
        <f t="shared" si="19"/>
        <v>6.2459540799999991E-2</v>
      </c>
      <c r="F22" t="s">
        <v>38</v>
      </c>
      <c r="G22" s="19">
        <f>G15-G14</f>
        <v>2.0503179999999996E-2</v>
      </c>
      <c r="H22" s="19">
        <f t="shared" ref="H22:I22" si="20">H15-H14</f>
        <v>1.7762799500000002E-2</v>
      </c>
      <c r="I22" s="19">
        <f t="shared" si="20"/>
        <v>3.4689114600000008E-2</v>
      </c>
      <c r="K22" t="s">
        <v>38</v>
      </c>
      <c r="L22" s="19">
        <f>L15-L14</f>
        <v>1.8091829999999989E-2</v>
      </c>
      <c r="M22" s="19">
        <f t="shared" ref="M22:N22" si="21">M15-M14</f>
        <v>9.9838359999999959E-3</v>
      </c>
      <c r="N22" s="19">
        <f t="shared" si="21"/>
        <v>1.6132677199999994E-2</v>
      </c>
    </row>
    <row r="23" spans="1:14" x14ac:dyDescent="0.25">
      <c r="A23" t="s">
        <v>39</v>
      </c>
      <c r="B23" s="19">
        <f t="shared" si="19"/>
        <v>2.9686698999999983E-3</v>
      </c>
      <c r="C23" s="56">
        <f t="shared" si="19"/>
        <v>1.9898729000000087E-3</v>
      </c>
      <c r="D23" s="56">
        <f t="shared" si="19"/>
        <v>4.6403586000000052E-3</v>
      </c>
      <c r="F23" t="s">
        <v>39</v>
      </c>
      <c r="G23" s="19">
        <f t="shared" ref="G23:I23" si="22">G16-G15</f>
        <v>2.3100086000000103E-3</v>
      </c>
      <c r="H23" s="56">
        <f t="shared" si="22"/>
        <v>2.1695776999999944E-3</v>
      </c>
      <c r="I23" s="56">
        <f t="shared" si="22"/>
        <v>4.8340114999999989E-3</v>
      </c>
      <c r="K23" t="s">
        <v>39</v>
      </c>
      <c r="L23" s="19">
        <f t="shared" ref="L23:N23" si="23">L16-L15</f>
        <v>5.6788900000000059E-3</v>
      </c>
      <c r="M23" s="56">
        <f t="shared" si="23"/>
        <v>4.0812050000000044E-3</v>
      </c>
      <c r="N23" s="56">
        <f t="shared" si="23"/>
        <v>9.2565727E-3</v>
      </c>
    </row>
    <row r="24" spans="1:14" x14ac:dyDescent="0.25">
      <c r="A24" t="s">
        <v>40</v>
      </c>
      <c r="B24" s="19">
        <f t="shared" si="19"/>
        <v>2.7287130000000076E-3</v>
      </c>
      <c r="C24" s="56">
        <f t="shared" si="19"/>
        <v>1.6840746999999961E-3</v>
      </c>
      <c r="D24" s="56">
        <f t="shared" si="19"/>
        <v>4.8166803000000008E-3</v>
      </c>
      <c r="F24" t="s">
        <v>40</v>
      </c>
      <c r="G24" s="19">
        <f t="shared" ref="G24:I24" si="24">G17-G16</f>
        <v>2.3824993999999877E-3</v>
      </c>
      <c r="H24" s="56">
        <f t="shared" si="24"/>
        <v>2.3802455000000028E-3</v>
      </c>
      <c r="I24" s="56">
        <f t="shared" si="24"/>
        <v>5.1169972000000008E-3</v>
      </c>
      <c r="K24" t="s">
        <v>40</v>
      </c>
      <c r="L24" s="19">
        <f t="shared" ref="L24:N25" si="25">L17-L16</f>
        <v>3.4508379999999977E-3</v>
      </c>
      <c r="M24" s="56">
        <f t="shared" si="25"/>
        <v>2.6916800000000018E-3</v>
      </c>
      <c r="N24" s="56">
        <f t="shared" si="25"/>
        <v>4.9399447999999985E-3</v>
      </c>
    </row>
    <row r="25" spans="1:14" x14ac:dyDescent="0.25">
      <c r="A25" t="s">
        <v>41</v>
      </c>
      <c r="B25" s="19">
        <f t="shared" si="19"/>
        <v>2.3124630100000002E-2</v>
      </c>
      <c r="C25" s="56">
        <f t="shared" si="19"/>
        <v>1.2549877900000006E-2</v>
      </c>
      <c r="D25" s="56">
        <f t="shared" si="19"/>
        <v>4.2005066399999999E-2</v>
      </c>
      <c r="F25" t="s">
        <v>41</v>
      </c>
      <c r="G25" s="19">
        <f t="shared" ref="G25:I25" si="26">G18-G17</f>
        <v>1.9137744500000012E-2</v>
      </c>
      <c r="H25" s="56">
        <f t="shared" si="26"/>
        <v>1.2253143000000008E-2</v>
      </c>
      <c r="I25" s="56">
        <f t="shared" si="26"/>
        <v>3.3860194399999988E-2</v>
      </c>
      <c r="K25" t="s">
        <v>41</v>
      </c>
      <c r="L25" s="19">
        <f t="shared" si="25"/>
        <v>1.7111873999999999E-2</v>
      </c>
      <c r="M25" s="56">
        <f t="shared" ref="M25:N25" si="27">M18-M17</f>
        <v>7.7202629999999911E-3</v>
      </c>
      <c r="N25" s="56">
        <f t="shared" si="27"/>
        <v>1.9304771900000003E-2</v>
      </c>
    </row>
    <row r="26" spans="1:14" x14ac:dyDescent="0.25">
      <c r="B26" s="58">
        <f t="array" ref="B26">MAX(CEILING(MAX(ABS($B$2:$D$2))*100,1)/100,CEILING(MAX(ABS($G$2:$I$2))*100,1)/100,CEILING(MAX(ABS($L$2:$N$2))*100,1)/100)</f>
        <v>7.0000000000000007E-2</v>
      </c>
      <c r="C26" s="58">
        <f t="array" ref="C26">MAX(CEILING(MAX(ABS($B$2:$D$2))*100,1)/100,CEILING(MAX(ABS($G$2:$I$2))*100,1)/100,CEILING(MAX(ABS($L$2:$N$2))*100,1)/100)</f>
        <v>7.0000000000000007E-2</v>
      </c>
      <c r="D26" s="58">
        <f t="array" ref="D26">MAX(CEILING(MAX(ABS($B$2:$D$2))*100,1)/100,CEILING(MAX(ABS($G$2:$I$2))*100,1)/100,CEILING(MAX(ABS($L$2:$N$2))*100,1)/100)</f>
        <v>7.0000000000000007E-2</v>
      </c>
      <c r="G26" s="58">
        <f t="array" ref="G26">MAX(CEILING(MAX(ABS($B$2:$D$2))*100,1)/100,CEILING(MAX(ABS($G$2:$I$2))*100,1)/100,CEILING(MAX(ABS($L$2:$N$2))*100,1)/100)</f>
        <v>7.0000000000000007E-2</v>
      </c>
      <c r="H26" s="58">
        <f t="array" ref="H26">MAX(CEILING(MAX(ABS($B$2:$D$2))*100,1)/100,CEILING(MAX(ABS($G$2:$I$2))*100,1)/100,CEILING(MAX(ABS($L$2:$N$2))*100,1)/100)</f>
        <v>7.0000000000000007E-2</v>
      </c>
      <c r="I26" s="58">
        <f t="array" ref="I26">MAX(CEILING(MAX(ABS($B$2:$D$2))*100,1)/100,CEILING(MAX(ABS($G$2:$I$2))*100,1)/100,CEILING(MAX(ABS($L$2:$N$2))*100,1)/100)</f>
        <v>7.0000000000000007E-2</v>
      </c>
      <c r="L26" s="58">
        <f t="array" ref="L26">MAX(CEILING(MAX(ABS($B$2:$D$2))*100,1)/100,CEILING(MAX(ABS($G$2:$I$2))*100,1)/100,CEILING(MAX(ABS($L$2:$N$2))*100,1)/100)</f>
        <v>7.0000000000000007E-2</v>
      </c>
      <c r="M26" s="58">
        <f t="array" ref="M26">MAX(CEILING(MAX(ABS($B$2:$D$2))*100,1)/100,CEILING(MAX(ABS($G$2:$I$2))*100,1)/100,CEILING(MAX(ABS($L$2:$N$2))*100,1)/100)</f>
        <v>7.0000000000000007E-2</v>
      </c>
      <c r="N26" s="58">
        <f t="array" ref="N26">MAX(CEILING(MAX(ABS($B$2:$D$2))*100,1)/100,CEILING(MAX(ABS($G$2:$I$2))*100,1)/100,CEILING(MAX(ABS($L$2:$N$2))*100,1)/100)</f>
        <v>7.0000000000000007E-2</v>
      </c>
    </row>
    <row r="27" spans="1:14" x14ac:dyDescent="0.25">
      <c r="A27" t="s">
        <v>71</v>
      </c>
      <c r="B27" s="19">
        <f>B15-B14</f>
        <v>3.1450201099999998E-2</v>
      </c>
      <c r="C27" s="19">
        <f>C15-C14</f>
        <v>2.5401841499999994E-2</v>
      </c>
      <c r="D27" s="19">
        <f>D15-D14</f>
        <v>6.2459540799999991E-2</v>
      </c>
      <c r="F27" t="s">
        <v>71</v>
      </c>
      <c r="G27" s="19">
        <f>G15-G14</f>
        <v>2.0503179999999996E-2</v>
      </c>
      <c r="H27" s="19">
        <f>H15-H14</f>
        <v>1.7762799500000002E-2</v>
      </c>
      <c r="I27" s="19">
        <f>I15-I14</f>
        <v>3.4689114600000008E-2</v>
      </c>
      <c r="K27" t="s">
        <v>71</v>
      </c>
      <c r="L27" s="19">
        <f>L15-L14</f>
        <v>1.8091829999999989E-2</v>
      </c>
      <c r="M27" s="19">
        <f>M15-M14</f>
        <v>9.9838359999999959E-3</v>
      </c>
      <c r="N27" s="19">
        <f>N15-N14</f>
        <v>1.6132677199999994E-2</v>
      </c>
    </row>
    <row r="28" spans="1:14" x14ac:dyDescent="0.25">
      <c r="A28" t="s">
        <v>72</v>
      </c>
      <c r="B28" s="19">
        <f>B18-B17</f>
        <v>2.3124630100000002E-2</v>
      </c>
      <c r="C28" s="19">
        <f t="shared" ref="C28:D28" si="28">C18-C17</f>
        <v>1.2549877900000006E-2</v>
      </c>
      <c r="D28" s="19">
        <f t="shared" si="28"/>
        <v>4.2005066399999999E-2</v>
      </c>
      <c r="F28" t="s">
        <v>72</v>
      </c>
      <c r="G28" s="19">
        <f>G18-G17</f>
        <v>1.9137744500000012E-2</v>
      </c>
      <c r="H28" s="19">
        <f t="shared" ref="H28:I28" si="29">H18-H17</f>
        <v>1.2253143000000008E-2</v>
      </c>
      <c r="I28" s="19">
        <f t="shared" si="29"/>
        <v>3.3860194399999988E-2</v>
      </c>
      <c r="K28" t="s">
        <v>72</v>
      </c>
      <c r="L28" s="19">
        <f>L18-L17</f>
        <v>1.7111873999999999E-2</v>
      </c>
      <c r="M28" s="19">
        <f t="shared" ref="M28:N28" si="30">M18-M17</f>
        <v>7.7202629999999911E-3</v>
      </c>
      <c r="N28" s="19">
        <f t="shared" si="30"/>
        <v>1.9304771900000003E-2</v>
      </c>
    </row>
    <row r="29" spans="1:14" x14ac:dyDescent="0.25">
      <c r="A29" s="17"/>
    </row>
    <row r="30" spans="1:14" x14ac:dyDescent="0.25">
      <c r="A30" s="17"/>
    </row>
    <row r="31" spans="1:14" x14ac:dyDescent="0.25">
      <c r="A31" s="17"/>
    </row>
    <row r="33" spans="1:12" x14ac:dyDescent="0.25">
      <c r="A33" s="17"/>
    </row>
    <row r="34" spans="1:12" x14ac:dyDescent="0.25">
      <c r="A34" s="17"/>
      <c r="B34" t="s">
        <v>22</v>
      </c>
      <c r="C34" t="s">
        <v>30</v>
      </c>
      <c r="D34" s="20" t="s">
        <v>36</v>
      </c>
      <c r="I34" s="80"/>
      <c r="J34" t="s">
        <v>22</v>
      </c>
      <c r="K34" t="s">
        <v>30</v>
      </c>
      <c r="L34" t="s">
        <v>36</v>
      </c>
    </row>
    <row r="35" spans="1:12" x14ac:dyDescent="0.25">
      <c r="A35" s="17" t="s">
        <v>37</v>
      </c>
      <c r="B35">
        <v>-2.26590074E-2</v>
      </c>
      <c r="C35">
        <v>-2.0062949300000001E-2</v>
      </c>
      <c r="D35" s="20">
        <v>-3.9385567500000003E-2</v>
      </c>
      <c r="I35" s="80" t="s">
        <v>37</v>
      </c>
      <c r="J35">
        <v>-2.2659006999999998E-2</v>
      </c>
      <c r="K35">
        <v>-1.420389E-2</v>
      </c>
      <c r="L35">
        <v>-2.48521214E-2</v>
      </c>
    </row>
    <row r="36" spans="1:12" x14ac:dyDescent="0.25">
      <c r="A36" s="17" t="s">
        <v>38</v>
      </c>
      <c r="B36">
        <v>-2.1558274000000001E-3</v>
      </c>
      <c r="C36">
        <v>-2.3001497999999999E-3</v>
      </c>
      <c r="D36" s="20">
        <v>-4.6964529000000001E-3</v>
      </c>
      <c r="I36" s="80" t="s">
        <v>38</v>
      </c>
      <c r="J36">
        <v>-4.5671770000000004E-3</v>
      </c>
      <c r="K36">
        <v>-4.220054E-3</v>
      </c>
      <c r="L36">
        <v>-8.7194442000000007E-3</v>
      </c>
    </row>
    <row r="37" spans="1:12" x14ac:dyDescent="0.25">
      <c r="A37" s="17" t="s">
        <v>39</v>
      </c>
      <c r="B37">
        <v>1.5418119999999999E-4</v>
      </c>
      <c r="C37">
        <v>-1.305721E-4</v>
      </c>
      <c r="D37" s="20">
        <v>1.3755859999999999E-4</v>
      </c>
      <c r="I37" s="80" t="s">
        <v>39</v>
      </c>
      <c r="J37">
        <v>1.1117130000000001E-3</v>
      </c>
      <c r="K37">
        <v>-1.38849E-4</v>
      </c>
      <c r="L37">
        <v>5.3712849999999995E-4</v>
      </c>
    </row>
    <row r="38" spans="1:12" x14ac:dyDescent="0.25">
      <c r="A38" s="17" t="s">
        <v>40</v>
      </c>
      <c r="B38">
        <v>2.5366806000000001E-3</v>
      </c>
      <c r="C38">
        <v>2.2496733999999999E-3</v>
      </c>
      <c r="D38" s="20">
        <v>5.2545557999999996E-3</v>
      </c>
      <c r="I38" s="80" t="s">
        <v>40</v>
      </c>
      <c r="J38">
        <v>4.5625509999999998E-3</v>
      </c>
      <c r="K38">
        <v>2.5528310000000002E-3</v>
      </c>
      <c r="L38">
        <v>5.4770733000000004E-3</v>
      </c>
    </row>
    <row r="39" spans="1:12" x14ac:dyDescent="0.25">
      <c r="A39" s="17" t="s">
        <v>41</v>
      </c>
      <c r="B39">
        <v>2.1674425099999999E-2</v>
      </c>
      <c r="C39">
        <v>1.45028164E-2</v>
      </c>
      <c r="D39">
        <v>3.9114750199999999E-2</v>
      </c>
      <c r="I39" s="80" t="s">
        <v>41</v>
      </c>
      <c r="J39">
        <v>2.1674425000000001E-2</v>
      </c>
      <c r="K39">
        <v>1.0273094E-2</v>
      </c>
      <c r="L39">
        <v>2.4781845199999999E-2</v>
      </c>
    </row>
    <row r="40" spans="1:12" x14ac:dyDescent="0.25">
      <c r="I40" s="81"/>
    </row>
    <row r="41" spans="1:12" x14ac:dyDescent="0.25">
      <c r="A41" s="17"/>
      <c r="B41" t="s">
        <v>22</v>
      </c>
      <c r="C41" t="s">
        <v>30</v>
      </c>
      <c r="D41" t="s">
        <v>36</v>
      </c>
      <c r="I41" s="82"/>
    </row>
    <row r="42" spans="1:12" x14ac:dyDescent="0.25">
      <c r="A42" s="17" t="s">
        <v>37</v>
      </c>
      <c r="B42">
        <v>-3.4137156600000003E-2</v>
      </c>
      <c r="C42">
        <v>-2.7122850600000002E-2</v>
      </c>
      <c r="D42">
        <v>-6.6487202499999995E-2</v>
      </c>
      <c r="I42" s="79"/>
    </row>
    <row r="43" spans="1:12" x14ac:dyDescent="0.25">
      <c r="A43" s="17" t="s">
        <v>38</v>
      </c>
      <c r="B43">
        <v>-2.6869555000000002E-3</v>
      </c>
      <c r="C43">
        <v>-1.7210090999999999E-3</v>
      </c>
      <c r="D43">
        <v>-4.0276616999999999E-3</v>
      </c>
    </row>
    <row r="44" spans="1:12" x14ac:dyDescent="0.25">
      <c r="A44" s="17" t="s">
        <v>39</v>
      </c>
      <c r="B44">
        <v>2.8171439999999999E-4</v>
      </c>
      <c r="C44">
        <v>2.6886379999999999E-4</v>
      </c>
      <c r="D44">
        <v>6.1269690000000001E-4</v>
      </c>
    </row>
    <row r="45" spans="1:12" x14ac:dyDescent="0.25">
      <c r="A45" s="17" t="s">
        <v>40</v>
      </c>
      <c r="B45">
        <v>3.0104274000000001E-3</v>
      </c>
      <c r="C45">
        <v>1.9529384999999999E-3</v>
      </c>
      <c r="D45">
        <v>5.4293772000000001E-3</v>
      </c>
    </row>
    <row r="46" spans="1:12" x14ac:dyDescent="0.25">
      <c r="A46" s="17" t="s">
        <v>41</v>
      </c>
      <c r="B46">
        <v>2.6135057499999999E-2</v>
      </c>
      <c r="C46">
        <v>1.45028164E-2</v>
      </c>
      <c r="D46">
        <v>4.7434443600000001E-2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2"/>
  <sheetViews>
    <sheetView topLeftCell="A2" workbookViewId="0">
      <selection activeCell="B1" sqref="B1:C1048576"/>
    </sheetView>
  </sheetViews>
  <sheetFormatPr defaultRowHeight="15" x14ac:dyDescent="0.25"/>
  <cols>
    <col min="1" max="1" width="20.140625" style="27" customWidth="1"/>
    <col min="2" max="3" width="9.140625" style="23"/>
    <col min="4" max="16384" width="9.140625" style="24"/>
  </cols>
  <sheetData>
    <row r="1" spans="1:3" x14ac:dyDescent="0.25">
      <c r="A1" s="21" t="s">
        <v>0</v>
      </c>
      <c r="B1" s="22" t="s">
        <v>42</v>
      </c>
      <c r="C1" s="23" t="s">
        <v>43</v>
      </c>
    </row>
    <row r="2" spans="1:3" x14ac:dyDescent="0.25">
      <c r="A2" s="25">
        <v>38839</v>
      </c>
      <c r="B2" s="26">
        <v>0.12143352961227585</v>
      </c>
    </row>
    <row r="3" spans="1:3" x14ac:dyDescent="0.25">
      <c r="A3" s="25">
        <v>38840</v>
      </c>
      <c r="B3" s="26">
        <v>0.16839798385807406</v>
      </c>
    </row>
    <row r="4" spans="1:3" x14ac:dyDescent="0.25">
      <c r="A4" s="25">
        <v>38841</v>
      </c>
      <c r="B4" s="26">
        <v>0.16382193796191896</v>
      </c>
    </row>
    <row r="5" spans="1:3" x14ac:dyDescent="0.25">
      <c r="A5" s="25">
        <v>38842</v>
      </c>
      <c r="B5" s="26">
        <v>0.15836970839232323</v>
      </c>
    </row>
    <row r="6" spans="1:3" x14ac:dyDescent="0.25">
      <c r="A6" s="25">
        <v>38845</v>
      </c>
      <c r="B6" s="26">
        <v>0.15578361533460383</v>
      </c>
    </row>
    <row r="7" spans="1:3" x14ac:dyDescent="0.25">
      <c r="A7" s="25">
        <v>38846</v>
      </c>
      <c r="B7" s="26">
        <v>0.1507548722869621</v>
      </c>
    </row>
    <row r="8" spans="1:3" x14ac:dyDescent="0.25">
      <c r="A8" s="25">
        <v>38847</v>
      </c>
      <c r="B8" s="26">
        <v>0.14527461071603384</v>
      </c>
    </row>
    <row r="9" spans="1:3" x14ac:dyDescent="0.25">
      <c r="A9" s="25">
        <v>38848</v>
      </c>
      <c r="B9" s="26">
        <v>0.14103990850208423</v>
      </c>
    </row>
    <row r="10" spans="1:3" x14ac:dyDescent="0.25">
      <c r="A10" s="25">
        <v>38849</v>
      </c>
      <c r="B10" s="26">
        <v>0.14175980986305017</v>
      </c>
    </row>
    <row r="11" spans="1:3" x14ac:dyDescent="0.25">
      <c r="A11" s="25">
        <v>38852</v>
      </c>
      <c r="B11" s="26">
        <v>0.14860246224563048</v>
      </c>
    </row>
    <row r="12" spans="1:3" x14ac:dyDescent="0.25">
      <c r="A12" s="25">
        <v>38853</v>
      </c>
      <c r="B12" s="26">
        <v>0.14901598847028302</v>
      </c>
    </row>
    <row r="13" spans="1:3" x14ac:dyDescent="0.25">
      <c r="A13" s="25">
        <v>38854</v>
      </c>
      <c r="B13" s="26">
        <v>0.14802115927463991</v>
      </c>
    </row>
    <row r="14" spans="1:3" x14ac:dyDescent="0.25">
      <c r="A14" s="25">
        <v>38855</v>
      </c>
      <c r="B14" s="26">
        <v>0.1428905360442525</v>
      </c>
    </row>
    <row r="15" spans="1:3" x14ac:dyDescent="0.25">
      <c r="A15" s="25">
        <v>38856</v>
      </c>
      <c r="B15" s="26">
        <v>0.1377889417647824</v>
      </c>
    </row>
    <row r="16" spans="1:3" x14ac:dyDescent="0.25">
      <c r="A16" s="25">
        <v>38859</v>
      </c>
      <c r="B16" s="26">
        <v>0.14731760170665437</v>
      </c>
    </row>
    <row r="17" spans="1:2" x14ac:dyDescent="0.25">
      <c r="A17" s="25">
        <v>38860</v>
      </c>
      <c r="B17" s="26">
        <v>0.14205486065939177</v>
      </c>
    </row>
    <row r="18" spans="1:2" x14ac:dyDescent="0.25">
      <c r="A18" s="25">
        <v>38861</v>
      </c>
      <c r="B18" s="26">
        <v>0.14074276776026626</v>
      </c>
    </row>
    <row r="19" spans="1:2" x14ac:dyDescent="0.25">
      <c r="A19" s="25">
        <v>38862</v>
      </c>
      <c r="B19" s="26">
        <v>0.16192377670241537</v>
      </c>
    </row>
    <row r="20" spans="1:2" x14ac:dyDescent="0.25">
      <c r="A20" s="25">
        <v>38863</v>
      </c>
      <c r="B20" s="26">
        <v>0.17742399461639563</v>
      </c>
    </row>
    <row r="21" spans="1:2" x14ac:dyDescent="0.25">
      <c r="A21" s="25">
        <v>38867</v>
      </c>
      <c r="B21" s="26">
        <v>0.17149098861068066</v>
      </c>
    </row>
    <row r="22" spans="1:2" x14ac:dyDescent="0.25">
      <c r="A22" s="25">
        <v>38868</v>
      </c>
      <c r="B22" s="26">
        <v>0.16693937418225305</v>
      </c>
    </row>
    <row r="23" spans="1:2" x14ac:dyDescent="0.25">
      <c r="A23" s="25">
        <v>38869</v>
      </c>
      <c r="B23" s="26">
        <v>0.16087054113779137</v>
      </c>
    </row>
    <row r="24" spans="1:2" x14ac:dyDescent="0.25">
      <c r="A24" s="25">
        <v>38870</v>
      </c>
      <c r="B24" s="26">
        <v>0.16786565839029469</v>
      </c>
    </row>
    <row r="25" spans="1:2" x14ac:dyDescent="0.25">
      <c r="A25" s="25">
        <v>38873</v>
      </c>
      <c r="B25" s="26">
        <v>0.16181154037559975</v>
      </c>
    </row>
    <row r="26" spans="1:2" x14ac:dyDescent="0.25">
      <c r="A26" s="25">
        <v>38874</v>
      </c>
      <c r="B26" s="26">
        <v>0.18831445716694339</v>
      </c>
    </row>
    <row r="27" spans="1:2" x14ac:dyDescent="0.25">
      <c r="A27" s="25">
        <v>38875</v>
      </c>
      <c r="B27" s="26">
        <v>0.18205520794398292</v>
      </c>
    </row>
    <row r="28" spans="1:2" x14ac:dyDescent="0.25">
      <c r="A28" s="25">
        <v>38876</v>
      </c>
      <c r="B28" s="26">
        <v>0.17777691383486924</v>
      </c>
    </row>
    <row r="29" spans="1:2" x14ac:dyDescent="0.25">
      <c r="A29" s="25">
        <v>38877</v>
      </c>
      <c r="B29" s="26">
        <v>0.17241782157363572</v>
      </c>
    </row>
    <row r="30" spans="1:2" x14ac:dyDescent="0.25">
      <c r="A30" s="25">
        <v>38880</v>
      </c>
      <c r="B30" s="26">
        <v>0.17296332783165991</v>
      </c>
    </row>
    <row r="31" spans="1:2" x14ac:dyDescent="0.25">
      <c r="A31" s="25">
        <v>38881</v>
      </c>
      <c r="B31" s="26">
        <v>0.19030394327518177</v>
      </c>
    </row>
    <row r="32" spans="1:2" x14ac:dyDescent="0.25">
      <c r="A32" s="25">
        <v>38882</v>
      </c>
      <c r="B32" s="26">
        <v>0.22661054364674232</v>
      </c>
    </row>
    <row r="33" spans="1:2" x14ac:dyDescent="0.25">
      <c r="A33" s="25">
        <v>38883</v>
      </c>
      <c r="B33" s="26">
        <v>0.21844389393463604</v>
      </c>
    </row>
    <row r="34" spans="1:2" x14ac:dyDescent="0.25">
      <c r="A34" s="25">
        <v>38884</v>
      </c>
      <c r="B34" s="26">
        <v>0.21057706440427815</v>
      </c>
    </row>
    <row r="35" spans="1:2" x14ac:dyDescent="0.25">
      <c r="A35" s="25">
        <v>38887</v>
      </c>
      <c r="B35" s="26">
        <v>0.20353567787052465</v>
      </c>
    </row>
    <row r="36" spans="1:2" x14ac:dyDescent="0.25">
      <c r="A36" s="25">
        <v>38888</v>
      </c>
      <c r="B36" s="26">
        <v>0.21264191335652546</v>
      </c>
    </row>
    <row r="37" spans="1:2" x14ac:dyDescent="0.25">
      <c r="A37" s="25">
        <v>38889</v>
      </c>
      <c r="B37" s="26">
        <v>0.20920208299572027</v>
      </c>
    </row>
    <row r="38" spans="1:2" x14ac:dyDescent="0.25">
      <c r="A38" s="25">
        <v>38890</v>
      </c>
      <c r="B38" s="26">
        <v>0.20692821551274984</v>
      </c>
    </row>
    <row r="39" spans="1:2" x14ac:dyDescent="0.25">
      <c r="A39" s="25">
        <v>38891</v>
      </c>
      <c r="B39" s="26">
        <v>0.19970513307027249</v>
      </c>
    </row>
    <row r="40" spans="1:2" x14ac:dyDescent="0.25">
      <c r="A40" s="25">
        <v>38894</v>
      </c>
      <c r="B40" s="26">
        <v>0.19244478276026347</v>
      </c>
    </row>
    <row r="41" spans="1:2" x14ac:dyDescent="0.25">
      <c r="A41" s="25">
        <v>38895</v>
      </c>
      <c r="B41" s="26">
        <v>0.18667712991723076</v>
      </c>
    </row>
    <row r="42" spans="1:2" x14ac:dyDescent="0.25">
      <c r="A42" s="25">
        <v>38896</v>
      </c>
      <c r="B42" s="26">
        <v>0.20579010446677545</v>
      </c>
    </row>
    <row r="43" spans="1:2" x14ac:dyDescent="0.25">
      <c r="A43" s="25">
        <v>38897</v>
      </c>
      <c r="B43" s="26">
        <v>0.1986284140963831</v>
      </c>
    </row>
    <row r="44" spans="1:2" x14ac:dyDescent="0.25">
      <c r="A44" s="25">
        <v>38898</v>
      </c>
      <c r="B44" s="26">
        <v>0.20014349774631698</v>
      </c>
    </row>
    <row r="45" spans="1:2" x14ac:dyDescent="0.25">
      <c r="A45" s="25">
        <v>38901</v>
      </c>
      <c r="B45" s="26">
        <v>0.19734232638525623</v>
      </c>
    </row>
    <row r="46" spans="1:2" x14ac:dyDescent="0.25">
      <c r="A46" s="25">
        <v>38903</v>
      </c>
      <c r="B46" s="26">
        <v>0.19138359956347126</v>
      </c>
    </row>
    <row r="47" spans="1:2" x14ac:dyDescent="0.25">
      <c r="A47" s="25">
        <v>38904</v>
      </c>
      <c r="B47" s="26">
        <v>0.20301994689377748</v>
      </c>
    </row>
    <row r="48" spans="1:2" x14ac:dyDescent="0.25">
      <c r="A48" s="25">
        <v>38905</v>
      </c>
      <c r="B48" s="26">
        <v>0.19590289167542066</v>
      </c>
    </row>
    <row r="49" spans="1:2" x14ac:dyDescent="0.25">
      <c r="A49" s="25">
        <v>38908</v>
      </c>
      <c r="B49" s="26">
        <v>0.19471054001982038</v>
      </c>
    </row>
    <row r="50" spans="1:2" x14ac:dyDescent="0.25">
      <c r="A50" s="25">
        <v>38909</v>
      </c>
      <c r="B50" s="26">
        <v>0.18941534282653957</v>
      </c>
    </row>
    <row r="51" spans="1:2" x14ac:dyDescent="0.25">
      <c r="A51" s="25">
        <v>38910</v>
      </c>
      <c r="B51" s="26">
        <v>0.18873287682048309</v>
      </c>
    </row>
    <row r="52" spans="1:2" x14ac:dyDescent="0.25">
      <c r="A52" s="25">
        <v>38911</v>
      </c>
      <c r="B52" s="26">
        <v>0.18215003957861056</v>
      </c>
    </row>
    <row r="53" spans="1:2" x14ac:dyDescent="0.25">
      <c r="A53" s="25">
        <v>38912</v>
      </c>
      <c r="B53" s="26">
        <v>0.18208077011359089</v>
      </c>
    </row>
    <row r="54" spans="1:2" x14ac:dyDescent="0.25">
      <c r="A54" s="25">
        <v>38915</v>
      </c>
      <c r="B54" s="26">
        <v>0.18051919041235501</v>
      </c>
    </row>
    <row r="55" spans="1:2" x14ac:dyDescent="0.25">
      <c r="A55" s="25">
        <v>38916</v>
      </c>
      <c r="B55" s="26">
        <v>0.18550665828423457</v>
      </c>
    </row>
    <row r="56" spans="1:2" x14ac:dyDescent="0.25">
      <c r="A56" s="25">
        <v>38917</v>
      </c>
      <c r="B56" s="26">
        <v>0.17944441657832036</v>
      </c>
    </row>
    <row r="57" spans="1:2" x14ac:dyDescent="0.25">
      <c r="A57" s="25">
        <v>38918</v>
      </c>
      <c r="B57" s="26">
        <v>0.17418547124508652</v>
      </c>
    </row>
    <row r="58" spans="1:2" x14ac:dyDescent="0.25">
      <c r="A58" s="25">
        <v>38919</v>
      </c>
      <c r="B58" s="26">
        <v>0.17100893257424959</v>
      </c>
    </row>
    <row r="59" spans="1:2" x14ac:dyDescent="0.25">
      <c r="A59" s="25">
        <v>38922</v>
      </c>
      <c r="B59" s="26">
        <v>0.17049845726681903</v>
      </c>
    </row>
    <row r="60" spans="1:2" x14ac:dyDescent="0.25">
      <c r="A60" s="25">
        <v>38923</v>
      </c>
      <c r="B60" s="26">
        <v>0.16984415932688127</v>
      </c>
    </row>
    <row r="61" spans="1:2" x14ac:dyDescent="0.25">
      <c r="A61" s="25">
        <v>38924</v>
      </c>
      <c r="B61" s="26">
        <v>0.16941385197051079</v>
      </c>
    </row>
    <row r="62" spans="1:2" x14ac:dyDescent="0.25">
      <c r="A62" s="25">
        <v>38925</v>
      </c>
      <c r="B62" s="26">
        <v>0.16912873121116193</v>
      </c>
    </row>
    <row r="63" spans="1:2" x14ac:dyDescent="0.25">
      <c r="A63" s="25">
        <v>38926</v>
      </c>
      <c r="B63" s="26">
        <v>0.16387372973268274</v>
      </c>
    </row>
    <row r="64" spans="1:2" x14ac:dyDescent="0.25">
      <c r="A64" s="25">
        <v>38929</v>
      </c>
      <c r="B64" s="26">
        <v>0.15872570476407505</v>
      </c>
    </row>
    <row r="65" spans="1:2" x14ac:dyDescent="0.25">
      <c r="A65" s="25">
        <v>38930</v>
      </c>
      <c r="B65" s="26">
        <v>0.15901920527771141</v>
      </c>
    </row>
    <row r="66" spans="1:2" x14ac:dyDescent="0.25">
      <c r="A66" s="25">
        <v>38931</v>
      </c>
      <c r="B66" s="26">
        <v>0.15554399117565471</v>
      </c>
    </row>
    <row r="67" spans="1:2" x14ac:dyDescent="0.25">
      <c r="A67" s="25">
        <v>38932</v>
      </c>
      <c r="B67" s="26">
        <v>0.15136587289465825</v>
      </c>
    </row>
    <row r="68" spans="1:2" x14ac:dyDescent="0.25">
      <c r="A68" s="25">
        <v>38933</v>
      </c>
      <c r="B68" s="26">
        <v>0.15226495843383778</v>
      </c>
    </row>
    <row r="69" spans="1:2" x14ac:dyDescent="0.25">
      <c r="A69" s="25">
        <v>38936</v>
      </c>
      <c r="B69" s="26">
        <v>0.15670617325505545</v>
      </c>
    </row>
    <row r="70" spans="1:2" x14ac:dyDescent="0.25">
      <c r="A70" s="25">
        <v>38937</v>
      </c>
      <c r="B70" s="26">
        <v>0.15913860626371604</v>
      </c>
    </row>
    <row r="71" spans="1:2" x14ac:dyDescent="0.25">
      <c r="A71" s="25">
        <v>38938</v>
      </c>
      <c r="B71" s="26">
        <v>0.15420268234896944</v>
      </c>
    </row>
    <row r="72" spans="1:2" x14ac:dyDescent="0.25">
      <c r="A72" s="25">
        <v>38939</v>
      </c>
      <c r="B72" s="26">
        <v>0.1485970345425961</v>
      </c>
    </row>
    <row r="73" spans="1:2" x14ac:dyDescent="0.25">
      <c r="A73" s="25">
        <v>38940</v>
      </c>
      <c r="B73" s="26">
        <v>0.14332531778861232</v>
      </c>
    </row>
    <row r="74" spans="1:2" x14ac:dyDescent="0.25">
      <c r="A74" s="25">
        <v>38943</v>
      </c>
      <c r="B74" s="26">
        <v>0.13998960355753126</v>
      </c>
    </row>
    <row r="75" spans="1:2" x14ac:dyDescent="0.25">
      <c r="A75" s="25">
        <v>38944</v>
      </c>
      <c r="B75" s="26">
        <v>0.13531698931043654</v>
      </c>
    </row>
    <row r="76" spans="1:2" x14ac:dyDescent="0.25">
      <c r="A76" s="25">
        <v>38945</v>
      </c>
      <c r="B76" s="26">
        <v>0.13448698163136208</v>
      </c>
    </row>
    <row r="77" spans="1:2" x14ac:dyDescent="0.25">
      <c r="A77" s="25">
        <v>38946</v>
      </c>
      <c r="B77" s="26">
        <v>0.13240330898309885</v>
      </c>
    </row>
    <row r="78" spans="1:2" x14ac:dyDescent="0.25">
      <c r="A78" s="25">
        <v>38947</v>
      </c>
      <c r="B78" s="26">
        <v>0.12773366466220992</v>
      </c>
    </row>
    <row r="79" spans="1:2" x14ac:dyDescent="0.25">
      <c r="A79" s="25">
        <v>38950</v>
      </c>
      <c r="B79" s="26">
        <v>0.12353170442451354</v>
      </c>
    </row>
    <row r="80" spans="1:2" x14ac:dyDescent="0.25">
      <c r="A80" s="25">
        <v>38951</v>
      </c>
      <c r="B80" s="26">
        <v>0.11904151504414455</v>
      </c>
    </row>
    <row r="81" spans="1:2" x14ac:dyDescent="0.25">
      <c r="A81" s="25">
        <v>38952</v>
      </c>
      <c r="B81" s="26">
        <v>0.1147146390871556</v>
      </c>
    </row>
    <row r="82" spans="1:2" x14ac:dyDescent="0.25">
      <c r="A82" s="25">
        <v>38953</v>
      </c>
      <c r="B82" s="26">
        <v>0.11168286795938298</v>
      </c>
    </row>
    <row r="83" spans="1:2" x14ac:dyDescent="0.25">
      <c r="A83" s="25">
        <v>38954</v>
      </c>
      <c r="B83" s="26">
        <v>0.11235509283675967</v>
      </c>
    </row>
    <row r="84" spans="1:2" x14ac:dyDescent="0.25">
      <c r="A84" s="25">
        <v>38957</v>
      </c>
      <c r="B84" s="26">
        <v>0.10887203566328515</v>
      </c>
    </row>
    <row r="85" spans="1:2" x14ac:dyDescent="0.25">
      <c r="A85" s="25">
        <v>38958</v>
      </c>
      <c r="B85" s="26">
        <v>0.10541963479622862</v>
      </c>
    </row>
    <row r="86" spans="1:2" x14ac:dyDescent="0.25">
      <c r="A86" s="25">
        <v>38959</v>
      </c>
      <c r="B86" s="26">
        <v>0.10210643993909413</v>
      </c>
    </row>
    <row r="87" spans="1:2" x14ac:dyDescent="0.25">
      <c r="A87" s="25">
        <v>38960</v>
      </c>
      <c r="B87" s="26">
        <v>9.8395553467358482E-2</v>
      </c>
    </row>
    <row r="88" spans="1:2" x14ac:dyDescent="0.25">
      <c r="A88" s="25">
        <v>38961</v>
      </c>
      <c r="B88" s="26">
        <v>0.10005021575508159</v>
      </c>
    </row>
    <row r="89" spans="1:2" x14ac:dyDescent="0.25">
      <c r="A89" s="25">
        <v>38965</v>
      </c>
      <c r="B89" s="26">
        <v>9.6948368170742691E-2</v>
      </c>
    </row>
    <row r="90" spans="1:2" x14ac:dyDescent="0.25">
      <c r="A90" s="25">
        <v>38966</v>
      </c>
      <c r="B90" s="26">
        <v>9.3425115719439761E-2</v>
      </c>
    </row>
    <row r="91" spans="1:2" x14ac:dyDescent="0.25">
      <c r="A91" s="25">
        <v>38967</v>
      </c>
      <c r="B91" s="26">
        <v>9.2682536123765369E-2</v>
      </c>
    </row>
    <row r="92" spans="1:2" x14ac:dyDescent="0.25">
      <c r="A92" s="25">
        <v>38968</v>
      </c>
      <c r="B92" s="26">
        <v>9.003114774767737E-2</v>
      </c>
    </row>
    <row r="93" spans="1:2" x14ac:dyDescent="0.25">
      <c r="A93" s="25">
        <v>38971</v>
      </c>
      <c r="B93" s="26">
        <v>8.8155772278354264E-2</v>
      </c>
    </row>
    <row r="94" spans="1:2" x14ac:dyDescent="0.25">
      <c r="A94" s="25">
        <v>38972</v>
      </c>
      <c r="B94" s="26">
        <v>8.6580420015183346E-2</v>
      </c>
    </row>
    <row r="95" spans="1:2" x14ac:dyDescent="0.25">
      <c r="A95" s="25">
        <v>38973</v>
      </c>
      <c r="B95" s="26">
        <v>8.6044817953165834E-2</v>
      </c>
    </row>
    <row r="96" spans="1:2" x14ac:dyDescent="0.25">
      <c r="A96" s="25">
        <v>38974</v>
      </c>
      <c r="B96" s="26">
        <v>8.3538830136052164E-2</v>
      </c>
    </row>
    <row r="97" spans="1:2" x14ac:dyDescent="0.25">
      <c r="A97" s="25">
        <v>38975</v>
      </c>
      <c r="B97" s="26">
        <v>8.071985324927182E-2</v>
      </c>
    </row>
    <row r="98" spans="1:2" x14ac:dyDescent="0.25">
      <c r="A98" s="25">
        <v>38978</v>
      </c>
      <c r="B98" s="26">
        <v>7.8602960738160865E-2</v>
      </c>
    </row>
    <row r="99" spans="1:2" x14ac:dyDescent="0.25">
      <c r="A99" s="25">
        <v>38979</v>
      </c>
      <c r="B99" s="26">
        <v>7.574714921108483E-2</v>
      </c>
    </row>
    <row r="100" spans="1:2" x14ac:dyDescent="0.25">
      <c r="A100" s="25">
        <v>38980</v>
      </c>
      <c r="B100" s="26">
        <v>7.2995255377164295E-2</v>
      </c>
    </row>
    <row r="101" spans="1:2" x14ac:dyDescent="0.25">
      <c r="A101" s="25">
        <v>38981</v>
      </c>
      <c r="B101" s="26">
        <v>7.2045159510576648E-2</v>
      </c>
    </row>
    <row r="102" spans="1:2" x14ac:dyDescent="0.25">
      <c r="A102" s="25">
        <v>38982</v>
      </c>
      <c r="B102" s="26">
        <v>6.9590686465103857E-2</v>
      </c>
    </row>
    <row r="103" spans="1:2" x14ac:dyDescent="0.25">
      <c r="A103" s="25">
        <v>38985</v>
      </c>
      <c r="B103" s="26">
        <v>7.0575333167161886E-2</v>
      </c>
    </row>
    <row r="104" spans="1:2" x14ac:dyDescent="0.25">
      <c r="A104" s="25">
        <v>38986</v>
      </c>
      <c r="B104" s="26">
        <v>6.9770200361010948E-2</v>
      </c>
    </row>
    <row r="105" spans="1:2" x14ac:dyDescent="0.25">
      <c r="A105" s="25">
        <v>38987</v>
      </c>
      <c r="B105" s="26">
        <v>6.9000344021300217E-2</v>
      </c>
    </row>
    <row r="106" spans="1:2" x14ac:dyDescent="0.25">
      <c r="A106" s="25">
        <v>38988</v>
      </c>
      <c r="B106" s="26">
        <v>6.6493980727171456E-2</v>
      </c>
    </row>
    <row r="107" spans="1:2" x14ac:dyDescent="0.25">
      <c r="A107" s="25">
        <v>38989</v>
      </c>
      <c r="B107" s="26">
        <v>6.4253582156107339E-2</v>
      </c>
    </row>
    <row r="108" spans="1:2" x14ac:dyDescent="0.25">
      <c r="A108" s="25">
        <v>38992</v>
      </c>
      <c r="B108" s="26">
        <v>6.2100291864669102E-2</v>
      </c>
    </row>
    <row r="109" spans="1:2" x14ac:dyDescent="0.25">
      <c r="A109" s="25">
        <v>38993</v>
      </c>
      <c r="B109" s="26">
        <v>6.0132594388214597E-2</v>
      </c>
    </row>
    <row r="110" spans="1:2" x14ac:dyDescent="0.25">
      <c r="A110" s="25">
        <v>38994</v>
      </c>
      <c r="B110" s="26">
        <v>6.0271177921218472E-2</v>
      </c>
    </row>
    <row r="111" spans="1:2" x14ac:dyDescent="0.25">
      <c r="A111" s="25">
        <v>38995</v>
      </c>
      <c r="B111" s="26">
        <v>6.041625245651832E-2</v>
      </c>
    </row>
    <row r="112" spans="1:2" x14ac:dyDescent="0.25">
      <c r="A112" s="25">
        <v>38996</v>
      </c>
      <c r="B112" s="26">
        <v>6.3887618262477339E-2</v>
      </c>
    </row>
    <row r="113" spans="1:2" x14ac:dyDescent="0.25">
      <c r="A113" s="25">
        <v>38999</v>
      </c>
      <c r="B113" s="26">
        <v>6.1567348744866919E-2</v>
      </c>
    </row>
    <row r="114" spans="1:2" x14ac:dyDescent="0.25">
      <c r="A114" s="25">
        <v>39000</v>
      </c>
      <c r="B114" s="26">
        <v>6.1308578889808701E-2</v>
      </c>
    </row>
    <row r="115" spans="1:2" x14ac:dyDescent="0.25">
      <c r="A115" s="25">
        <v>39001</v>
      </c>
      <c r="B115" s="26">
        <v>5.9931812705903809E-2</v>
      </c>
    </row>
    <row r="116" spans="1:2" x14ac:dyDescent="0.25">
      <c r="A116" s="25">
        <v>39002</v>
      </c>
      <c r="B116" s="26">
        <v>5.8826758960438298E-2</v>
      </c>
    </row>
    <row r="117" spans="1:2" x14ac:dyDescent="0.25">
      <c r="A117" s="25">
        <v>39003</v>
      </c>
      <c r="B117" s="26">
        <v>5.8740851133373961E-2</v>
      </c>
    </row>
    <row r="118" spans="1:2" x14ac:dyDescent="0.25">
      <c r="A118" s="25">
        <v>39006</v>
      </c>
      <c r="B118" s="26">
        <v>5.748716333209182E-2</v>
      </c>
    </row>
    <row r="119" spans="1:2" x14ac:dyDescent="0.25">
      <c r="A119" s="25">
        <v>39007</v>
      </c>
      <c r="B119" s="26">
        <v>5.5597385483435569E-2</v>
      </c>
    </row>
    <row r="120" spans="1:2" x14ac:dyDescent="0.25">
      <c r="A120" s="25">
        <v>39008</v>
      </c>
      <c r="B120" s="26">
        <v>5.7804266153040983E-2</v>
      </c>
    </row>
    <row r="121" spans="1:2" x14ac:dyDescent="0.25">
      <c r="A121" s="25">
        <v>39009</v>
      </c>
      <c r="B121" s="26">
        <v>5.9411483197803115E-2</v>
      </c>
    </row>
    <row r="122" spans="1:2" x14ac:dyDescent="0.25">
      <c r="A122" s="25">
        <v>39010</v>
      </c>
      <c r="B122" s="26">
        <v>5.8324458832175997E-2</v>
      </c>
    </row>
    <row r="123" spans="1:2" x14ac:dyDescent="0.25">
      <c r="A123" s="25">
        <v>39013</v>
      </c>
      <c r="B123" s="26">
        <v>5.7089786030250049E-2</v>
      </c>
    </row>
    <row r="124" spans="1:2" x14ac:dyDescent="0.25">
      <c r="A124" s="25">
        <v>39014</v>
      </c>
      <c r="B124" s="26">
        <v>5.5215284472850928E-2</v>
      </c>
    </row>
    <row r="125" spans="1:2" x14ac:dyDescent="0.25">
      <c r="A125" s="25">
        <v>39015</v>
      </c>
      <c r="B125" s="26">
        <v>5.4358027120071019E-2</v>
      </c>
    </row>
    <row r="126" spans="1:2" x14ac:dyDescent="0.25">
      <c r="A126" s="25">
        <v>39016</v>
      </c>
      <c r="B126" s="26">
        <v>5.4568787343251407E-2</v>
      </c>
    </row>
    <row r="127" spans="1:2" x14ac:dyDescent="0.25">
      <c r="A127" s="25">
        <v>39017</v>
      </c>
      <c r="B127" s="26">
        <v>5.3520778078872906E-2</v>
      </c>
    </row>
    <row r="128" spans="1:2" x14ac:dyDescent="0.25">
      <c r="A128" s="25">
        <v>39020</v>
      </c>
      <c r="B128" s="26">
        <v>5.2523925160872224E-2</v>
      </c>
    </row>
    <row r="129" spans="1:2" x14ac:dyDescent="0.25">
      <c r="A129" s="25">
        <v>39021</v>
      </c>
      <c r="B129" s="26">
        <v>5.0617410466562984E-2</v>
      </c>
    </row>
    <row r="130" spans="1:2" x14ac:dyDescent="0.25">
      <c r="A130" s="25">
        <v>39022</v>
      </c>
      <c r="B130" s="26">
        <v>5.1077732217302045E-2</v>
      </c>
    </row>
    <row r="131" spans="1:2" x14ac:dyDescent="0.25">
      <c r="A131" s="25">
        <v>39023</v>
      </c>
      <c r="B131" s="26">
        <v>6.8462519421458326E-2</v>
      </c>
    </row>
    <row r="132" spans="1:2" x14ac:dyDescent="0.25">
      <c r="A132" s="25">
        <v>39024</v>
      </c>
      <c r="B132" s="26">
        <v>6.6725690371640625E-2</v>
      </c>
    </row>
    <row r="133" spans="1:2" x14ac:dyDescent="0.25">
      <c r="A133" s="25">
        <v>39027</v>
      </c>
      <c r="B133" s="26">
        <v>6.4302116541380669E-2</v>
      </c>
    </row>
    <row r="134" spans="1:2" x14ac:dyDescent="0.25">
      <c r="A134" s="25">
        <v>39028</v>
      </c>
      <c r="B134" s="26">
        <v>8.445737518658207E-2</v>
      </c>
    </row>
    <row r="135" spans="1:2" x14ac:dyDescent="0.25">
      <c r="A135" s="25">
        <v>39029</v>
      </c>
      <c r="B135" s="26">
        <v>8.2976700727992569E-2</v>
      </c>
    </row>
    <row r="136" spans="1:2" x14ac:dyDescent="0.25">
      <c r="A136" s="25">
        <v>39030</v>
      </c>
      <c r="B136" s="26">
        <v>7.9961747775866718E-2</v>
      </c>
    </row>
    <row r="137" spans="1:2" x14ac:dyDescent="0.25">
      <c r="A137" s="25">
        <v>39031</v>
      </c>
      <c r="B137" s="26">
        <v>7.7056494548300727E-2</v>
      </c>
    </row>
    <row r="138" spans="1:2" x14ac:dyDescent="0.25">
      <c r="A138" s="25">
        <v>39034</v>
      </c>
      <c r="B138" s="26">
        <v>7.4256955312335504E-2</v>
      </c>
    </row>
    <row r="139" spans="1:2" x14ac:dyDescent="0.25">
      <c r="A139" s="25">
        <v>39035</v>
      </c>
      <c r="B139" s="26">
        <v>8.0079658325222985E-2</v>
      </c>
    </row>
    <row r="140" spans="1:2" x14ac:dyDescent="0.25">
      <c r="A140" s="25">
        <v>39036</v>
      </c>
      <c r="B140" s="26">
        <v>7.7381554038282549E-2</v>
      </c>
    </row>
    <row r="141" spans="1:2" x14ac:dyDescent="0.25">
      <c r="A141" s="25">
        <v>39037</v>
      </c>
      <c r="B141" s="26">
        <v>7.5207388949658838E-2</v>
      </c>
    </row>
    <row r="142" spans="1:2" x14ac:dyDescent="0.25">
      <c r="A142" s="25">
        <v>39038</v>
      </c>
      <c r="B142" s="26">
        <v>7.2618353482262629E-2</v>
      </c>
    </row>
    <row r="143" spans="1:2" x14ac:dyDescent="0.25">
      <c r="A143" s="25">
        <v>39041</v>
      </c>
      <c r="B143" s="26">
        <v>7.0653698329905548E-2</v>
      </c>
    </row>
    <row r="144" spans="1:2" x14ac:dyDescent="0.25">
      <c r="A144" s="25">
        <v>39042</v>
      </c>
      <c r="B144" s="26">
        <v>7.0966734561155237E-2</v>
      </c>
    </row>
    <row r="145" spans="1:2" x14ac:dyDescent="0.25">
      <c r="A145" s="25">
        <v>39043</v>
      </c>
      <c r="B145" s="26">
        <v>6.9968783700054923E-2</v>
      </c>
    </row>
    <row r="146" spans="1:2" x14ac:dyDescent="0.25">
      <c r="A146" s="25">
        <v>39045</v>
      </c>
      <c r="B146" s="26">
        <v>6.7576891339667974E-2</v>
      </c>
    </row>
    <row r="147" spans="1:2" x14ac:dyDescent="0.25">
      <c r="A147" s="25">
        <v>39048</v>
      </c>
      <c r="B147" s="26">
        <v>6.5122336099668818E-2</v>
      </c>
    </row>
    <row r="148" spans="1:2" x14ac:dyDescent="0.25">
      <c r="A148" s="25">
        <v>39049</v>
      </c>
      <c r="B148" s="26">
        <v>7.8078805817324293E-2</v>
      </c>
    </row>
    <row r="149" spans="1:2" x14ac:dyDescent="0.25">
      <c r="A149" s="25">
        <v>39050</v>
      </c>
      <c r="B149" s="26">
        <v>7.5242066870547714E-2</v>
      </c>
    </row>
    <row r="150" spans="1:2" x14ac:dyDescent="0.25">
      <c r="A150" s="25">
        <v>39051</v>
      </c>
      <c r="B150" s="26">
        <v>7.4019348003473678E-2</v>
      </c>
    </row>
    <row r="151" spans="1:2" x14ac:dyDescent="0.25">
      <c r="A151" s="25">
        <v>39052</v>
      </c>
      <c r="B151" s="26">
        <v>7.2854102837461257E-2</v>
      </c>
    </row>
    <row r="152" spans="1:2" x14ac:dyDescent="0.25">
      <c r="A152" s="25">
        <v>39055</v>
      </c>
      <c r="B152" s="26">
        <v>7.0207488118011363E-2</v>
      </c>
    </row>
    <row r="153" spans="1:2" x14ac:dyDescent="0.25">
      <c r="A153" s="25">
        <v>39056</v>
      </c>
      <c r="B153" s="26">
        <v>8.1519239394165527E-2</v>
      </c>
    </row>
    <row r="154" spans="1:2" x14ac:dyDescent="0.25">
      <c r="A154" s="25">
        <v>39057</v>
      </c>
      <c r="B154" s="26">
        <v>7.8757004908505152E-2</v>
      </c>
    </row>
    <row r="155" spans="1:2" x14ac:dyDescent="0.25">
      <c r="A155" s="25">
        <v>39058</v>
      </c>
      <c r="B155" s="26">
        <v>7.7515672090184617E-2</v>
      </c>
    </row>
    <row r="156" spans="1:2" x14ac:dyDescent="0.25">
      <c r="A156" s="25">
        <v>39059</v>
      </c>
      <c r="B156" s="26">
        <v>7.6127171543484431E-2</v>
      </c>
    </row>
    <row r="157" spans="1:2" x14ac:dyDescent="0.25">
      <c r="A157" s="25">
        <v>39062</v>
      </c>
      <c r="B157" s="26">
        <v>7.9193802083886877E-2</v>
      </c>
    </row>
    <row r="158" spans="1:2" x14ac:dyDescent="0.25">
      <c r="A158" s="25">
        <v>39063</v>
      </c>
      <c r="B158" s="26">
        <v>7.7683918582851647E-2</v>
      </c>
    </row>
    <row r="159" spans="1:2" x14ac:dyDescent="0.25">
      <c r="A159" s="25">
        <v>39064</v>
      </c>
      <c r="B159" s="26">
        <v>7.7649354590827946E-2</v>
      </c>
    </row>
    <row r="160" spans="1:2" x14ac:dyDescent="0.25">
      <c r="A160" s="25">
        <v>39065</v>
      </c>
      <c r="B160" s="26">
        <v>7.7345017201058686E-2</v>
      </c>
    </row>
    <row r="161" spans="1:2" x14ac:dyDescent="0.25">
      <c r="A161" s="25">
        <v>39066</v>
      </c>
      <c r="B161" s="26">
        <v>8.6833429511847943E-2</v>
      </c>
    </row>
    <row r="162" spans="1:2" x14ac:dyDescent="0.25">
      <c r="A162" s="25">
        <v>39069</v>
      </c>
      <c r="B162" s="26">
        <v>8.3791217313991265E-2</v>
      </c>
    </row>
    <row r="163" spans="1:2" x14ac:dyDescent="0.25">
      <c r="A163" s="25">
        <v>39070</v>
      </c>
      <c r="B163" s="26">
        <v>8.4630026564151292E-2</v>
      </c>
    </row>
    <row r="164" spans="1:2" x14ac:dyDescent="0.25">
      <c r="A164" s="25">
        <v>39071</v>
      </c>
      <c r="B164" s="26">
        <v>8.155491932407942E-2</v>
      </c>
    </row>
    <row r="165" spans="1:2" x14ac:dyDescent="0.25">
      <c r="A165" s="25">
        <v>39072</v>
      </c>
      <c r="B165" s="26">
        <v>7.9149364855678986E-2</v>
      </c>
    </row>
    <row r="166" spans="1:2" x14ac:dyDescent="0.25">
      <c r="A166" s="25">
        <v>39073</v>
      </c>
      <c r="B166" s="26">
        <v>7.8968861022244402E-2</v>
      </c>
    </row>
    <row r="167" spans="1:2" x14ac:dyDescent="0.25">
      <c r="A167" s="25">
        <v>39077</v>
      </c>
      <c r="B167" s="26">
        <v>7.6827409375139613E-2</v>
      </c>
    </row>
    <row r="168" spans="1:2" x14ac:dyDescent="0.25">
      <c r="A168" s="25">
        <v>39078</v>
      </c>
      <c r="B168" s="26">
        <v>7.4633865102440355E-2</v>
      </c>
    </row>
    <row r="169" spans="1:2" x14ac:dyDescent="0.25">
      <c r="A169" s="25">
        <v>39079</v>
      </c>
      <c r="B169" s="26">
        <v>7.2534491974913962E-2</v>
      </c>
    </row>
    <row r="170" spans="1:2" x14ac:dyDescent="0.25">
      <c r="A170" s="25">
        <v>39080</v>
      </c>
      <c r="B170" s="26">
        <v>7.0687528890960652E-2</v>
      </c>
    </row>
    <row r="171" spans="1:2" x14ac:dyDescent="0.25">
      <c r="A171" s="25">
        <v>39084</v>
      </c>
      <c r="B171" s="26">
        <v>6.9626137581832878E-2</v>
      </c>
    </row>
    <row r="172" spans="1:2" x14ac:dyDescent="0.25">
      <c r="A172" s="25">
        <v>39085</v>
      </c>
      <c r="B172" s="26">
        <v>6.7096998545442349E-2</v>
      </c>
    </row>
    <row r="173" spans="1:2" x14ac:dyDescent="0.25">
      <c r="A173" s="25">
        <v>39086</v>
      </c>
      <c r="B173" s="26">
        <v>6.4807343957518429E-2</v>
      </c>
    </row>
    <row r="174" spans="1:2" x14ac:dyDescent="0.25">
      <c r="A174" s="25">
        <v>39087</v>
      </c>
      <c r="B174" s="26">
        <v>6.4343411406484308E-2</v>
      </c>
    </row>
    <row r="175" spans="1:2" x14ac:dyDescent="0.25">
      <c r="A175" s="25">
        <v>39090</v>
      </c>
      <c r="B175" s="26">
        <v>7.4055832096759242E-2</v>
      </c>
    </row>
    <row r="176" spans="1:2" x14ac:dyDescent="0.25">
      <c r="A176" s="25">
        <v>39091</v>
      </c>
      <c r="B176" s="26">
        <v>7.2153140353626868E-2</v>
      </c>
    </row>
    <row r="177" spans="1:2" x14ac:dyDescent="0.25">
      <c r="A177" s="25">
        <v>39092</v>
      </c>
      <c r="B177" s="26">
        <v>7.0179350828150855E-2</v>
      </c>
    </row>
    <row r="178" spans="1:2" x14ac:dyDescent="0.25">
      <c r="A178" s="25">
        <v>39093</v>
      </c>
      <c r="B178" s="26">
        <v>7.0404639570597713E-2</v>
      </c>
    </row>
    <row r="179" spans="1:2" x14ac:dyDescent="0.25">
      <c r="A179" s="25">
        <v>39094</v>
      </c>
      <c r="B179" s="26">
        <v>6.8500480907812911E-2</v>
      </c>
    </row>
    <row r="180" spans="1:2" x14ac:dyDescent="0.25">
      <c r="A180" s="25">
        <v>39098</v>
      </c>
      <c r="B180" s="26">
        <v>7.6896793773914812E-2</v>
      </c>
    </row>
    <row r="181" spans="1:2" x14ac:dyDescent="0.25">
      <c r="A181" s="25">
        <v>39099</v>
      </c>
      <c r="B181" s="26">
        <v>7.4103065775359273E-2</v>
      </c>
    </row>
    <row r="182" spans="1:2" x14ac:dyDescent="0.25">
      <c r="A182" s="25">
        <v>39100</v>
      </c>
      <c r="B182" s="26">
        <v>7.9639242890238188E-2</v>
      </c>
    </row>
    <row r="183" spans="1:2" x14ac:dyDescent="0.25">
      <c r="A183" s="25">
        <v>39101</v>
      </c>
      <c r="B183" s="26">
        <v>7.6745724419763045E-2</v>
      </c>
    </row>
    <row r="184" spans="1:2" x14ac:dyDescent="0.25">
      <c r="A184" s="25">
        <v>39104</v>
      </c>
      <c r="B184" s="26">
        <v>7.7879085338133938E-2</v>
      </c>
    </row>
    <row r="185" spans="1:2" x14ac:dyDescent="0.25">
      <c r="A185" s="25">
        <v>39105</v>
      </c>
      <c r="B185" s="26">
        <v>7.5629059730628181E-2</v>
      </c>
    </row>
    <row r="186" spans="1:2" x14ac:dyDescent="0.25">
      <c r="A186" s="25">
        <v>39106</v>
      </c>
      <c r="B186" s="26">
        <v>8.0468551633947685E-2</v>
      </c>
    </row>
    <row r="187" spans="1:2" x14ac:dyDescent="0.25">
      <c r="A187" s="25">
        <v>39107</v>
      </c>
      <c r="B187" s="26">
        <v>7.9041143736629405E-2</v>
      </c>
    </row>
    <row r="188" spans="1:2" x14ac:dyDescent="0.25">
      <c r="A188" s="25">
        <v>39108</v>
      </c>
      <c r="B188" s="26">
        <v>8.3864788747833874E-2</v>
      </c>
    </row>
    <row r="189" spans="1:2" x14ac:dyDescent="0.25">
      <c r="A189" s="25">
        <v>39111</v>
      </c>
      <c r="B189" s="26">
        <v>8.1357239682766355E-2</v>
      </c>
    </row>
    <row r="190" spans="1:2" x14ac:dyDescent="0.25">
      <c r="A190" s="25">
        <v>39112</v>
      </c>
      <c r="B190" s="26">
        <v>7.8521869781991147E-2</v>
      </c>
    </row>
    <row r="191" spans="1:2" x14ac:dyDescent="0.25">
      <c r="A191" s="25">
        <v>39113</v>
      </c>
      <c r="B191" s="26">
        <v>7.5868470854149828E-2</v>
      </c>
    </row>
    <row r="192" spans="1:2" x14ac:dyDescent="0.25">
      <c r="A192" s="25">
        <v>39114</v>
      </c>
      <c r="B192" s="26">
        <v>7.5607347260875438E-2</v>
      </c>
    </row>
    <row r="193" spans="1:2" x14ac:dyDescent="0.25">
      <c r="A193" s="25">
        <v>39115</v>
      </c>
      <c r="B193" s="26">
        <v>7.5340479943624833E-2</v>
      </c>
    </row>
    <row r="194" spans="1:2" x14ac:dyDescent="0.25">
      <c r="A194" s="25">
        <v>39118</v>
      </c>
      <c r="B194" s="26">
        <v>7.4199385951801658E-2</v>
      </c>
    </row>
    <row r="195" spans="1:2" x14ac:dyDescent="0.25">
      <c r="A195" s="25">
        <v>39119</v>
      </c>
      <c r="B195" s="26">
        <v>7.1503814977908128E-2</v>
      </c>
    </row>
    <row r="196" spans="1:2" x14ac:dyDescent="0.25">
      <c r="A196" s="25">
        <v>39120</v>
      </c>
      <c r="B196" s="26">
        <v>6.9123479522403913E-2</v>
      </c>
    </row>
    <row r="197" spans="1:2" x14ac:dyDescent="0.25">
      <c r="A197" s="25">
        <v>39121</v>
      </c>
      <c r="B197" s="26">
        <v>6.8115635869042498E-2</v>
      </c>
    </row>
    <row r="198" spans="1:2" x14ac:dyDescent="0.25">
      <c r="A198" s="25">
        <v>39122</v>
      </c>
      <c r="B198" s="26">
        <v>6.715529603118435E-2</v>
      </c>
    </row>
    <row r="199" spans="1:2" x14ac:dyDescent="0.25">
      <c r="A199" s="25">
        <v>39125</v>
      </c>
      <c r="B199" s="26">
        <v>7.1326816114625824E-2</v>
      </c>
    </row>
    <row r="200" spans="1:2" x14ac:dyDescent="0.25">
      <c r="A200" s="25">
        <v>39126</v>
      </c>
      <c r="B200" s="26">
        <v>7.3228763709744071E-2</v>
      </c>
    </row>
    <row r="201" spans="1:2" x14ac:dyDescent="0.25">
      <c r="A201" s="25">
        <v>39127</v>
      </c>
      <c r="B201" s="26">
        <v>7.2006179857731528E-2</v>
      </c>
    </row>
    <row r="202" spans="1:2" x14ac:dyDescent="0.25">
      <c r="A202" s="25">
        <v>39128</v>
      </c>
      <c r="B202" s="26">
        <v>7.0012077970818098E-2</v>
      </c>
    </row>
    <row r="203" spans="1:2" x14ac:dyDescent="0.25">
      <c r="A203" s="25">
        <v>39129</v>
      </c>
      <c r="B203" s="26">
        <v>6.7607569763935185E-2</v>
      </c>
    </row>
    <row r="204" spans="1:2" x14ac:dyDescent="0.25">
      <c r="A204" s="25">
        <v>39133</v>
      </c>
      <c r="B204" s="26">
        <v>6.5151897927463356E-2</v>
      </c>
    </row>
    <row r="205" spans="1:2" x14ac:dyDescent="0.25">
      <c r="A205" s="25">
        <v>39134</v>
      </c>
      <c r="B205" s="26">
        <v>6.5640548663099027E-2</v>
      </c>
    </row>
    <row r="206" spans="1:2" x14ac:dyDescent="0.25">
      <c r="A206" s="25">
        <v>39135</v>
      </c>
      <c r="B206" s="26">
        <v>6.3490960915499994E-2</v>
      </c>
    </row>
    <row r="207" spans="1:2" x14ac:dyDescent="0.25">
      <c r="A207" s="25">
        <v>39136</v>
      </c>
      <c r="B207" s="26">
        <v>6.1428034375318748E-2</v>
      </c>
    </row>
    <row r="208" spans="1:2" x14ac:dyDescent="0.25">
      <c r="A208" s="25">
        <v>39139</v>
      </c>
      <c r="B208" s="26">
        <v>5.9354045003767474E-2</v>
      </c>
    </row>
    <row r="209" spans="1:2" x14ac:dyDescent="0.25">
      <c r="A209" s="25">
        <v>39140</v>
      </c>
      <c r="B209" s="26">
        <v>5.7940365756834332E-2</v>
      </c>
    </row>
    <row r="210" spans="1:2" x14ac:dyDescent="0.25">
      <c r="A210" s="25">
        <v>39141</v>
      </c>
      <c r="B210" s="26">
        <v>7.8032510306553726E-2</v>
      </c>
    </row>
    <row r="211" spans="1:2" x14ac:dyDescent="0.25">
      <c r="A211" s="25">
        <v>39142</v>
      </c>
      <c r="B211" s="26">
        <v>7.5197455937604074E-2</v>
      </c>
    </row>
    <row r="212" spans="1:2" x14ac:dyDescent="0.25">
      <c r="A212" s="25">
        <v>39143</v>
      </c>
      <c r="B212" s="26">
        <v>7.5290859464097221E-2</v>
      </c>
    </row>
    <row r="213" spans="1:2" x14ac:dyDescent="0.25">
      <c r="A213" s="25">
        <v>39146</v>
      </c>
      <c r="B213" s="26">
        <v>8.563188295625411E-2</v>
      </c>
    </row>
    <row r="214" spans="1:2" x14ac:dyDescent="0.25">
      <c r="A214" s="25">
        <v>39147</v>
      </c>
      <c r="B214" s="26">
        <v>9.7011175250820675E-2</v>
      </c>
    </row>
    <row r="215" spans="1:2" x14ac:dyDescent="0.25">
      <c r="A215" s="25">
        <v>39148</v>
      </c>
      <c r="B215" s="26">
        <v>0.12375782483609844</v>
      </c>
    </row>
    <row r="216" spans="1:2" x14ac:dyDescent="0.25">
      <c r="A216" s="25">
        <v>39149</v>
      </c>
      <c r="B216" s="26">
        <v>0.12027350188692393</v>
      </c>
    </row>
    <row r="217" spans="1:2" x14ac:dyDescent="0.25">
      <c r="A217" s="25">
        <v>39150</v>
      </c>
      <c r="B217" s="26">
        <v>0.11961606577525334</v>
      </c>
    </row>
    <row r="218" spans="1:2" x14ac:dyDescent="0.25">
      <c r="A218" s="25">
        <v>39153</v>
      </c>
      <c r="B218" s="26">
        <v>0.11535150843928237</v>
      </c>
    </row>
    <row r="219" spans="1:2" x14ac:dyDescent="0.25">
      <c r="A219" s="25">
        <v>39154</v>
      </c>
      <c r="B219" s="26">
        <v>0.11155382531346521</v>
      </c>
    </row>
    <row r="220" spans="1:2" x14ac:dyDescent="0.25">
      <c r="A220" s="25">
        <v>39155</v>
      </c>
      <c r="B220" s="26">
        <v>0.11317064155008359</v>
      </c>
    </row>
    <row r="221" spans="1:2" x14ac:dyDescent="0.25">
      <c r="A221" s="25">
        <v>39156</v>
      </c>
      <c r="B221" s="26">
        <v>0.10919877335947652</v>
      </c>
    </row>
    <row r="222" spans="1:2" x14ac:dyDescent="0.25">
      <c r="A222" s="25">
        <v>39157</v>
      </c>
      <c r="B222" s="26">
        <v>0.10532229480908416</v>
      </c>
    </row>
    <row r="223" spans="1:2" x14ac:dyDescent="0.25">
      <c r="A223" s="25">
        <v>39160</v>
      </c>
      <c r="B223" s="26">
        <v>0.10204484504572364</v>
      </c>
    </row>
    <row r="224" spans="1:2" x14ac:dyDescent="0.25">
      <c r="A224" s="25">
        <v>39161</v>
      </c>
      <c r="B224" s="26">
        <v>0.10135430627214349</v>
      </c>
    </row>
    <row r="225" spans="1:2" x14ac:dyDescent="0.25">
      <c r="A225" s="25">
        <v>39162</v>
      </c>
      <c r="B225" s="26">
        <v>9.767077943703005E-2</v>
      </c>
    </row>
    <row r="226" spans="1:2" x14ac:dyDescent="0.25">
      <c r="A226" s="25">
        <v>39163</v>
      </c>
      <c r="B226" s="26">
        <v>9.6100557083035332E-2</v>
      </c>
    </row>
    <row r="227" spans="1:2" x14ac:dyDescent="0.25">
      <c r="A227" s="25">
        <v>39164</v>
      </c>
      <c r="B227" s="26">
        <v>9.5739255398703427E-2</v>
      </c>
    </row>
    <row r="228" spans="1:2" x14ac:dyDescent="0.25">
      <c r="A228" s="25">
        <v>39167</v>
      </c>
      <c r="B228" s="26">
        <v>9.4235441795903804E-2</v>
      </c>
    </row>
    <row r="229" spans="1:2" x14ac:dyDescent="0.25">
      <c r="A229" s="25">
        <v>39168</v>
      </c>
      <c r="B229" s="26">
        <v>9.0975062003884513E-2</v>
      </c>
    </row>
    <row r="230" spans="1:2" x14ac:dyDescent="0.25">
      <c r="A230" s="25">
        <v>39169</v>
      </c>
      <c r="B230" s="26">
        <v>9.1218544123943673E-2</v>
      </c>
    </row>
    <row r="231" spans="1:2" x14ac:dyDescent="0.25">
      <c r="A231" s="25">
        <v>39170</v>
      </c>
      <c r="B231" s="26">
        <v>8.9247256102744879E-2</v>
      </c>
    </row>
    <row r="232" spans="1:2" x14ac:dyDescent="0.25">
      <c r="A232" s="25">
        <v>39171</v>
      </c>
      <c r="B232" s="26">
        <v>8.6114764992640078E-2</v>
      </c>
    </row>
    <row r="233" spans="1:2" x14ac:dyDescent="0.25">
      <c r="A233" s="25">
        <v>39174</v>
      </c>
      <c r="B233" s="26">
        <v>8.4211584192023237E-2</v>
      </c>
    </row>
    <row r="234" spans="1:2" x14ac:dyDescent="0.25">
      <c r="A234" s="25">
        <v>39175</v>
      </c>
      <c r="B234" s="26">
        <v>8.1683896338263812E-2</v>
      </c>
    </row>
    <row r="235" spans="1:2" x14ac:dyDescent="0.25">
      <c r="A235" s="25">
        <v>39176</v>
      </c>
      <c r="B235" s="26">
        <v>7.8834876526472836E-2</v>
      </c>
    </row>
    <row r="236" spans="1:2" x14ac:dyDescent="0.25">
      <c r="A236" s="25">
        <v>39177</v>
      </c>
      <c r="B236" s="26">
        <v>7.60934816083529E-2</v>
      </c>
    </row>
    <row r="237" spans="1:2" x14ac:dyDescent="0.25">
      <c r="A237" s="25">
        <v>39178</v>
      </c>
      <c r="B237" s="26">
        <v>7.4690413367668809E-2</v>
      </c>
    </row>
    <row r="238" spans="1:2" x14ac:dyDescent="0.25">
      <c r="A238" s="25">
        <v>39181</v>
      </c>
      <c r="B238" s="26">
        <v>7.1976973773829292E-2</v>
      </c>
    </row>
    <row r="239" spans="1:2" x14ac:dyDescent="0.25">
      <c r="A239" s="25">
        <v>39182</v>
      </c>
      <c r="B239" s="26">
        <v>6.9495389185528431E-2</v>
      </c>
    </row>
    <row r="240" spans="1:2" x14ac:dyDescent="0.25">
      <c r="A240" s="25">
        <v>39183</v>
      </c>
      <c r="B240" s="26">
        <v>6.8444842823208882E-2</v>
      </c>
    </row>
    <row r="241" spans="1:2" x14ac:dyDescent="0.25">
      <c r="A241" s="25">
        <v>39184</v>
      </c>
      <c r="B241" s="26">
        <v>6.6762693616737936E-2</v>
      </c>
    </row>
    <row r="242" spans="1:2" x14ac:dyDescent="0.25">
      <c r="A242" s="25">
        <v>39185</v>
      </c>
      <c r="B242" s="26">
        <v>7.5032780773332253E-2</v>
      </c>
    </row>
    <row r="243" spans="1:2" x14ac:dyDescent="0.25">
      <c r="A243" s="25">
        <v>39188</v>
      </c>
      <c r="B243" s="26">
        <v>8.1800276614645201E-2</v>
      </c>
    </row>
    <row r="244" spans="1:2" x14ac:dyDescent="0.25">
      <c r="A244" s="25">
        <v>39189</v>
      </c>
      <c r="B244" s="26">
        <v>7.8828127434893661E-2</v>
      </c>
    </row>
    <row r="245" spans="1:2" x14ac:dyDescent="0.25">
      <c r="A245" s="25">
        <v>39190</v>
      </c>
      <c r="B245" s="26">
        <v>8.1056423377542736E-2</v>
      </c>
    </row>
    <row r="246" spans="1:2" x14ac:dyDescent="0.25">
      <c r="A246" s="25">
        <v>39191</v>
      </c>
      <c r="B246" s="26">
        <v>8.0550100558480817E-2</v>
      </c>
    </row>
    <row r="247" spans="1:2" x14ac:dyDescent="0.25">
      <c r="A247" s="25">
        <v>39192</v>
      </c>
      <c r="B247" s="26">
        <v>8.1415304929995588E-2</v>
      </c>
    </row>
    <row r="248" spans="1:2" x14ac:dyDescent="0.25">
      <c r="A248" s="25">
        <v>39195</v>
      </c>
      <c r="B248" s="26">
        <v>8.3430825547705034E-2</v>
      </c>
    </row>
    <row r="249" spans="1:2" x14ac:dyDescent="0.25">
      <c r="A249" s="25">
        <v>39196</v>
      </c>
      <c r="B249" s="26">
        <v>8.1036495154439128E-2</v>
      </c>
    </row>
    <row r="250" spans="1:2" x14ac:dyDescent="0.25">
      <c r="A250" s="25">
        <v>39197</v>
      </c>
      <c r="B250" s="26">
        <v>7.8274872195361472E-2</v>
      </c>
    </row>
    <row r="251" spans="1:2" x14ac:dyDescent="0.25">
      <c r="A251" s="25">
        <v>39198</v>
      </c>
      <c r="B251" s="26">
        <v>8.4415738386270339E-2</v>
      </c>
    </row>
    <row r="252" spans="1:2" x14ac:dyDescent="0.25">
      <c r="A252" s="25">
        <v>39199</v>
      </c>
      <c r="B252" s="26">
        <v>8.1838347531699815E-2</v>
      </c>
    </row>
    <row r="253" spans="1:2" x14ac:dyDescent="0.25">
      <c r="A253" s="25">
        <v>39202</v>
      </c>
      <c r="B253" s="26">
        <v>8.2535978345663466E-2</v>
      </c>
    </row>
    <row r="254" spans="1:2" x14ac:dyDescent="0.25">
      <c r="A254" s="25">
        <v>39203</v>
      </c>
      <c r="B254" s="26">
        <v>8.1938572499833329E-2</v>
      </c>
    </row>
    <row r="255" spans="1:2" x14ac:dyDescent="0.25">
      <c r="A255" s="25">
        <v>39204</v>
      </c>
      <c r="B255" s="26">
        <v>7.8961391429695896E-2</v>
      </c>
    </row>
    <row r="256" spans="1:2" x14ac:dyDescent="0.25">
      <c r="A256" s="25">
        <v>39205</v>
      </c>
      <c r="B256" s="26">
        <v>7.8340912978942912E-2</v>
      </c>
    </row>
    <row r="257" spans="1:2" x14ac:dyDescent="0.25">
      <c r="A257" s="25">
        <v>39206</v>
      </c>
      <c r="B257" s="26">
        <v>7.8020675336999676E-2</v>
      </c>
    </row>
    <row r="258" spans="1:2" x14ac:dyDescent="0.25">
      <c r="A258" s="25">
        <v>39209</v>
      </c>
      <c r="B258" s="26">
        <v>7.5724834614118067E-2</v>
      </c>
    </row>
    <row r="259" spans="1:2" x14ac:dyDescent="0.25">
      <c r="A259" s="25">
        <v>39210</v>
      </c>
      <c r="B259" s="26">
        <v>7.8225577988667652E-2</v>
      </c>
    </row>
    <row r="260" spans="1:2" x14ac:dyDescent="0.25">
      <c r="A260" s="25">
        <v>39211</v>
      </c>
      <c r="B260" s="26">
        <v>7.5910662504922635E-2</v>
      </c>
    </row>
    <row r="261" spans="1:2" x14ac:dyDescent="0.25">
      <c r="A261" s="25">
        <v>39212</v>
      </c>
      <c r="B261" s="26">
        <v>7.5723662668520028E-2</v>
      </c>
    </row>
    <row r="262" spans="1:2" x14ac:dyDescent="0.25">
      <c r="A262" s="25">
        <v>39213</v>
      </c>
      <c r="B262" s="26">
        <v>0.15693691840041979</v>
      </c>
    </row>
    <row r="263" spans="1:2" x14ac:dyDescent="0.25">
      <c r="A263" s="25">
        <v>39216</v>
      </c>
      <c r="B263" s="26">
        <v>0.15189823738172276</v>
      </c>
    </row>
    <row r="264" spans="1:2" x14ac:dyDescent="0.25">
      <c r="A264" s="25">
        <v>39217</v>
      </c>
      <c r="B264" s="26">
        <v>0.14674444246808296</v>
      </c>
    </row>
    <row r="265" spans="1:2" x14ac:dyDescent="0.25">
      <c r="A265" s="25">
        <v>39218</v>
      </c>
      <c r="B265" s="26">
        <v>0.14141002937049393</v>
      </c>
    </row>
    <row r="266" spans="1:2" x14ac:dyDescent="0.25">
      <c r="A266" s="25">
        <v>39219</v>
      </c>
      <c r="B266" s="26">
        <v>0.13658408810501049</v>
      </c>
    </row>
    <row r="267" spans="1:2" x14ac:dyDescent="0.25">
      <c r="A267" s="25">
        <v>39220</v>
      </c>
      <c r="B267" s="26">
        <v>0.13237883631597891</v>
      </c>
    </row>
    <row r="268" spans="1:2" x14ac:dyDescent="0.25">
      <c r="A268" s="25">
        <v>39223</v>
      </c>
      <c r="B268" s="26">
        <v>0.12897572927147127</v>
      </c>
    </row>
    <row r="269" spans="1:2" x14ac:dyDescent="0.25">
      <c r="A269" s="25">
        <v>39224</v>
      </c>
      <c r="B269" s="26">
        <v>0.12436069777028856</v>
      </c>
    </row>
    <row r="270" spans="1:2" x14ac:dyDescent="0.25">
      <c r="A270" s="25">
        <v>39225</v>
      </c>
      <c r="B270" s="26">
        <v>0.11991602833681247</v>
      </c>
    </row>
    <row r="271" spans="1:2" x14ac:dyDescent="0.25">
      <c r="A271" s="25">
        <v>39226</v>
      </c>
      <c r="B271" s="26">
        <v>0.11640341490599966</v>
      </c>
    </row>
    <row r="272" spans="1:2" x14ac:dyDescent="0.25">
      <c r="A272" s="25">
        <v>39227</v>
      </c>
      <c r="B272" s="26">
        <v>0.11488213752626535</v>
      </c>
    </row>
    <row r="273" spans="1:2" x14ac:dyDescent="0.25">
      <c r="A273" s="25">
        <v>39231</v>
      </c>
      <c r="B273" s="26">
        <v>0.1115936213153549</v>
      </c>
    </row>
    <row r="274" spans="1:2" x14ac:dyDescent="0.25">
      <c r="A274" s="25">
        <v>39232</v>
      </c>
      <c r="B274" s="26">
        <v>0.11012144379186535</v>
      </c>
    </row>
    <row r="275" spans="1:2" x14ac:dyDescent="0.25">
      <c r="A275" s="25">
        <v>39233</v>
      </c>
      <c r="B275" s="26">
        <v>0.10611901377780626</v>
      </c>
    </row>
    <row r="276" spans="1:2" x14ac:dyDescent="0.25">
      <c r="A276" s="25">
        <v>39234</v>
      </c>
      <c r="B276" s="26">
        <v>0.10234921369433436</v>
      </c>
    </row>
    <row r="277" spans="1:2" x14ac:dyDescent="0.25">
      <c r="A277" s="25">
        <v>39237</v>
      </c>
      <c r="B277" s="26">
        <v>0.10263017943474635</v>
      </c>
    </row>
    <row r="278" spans="1:2" x14ac:dyDescent="0.25">
      <c r="A278" s="25">
        <v>39238</v>
      </c>
      <c r="B278" s="26">
        <v>9.8988606086827968E-2</v>
      </c>
    </row>
    <row r="279" spans="1:2" x14ac:dyDescent="0.25">
      <c r="A279" s="25">
        <v>39239</v>
      </c>
      <c r="B279" s="26">
        <v>9.5391135255263479E-2</v>
      </c>
    </row>
    <row r="280" spans="1:2" x14ac:dyDescent="0.25">
      <c r="A280" s="25">
        <v>39240</v>
      </c>
      <c r="B280" s="26">
        <v>9.1924531798198331E-2</v>
      </c>
    </row>
    <row r="281" spans="1:2" x14ac:dyDescent="0.25">
      <c r="A281" s="25">
        <v>39241</v>
      </c>
      <c r="B281" s="26">
        <v>9.1910434432231861E-2</v>
      </c>
    </row>
    <row r="282" spans="1:2" x14ac:dyDescent="0.25">
      <c r="A282" s="25">
        <v>39244</v>
      </c>
      <c r="B282" s="26">
        <v>9.1633486318986448E-2</v>
      </c>
    </row>
    <row r="283" spans="1:2" x14ac:dyDescent="0.25">
      <c r="A283" s="25">
        <v>39245</v>
      </c>
      <c r="B283" s="26">
        <v>8.8882850596038829E-2</v>
      </c>
    </row>
    <row r="284" spans="1:2" x14ac:dyDescent="0.25">
      <c r="A284" s="25">
        <v>39246</v>
      </c>
      <c r="B284" s="26">
        <v>8.9103831047422075E-2</v>
      </c>
    </row>
    <row r="285" spans="1:2" x14ac:dyDescent="0.25">
      <c r="A285" s="25">
        <v>39247</v>
      </c>
      <c r="B285" s="26">
        <v>8.90365675405171E-2</v>
      </c>
    </row>
    <row r="286" spans="1:2" x14ac:dyDescent="0.25">
      <c r="A286" s="25">
        <v>39248</v>
      </c>
      <c r="B286" s="26">
        <v>9.0320225061387122E-2</v>
      </c>
    </row>
    <row r="287" spans="1:2" x14ac:dyDescent="0.25">
      <c r="A287" s="25">
        <v>39251</v>
      </c>
      <c r="B287" s="26">
        <v>8.7496165245253388E-2</v>
      </c>
    </row>
    <row r="288" spans="1:2" x14ac:dyDescent="0.25">
      <c r="A288" s="25">
        <v>39252</v>
      </c>
      <c r="B288" s="26">
        <v>8.7449553946308614E-2</v>
      </c>
    </row>
    <row r="289" spans="1:2" x14ac:dyDescent="0.25">
      <c r="A289" s="25">
        <v>39253</v>
      </c>
      <c r="B289" s="26">
        <v>8.4372367927473227E-2</v>
      </c>
    </row>
    <row r="290" spans="1:2" x14ac:dyDescent="0.25">
      <c r="A290" s="25">
        <v>39254</v>
      </c>
      <c r="B290" s="26">
        <v>8.243393998321337E-2</v>
      </c>
    </row>
    <row r="291" spans="1:2" x14ac:dyDescent="0.25">
      <c r="A291" s="25">
        <v>39255</v>
      </c>
      <c r="B291" s="26">
        <v>7.992740019315682E-2</v>
      </c>
    </row>
    <row r="292" spans="1:2" x14ac:dyDescent="0.25">
      <c r="A292" s="25">
        <v>39258</v>
      </c>
      <c r="B292" s="26">
        <v>7.8404834017102215E-2</v>
      </c>
    </row>
    <row r="293" spans="1:2" x14ac:dyDescent="0.25">
      <c r="A293" s="25">
        <v>39259</v>
      </c>
      <c r="B293" s="26">
        <v>8.0874946323895441E-2</v>
      </c>
    </row>
    <row r="294" spans="1:2" x14ac:dyDescent="0.25">
      <c r="A294" s="25">
        <v>39260</v>
      </c>
      <c r="B294" s="26">
        <v>7.8442837089116701E-2</v>
      </c>
    </row>
    <row r="295" spans="1:2" x14ac:dyDescent="0.25">
      <c r="A295" s="25">
        <v>39261</v>
      </c>
      <c r="B295" s="26">
        <v>7.6112338020869835E-2</v>
      </c>
    </row>
    <row r="296" spans="1:2" x14ac:dyDescent="0.25">
      <c r="A296" s="25">
        <v>39262</v>
      </c>
      <c r="B296" s="26">
        <v>7.3535860225246164E-2</v>
      </c>
    </row>
    <row r="297" spans="1:2" x14ac:dyDescent="0.25">
      <c r="A297" s="25">
        <v>39265</v>
      </c>
      <c r="B297" s="26">
        <v>7.3197681709864348E-2</v>
      </c>
    </row>
    <row r="298" spans="1:2" x14ac:dyDescent="0.25">
      <c r="A298" s="25">
        <v>39266</v>
      </c>
      <c r="B298" s="26">
        <v>7.0657371255144444E-2</v>
      </c>
    </row>
    <row r="299" spans="1:2" x14ac:dyDescent="0.25">
      <c r="A299" s="25">
        <v>39268</v>
      </c>
      <c r="B299" s="26">
        <v>6.8090701348128169E-2</v>
      </c>
    </row>
    <row r="300" spans="1:2" x14ac:dyDescent="0.25">
      <c r="A300" s="25">
        <v>39269</v>
      </c>
      <c r="B300" s="26">
        <v>6.7237057601534103E-2</v>
      </c>
    </row>
    <row r="301" spans="1:2" x14ac:dyDescent="0.25">
      <c r="A301" s="25">
        <v>39272</v>
      </c>
      <c r="B301" s="26">
        <v>6.5395893842921091E-2</v>
      </c>
    </row>
    <row r="302" spans="1:2" x14ac:dyDescent="0.25">
      <c r="A302" s="25">
        <v>39273</v>
      </c>
      <c r="B302" s="26">
        <v>6.4458638240220786E-2</v>
      </c>
    </row>
    <row r="303" spans="1:2" x14ac:dyDescent="0.25">
      <c r="A303" s="25">
        <v>39274</v>
      </c>
      <c r="B303" s="26">
        <v>6.6602200237352804E-2</v>
      </c>
    </row>
    <row r="304" spans="1:2" x14ac:dyDescent="0.25">
      <c r="A304" s="25">
        <v>39275</v>
      </c>
      <c r="B304" s="26">
        <v>6.41831211815964E-2</v>
      </c>
    </row>
    <row r="305" spans="1:2" x14ac:dyDescent="0.25">
      <c r="A305" s="25">
        <v>39276</v>
      </c>
      <c r="B305" s="26">
        <v>6.3323287656943436E-2</v>
      </c>
    </row>
    <row r="306" spans="1:2" x14ac:dyDescent="0.25">
      <c r="A306" s="25">
        <v>39279</v>
      </c>
      <c r="B306" s="26">
        <v>6.1656849699000905E-2</v>
      </c>
    </row>
    <row r="307" spans="1:2" x14ac:dyDescent="0.25">
      <c r="A307" s="25">
        <v>39280</v>
      </c>
      <c r="B307" s="26">
        <v>5.964779799713172E-2</v>
      </c>
    </row>
    <row r="308" spans="1:2" x14ac:dyDescent="0.25">
      <c r="A308" s="25">
        <v>39281</v>
      </c>
      <c r="B308" s="26">
        <v>5.7720076695107168E-2</v>
      </c>
    </row>
    <row r="309" spans="1:2" x14ac:dyDescent="0.25">
      <c r="A309" s="25">
        <v>39282</v>
      </c>
      <c r="B309" s="26">
        <v>5.5870953212793235E-2</v>
      </c>
    </row>
    <row r="310" spans="1:2" x14ac:dyDescent="0.25">
      <c r="A310" s="25">
        <v>39283</v>
      </c>
      <c r="B310" s="26">
        <v>5.4097792960722355E-2</v>
      </c>
    </row>
    <row r="311" spans="1:2" x14ac:dyDescent="0.25">
      <c r="A311" s="25">
        <v>39286</v>
      </c>
      <c r="B311" s="26">
        <v>6.7570003337780918E-2</v>
      </c>
    </row>
    <row r="312" spans="1:2" x14ac:dyDescent="0.25">
      <c r="A312" s="25">
        <v>39287</v>
      </c>
      <c r="B312" s="26">
        <v>7.2886380935618389E-2</v>
      </c>
    </row>
    <row r="313" spans="1:2" x14ac:dyDescent="0.25">
      <c r="A313" s="25">
        <v>39288</v>
      </c>
      <c r="B313" s="26">
        <v>7.5954660725841228E-2</v>
      </c>
    </row>
    <row r="314" spans="1:2" x14ac:dyDescent="0.25">
      <c r="A314" s="25">
        <v>39289</v>
      </c>
      <c r="B314" s="26">
        <v>7.8767064470578393E-2</v>
      </c>
    </row>
    <row r="315" spans="1:2" x14ac:dyDescent="0.25">
      <c r="A315" s="25">
        <v>39290</v>
      </c>
      <c r="B315" s="26">
        <v>8.3204841953739075E-2</v>
      </c>
    </row>
    <row r="316" spans="1:2" x14ac:dyDescent="0.25">
      <c r="A316" s="25">
        <v>39293</v>
      </c>
      <c r="B316" s="26">
        <v>8.5443185619108755E-2</v>
      </c>
    </row>
    <row r="317" spans="1:2" x14ac:dyDescent="0.25">
      <c r="A317" s="25">
        <v>39294</v>
      </c>
      <c r="B317" s="26">
        <v>9.2961291141664223E-2</v>
      </c>
    </row>
    <row r="318" spans="1:2" x14ac:dyDescent="0.25">
      <c r="A318" s="25">
        <v>39295</v>
      </c>
      <c r="B318" s="26">
        <v>9.42908993686606E-2</v>
      </c>
    </row>
    <row r="319" spans="1:2" x14ac:dyDescent="0.25">
      <c r="A319" s="25">
        <v>39296</v>
      </c>
      <c r="B319" s="26">
        <v>9.1439561642089232E-2</v>
      </c>
    </row>
    <row r="320" spans="1:2" x14ac:dyDescent="0.25">
      <c r="A320" s="25">
        <v>39297</v>
      </c>
      <c r="B320" s="26">
        <v>8.9404707360842287E-2</v>
      </c>
    </row>
    <row r="321" spans="1:2" x14ac:dyDescent="0.25">
      <c r="A321" s="25">
        <v>39300</v>
      </c>
      <c r="B321" s="26">
        <v>0.10175366825097103</v>
      </c>
    </row>
    <row r="322" spans="1:2" x14ac:dyDescent="0.25">
      <c r="A322" s="25">
        <v>39301</v>
      </c>
      <c r="B322" s="26">
        <v>9.8055614189915957E-2</v>
      </c>
    </row>
    <row r="323" spans="1:2" x14ac:dyDescent="0.25">
      <c r="A323" s="25">
        <v>39302</v>
      </c>
      <c r="B323" s="26">
        <v>9.5732071794071061E-2</v>
      </c>
    </row>
    <row r="324" spans="1:2" x14ac:dyDescent="0.25">
      <c r="A324" s="25">
        <v>39303</v>
      </c>
      <c r="B324" s="26">
        <v>9.2843670101985812E-2</v>
      </c>
    </row>
    <row r="325" spans="1:2" x14ac:dyDescent="0.25">
      <c r="A325" s="25">
        <v>39304</v>
      </c>
      <c r="B325" s="26">
        <v>0.11673789580585633</v>
      </c>
    </row>
    <row r="326" spans="1:2" x14ac:dyDescent="0.25">
      <c r="A326" s="25">
        <v>39307</v>
      </c>
      <c r="B326" s="26">
        <v>0.11933475242095141</v>
      </c>
    </row>
    <row r="327" spans="1:2" x14ac:dyDescent="0.25">
      <c r="A327" s="25">
        <v>39308</v>
      </c>
      <c r="B327" s="26">
        <v>0.1187044037499161</v>
      </c>
    </row>
    <row r="328" spans="1:2" x14ac:dyDescent="0.25">
      <c r="A328" s="25">
        <v>39309</v>
      </c>
      <c r="B328" s="26">
        <v>0.12925050407271546</v>
      </c>
    </row>
    <row r="329" spans="1:2" x14ac:dyDescent="0.25">
      <c r="A329" s="25">
        <v>39310</v>
      </c>
      <c r="B329" s="26">
        <v>0.14098622856358364</v>
      </c>
    </row>
    <row r="330" spans="1:2" x14ac:dyDescent="0.25">
      <c r="A330" s="25">
        <v>39311</v>
      </c>
      <c r="B330" s="26">
        <v>0.14537830579425248</v>
      </c>
    </row>
    <row r="331" spans="1:2" x14ac:dyDescent="0.25">
      <c r="A331" s="25">
        <v>39314</v>
      </c>
      <c r="B331" s="26">
        <v>0.14337464086409835</v>
      </c>
    </row>
    <row r="332" spans="1:2" x14ac:dyDescent="0.25">
      <c r="A332" s="25">
        <v>39315</v>
      </c>
      <c r="B332" s="26">
        <v>0.13823712947100741</v>
      </c>
    </row>
    <row r="333" spans="1:2" x14ac:dyDescent="0.25">
      <c r="A333" s="25">
        <v>39316</v>
      </c>
      <c r="B333" s="26">
        <v>0.13356344778643267</v>
      </c>
    </row>
    <row r="334" spans="1:2" x14ac:dyDescent="0.25">
      <c r="A334" s="25">
        <v>39317</v>
      </c>
      <c r="B334" s="26">
        <v>0.13112064900354053</v>
      </c>
    </row>
    <row r="335" spans="1:2" x14ac:dyDescent="0.25">
      <c r="A335" s="25">
        <v>39318</v>
      </c>
      <c r="B335" s="26">
        <v>0.12648005374348548</v>
      </c>
    </row>
    <row r="336" spans="1:2" x14ac:dyDescent="0.25">
      <c r="A336" s="25">
        <v>39321</v>
      </c>
      <c r="B336" s="26">
        <v>0.13189465287075991</v>
      </c>
    </row>
    <row r="337" spans="1:2" x14ac:dyDescent="0.25">
      <c r="A337" s="25">
        <v>39322</v>
      </c>
      <c r="B337" s="26">
        <v>0.12968332614784756</v>
      </c>
    </row>
    <row r="338" spans="1:2" x14ac:dyDescent="0.25">
      <c r="A338" s="25">
        <v>39323</v>
      </c>
      <c r="B338" s="26">
        <v>0.13322838600048564</v>
      </c>
    </row>
    <row r="339" spans="1:2" x14ac:dyDescent="0.25">
      <c r="A339" s="25">
        <v>39324</v>
      </c>
      <c r="B339" s="26">
        <v>0.13314552952350986</v>
      </c>
    </row>
    <row r="340" spans="1:2" x14ac:dyDescent="0.25">
      <c r="A340" s="25">
        <v>39325</v>
      </c>
      <c r="B340" s="26">
        <v>0.12981516881040636</v>
      </c>
    </row>
    <row r="341" spans="1:2" x14ac:dyDescent="0.25">
      <c r="A341" s="25">
        <v>39329</v>
      </c>
      <c r="B341" s="26">
        <v>0.12751151317124557</v>
      </c>
    </row>
    <row r="342" spans="1:2" x14ac:dyDescent="0.25">
      <c r="A342" s="25">
        <v>39330</v>
      </c>
      <c r="B342" s="26">
        <v>0.12287657656066361</v>
      </c>
    </row>
    <row r="343" spans="1:2" x14ac:dyDescent="0.25">
      <c r="A343" s="25">
        <v>39331</v>
      </c>
      <c r="B343" s="26">
        <v>0.1223305931315142</v>
      </c>
    </row>
    <row r="344" spans="1:2" x14ac:dyDescent="0.25">
      <c r="A344" s="25">
        <v>39332</v>
      </c>
      <c r="B344" s="26">
        <v>0.12806566070965825</v>
      </c>
    </row>
    <row r="345" spans="1:2" x14ac:dyDescent="0.25">
      <c r="A345" s="25">
        <v>39335</v>
      </c>
      <c r="B345" s="26">
        <v>0.12714260925297435</v>
      </c>
    </row>
    <row r="346" spans="1:2" x14ac:dyDescent="0.25">
      <c r="A346" s="25">
        <v>39336</v>
      </c>
      <c r="B346" s="26">
        <v>0.12633138657910001</v>
      </c>
    </row>
    <row r="347" spans="1:2" x14ac:dyDescent="0.25">
      <c r="A347" s="25">
        <v>39337</v>
      </c>
      <c r="B347" s="26">
        <v>0.12423779456232566</v>
      </c>
    </row>
    <row r="348" spans="1:2" x14ac:dyDescent="0.25">
      <c r="A348" s="25">
        <v>39338</v>
      </c>
      <c r="B348" s="26">
        <v>0.12019416621920945</v>
      </c>
    </row>
    <row r="349" spans="1:2" x14ac:dyDescent="0.25">
      <c r="A349" s="25">
        <v>39339</v>
      </c>
      <c r="B349" s="26">
        <v>0.11673986191508565</v>
      </c>
    </row>
    <row r="350" spans="1:2" x14ac:dyDescent="0.25">
      <c r="A350" s="25">
        <v>39342</v>
      </c>
      <c r="B350" s="26">
        <v>0.11515698043097787</v>
      </c>
    </row>
    <row r="351" spans="1:2" x14ac:dyDescent="0.25">
      <c r="A351" s="25">
        <v>39343</v>
      </c>
      <c r="B351" s="26">
        <v>0.11654893874586773</v>
      </c>
    </row>
    <row r="352" spans="1:2" x14ac:dyDescent="0.25">
      <c r="A352" s="25">
        <v>39344</v>
      </c>
      <c r="B352" s="26">
        <v>0.12290750437133335</v>
      </c>
    </row>
    <row r="353" spans="1:2" x14ac:dyDescent="0.25">
      <c r="A353" s="25">
        <v>39345</v>
      </c>
      <c r="B353" s="26">
        <v>0.12202566049750067</v>
      </c>
    </row>
    <row r="354" spans="1:2" x14ac:dyDescent="0.25">
      <c r="A354" s="25">
        <v>39346</v>
      </c>
      <c r="B354" s="26">
        <v>0.12029002270057011</v>
      </c>
    </row>
    <row r="355" spans="1:2" x14ac:dyDescent="0.25">
      <c r="A355" s="25">
        <v>39349</v>
      </c>
      <c r="B355" s="26">
        <v>0.11680498460289843</v>
      </c>
    </row>
    <row r="356" spans="1:2" x14ac:dyDescent="0.25">
      <c r="A356" s="25">
        <v>39350</v>
      </c>
      <c r="B356" s="26">
        <v>0.11439880409426026</v>
      </c>
    </row>
    <row r="357" spans="1:2" x14ac:dyDescent="0.25">
      <c r="A357" s="25">
        <v>39351</v>
      </c>
      <c r="B357" s="26">
        <v>0.11074324059132394</v>
      </c>
    </row>
    <row r="358" spans="1:2" x14ac:dyDescent="0.25">
      <c r="A358" s="25">
        <v>39352</v>
      </c>
      <c r="B358" s="26">
        <v>0.10847209881694284</v>
      </c>
    </row>
    <row r="359" spans="1:2" x14ac:dyDescent="0.25">
      <c r="A359" s="25">
        <v>39353</v>
      </c>
      <c r="B359" s="26">
        <v>0.1155337563586855</v>
      </c>
    </row>
    <row r="360" spans="1:2" x14ac:dyDescent="0.25">
      <c r="A360" s="25">
        <v>39356</v>
      </c>
      <c r="B360" s="26">
        <v>0.1113344644808027</v>
      </c>
    </row>
    <row r="361" spans="1:2" x14ac:dyDescent="0.25">
      <c r="A361" s="25">
        <v>39357</v>
      </c>
      <c r="B361" s="26">
        <v>0.10994493213338763</v>
      </c>
    </row>
    <row r="362" spans="1:2" x14ac:dyDescent="0.25">
      <c r="A362" s="25">
        <v>39358</v>
      </c>
      <c r="B362" s="26">
        <v>0.10645240750028022</v>
      </c>
    </row>
    <row r="363" spans="1:2" x14ac:dyDescent="0.25">
      <c r="A363" s="25">
        <v>39359</v>
      </c>
      <c r="B363" s="26">
        <v>0.10258343540038606</v>
      </c>
    </row>
    <row r="364" spans="1:2" x14ac:dyDescent="0.25">
      <c r="A364" s="25">
        <v>39360</v>
      </c>
      <c r="B364" s="26">
        <v>9.8855197821404034E-2</v>
      </c>
    </row>
    <row r="365" spans="1:2" x14ac:dyDescent="0.25">
      <c r="A365" s="25">
        <v>39363</v>
      </c>
      <c r="B365" s="26">
        <v>0.10106406550244884</v>
      </c>
    </row>
    <row r="366" spans="1:2" x14ac:dyDescent="0.25">
      <c r="A366" s="25">
        <v>39364</v>
      </c>
      <c r="B366" s="26">
        <v>0.10052068511747114</v>
      </c>
    </row>
    <row r="367" spans="1:2" x14ac:dyDescent="0.25">
      <c r="A367" s="25">
        <v>39365</v>
      </c>
      <c r="B367" s="26">
        <v>9.7019812501481534E-2</v>
      </c>
    </row>
    <row r="368" spans="1:2" x14ac:dyDescent="0.25">
      <c r="A368" s="25">
        <v>39366</v>
      </c>
      <c r="B368" s="26">
        <v>9.3946115609426617E-2</v>
      </c>
    </row>
    <row r="369" spans="1:2" x14ac:dyDescent="0.25">
      <c r="A369" s="25">
        <v>39367</v>
      </c>
      <c r="B369" s="26">
        <v>9.1619882115196852E-2</v>
      </c>
    </row>
    <row r="370" spans="1:2" x14ac:dyDescent="0.25">
      <c r="A370" s="25">
        <v>39370</v>
      </c>
      <c r="B370" s="26">
        <v>8.8290473274374878E-2</v>
      </c>
    </row>
    <row r="371" spans="1:2" x14ac:dyDescent="0.25">
      <c r="A371" s="25">
        <v>39371</v>
      </c>
      <c r="B371" s="26">
        <v>8.5702924207533365E-2</v>
      </c>
    </row>
    <row r="372" spans="1:2" x14ac:dyDescent="0.25">
      <c r="A372" s="25">
        <v>39372</v>
      </c>
      <c r="B372" s="26">
        <v>8.78188124781413E-2</v>
      </c>
    </row>
    <row r="373" spans="1:2" x14ac:dyDescent="0.25">
      <c r="A373" s="25">
        <v>39373</v>
      </c>
      <c r="B373" s="26">
        <v>8.4737113899990696E-2</v>
      </c>
    </row>
    <row r="374" spans="1:2" x14ac:dyDescent="0.25">
      <c r="A374" s="25">
        <v>39374</v>
      </c>
      <c r="B374" s="26">
        <v>8.165811046879716E-2</v>
      </c>
    </row>
    <row r="375" spans="1:2" x14ac:dyDescent="0.25">
      <c r="A375" s="25">
        <v>39377</v>
      </c>
      <c r="B375" s="26">
        <v>8.2601089857600118E-2</v>
      </c>
    </row>
    <row r="376" spans="1:2" x14ac:dyDescent="0.25">
      <c r="A376" s="25">
        <v>39378</v>
      </c>
      <c r="B376" s="26">
        <v>8.2151506463406077E-2</v>
      </c>
    </row>
    <row r="377" spans="1:2" x14ac:dyDescent="0.25">
      <c r="A377" s="25">
        <v>39379</v>
      </c>
      <c r="B377" s="26">
        <v>8.0447639015077635E-2</v>
      </c>
    </row>
    <row r="378" spans="1:2" x14ac:dyDescent="0.25">
      <c r="A378" s="25">
        <v>39380</v>
      </c>
      <c r="B378" s="26">
        <v>7.7524706137039212E-2</v>
      </c>
    </row>
    <row r="379" spans="1:2" x14ac:dyDescent="0.25">
      <c r="A379" s="25">
        <v>39381</v>
      </c>
      <c r="B379" s="26">
        <v>7.7134413466644847E-2</v>
      </c>
    </row>
    <row r="380" spans="1:2" x14ac:dyDescent="0.25">
      <c r="A380" s="25">
        <v>39384</v>
      </c>
      <c r="B380" s="26">
        <v>9.457532269565265E-2</v>
      </c>
    </row>
    <row r="381" spans="1:2" x14ac:dyDescent="0.25">
      <c r="A381" s="25">
        <v>39385</v>
      </c>
      <c r="B381" s="26">
        <v>9.3063679733684262E-2</v>
      </c>
    </row>
    <row r="382" spans="1:2" x14ac:dyDescent="0.25">
      <c r="A382" s="25">
        <v>39386</v>
      </c>
      <c r="B382" s="26">
        <v>8.9842553065363664E-2</v>
      </c>
    </row>
    <row r="383" spans="1:2" x14ac:dyDescent="0.25">
      <c r="A383" s="25">
        <v>39387</v>
      </c>
      <c r="B383" s="26">
        <v>9.6647374905309141E-2</v>
      </c>
    </row>
    <row r="384" spans="1:2" x14ac:dyDescent="0.25">
      <c r="A384" s="25">
        <v>39388</v>
      </c>
      <c r="B384" s="26">
        <v>0.12095174786682826</v>
      </c>
    </row>
    <row r="385" spans="1:2" x14ac:dyDescent="0.25">
      <c r="A385" s="25">
        <v>39391</v>
      </c>
      <c r="B385" s="26">
        <v>0.11663340271619675</v>
      </c>
    </row>
    <row r="386" spans="1:2" x14ac:dyDescent="0.25">
      <c r="A386" s="25">
        <v>39392</v>
      </c>
      <c r="B386" s="26">
        <v>0.12475339272018117</v>
      </c>
    </row>
    <row r="387" spans="1:2" x14ac:dyDescent="0.25">
      <c r="A387" s="25">
        <v>39393</v>
      </c>
      <c r="B387" s="26">
        <v>0.12492017872973087</v>
      </c>
    </row>
    <row r="388" spans="1:2" x14ac:dyDescent="0.25">
      <c r="A388" s="25">
        <v>39394</v>
      </c>
      <c r="B388" s="26">
        <v>0.14390383389150582</v>
      </c>
    </row>
    <row r="389" spans="1:2" x14ac:dyDescent="0.25">
      <c r="A389" s="25">
        <v>39395</v>
      </c>
      <c r="B389" s="26">
        <v>0.14285500367691797</v>
      </c>
    </row>
    <row r="390" spans="1:2" x14ac:dyDescent="0.25">
      <c r="A390" s="25">
        <v>39398</v>
      </c>
      <c r="B390" s="26">
        <v>0.14646314066841573</v>
      </c>
    </row>
    <row r="391" spans="1:2" x14ac:dyDescent="0.25">
      <c r="A391" s="25">
        <v>39399</v>
      </c>
      <c r="B391" s="26">
        <v>0.16253295718083466</v>
      </c>
    </row>
    <row r="392" spans="1:2" x14ac:dyDescent="0.25">
      <c r="A392" s="25">
        <v>39400</v>
      </c>
      <c r="B392" s="26">
        <v>0.16616861126590204</v>
      </c>
    </row>
    <row r="393" spans="1:2" x14ac:dyDescent="0.25">
      <c r="A393" s="25">
        <v>39401</v>
      </c>
      <c r="B393" s="26">
        <v>0.16022481498665531</v>
      </c>
    </row>
    <row r="394" spans="1:2" x14ac:dyDescent="0.25">
      <c r="A394" s="25">
        <v>39402</v>
      </c>
      <c r="B394" s="26">
        <v>0.15578357073870516</v>
      </c>
    </row>
    <row r="395" spans="1:2" x14ac:dyDescent="0.25">
      <c r="A395" s="25">
        <v>39405</v>
      </c>
      <c r="B395" s="26">
        <v>0.15012043126245483</v>
      </c>
    </row>
    <row r="396" spans="1:2" x14ac:dyDescent="0.25">
      <c r="A396" s="25">
        <v>39406</v>
      </c>
      <c r="B396" s="26">
        <v>0.16606951376906459</v>
      </c>
    </row>
    <row r="397" spans="1:2" x14ac:dyDescent="0.25">
      <c r="A397" s="25">
        <v>39407</v>
      </c>
      <c r="B397" s="26">
        <v>0.16032791909625405</v>
      </c>
    </row>
    <row r="398" spans="1:2" x14ac:dyDescent="0.25">
      <c r="A398" s="25">
        <v>39409</v>
      </c>
      <c r="B398" s="26">
        <v>0.15766866979742714</v>
      </c>
    </row>
    <row r="399" spans="1:2" x14ac:dyDescent="0.25">
      <c r="A399" s="25">
        <v>39412</v>
      </c>
      <c r="B399" s="26">
        <v>0.16396843592829566</v>
      </c>
    </row>
    <row r="400" spans="1:2" x14ac:dyDescent="0.25">
      <c r="A400" s="25">
        <v>39413</v>
      </c>
      <c r="B400" s="26">
        <v>0.16335453345597906</v>
      </c>
    </row>
    <row r="401" spans="1:2" x14ac:dyDescent="0.25">
      <c r="A401" s="25">
        <v>39414</v>
      </c>
      <c r="B401" s="26">
        <v>0.15823143563354894</v>
      </c>
    </row>
    <row r="402" spans="1:2" x14ac:dyDescent="0.25">
      <c r="A402" s="25">
        <v>39415</v>
      </c>
      <c r="B402" s="26">
        <v>0.15927736200928524</v>
      </c>
    </row>
    <row r="403" spans="1:2" x14ac:dyDescent="0.25">
      <c r="A403" s="25">
        <v>39416</v>
      </c>
      <c r="B403" s="26">
        <v>0.15477323124070561</v>
      </c>
    </row>
    <row r="404" spans="1:2" x14ac:dyDescent="0.25">
      <c r="A404" s="25">
        <v>39419</v>
      </c>
      <c r="B404" s="26">
        <v>0.1498706078741095</v>
      </c>
    </row>
    <row r="405" spans="1:2" x14ac:dyDescent="0.25">
      <c r="A405" s="25">
        <v>39420</v>
      </c>
      <c r="B405" s="26">
        <v>0.15018625042474901</v>
      </c>
    </row>
    <row r="406" spans="1:2" x14ac:dyDescent="0.25">
      <c r="A406" s="25">
        <v>39421</v>
      </c>
      <c r="B406" s="26">
        <v>0.14548182234310458</v>
      </c>
    </row>
    <row r="407" spans="1:2" x14ac:dyDescent="0.25">
      <c r="A407" s="25">
        <v>39422</v>
      </c>
      <c r="B407" s="26">
        <v>0.14096693419478004</v>
      </c>
    </row>
    <row r="408" spans="1:2" x14ac:dyDescent="0.25">
      <c r="A408" s="25">
        <v>39423</v>
      </c>
      <c r="B408" s="26">
        <v>0.14671934904972952</v>
      </c>
    </row>
    <row r="409" spans="1:2" x14ac:dyDescent="0.25">
      <c r="A409" s="25">
        <v>39426</v>
      </c>
      <c r="B409" s="26">
        <v>0.14444628840163465</v>
      </c>
    </row>
    <row r="410" spans="1:2" x14ac:dyDescent="0.25">
      <c r="A410" s="25">
        <v>39427</v>
      </c>
      <c r="B410" s="26">
        <v>0.13926437295158622</v>
      </c>
    </row>
    <row r="411" spans="1:2" x14ac:dyDescent="0.25">
      <c r="A411" s="25">
        <v>39428</v>
      </c>
      <c r="B411" s="26">
        <v>0.14016359069407738</v>
      </c>
    </row>
    <row r="412" spans="1:2" x14ac:dyDescent="0.25">
      <c r="A412" s="25">
        <v>39429</v>
      </c>
      <c r="B412" s="26">
        <v>0.14227585263718015</v>
      </c>
    </row>
    <row r="413" spans="1:2" x14ac:dyDescent="0.25">
      <c r="A413" s="25">
        <v>39430</v>
      </c>
      <c r="B413" s="26">
        <v>0.1386248814340659</v>
      </c>
    </row>
    <row r="414" spans="1:2" x14ac:dyDescent="0.25">
      <c r="A414" s="25">
        <v>39433</v>
      </c>
      <c r="B414" s="26">
        <v>0.13704097818786132</v>
      </c>
    </row>
    <row r="415" spans="1:2" x14ac:dyDescent="0.25">
      <c r="A415" s="25">
        <v>39434</v>
      </c>
      <c r="B415" s="26">
        <v>0.14154560407869926</v>
      </c>
    </row>
    <row r="416" spans="1:2" x14ac:dyDescent="0.25">
      <c r="A416" s="25">
        <v>39435</v>
      </c>
      <c r="B416" s="26">
        <v>0.14084665985999642</v>
      </c>
    </row>
    <row r="417" spans="1:2" x14ac:dyDescent="0.25">
      <c r="A417" s="25">
        <v>39436</v>
      </c>
      <c r="B417" s="26">
        <v>0.1357995603144804</v>
      </c>
    </row>
    <row r="418" spans="1:2" x14ac:dyDescent="0.25">
      <c r="A418" s="25">
        <v>39437</v>
      </c>
      <c r="B418" s="26">
        <v>0.13098264534337425</v>
      </c>
    </row>
    <row r="419" spans="1:2" x14ac:dyDescent="0.25">
      <c r="A419" s="25">
        <v>39440</v>
      </c>
      <c r="B419" s="26">
        <v>0.14443190894217336</v>
      </c>
    </row>
    <row r="420" spans="1:2" x14ac:dyDescent="0.25">
      <c r="A420" s="25">
        <v>39442</v>
      </c>
      <c r="B420" s="26">
        <v>0.14128429950559923</v>
      </c>
    </row>
    <row r="421" spans="1:2" x14ac:dyDescent="0.25">
      <c r="A421" s="25">
        <v>39443</v>
      </c>
      <c r="B421" s="26">
        <v>0.13765929220573703</v>
      </c>
    </row>
    <row r="422" spans="1:2" x14ac:dyDescent="0.25">
      <c r="A422" s="25">
        <v>39444</v>
      </c>
      <c r="B422" s="26">
        <v>0.15004097511730424</v>
      </c>
    </row>
    <row r="423" spans="1:2" x14ac:dyDescent="0.25">
      <c r="A423" s="25">
        <v>39447</v>
      </c>
      <c r="B423" s="26">
        <v>0.14497883112541993</v>
      </c>
    </row>
    <row r="424" spans="1:2" x14ac:dyDescent="0.25">
      <c r="A424" s="25">
        <v>39449</v>
      </c>
      <c r="B424" s="26">
        <v>0.14003356124794664</v>
      </c>
    </row>
    <row r="425" spans="1:2" x14ac:dyDescent="0.25">
      <c r="A425" s="25">
        <v>39450</v>
      </c>
      <c r="B425" s="26">
        <v>0.15260532109447675</v>
      </c>
    </row>
    <row r="426" spans="1:2" x14ac:dyDescent="0.25">
      <c r="A426" s="25">
        <v>39451</v>
      </c>
      <c r="B426" s="26">
        <v>0.14792212174792635</v>
      </c>
    </row>
    <row r="427" spans="1:2" x14ac:dyDescent="0.25">
      <c r="A427" s="25">
        <v>39454</v>
      </c>
      <c r="B427" s="26">
        <v>0.16243234270484122</v>
      </c>
    </row>
    <row r="428" spans="1:2" x14ac:dyDescent="0.25">
      <c r="A428" s="25">
        <v>39455</v>
      </c>
      <c r="B428" s="26">
        <v>0.15977795106474108</v>
      </c>
    </row>
    <row r="429" spans="1:2" x14ac:dyDescent="0.25">
      <c r="A429" s="25">
        <v>39456</v>
      </c>
      <c r="B429" s="26">
        <v>0.1759672154581258</v>
      </c>
    </row>
    <row r="430" spans="1:2" x14ac:dyDescent="0.25">
      <c r="A430" s="25">
        <v>39457</v>
      </c>
      <c r="B430" s="26">
        <v>0.16963772923634624</v>
      </c>
    </row>
    <row r="431" spans="1:2" x14ac:dyDescent="0.25">
      <c r="A431" s="25">
        <v>39458</v>
      </c>
      <c r="B431" s="26">
        <v>0.16481141765445795</v>
      </c>
    </row>
    <row r="432" spans="1:2" x14ac:dyDescent="0.25">
      <c r="A432" s="25">
        <v>39461</v>
      </c>
      <c r="B432" s="26">
        <v>0.16615732338456574</v>
      </c>
    </row>
    <row r="433" spans="1:2" x14ac:dyDescent="0.25">
      <c r="A433" s="25">
        <v>39462</v>
      </c>
      <c r="B433" s="26">
        <v>0.16230198664326637</v>
      </c>
    </row>
    <row r="434" spans="1:2" x14ac:dyDescent="0.25">
      <c r="A434" s="25">
        <v>39463</v>
      </c>
      <c r="B434" s="26">
        <v>0.17390083162560022</v>
      </c>
    </row>
    <row r="435" spans="1:2" x14ac:dyDescent="0.25">
      <c r="A435" s="25">
        <v>39464</v>
      </c>
      <c r="B435" s="26">
        <v>0.16797521261793741</v>
      </c>
    </row>
    <row r="436" spans="1:2" x14ac:dyDescent="0.25">
      <c r="A436" s="25">
        <v>39465</v>
      </c>
      <c r="B436" s="26">
        <v>0.17719621801450469</v>
      </c>
    </row>
    <row r="437" spans="1:2" x14ac:dyDescent="0.25">
      <c r="A437" s="25">
        <v>39469</v>
      </c>
      <c r="B437" s="26">
        <v>0.17228960984073657</v>
      </c>
    </row>
    <row r="438" spans="1:2" x14ac:dyDescent="0.25">
      <c r="A438" s="25">
        <v>39470</v>
      </c>
      <c r="B438" s="26">
        <v>0.17374146026239709</v>
      </c>
    </row>
    <row r="439" spans="1:2" x14ac:dyDescent="0.25">
      <c r="A439" s="25">
        <v>39471</v>
      </c>
      <c r="B439" s="26">
        <v>0.17665709719176945</v>
      </c>
    </row>
    <row r="440" spans="1:2" x14ac:dyDescent="0.25">
      <c r="A440" s="25">
        <v>39472</v>
      </c>
      <c r="B440" s="26">
        <v>0.18090989567438712</v>
      </c>
    </row>
    <row r="441" spans="1:2" x14ac:dyDescent="0.25">
      <c r="A441" s="25">
        <v>39475</v>
      </c>
      <c r="B441" s="26">
        <v>0.17472072645658177</v>
      </c>
    </row>
    <row r="442" spans="1:2" x14ac:dyDescent="0.25">
      <c r="A442" s="25">
        <v>39476</v>
      </c>
      <c r="B442" s="26">
        <v>0.17152156634150909</v>
      </c>
    </row>
    <row r="443" spans="1:2" x14ac:dyDescent="0.25">
      <c r="A443" s="25">
        <v>39477</v>
      </c>
      <c r="B443" s="26">
        <v>0.16959455108283272</v>
      </c>
    </row>
    <row r="444" spans="1:2" x14ac:dyDescent="0.25">
      <c r="A444" s="25">
        <v>39478</v>
      </c>
      <c r="B444" s="26">
        <v>0.16578712353363362</v>
      </c>
    </row>
    <row r="445" spans="1:2" x14ac:dyDescent="0.25">
      <c r="A445" s="25">
        <v>39479</v>
      </c>
      <c r="B445" s="26">
        <v>0.17706581950594388</v>
      </c>
    </row>
    <row r="446" spans="1:2" x14ac:dyDescent="0.25">
      <c r="A446" s="25">
        <v>39482</v>
      </c>
      <c r="B446" s="26">
        <v>0.18427063102819266</v>
      </c>
    </row>
    <row r="447" spans="1:2" x14ac:dyDescent="0.25">
      <c r="A447" s="25">
        <v>39483</v>
      </c>
      <c r="B447" s="26">
        <v>0.18550126221883276</v>
      </c>
    </row>
    <row r="448" spans="1:2" x14ac:dyDescent="0.25">
      <c r="A448" s="25">
        <v>39484</v>
      </c>
      <c r="B448" s="26">
        <v>0.19862419757964256</v>
      </c>
    </row>
    <row r="449" spans="1:2" x14ac:dyDescent="0.25">
      <c r="A449" s="25">
        <v>39485</v>
      </c>
      <c r="B449" s="26">
        <v>0.19533192218218931</v>
      </c>
    </row>
    <row r="450" spans="1:2" x14ac:dyDescent="0.25">
      <c r="A450" s="25">
        <v>39486</v>
      </c>
      <c r="B450" s="26">
        <v>0.18891193363852291</v>
      </c>
    </row>
    <row r="451" spans="1:2" x14ac:dyDescent="0.25">
      <c r="A451" s="25">
        <v>39489</v>
      </c>
      <c r="B451" s="26">
        <v>0.18241263178213732</v>
      </c>
    </row>
    <row r="452" spans="1:2" x14ac:dyDescent="0.25">
      <c r="A452" s="25">
        <v>39490</v>
      </c>
      <c r="B452" s="26">
        <v>0.17709608062951848</v>
      </c>
    </row>
    <row r="453" spans="1:2" x14ac:dyDescent="0.25">
      <c r="A453" s="25">
        <v>39491</v>
      </c>
      <c r="B453" s="26">
        <v>0.17638478808545888</v>
      </c>
    </row>
    <row r="454" spans="1:2" x14ac:dyDescent="0.25">
      <c r="A454" s="25">
        <v>39492</v>
      </c>
      <c r="B454" s="26">
        <v>0.17134665008971378</v>
      </c>
    </row>
    <row r="455" spans="1:2" x14ac:dyDescent="0.25">
      <c r="A455" s="25">
        <v>39493</v>
      </c>
      <c r="B455" s="26">
        <v>0.17816794999444699</v>
      </c>
    </row>
    <row r="456" spans="1:2" x14ac:dyDescent="0.25">
      <c r="A456" s="25">
        <v>39497</v>
      </c>
      <c r="B456" s="26">
        <v>0.17507883594525273</v>
      </c>
    </row>
    <row r="457" spans="1:2" x14ac:dyDescent="0.25">
      <c r="A457" s="25">
        <v>39498</v>
      </c>
      <c r="B457" s="26">
        <v>0.17030409549714992</v>
      </c>
    </row>
    <row r="458" spans="1:2" x14ac:dyDescent="0.25">
      <c r="A458" s="25">
        <v>39499</v>
      </c>
      <c r="B458" s="26">
        <v>0.16751402740483012</v>
      </c>
    </row>
    <row r="459" spans="1:2" x14ac:dyDescent="0.25">
      <c r="A459" s="25">
        <v>39500</v>
      </c>
      <c r="B459" s="26">
        <v>0.16397452581450975</v>
      </c>
    </row>
    <row r="460" spans="1:2" x14ac:dyDescent="0.25">
      <c r="A460" s="25">
        <v>39503</v>
      </c>
      <c r="B460" s="26">
        <v>0.16153358910408505</v>
      </c>
    </row>
    <row r="461" spans="1:2" x14ac:dyDescent="0.25">
      <c r="A461" s="25">
        <v>39504</v>
      </c>
      <c r="B461" s="26">
        <v>0.15809356829235546</v>
      </c>
    </row>
    <row r="462" spans="1:2" x14ac:dyDescent="0.25">
      <c r="A462" s="25">
        <v>39505</v>
      </c>
      <c r="B462" s="26">
        <v>0.15320824930490753</v>
      </c>
    </row>
    <row r="463" spans="1:2" x14ac:dyDescent="0.25">
      <c r="A463" s="25">
        <v>39506</v>
      </c>
      <c r="B463" s="26">
        <v>0.14940264985829299</v>
      </c>
    </row>
    <row r="464" spans="1:2" x14ac:dyDescent="0.25">
      <c r="A464" s="25">
        <v>39507</v>
      </c>
      <c r="B464" s="26">
        <v>0.14501861277226499</v>
      </c>
    </row>
    <row r="465" spans="1:2" x14ac:dyDescent="0.25">
      <c r="A465" s="25">
        <v>39510</v>
      </c>
      <c r="B465" s="26">
        <v>0.14391050431477526</v>
      </c>
    </row>
    <row r="466" spans="1:2" x14ac:dyDescent="0.25">
      <c r="A466" s="25">
        <v>39511</v>
      </c>
      <c r="B466" s="26">
        <v>0.13979125460263214</v>
      </c>
    </row>
    <row r="467" spans="1:2" x14ac:dyDescent="0.25">
      <c r="A467" s="25">
        <v>39512</v>
      </c>
      <c r="B467" s="26">
        <v>0.1358632310974395</v>
      </c>
    </row>
    <row r="468" spans="1:2" x14ac:dyDescent="0.25">
      <c r="A468" s="25">
        <v>39513</v>
      </c>
      <c r="B468" s="26">
        <v>0.13137429286085681</v>
      </c>
    </row>
    <row r="469" spans="1:2" x14ac:dyDescent="0.25">
      <c r="A469" s="25">
        <v>39514</v>
      </c>
      <c r="B469" s="26">
        <v>0.13684293054407884</v>
      </c>
    </row>
    <row r="470" spans="1:2" x14ac:dyDescent="0.25">
      <c r="A470" s="25">
        <v>39517</v>
      </c>
      <c r="B470" s="26">
        <v>0.13242410027338564</v>
      </c>
    </row>
    <row r="471" spans="1:2" x14ac:dyDescent="0.25">
      <c r="A471" s="25">
        <v>39518</v>
      </c>
      <c r="B471" s="26">
        <v>0.13596510481354618</v>
      </c>
    </row>
    <row r="472" spans="1:2" x14ac:dyDescent="0.25">
      <c r="A472" s="25">
        <v>39519</v>
      </c>
      <c r="B472" s="26">
        <v>0.15744647450304802</v>
      </c>
    </row>
    <row r="473" spans="1:2" x14ac:dyDescent="0.25">
      <c r="A473" s="25">
        <v>39520</v>
      </c>
      <c r="B473" s="26">
        <v>0.1521996908675276</v>
      </c>
    </row>
    <row r="474" spans="1:2" x14ac:dyDescent="0.25">
      <c r="A474" s="25">
        <v>39521</v>
      </c>
      <c r="B474" s="26">
        <v>0.15952040339195608</v>
      </c>
    </row>
    <row r="475" spans="1:2" x14ac:dyDescent="0.25">
      <c r="A475" s="25">
        <v>39524</v>
      </c>
      <c r="B475" s="26">
        <v>0.16215241413803666</v>
      </c>
    </row>
    <row r="476" spans="1:2" x14ac:dyDescent="0.25">
      <c r="A476" s="25">
        <v>39525</v>
      </c>
      <c r="B476" s="26">
        <v>0.16302609273589086</v>
      </c>
    </row>
    <row r="477" spans="1:2" x14ac:dyDescent="0.25">
      <c r="A477" s="25">
        <v>39526</v>
      </c>
      <c r="B477" s="26">
        <v>0.17659750443844116</v>
      </c>
    </row>
    <row r="478" spans="1:2" x14ac:dyDescent="0.25">
      <c r="A478" s="25">
        <v>39527</v>
      </c>
      <c r="B478" s="26">
        <v>0.18359348734740538</v>
      </c>
    </row>
    <row r="479" spans="1:2" x14ac:dyDescent="0.25">
      <c r="A479" s="25">
        <v>39531</v>
      </c>
      <c r="B479" s="26">
        <v>0.1920247746753386</v>
      </c>
    </row>
    <row r="480" spans="1:2" x14ac:dyDescent="0.25">
      <c r="A480" s="25">
        <v>39532</v>
      </c>
      <c r="B480" s="26">
        <v>0.19514483939585925</v>
      </c>
    </row>
    <row r="481" spans="1:2" x14ac:dyDescent="0.25">
      <c r="A481" s="25">
        <v>39533</v>
      </c>
      <c r="B481" s="26">
        <v>0.18841798513150704</v>
      </c>
    </row>
    <row r="482" spans="1:2" x14ac:dyDescent="0.25">
      <c r="A482" s="25">
        <v>39534</v>
      </c>
      <c r="B482" s="26">
        <v>0.18163728190301542</v>
      </c>
    </row>
    <row r="483" spans="1:2" x14ac:dyDescent="0.25">
      <c r="A483" s="25">
        <v>39535</v>
      </c>
      <c r="B483" s="26">
        <v>0.17834994670427345</v>
      </c>
    </row>
    <row r="484" spans="1:2" x14ac:dyDescent="0.25">
      <c r="A484" s="25">
        <v>39538</v>
      </c>
      <c r="B484" s="26">
        <v>0.17275783776664325</v>
      </c>
    </row>
    <row r="485" spans="1:2" x14ac:dyDescent="0.25">
      <c r="A485" s="25">
        <v>39539</v>
      </c>
      <c r="B485" s="26">
        <v>0.16878483198962962</v>
      </c>
    </row>
    <row r="486" spans="1:2" x14ac:dyDescent="0.25">
      <c r="A486" s="25">
        <v>39540</v>
      </c>
      <c r="B486" s="26">
        <v>0.16497813034945544</v>
      </c>
    </row>
    <row r="487" spans="1:2" x14ac:dyDescent="0.25">
      <c r="A487" s="25">
        <v>39541</v>
      </c>
      <c r="B487" s="26">
        <v>0.15909948921322289</v>
      </c>
    </row>
    <row r="488" spans="1:2" x14ac:dyDescent="0.25">
      <c r="A488" s="25">
        <v>39542</v>
      </c>
      <c r="B488" s="26">
        <v>0.15417451345229774</v>
      </c>
    </row>
    <row r="489" spans="1:2" x14ac:dyDescent="0.25">
      <c r="A489" s="25">
        <v>39545</v>
      </c>
      <c r="B489" s="26">
        <v>0.14869646998702599</v>
      </c>
    </row>
    <row r="490" spans="1:2" x14ac:dyDescent="0.25">
      <c r="A490" s="25">
        <v>39546</v>
      </c>
      <c r="B490" s="26">
        <v>0.14730265868763681</v>
      </c>
    </row>
    <row r="491" spans="1:2" x14ac:dyDescent="0.25">
      <c r="A491" s="25">
        <v>39547</v>
      </c>
      <c r="B491" s="26">
        <v>0.14244084510825467</v>
      </c>
    </row>
    <row r="492" spans="1:2" x14ac:dyDescent="0.25">
      <c r="A492" s="25">
        <v>39548</v>
      </c>
      <c r="B492" s="26">
        <v>0.13837777213225316</v>
      </c>
    </row>
    <row r="493" spans="1:2" x14ac:dyDescent="0.25">
      <c r="A493" s="25">
        <v>39549</v>
      </c>
      <c r="B493" s="26">
        <v>0.14260019904751844</v>
      </c>
    </row>
    <row r="494" spans="1:2" x14ac:dyDescent="0.25">
      <c r="A494" s="25">
        <v>39552</v>
      </c>
      <c r="B494" s="26">
        <v>0.14473908488770054</v>
      </c>
    </row>
    <row r="495" spans="1:2" x14ac:dyDescent="0.25">
      <c r="A495" s="25">
        <v>39553</v>
      </c>
      <c r="B495" s="26">
        <v>0.14221631883956046</v>
      </c>
    </row>
    <row r="496" spans="1:2" x14ac:dyDescent="0.25">
      <c r="A496" s="25">
        <v>39554</v>
      </c>
      <c r="B496" s="26">
        <v>0.13746198857247804</v>
      </c>
    </row>
    <row r="497" spans="1:2" x14ac:dyDescent="0.25">
      <c r="A497" s="25">
        <v>39555</v>
      </c>
      <c r="B497" s="26">
        <v>0.13529213285504224</v>
      </c>
    </row>
    <row r="498" spans="1:2" x14ac:dyDescent="0.25">
      <c r="A498" s="25">
        <v>39556</v>
      </c>
      <c r="B498" s="26">
        <v>0.13090000521061398</v>
      </c>
    </row>
    <row r="499" spans="1:2" x14ac:dyDescent="0.25">
      <c r="A499" s="25">
        <v>39559</v>
      </c>
      <c r="B499" s="26">
        <v>0.13191411050931032</v>
      </c>
    </row>
    <row r="500" spans="1:2" x14ac:dyDescent="0.25">
      <c r="A500" s="25">
        <v>39560</v>
      </c>
      <c r="B500" s="26">
        <v>0.12726485515440497</v>
      </c>
    </row>
    <row r="501" spans="1:2" x14ac:dyDescent="0.25">
      <c r="A501" s="25">
        <v>39561</v>
      </c>
      <c r="B501" s="26">
        <v>0.13485652405788784</v>
      </c>
    </row>
    <row r="502" spans="1:2" x14ac:dyDescent="0.25">
      <c r="A502" s="25">
        <v>39562</v>
      </c>
      <c r="B502" s="26">
        <v>0.12995445312735679</v>
      </c>
    </row>
    <row r="503" spans="1:2" x14ac:dyDescent="0.25">
      <c r="A503" s="25">
        <v>39563</v>
      </c>
      <c r="B503" s="26">
        <v>0.12523066711931186</v>
      </c>
    </row>
    <row r="504" spans="1:2" x14ac:dyDescent="0.25">
      <c r="A504" s="25">
        <v>39566</v>
      </c>
      <c r="B504" s="26">
        <v>0.12378343803605837</v>
      </c>
    </row>
    <row r="505" spans="1:2" x14ac:dyDescent="0.25">
      <c r="A505" s="25">
        <v>39567</v>
      </c>
      <c r="B505" s="26">
        <v>0.1214660003965433</v>
      </c>
    </row>
    <row r="506" spans="1:2" x14ac:dyDescent="0.25">
      <c r="A506" s="25">
        <v>39568</v>
      </c>
      <c r="B506" s="26">
        <v>0.11705094260391652</v>
      </c>
    </row>
    <row r="507" spans="1:2" x14ac:dyDescent="0.25">
      <c r="A507" s="25">
        <v>39569</v>
      </c>
      <c r="B507" s="26">
        <v>0.11413328249090741</v>
      </c>
    </row>
    <row r="508" spans="1:2" x14ac:dyDescent="0.25">
      <c r="A508" s="25">
        <v>39570</v>
      </c>
      <c r="B508" s="26">
        <v>0.12599767142785681</v>
      </c>
    </row>
    <row r="509" spans="1:2" x14ac:dyDescent="0.25">
      <c r="A509" s="25">
        <v>39573</v>
      </c>
      <c r="B509" s="26">
        <v>0.12141779352521639</v>
      </c>
    </row>
    <row r="510" spans="1:2" x14ac:dyDescent="0.25">
      <c r="A510" s="25">
        <v>39574</v>
      </c>
      <c r="B510" s="26">
        <v>0.12039308584727247</v>
      </c>
    </row>
    <row r="511" spans="1:2" x14ac:dyDescent="0.25">
      <c r="A511" s="25">
        <v>39575</v>
      </c>
      <c r="B511" s="26">
        <v>0.11612435585376389</v>
      </c>
    </row>
    <row r="512" spans="1:2" x14ac:dyDescent="0.25">
      <c r="A512" s="25">
        <v>39576</v>
      </c>
      <c r="B512" s="26">
        <v>0.11422655650356621</v>
      </c>
    </row>
    <row r="513" spans="1:2" x14ac:dyDescent="0.25">
      <c r="A513" s="25">
        <v>39577</v>
      </c>
      <c r="B513" s="26">
        <v>0.11223084799426587</v>
      </c>
    </row>
    <row r="514" spans="1:2" x14ac:dyDescent="0.25">
      <c r="A514" s="25">
        <v>39580</v>
      </c>
      <c r="B514" s="26">
        <v>0.110553529481645</v>
      </c>
    </row>
    <row r="515" spans="1:2" x14ac:dyDescent="0.25">
      <c r="A515" s="25">
        <v>39581</v>
      </c>
      <c r="B515" s="26">
        <v>0.111568369548599</v>
      </c>
    </row>
    <row r="516" spans="1:2" x14ac:dyDescent="0.25">
      <c r="A516" s="25">
        <v>39582</v>
      </c>
      <c r="B516" s="26">
        <v>0.10871791688215705</v>
      </c>
    </row>
    <row r="517" spans="1:2" x14ac:dyDescent="0.25">
      <c r="A517" s="25">
        <v>39583</v>
      </c>
      <c r="B517" s="26">
        <v>0.10476653848047209</v>
      </c>
    </row>
    <row r="518" spans="1:2" x14ac:dyDescent="0.25">
      <c r="A518" s="25">
        <v>39584</v>
      </c>
      <c r="B518" s="26">
        <v>0.11006646651305838</v>
      </c>
    </row>
    <row r="519" spans="1:2" x14ac:dyDescent="0.25">
      <c r="A519" s="25">
        <v>39587</v>
      </c>
      <c r="B519" s="26">
        <v>0.11124088386875999</v>
      </c>
    </row>
    <row r="520" spans="1:2" x14ac:dyDescent="0.25">
      <c r="A520" s="25">
        <v>39588</v>
      </c>
      <c r="B520" s="26">
        <v>0.1077094891002006</v>
      </c>
    </row>
    <row r="521" spans="1:2" x14ac:dyDescent="0.25">
      <c r="A521" s="25">
        <v>39589</v>
      </c>
      <c r="B521" s="26">
        <v>0.10501872665139289</v>
      </c>
    </row>
    <row r="522" spans="1:2" x14ac:dyDescent="0.25">
      <c r="A522" s="25">
        <v>39590</v>
      </c>
      <c r="B522" s="26">
        <v>0.10502375607623521</v>
      </c>
    </row>
    <row r="523" spans="1:2" x14ac:dyDescent="0.25">
      <c r="A523" s="25">
        <v>39591</v>
      </c>
      <c r="B523" s="26">
        <v>0.10347982766980071</v>
      </c>
    </row>
    <row r="524" spans="1:2" x14ac:dyDescent="0.25">
      <c r="A524" s="25">
        <v>39595</v>
      </c>
      <c r="B524" s="26">
        <v>0.10117263950547588</v>
      </c>
    </row>
    <row r="525" spans="1:2" x14ac:dyDescent="0.25">
      <c r="A525" s="25">
        <v>39596</v>
      </c>
      <c r="B525" s="26">
        <v>9.7684843980210018E-2</v>
      </c>
    </row>
    <row r="526" spans="1:2" x14ac:dyDescent="0.25">
      <c r="A526" s="25">
        <v>39597</v>
      </c>
      <c r="B526" s="26">
        <v>9.9635471542419696E-2</v>
      </c>
    </row>
    <row r="527" spans="1:2" x14ac:dyDescent="0.25">
      <c r="A527" s="25">
        <v>39598</v>
      </c>
      <c r="B527" s="26">
        <v>0.10133039145543052</v>
      </c>
    </row>
    <row r="528" spans="1:2" x14ac:dyDescent="0.25">
      <c r="A528" s="25">
        <v>39601</v>
      </c>
      <c r="B528" s="26">
        <v>0.1027995258786948</v>
      </c>
    </row>
    <row r="529" spans="1:2" x14ac:dyDescent="0.25">
      <c r="A529" s="25">
        <v>39602</v>
      </c>
      <c r="B529" s="26">
        <v>0.11063592795679114</v>
      </c>
    </row>
    <row r="530" spans="1:2" x14ac:dyDescent="0.25">
      <c r="A530" s="25">
        <v>39603</v>
      </c>
      <c r="B530" s="26">
        <v>0.10672583489718035</v>
      </c>
    </row>
    <row r="531" spans="1:2" x14ac:dyDescent="0.25">
      <c r="A531" s="25">
        <v>39604</v>
      </c>
      <c r="B531" s="26">
        <v>0.10348678224652076</v>
      </c>
    </row>
    <row r="532" spans="1:2" x14ac:dyDescent="0.25">
      <c r="A532" s="25">
        <v>39605</v>
      </c>
      <c r="B532" s="26">
        <v>0.11914155345936044</v>
      </c>
    </row>
    <row r="533" spans="1:2" x14ac:dyDescent="0.25">
      <c r="A533" s="25">
        <v>39608</v>
      </c>
      <c r="B533" s="26">
        <v>0.14399963037370295</v>
      </c>
    </row>
    <row r="534" spans="1:2" x14ac:dyDescent="0.25">
      <c r="A534" s="25">
        <v>39609</v>
      </c>
      <c r="B534" s="26">
        <v>0.13876503964871262</v>
      </c>
    </row>
    <row r="535" spans="1:2" x14ac:dyDescent="0.25">
      <c r="A535" s="25">
        <v>39610</v>
      </c>
      <c r="B535" s="26">
        <v>0.13480832823552938</v>
      </c>
    </row>
    <row r="536" spans="1:2" x14ac:dyDescent="0.25">
      <c r="A536" s="25">
        <v>39611</v>
      </c>
      <c r="B536" s="26">
        <v>0.1374193843355476</v>
      </c>
    </row>
    <row r="537" spans="1:2" x14ac:dyDescent="0.25">
      <c r="A537" s="25">
        <v>39612</v>
      </c>
      <c r="B537" s="26">
        <v>0.13522189323969658</v>
      </c>
    </row>
    <row r="538" spans="1:2" x14ac:dyDescent="0.25">
      <c r="A538" s="25">
        <v>39615</v>
      </c>
      <c r="B538" s="26">
        <v>0.14366506968706166</v>
      </c>
    </row>
    <row r="539" spans="1:2" x14ac:dyDescent="0.25">
      <c r="A539" s="25">
        <v>39616</v>
      </c>
      <c r="B539" s="26">
        <v>0.13844264620654442</v>
      </c>
    </row>
    <row r="540" spans="1:2" x14ac:dyDescent="0.25">
      <c r="A540" s="25">
        <v>39617</v>
      </c>
      <c r="B540" s="26">
        <v>0.1339052626137178</v>
      </c>
    </row>
    <row r="541" spans="1:2" x14ac:dyDescent="0.25">
      <c r="A541" s="25">
        <v>39618</v>
      </c>
      <c r="B541" s="26">
        <v>0.12945514138570927</v>
      </c>
    </row>
    <row r="542" spans="1:2" x14ac:dyDescent="0.25">
      <c r="A542" s="25">
        <v>39619</v>
      </c>
      <c r="B542" s="26">
        <v>0.13599765965988511</v>
      </c>
    </row>
    <row r="543" spans="1:2" x14ac:dyDescent="0.25">
      <c r="A543" s="25">
        <v>39622</v>
      </c>
      <c r="B543" s="26">
        <v>0.14413906925734055</v>
      </c>
    </row>
    <row r="544" spans="1:2" x14ac:dyDescent="0.25">
      <c r="A544" s="25">
        <v>39623</v>
      </c>
      <c r="B544" s="26">
        <v>0.13903003481672854</v>
      </c>
    </row>
    <row r="545" spans="1:2" x14ac:dyDescent="0.25">
      <c r="A545" s="25">
        <v>39624</v>
      </c>
      <c r="B545" s="26">
        <v>0.13687143029249785</v>
      </c>
    </row>
    <row r="546" spans="1:2" x14ac:dyDescent="0.25">
      <c r="A546" s="25">
        <v>39625</v>
      </c>
      <c r="B546" s="26">
        <v>0.13363890960434338</v>
      </c>
    </row>
    <row r="547" spans="1:2" x14ac:dyDescent="0.25">
      <c r="A547" s="25">
        <v>39626</v>
      </c>
      <c r="B547" s="26">
        <v>0.15320379558492112</v>
      </c>
    </row>
    <row r="548" spans="1:2" x14ac:dyDescent="0.25">
      <c r="A548" s="25">
        <v>39629</v>
      </c>
      <c r="B548" s="26">
        <v>0.14810250642061548</v>
      </c>
    </row>
    <row r="549" spans="1:2" x14ac:dyDescent="0.25">
      <c r="A549" s="25">
        <v>39630</v>
      </c>
      <c r="B549" s="26">
        <v>0.14377757684121864</v>
      </c>
    </row>
    <row r="550" spans="1:2" x14ac:dyDescent="0.25">
      <c r="A550" s="25">
        <v>39631</v>
      </c>
      <c r="B550" s="26">
        <v>0.138551061718791</v>
      </c>
    </row>
    <row r="551" spans="1:2" x14ac:dyDescent="0.25">
      <c r="A551" s="25">
        <v>39632</v>
      </c>
      <c r="B551" s="26">
        <v>0.14516306254317118</v>
      </c>
    </row>
    <row r="552" spans="1:2" x14ac:dyDescent="0.25">
      <c r="A552" s="25">
        <v>39636</v>
      </c>
      <c r="B552" s="26">
        <v>0.14289099220547224</v>
      </c>
    </row>
    <row r="553" spans="1:2" x14ac:dyDescent="0.25">
      <c r="A553" s="25">
        <v>39637</v>
      </c>
      <c r="B553" s="26">
        <v>0.13970226781615572</v>
      </c>
    </row>
    <row r="554" spans="1:2" x14ac:dyDescent="0.25">
      <c r="A554" s="25">
        <v>39638</v>
      </c>
      <c r="B554" s="26">
        <v>0.1486696449716374</v>
      </c>
    </row>
    <row r="555" spans="1:2" x14ac:dyDescent="0.25">
      <c r="A555" s="25">
        <v>39639</v>
      </c>
      <c r="B555" s="26">
        <v>0.14435038244832998</v>
      </c>
    </row>
    <row r="556" spans="1:2" x14ac:dyDescent="0.25">
      <c r="A556" s="25">
        <v>39640</v>
      </c>
      <c r="B556" s="26">
        <v>0.14088197609969627</v>
      </c>
    </row>
    <row r="557" spans="1:2" x14ac:dyDescent="0.25">
      <c r="A557" s="25">
        <v>39643</v>
      </c>
      <c r="B557" s="26">
        <v>0.13859589847545725</v>
      </c>
    </row>
    <row r="558" spans="1:2" x14ac:dyDescent="0.25">
      <c r="A558" s="25">
        <v>39644</v>
      </c>
      <c r="B558" s="26">
        <v>0.13398765784104349</v>
      </c>
    </row>
    <row r="559" spans="1:2" x14ac:dyDescent="0.25">
      <c r="A559" s="25">
        <v>39645</v>
      </c>
      <c r="B559" s="26">
        <v>0.1296588726749533</v>
      </c>
    </row>
    <row r="560" spans="1:2" x14ac:dyDescent="0.25">
      <c r="A560" s="25">
        <v>39646</v>
      </c>
      <c r="B560" s="26">
        <v>0.14468220490316069</v>
      </c>
    </row>
    <row r="561" spans="1:2" x14ac:dyDescent="0.25">
      <c r="A561" s="25">
        <v>39647</v>
      </c>
      <c r="B561" s="26">
        <v>0.14617028424738757</v>
      </c>
    </row>
    <row r="562" spans="1:2" x14ac:dyDescent="0.25">
      <c r="A562" s="25">
        <v>39650</v>
      </c>
      <c r="B562" s="26">
        <v>0.14133041637710239</v>
      </c>
    </row>
    <row r="563" spans="1:2" x14ac:dyDescent="0.25">
      <c r="A563" s="25">
        <v>39651</v>
      </c>
      <c r="B563" s="26">
        <v>0.14140415603508411</v>
      </c>
    </row>
    <row r="564" spans="1:2" x14ac:dyDescent="0.25">
      <c r="A564" s="25">
        <v>39652</v>
      </c>
      <c r="B564" s="26">
        <v>0.14002126677737056</v>
      </c>
    </row>
    <row r="565" spans="1:2" x14ac:dyDescent="0.25">
      <c r="A565" s="25">
        <v>39653</v>
      </c>
      <c r="B565" s="26">
        <v>0.13506332571808746</v>
      </c>
    </row>
    <row r="566" spans="1:2" x14ac:dyDescent="0.25">
      <c r="A566" s="25">
        <v>39654</v>
      </c>
      <c r="B566" s="26">
        <v>0.13923075983838601</v>
      </c>
    </row>
    <row r="567" spans="1:2" x14ac:dyDescent="0.25">
      <c r="A567" s="25">
        <v>39657</v>
      </c>
      <c r="B567" s="26">
        <v>0.13510853968069522</v>
      </c>
    </row>
    <row r="568" spans="1:2" x14ac:dyDescent="0.25">
      <c r="A568" s="25">
        <v>39658</v>
      </c>
      <c r="B568" s="26">
        <v>0.1436832355602885</v>
      </c>
    </row>
    <row r="569" spans="1:2" x14ac:dyDescent="0.25">
      <c r="A569" s="25">
        <v>39659</v>
      </c>
      <c r="B569" s="26">
        <v>0.14896346584326417</v>
      </c>
    </row>
    <row r="570" spans="1:2" x14ac:dyDescent="0.25">
      <c r="A570" s="25">
        <v>39660</v>
      </c>
      <c r="B570" s="26">
        <v>0.1436310917380694</v>
      </c>
    </row>
    <row r="571" spans="1:2" x14ac:dyDescent="0.25">
      <c r="A571" s="25">
        <v>39661</v>
      </c>
      <c r="B571" s="26">
        <v>0.14097826758003051</v>
      </c>
    </row>
    <row r="572" spans="1:2" x14ac:dyDescent="0.25">
      <c r="A572" s="25">
        <v>39664</v>
      </c>
      <c r="B572" s="26">
        <v>0.13598524118503091</v>
      </c>
    </row>
    <row r="573" spans="1:2" x14ac:dyDescent="0.25">
      <c r="A573" s="25">
        <v>39665</v>
      </c>
      <c r="B573" s="26">
        <v>0.14668416336311252</v>
      </c>
    </row>
    <row r="574" spans="1:2" x14ac:dyDescent="0.25">
      <c r="A574" s="25">
        <v>39666</v>
      </c>
      <c r="B574" s="26">
        <v>0.1464058428487576</v>
      </c>
    </row>
    <row r="575" spans="1:2" x14ac:dyDescent="0.25">
      <c r="A575" s="25">
        <v>39667</v>
      </c>
      <c r="B575" s="26">
        <v>0.14197219479156323</v>
      </c>
    </row>
    <row r="576" spans="1:2" x14ac:dyDescent="0.25">
      <c r="A576" s="25">
        <v>39668</v>
      </c>
      <c r="B576" s="26">
        <v>0.14220181506003518</v>
      </c>
    </row>
    <row r="577" spans="1:2" x14ac:dyDescent="0.25">
      <c r="A577" s="25">
        <v>39671</v>
      </c>
      <c r="B577" s="26">
        <v>0.17208434752463797</v>
      </c>
    </row>
    <row r="578" spans="1:2" x14ac:dyDescent="0.25">
      <c r="A578" s="25">
        <v>39672</v>
      </c>
      <c r="B578" s="26">
        <v>0.17414859545688277</v>
      </c>
    </row>
    <row r="579" spans="1:2" x14ac:dyDescent="0.25">
      <c r="A579" s="25">
        <v>39673</v>
      </c>
      <c r="B579" s="26">
        <v>0.17787560400732055</v>
      </c>
    </row>
    <row r="580" spans="1:2" x14ac:dyDescent="0.25">
      <c r="A580" s="25">
        <v>39674</v>
      </c>
      <c r="B580" s="26">
        <v>0.17178269021264633</v>
      </c>
    </row>
    <row r="581" spans="1:2" x14ac:dyDescent="0.25">
      <c r="A581" s="25">
        <v>39675</v>
      </c>
      <c r="B581" s="26">
        <v>0.18172612682291286</v>
      </c>
    </row>
    <row r="582" spans="1:2" x14ac:dyDescent="0.25">
      <c r="A582" s="25">
        <v>39678</v>
      </c>
      <c r="B582" s="26">
        <v>0.17521713628875771</v>
      </c>
    </row>
    <row r="583" spans="1:2" x14ac:dyDescent="0.25">
      <c r="A583" s="25">
        <v>39679</v>
      </c>
      <c r="B583" s="26">
        <v>0.1806673045798286</v>
      </c>
    </row>
    <row r="584" spans="1:2" x14ac:dyDescent="0.25">
      <c r="A584" s="25">
        <v>39680</v>
      </c>
      <c r="B584" s="26">
        <v>0.17490139142795494</v>
      </c>
    </row>
    <row r="585" spans="1:2" x14ac:dyDescent="0.25">
      <c r="A585" s="25">
        <v>39681</v>
      </c>
      <c r="B585" s="26">
        <v>0.16864819072403345</v>
      </c>
    </row>
    <row r="586" spans="1:2" x14ac:dyDescent="0.25">
      <c r="A586" s="25">
        <v>39682</v>
      </c>
      <c r="B586" s="26">
        <v>0.16251721546065659</v>
      </c>
    </row>
    <row r="587" spans="1:2" x14ac:dyDescent="0.25">
      <c r="A587" s="25">
        <v>39685</v>
      </c>
      <c r="B587" s="26">
        <v>0.15739110683631291</v>
      </c>
    </row>
    <row r="588" spans="1:2" x14ac:dyDescent="0.25">
      <c r="A588" s="25">
        <v>39686</v>
      </c>
      <c r="B588" s="26">
        <v>0.1578509564676629</v>
      </c>
    </row>
    <row r="589" spans="1:2" x14ac:dyDescent="0.25">
      <c r="A589" s="25">
        <v>39687</v>
      </c>
      <c r="B589" s="26">
        <v>0.15246204011886444</v>
      </c>
    </row>
    <row r="590" spans="1:2" x14ac:dyDescent="0.25">
      <c r="A590" s="25">
        <v>39688</v>
      </c>
      <c r="B590" s="26">
        <v>0.14775953478511514</v>
      </c>
    </row>
    <row r="591" spans="1:2" x14ac:dyDescent="0.25">
      <c r="A591" s="25">
        <v>39689</v>
      </c>
      <c r="B591" s="26">
        <v>0.14483461817435442</v>
      </c>
    </row>
    <row r="592" spans="1:2" x14ac:dyDescent="0.25">
      <c r="A592" s="25">
        <v>39693</v>
      </c>
      <c r="B592" s="26">
        <v>0.14130795873067606</v>
      </c>
    </row>
    <row r="593" spans="1:2" x14ac:dyDescent="0.25">
      <c r="A593" s="25">
        <v>39694</v>
      </c>
      <c r="B593" s="26">
        <v>0.13664583107905515</v>
      </c>
    </row>
    <row r="594" spans="1:2" x14ac:dyDescent="0.25">
      <c r="A594" s="25">
        <v>39695</v>
      </c>
      <c r="B594" s="26">
        <v>0.13432713670082705</v>
      </c>
    </row>
    <row r="595" spans="1:2" x14ac:dyDescent="0.25">
      <c r="A595" s="25">
        <v>39696</v>
      </c>
      <c r="B595" s="26">
        <v>0.15011931618748398</v>
      </c>
    </row>
    <row r="596" spans="1:2" x14ac:dyDescent="0.25">
      <c r="A596" s="25">
        <v>39699</v>
      </c>
      <c r="B596" s="26">
        <v>0.153044576035611</v>
      </c>
    </row>
    <row r="597" spans="1:2" x14ac:dyDescent="0.25">
      <c r="A597" s="25">
        <v>39700</v>
      </c>
      <c r="B597" s="26">
        <v>0.15553214879248203</v>
      </c>
    </row>
    <row r="598" spans="1:2" x14ac:dyDescent="0.25">
      <c r="A598" s="25">
        <v>39701</v>
      </c>
      <c r="B598" s="26">
        <v>0.18610050461300545</v>
      </c>
    </row>
    <row r="599" spans="1:2" x14ac:dyDescent="0.25">
      <c r="A599" s="25">
        <v>39702</v>
      </c>
      <c r="B599" s="26">
        <v>0.18477078451052978</v>
      </c>
    </row>
    <row r="600" spans="1:2" x14ac:dyDescent="0.25">
      <c r="A600" s="25">
        <v>39703</v>
      </c>
      <c r="B600" s="26">
        <v>0.18341310301577307</v>
      </c>
    </row>
    <row r="601" spans="1:2" x14ac:dyDescent="0.25">
      <c r="A601" s="25">
        <v>39706</v>
      </c>
      <c r="B601" s="26">
        <v>0.17746478841232308</v>
      </c>
    </row>
    <row r="602" spans="1:2" x14ac:dyDescent="0.25">
      <c r="A602" s="25">
        <v>39707</v>
      </c>
      <c r="B602" s="26">
        <v>0.19254735097384235</v>
      </c>
    </row>
    <row r="603" spans="1:2" x14ac:dyDescent="0.25">
      <c r="A603" s="25">
        <v>39708</v>
      </c>
      <c r="B603" s="26">
        <v>0.18847428399995275</v>
      </c>
    </row>
    <row r="604" spans="1:2" x14ac:dyDescent="0.25">
      <c r="A604" s="25">
        <v>39709</v>
      </c>
      <c r="B604" s="26">
        <v>0.23259224820103255</v>
      </c>
    </row>
    <row r="605" spans="1:2" x14ac:dyDescent="0.25">
      <c r="A605" s="25">
        <v>39710</v>
      </c>
      <c r="B605" s="26">
        <v>0.23614494592151508</v>
      </c>
    </row>
    <row r="606" spans="1:2" x14ac:dyDescent="0.25">
      <c r="A606" s="25">
        <v>39713</v>
      </c>
      <c r="B606" s="26">
        <v>0.2407874472933963</v>
      </c>
    </row>
    <row r="607" spans="1:2" x14ac:dyDescent="0.25">
      <c r="A607" s="25">
        <v>39714</v>
      </c>
      <c r="B607" s="26">
        <v>0.25075725591698034</v>
      </c>
    </row>
    <row r="608" spans="1:2" x14ac:dyDescent="0.25">
      <c r="A608" s="25">
        <v>39715</v>
      </c>
      <c r="B608" s="26">
        <v>0.24337402168127062</v>
      </c>
    </row>
    <row r="609" spans="1:2" x14ac:dyDescent="0.25">
      <c r="A609" s="25">
        <v>39716</v>
      </c>
      <c r="B609" s="26">
        <v>0.23483290613850769</v>
      </c>
    </row>
    <row r="610" spans="1:2" x14ac:dyDescent="0.25">
      <c r="A610" s="25">
        <v>39717</v>
      </c>
      <c r="B610" s="26">
        <v>0.23810053458421074</v>
      </c>
    </row>
    <row r="611" spans="1:2" x14ac:dyDescent="0.25">
      <c r="A611" s="25">
        <v>39720</v>
      </c>
      <c r="B611" s="26">
        <v>0.22969306570896683</v>
      </c>
    </row>
    <row r="612" spans="1:2" x14ac:dyDescent="0.25">
      <c r="A612" s="25">
        <v>39721</v>
      </c>
      <c r="B612" s="26">
        <v>0.29290916930813454</v>
      </c>
    </row>
    <row r="613" spans="1:2" x14ac:dyDescent="0.25">
      <c r="A613" s="25">
        <v>39722</v>
      </c>
      <c r="B613" s="26">
        <v>0.28607313096810921</v>
      </c>
    </row>
    <row r="614" spans="1:2" x14ac:dyDescent="0.25">
      <c r="A614" s="25">
        <v>39723</v>
      </c>
      <c r="B614" s="26">
        <v>0.27626203473408106</v>
      </c>
    </row>
    <row r="615" spans="1:2" x14ac:dyDescent="0.25">
      <c r="A615" s="25">
        <v>39724</v>
      </c>
      <c r="B615" s="26">
        <v>0.32245072739853053</v>
      </c>
    </row>
    <row r="616" spans="1:2" x14ac:dyDescent="0.25">
      <c r="A616" s="25">
        <v>39727</v>
      </c>
      <c r="B616" s="26">
        <v>0.31130130732516176</v>
      </c>
    </row>
    <row r="617" spans="1:2" x14ac:dyDescent="0.25">
      <c r="A617" s="25">
        <v>39728</v>
      </c>
      <c r="B617" s="26">
        <v>0.31056288094563761</v>
      </c>
    </row>
    <row r="618" spans="1:2" x14ac:dyDescent="0.25">
      <c r="A618" s="25">
        <v>39729</v>
      </c>
      <c r="B618" s="26">
        <v>0.32706969442281869</v>
      </c>
    </row>
    <row r="619" spans="1:2" x14ac:dyDescent="0.25">
      <c r="A619" s="25">
        <v>39730</v>
      </c>
      <c r="B619" s="26">
        <v>0.31688519624823402</v>
      </c>
    </row>
    <row r="620" spans="1:2" x14ac:dyDescent="0.25">
      <c r="A620" s="25">
        <v>39731</v>
      </c>
      <c r="B620" s="26">
        <v>0.36271486752494281</v>
      </c>
    </row>
    <row r="621" spans="1:2" x14ac:dyDescent="0.25">
      <c r="A621" s="25">
        <v>39734</v>
      </c>
      <c r="B621" s="26">
        <v>0.35367093280163214</v>
      </c>
    </row>
    <row r="622" spans="1:2" x14ac:dyDescent="0.25">
      <c r="A622" s="25">
        <v>39735</v>
      </c>
      <c r="B622" s="26">
        <v>0.40652754743488811</v>
      </c>
    </row>
    <row r="623" spans="1:2" x14ac:dyDescent="0.25">
      <c r="A623" s="25">
        <v>39736</v>
      </c>
      <c r="B623" s="26">
        <v>0.40504455075858642</v>
      </c>
    </row>
    <row r="624" spans="1:2" x14ac:dyDescent="0.25">
      <c r="A624" s="25">
        <v>39737</v>
      </c>
      <c r="B624" s="26">
        <v>0.47054980037403049</v>
      </c>
    </row>
    <row r="625" spans="1:2" x14ac:dyDescent="0.25">
      <c r="A625" s="25">
        <v>39738</v>
      </c>
      <c r="B625" s="26">
        <v>0.47641980595608452</v>
      </c>
    </row>
    <row r="626" spans="1:2" x14ac:dyDescent="0.25">
      <c r="A626" s="25">
        <v>39741</v>
      </c>
      <c r="B626" s="26">
        <v>0.45992561658476716</v>
      </c>
    </row>
    <row r="627" spans="1:2" x14ac:dyDescent="0.25">
      <c r="A627" s="25">
        <v>39742</v>
      </c>
      <c r="B627" s="26">
        <v>0.45181530395985636</v>
      </c>
    </row>
    <row r="628" spans="1:2" x14ac:dyDescent="0.25">
      <c r="A628" s="25">
        <v>39743</v>
      </c>
      <c r="B628" s="26">
        <v>0.44276302816219498</v>
      </c>
    </row>
    <row r="629" spans="1:2" x14ac:dyDescent="0.25">
      <c r="A629" s="25">
        <v>39744</v>
      </c>
      <c r="B629" s="26">
        <v>0.45002028183768822</v>
      </c>
    </row>
    <row r="630" spans="1:2" x14ac:dyDescent="0.25">
      <c r="A630" s="25">
        <v>39745</v>
      </c>
      <c r="B630" s="26">
        <v>0.43503116481496651</v>
      </c>
    </row>
    <row r="631" spans="1:2" x14ac:dyDescent="0.25">
      <c r="A631" s="25">
        <v>39748</v>
      </c>
      <c r="B631" s="26">
        <v>0.43053487466391421</v>
      </c>
    </row>
    <row r="632" spans="1:2" x14ac:dyDescent="0.25">
      <c r="A632" s="25">
        <v>39749</v>
      </c>
      <c r="B632" s="26">
        <v>0.41886065831264779</v>
      </c>
    </row>
    <row r="633" spans="1:2" x14ac:dyDescent="0.25">
      <c r="A633" s="25">
        <v>39750</v>
      </c>
      <c r="B633" s="26">
        <v>0.45789174756690543</v>
      </c>
    </row>
    <row r="634" spans="1:2" x14ac:dyDescent="0.25">
      <c r="A634" s="25">
        <v>39751</v>
      </c>
      <c r="B634" s="26">
        <v>0.45031682924522576</v>
      </c>
    </row>
    <row r="635" spans="1:2" x14ac:dyDescent="0.25">
      <c r="A635" s="25">
        <v>39752</v>
      </c>
      <c r="B635" s="26">
        <v>0.43592947597341575</v>
      </c>
    </row>
    <row r="636" spans="1:2" x14ac:dyDescent="0.25">
      <c r="A636" s="25">
        <v>39755</v>
      </c>
      <c r="B636" s="26">
        <v>0.42817544628554538</v>
      </c>
    </row>
    <row r="637" spans="1:2" x14ac:dyDescent="0.25">
      <c r="A637" s="25">
        <v>39756</v>
      </c>
      <c r="B637" s="26">
        <v>0.41354599750358151</v>
      </c>
    </row>
    <row r="638" spans="1:2" x14ac:dyDescent="0.25">
      <c r="A638" s="25">
        <v>39757</v>
      </c>
      <c r="B638" s="26">
        <v>0.41145104879301853</v>
      </c>
    </row>
    <row r="639" spans="1:2" x14ac:dyDescent="0.25">
      <c r="A639" s="25">
        <v>39758</v>
      </c>
      <c r="B639" s="26">
        <v>0.42559997933458166</v>
      </c>
    </row>
    <row r="640" spans="1:2" x14ac:dyDescent="0.25">
      <c r="A640" s="25">
        <v>39759</v>
      </c>
      <c r="B640" s="26">
        <v>0.41607449087054715</v>
      </c>
    </row>
    <row r="641" spans="1:2" x14ac:dyDescent="0.25">
      <c r="A641" s="25">
        <v>39762</v>
      </c>
      <c r="B641" s="26">
        <v>0.40830933316384466</v>
      </c>
    </row>
    <row r="642" spans="1:2" x14ac:dyDescent="0.25">
      <c r="A642" s="25">
        <v>39763</v>
      </c>
      <c r="B642" s="26">
        <v>0.39368849944873519</v>
      </c>
    </row>
    <row r="643" spans="1:2" x14ac:dyDescent="0.25">
      <c r="A643" s="25">
        <v>39764</v>
      </c>
      <c r="B643" s="26">
        <v>0.38100089224749195</v>
      </c>
    </row>
    <row r="644" spans="1:2" x14ac:dyDescent="0.25">
      <c r="A644" s="25">
        <v>39765</v>
      </c>
      <c r="B644" s="26">
        <v>0.38006481566556932</v>
      </c>
    </row>
    <row r="645" spans="1:2" x14ac:dyDescent="0.25">
      <c r="A645" s="25">
        <v>39766</v>
      </c>
      <c r="B645" s="26">
        <v>0.42401020506218873</v>
      </c>
    </row>
    <row r="646" spans="1:2" x14ac:dyDescent="0.25">
      <c r="A646" s="25">
        <v>39769</v>
      </c>
      <c r="B646" s="26">
        <v>0.42668504787991279</v>
      </c>
    </row>
    <row r="647" spans="1:2" x14ac:dyDescent="0.25">
      <c r="A647" s="25">
        <v>39770</v>
      </c>
      <c r="B647" s="26">
        <v>0.41142905653290396</v>
      </c>
    </row>
    <row r="648" spans="1:2" x14ac:dyDescent="0.25">
      <c r="A648" s="25">
        <v>39771</v>
      </c>
      <c r="B648" s="26">
        <v>0.39797146250982646</v>
      </c>
    </row>
    <row r="649" spans="1:2" x14ac:dyDescent="0.25">
      <c r="A649" s="25">
        <v>39772</v>
      </c>
      <c r="B649" s="26">
        <v>0.40153337227784613</v>
      </c>
    </row>
    <row r="650" spans="1:2" x14ac:dyDescent="0.25">
      <c r="A650" s="25">
        <v>39773</v>
      </c>
      <c r="B650" s="26">
        <v>0.39812157415156751</v>
      </c>
    </row>
    <row r="651" spans="1:2" x14ac:dyDescent="0.25">
      <c r="A651" s="25">
        <v>39776</v>
      </c>
      <c r="B651" s="26">
        <v>0.38917392273044504</v>
      </c>
    </row>
    <row r="652" spans="1:2" x14ac:dyDescent="0.25">
      <c r="A652" s="25">
        <v>39777</v>
      </c>
      <c r="B652" s="26">
        <v>0.37744796934538388</v>
      </c>
    </row>
    <row r="653" spans="1:2" x14ac:dyDescent="0.25">
      <c r="A653" s="25">
        <v>39778</v>
      </c>
      <c r="B653" s="26">
        <v>0.36617244322504394</v>
      </c>
    </row>
    <row r="654" spans="1:2" x14ac:dyDescent="0.25">
      <c r="A654" s="25">
        <v>39780</v>
      </c>
      <c r="B654" s="26">
        <v>0.35844788970697972</v>
      </c>
    </row>
    <row r="655" spans="1:2" x14ac:dyDescent="0.25">
      <c r="A655" s="25">
        <v>39783</v>
      </c>
      <c r="B655" s="26">
        <v>0.34601220647512065</v>
      </c>
    </row>
    <row r="656" spans="1:2" x14ac:dyDescent="0.25">
      <c r="A656" s="25">
        <v>39784</v>
      </c>
      <c r="B656" s="26">
        <v>0.38962317738902219</v>
      </c>
    </row>
    <row r="657" spans="1:2" x14ac:dyDescent="0.25">
      <c r="A657" s="25">
        <v>39785</v>
      </c>
      <c r="B657" s="26">
        <v>0.3837728130415225</v>
      </c>
    </row>
    <row r="658" spans="1:2" x14ac:dyDescent="0.25">
      <c r="A658" s="25">
        <v>39786</v>
      </c>
      <c r="B658" s="26">
        <v>0.37654210861501186</v>
      </c>
    </row>
    <row r="659" spans="1:2" x14ac:dyDescent="0.25">
      <c r="A659" s="25">
        <v>39787</v>
      </c>
      <c r="B659" s="26">
        <v>0.37799270104944921</v>
      </c>
    </row>
    <row r="660" spans="1:2" x14ac:dyDescent="0.25">
      <c r="A660" s="25">
        <v>39790</v>
      </c>
      <c r="B660" s="26">
        <v>0.37976710525399715</v>
      </c>
    </row>
    <row r="661" spans="1:2" x14ac:dyDescent="0.25">
      <c r="A661" s="25">
        <v>39791</v>
      </c>
      <c r="B661" s="26">
        <v>0.37127981656681891</v>
      </c>
    </row>
    <row r="662" spans="1:2" x14ac:dyDescent="0.25">
      <c r="A662" s="25">
        <v>39792</v>
      </c>
      <c r="B662" s="26">
        <v>0.36590668274161708</v>
      </c>
    </row>
    <row r="663" spans="1:2" x14ac:dyDescent="0.25">
      <c r="A663" s="25">
        <v>39793</v>
      </c>
      <c r="B663" s="26">
        <v>0.35430165507618944</v>
      </c>
    </row>
    <row r="664" spans="1:2" x14ac:dyDescent="0.25">
      <c r="A664" s="25">
        <v>39794</v>
      </c>
      <c r="B664" s="26">
        <v>0.35170342851402936</v>
      </c>
    </row>
    <row r="665" spans="1:2" x14ac:dyDescent="0.25">
      <c r="A665" s="25">
        <v>39797</v>
      </c>
      <c r="B665" s="26">
        <v>0.34072551117078281</v>
      </c>
    </row>
    <row r="666" spans="1:2" x14ac:dyDescent="0.25">
      <c r="A666" s="25">
        <v>39798</v>
      </c>
      <c r="B666" s="26">
        <v>0.32866627123839748</v>
      </c>
    </row>
    <row r="667" spans="1:2" x14ac:dyDescent="0.25">
      <c r="A667" s="25">
        <v>39799</v>
      </c>
      <c r="B667" s="26">
        <v>0.33392819997447315</v>
      </c>
    </row>
    <row r="668" spans="1:2" x14ac:dyDescent="0.25">
      <c r="A668" s="25">
        <v>39800</v>
      </c>
      <c r="B668" s="26">
        <v>0.32241925529745624</v>
      </c>
    </row>
    <row r="669" spans="1:2" x14ac:dyDescent="0.25">
      <c r="A669" s="25">
        <v>39801</v>
      </c>
      <c r="B669" s="26">
        <v>0.31076035932898999</v>
      </c>
    </row>
    <row r="670" spans="1:2" x14ac:dyDescent="0.25">
      <c r="A670" s="25">
        <v>39804</v>
      </c>
      <c r="B670" s="26">
        <v>0.30136284664011204</v>
      </c>
    </row>
    <row r="671" spans="1:2" x14ac:dyDescent="0.25">
      <c r="A671" s="25">
        <v>39805</v>
      </c>
      <c r="B671" s="26">
        <v>0.29335412748174661</v>
      </c>
    </row>
    <row r="672" spans="1:2" x14ac:dyDescent="0.25">
      <c r="A672" s="25">
        <v>39806</v>
      </c>
      <c r="B672" s="26">
        <v>0.28305157071504738</v>
      </c>
    </row>
    <row r="673" spans="1:2" x14ac:dyDescent="0.25">
      <c r="A673" s="25">
        <v>39808</v>
      </c>
      <c r="B673" s="26">
        <v>0.27283350740700474</v>
      </c>
    </row>
    <row r="674" spans="1:2" x14ac:dyDescent="0.25">
      <c r="A674" s="25">
        <v>39811</v>
      </c>
      <c r="B674" s="26">
        <v>0.26324564274464113</v>
      </c>
    </row>
    <row r="675" spans="1:2" x14ac:dyDescent="0.25">
      <c r="A675" s="25">
        <v>39812</v>
      </c>
      <c r="B675" s="26">
        <v>0.25455815647352614</v>
      </c>
    </row>
    <row r="676" spans="1:2" x14ac:dyDescent="0.25">
      <c r="A676" s="25">
        <v>39813</v>
      </c>
      <c r="B676" s="26">
        <v>0.25132607335012985</v>
      </c>
    </row>
    <row r="677" spans="1:2" x14ac:dyDescent="0.25">
      <c r="A677" s="25">
        <v>39815</v>
      </c>
      <c r="B677" s="26">
        <v>0.24970383599891427</v>
      </c>
    </row>
    <row r="678" spans="1:2" x14ac:dyDescent="0.25">
      <c r="A678" s="25">
        <v>39818</v>
      </c>
      <c r="B678" s="26">
        <v>0.24507331795229068</v>
      </c>
    </row>
    <row r="679" spans="1:2" x14ac:dyDescent="0.25">
      <c r="A679" s="25">
        <v>39819</v>
      </c>
      <c r="B679" s="26">
        <v>0.23627290819679539</v>
      </c>
    </row>
    <row r="680" spans="1:2" x14ac:dyDescent="0.25">
      <c r="A680" s="25">
        <v>39820</v>
      </c>
      <c r="B680" s="26">
        <v>0.2277634595867222</v>
      </c>
    </row>
    <row r="681" spans="1:2" x14ac:dyDescent="0.25">
      <c r="A681" s="25">
        <v>39821</v>
      </c>
      <c r="B681" s="26">
        <v>0.24415184540803517</v>
      </c>
    </row>
    <row r="682" spans="1:2" x14ac:dyDescent="0.25">
      <c r="A682" s="25">
        <v>39822</v>
      </c>
      <c r="B682" s="26">
        <v>0.23611350393843042</v>
      </c>
    </row>
    <row r="683" spans="1:2" x14ac:dyDescent="0.25">
      <c r="A683" s="25">
        <v>39825</v>
      </c>
      <c r="B683" s="26">
        <v>0.23964186258198183</v>
      </c>
    </row>
    <row r="684" spans="1:2" x14ac:dyDescent="0.25">
      <c r="A684" s="25">
        <v>39826</v>
      </c>
      <c r="B684" s="26">
        <v>0.23605550424605026</v>
      </c>
    </row>
    <row r="685" spans="1:2" x14ac:dyDescent="0.25">
      <c r="A685" s="25">
        <v>39827</v>
      </c>
      <c r="B685" s="26">
        <v>0.2278671801095902</v>
      </c>
    </row>
    <row r="686" spans="1:2" x14ac:dyDescent="0.25">
      <c r="A686" s="25">
        <v>39828</v>
      </c>
      <c r="B686" s="26">
        <v>0.22668285157896018</v>
      </c>
    </row>
    <row r="687" spans="1:2" x14ac:dyDescent="0.25">
      <c r="A687" s="25">
        <v>39829</v>
      </c>
      <c r="B687" s="26">
        <v>0.2211822731575368</v>
      </c>
    </row>
    <row r="688" spans="1:2" x14ac:dyDescent="0.25">
      <c r="A688" s="25">
        <v>39833</v>
      </c>
      <c r="B688" s="26">
        <v>0.21411671333468815</v>
      </c>
    </row>
    <row r="689" spans="1:2" x14ac:dyDescent="0.25">
      <c r="A689" s="25">
        <v>39834</v>
      </c>
      <c r="B689" s="26">
        <v>0.22845771729500736</v>
      </c>
    </row>
    <row r="690" spans="1:2" x14ac:dyDescent="0.25">
      <c r="A690" s="25">
        <v>39835</v>
      </c>
      <c r="B690" s="26">
        <v>0.23350906585331949</v>
      </c>
    </row>
    <row r="691" spans="1:2" x14ac:dyDescent="0.25">
      <c r="A691" s="25">
        <v>39836</v>
      </c>
      <c r="B691" s="26">
        <v>0.23041380147487031</v>
      </c>
    </row>
    <row r="692" spans="1:2" x14ac:dyDescent="0.25">
      <c r="A692" s="25">
        <v>39839</v>
      </c>
      <c r="B692" s="26">
        <v>0.2247519441810574</v>
      </c>
    </row>
    <row r="693" spans="1:2" x14ac:dyDescent="0.25">
      <c r="A693" s="25">
        <v>39840</v>
      </c>
      <c r="B693" s="26">
        <v>0.21699871898072673</v>
      </c>
    </row>
    <row r="694" spans="1:2" x14ac:dyDescent="0.25">
      <c r="A694" s="25">
        <v>39841</v>
      </c>
      <c r="B694" s="26">
        <v>0.21021836407328312</v>
      </c>
    </row>
    <row r="695" spans="1:2" x14ac:dyDescent="0.25">
      <c r="A695" s="25">
        <v>39842</v>
      </c>
      <c r="B695" s="26">
        <v>0.21425361304681995</v>
      </c>
    </row>
    <row r="696" spans="1:2" x14ac:dyDescent="0.25">
      <c r="A696" s="25">
        <v>39843</v>
      </c>
      <c r="B696" s="26">
        <v>0.21390465121219723</v>
      </c>
    </row>
    <row r="697" spans="1:2" x14ac:dyDescent="0.25">
      <c r="A697" s="25">
        <v>39846</v>
      </c>
      <c r="B697" s="26">
        <v>0.21202244308762158</v>
      </c>
    </row>
    <row r="698" spans="1:2" x14ac:dyDescent="0.25">
      <c r="A698" s="25">
        <v>39847</v>
      </c>
      <c r="B698" s="26">
        <v>0.20536005060584892</v>
      </c>
    </row>
    <row r="699" spans="1:2" x14ac:dyDescent="0.25">
      <c r="A699" s="25">
        <v>39848</v>
      </c>
      <c r="B699" s="26">
        <v>0.19981676859615521</v>
      </c>
    </row>
    <row r="700" spans="1:2" x14ac:dyDescent="0.25">
      <c r="A700" s="25">
        <v>39849</v>
      </c>
      <c r="B700" s="26">
        <v>0.19270077946846367</v>
      </c>
    </row>
    <row r="701" spans="1:2" x14ac:dyDescent="0.25">
      <c r="A701" s="25">
        <v>39850</v>
      </c>
      <c r="B701" s="26">
        <v>0.18772220429469336</v>
      </c>
    </row>
    <row r="702" spans="1:2" x14ac:dyDescent="0.25">
      <c r="A702" s="25">
        <v>39853</v>
      </c>
      <c r="B702" s="26">
        <v>0.1855483999169816</v>
      </c>
    </row>
    <row r="703" spans="1:2" x14ac:dyDescent="0.25">
      <c r="A703" s="25">
        <v>39854</v>
      </c>
      <c r="B703" s="26">
        <v>0.1808381335944404</v>
      </c>
    </row>
    <row r="704" spans="1:2" x14ac:dyDescent="0.25">
      <c r="A704" s="25">
        <v>39855</v>
      </c>
      <c r="B704" s="26">
        <v>0.21394541413334708</v>
      </c>
    </row>
    <row r="705" spans="1:2" x14ac:dyDescent="0.25">
      <c r="A705" s="25">
        <v>39856</v>
      </c>
      <c r="B705" s="26">
        <v>0.20669064678286003</v>
      </c>
    </row>
    <row r="706" spans="1:2" x14ac:dyDescent="0.25">
      <c r="A706" s="25">
        <v>39857</v>
      </c>
      <c r="B706" s="26">
        <v>0.20220885608211314</v>
      </c>
    </row>
    <row r="707" spans="1:2" x14ac:dyDescent="0.25">
      <c r="A707" s="25">
        <v>39861</v>
      </c>
      <c r="B707" s="26">
        <v>0.20297951441950271</v>
      </c>
    </row>
    <row r="708" spans="1:2" x14ac:dyDescent="0.25">
      <c r="A708" s="25">
        <v>39862</v>
      </c>
      <c r="B708" s="26">
        <v>0.20603245616325971</v>
      </c>
    </row>
    <row r="709" spans="1:2" x14ac:dyDescent="0.25">
      <c r="A709" s="25">
        <v>39863</v>
      </c>
      <c r="B709" s="26">
        <v>0.19865307512070146</v>
      </c>
    </row>
    <row r="710" spans="1:2" x14ac:dyDescent="0.25">
      <c r="A710" s="25">
        <v>39864</v>
      </c>
      <c r="B710" s="26">
        <v>0.19491684808376125</v>
      </c>
    </row>
    <row r="711" spans="1:2" x14ac:dyDescent="0.25">
      <c r="A711" s="25">
        <v>39867</v>
      </c>
      <c r="B711" s="26">
        <v>0.18843962695175304</v>
      </c>
    </row>
    <row r="712" spans="1:2" x14ac:dyDescent="0.25">
      <c r="A712" s="25">
        <v>39868</v>
      </c>
      <c r="B712" s="26">
        <v>0.205236905287392</v>
      </c>
    </row>
    <row r="713" spans="1:2" x14ac:dyDescent="0.25">
      <c r="A713" s="25">
        <v>39869</v>
      </c>
      <c r="B713" s="26">
        <v>0.20646637885110614</v>
      </c>
    </row>
    <row r="714" spans="1:2" x14ac:dyDescent="0.25">
      <c r="A714" s="25">
        <v>39870</v>
      </c>
      <c r="B714" s="26">
        <v>0.20025044662694227</v>
      </c>
    </row>
    <row r="715" spans="1:2" x14ac:dyDescent="0.25">
      <c r="A715" s="25">
        <v>39871</v>
      </c>
      <c r="B715" s="26">
        <v>0.20972544698086307</v>
      </c>
    </row>
    <row r="716" spans="1:2" x14ac:dyDescent="0.25">
      <c r="A716" s="25">
        <v>39874</v>
      </c>
      <c r="B716" s="26">
        <v>0.20906106175339184</v>
      </c>
    </row>
    <row r="717" spans="1:2" x14ac:dyDescent="0.25">
      <c r="A717" s="25">
        <v>39875</v>
      </c>
      <c r="B717" s="26">
        <v>0.21310465989212193</v>
      </c>
    </row>
    <row r="718" spans="1:2" x14ac:dyDescent="0.25">
      <c r="A718" s="25">
        <v>39876</v>
      </c>
      <c r="B718" s="26">
        <v>0.20778917098919758</v>
      </c>
    </row>
    <row r="719" spans="1:2" x14ac:dyDescent="0.25">
      <c r="A719" s="25">
        <v>39877</v>
      </c>
      <c r="B719" s="26">
        <v>0.2121145481172142</v>
      </c>
    </row>
    <row r="720" spans="1:2" x14ac:dyDescent="0.25">
      <c r="A720" s="25">
        <v>39878</v>
      </c>
      <c r="B720" s="26">
        <v>0.22152763912099052</v>
      </c>
    </row>
    <row r="721" spans="1:2" x14ac:dyDescent="0.25">
      <c r="A721" s="25">
        <v>39881</v>
      </c>
      <c r="B721" s="26">
        <v>0.21363983214649163</v>
      </c>
    </row>
    <row r="722" spans="1:2" x14ac:dyDescent="0.25">
      <c r="A722" s="25">
        <v>39882</v>
      </c>
      <c r="B722" s="26">
        <v>0.20729233979238409</v>
      </c>
    </row>
    <row r="723" spans="1:2" x14ac:dyDescent="0.25">
      <c r="A723" s="25">
        <v>39883</v>
      </c>
      <c r="B723" s="26">
        <v>0.24516482841999027</v>
      </c>
    </row>
    <row r="724" spans="1:2" x14ac:dyDescent="0.25">
      <c r="A724" s="25">
        <v>39884</v>
      </c>
      <c r="B724" s="26">
        <v>0.23678604299718553</v>
      </c>
    </row>
    <row r="725" spans="1:2" x14ac:dyDescent="0.25">
      <c r="A725" s="25">
        <v>39885</v>
      </c>
      <c r="B725" s="26">
        <v>0.25902715449971137</v>
      </c>
    </row>
    <row r="726" spans="1:2" x14ac:dyDescent="0.25">
      <c r="A726" s="25">
        <v>39888</v>
      </c>
      <c r="B726" s="26">
        <v>0.25056534544528364</v>
      </c>
    </row>
    <row r="727" spans="1:2" x14ac:dyDescent="0.25">
      <c r="A727" s="25">
        <v>39889</v>
      </c>
      <c r="B727" s="26">
        <v>0.245653159906222</v>
      </c>
    </row>
    <row r="728" spans="1:2" x14ac:dyDescent="0.25">
      <c r="A728" s="25">
        <v>39890</v>
      </c>
      <c r="B728" s="26">
        <v>0.26198207214593006</v>
      </c>
    </row>
    <row r="729" spans="1:2" x14ac:dyDescent="0.25">
      <c r="A729" s="25">
        <v>39891</v>
      </c>
      <c r="B729" s="26">
        <v>0.25904123914005167</v>
      </c>
    </row>
    <row r="730" spans="1:2" x14ac:dyDescent="0.25">
      <c r="A730" s="25">
        <v>39892</v>
      </c>
      <c r="B730" s="26">
        <v>0.25481023709242984</v>
      </c>
    </row>
    <row r="731" spans="1:2" x14ac:dyDescent="0.25">
      <c r="A731" s="25">
        <v>39895</v>
      </c>
      <c r="B731" s="26">
        <v>0.24735018961512564</v>
      </c>
    </row>
    <row r="732" spans="1:2" x14ac:dyDescent="0.25">
      <c r="A732" s="25">
        <v>39896</v>
      </c>
      <c r="B732" s="26">
        <v>0.32460444917477416</v>
      </c>
    </row>
    <row r="733" spans="1:2" x14ac:dyDescent="0.25">
      <c r="A733" s="25">
        <v>39897</v>
      </c>
      <c r="B733" s="26">
        <v>0.32403171900285282</v>
      </c>
    </row>
    <row r="734" spans="1:2" x14ac:dyDescent="0.25">
      <c r="A734" s="25">
        <v>39898</v>
      </c>
      <c r="B734" s="26">
        <v>0.31733039430111787</v>
      </c>
    </row>
    <row r="735" spans="1:2" x14ac:dyDescent="0.25">
      <c r="A735" s="25">
        <v>39899</v>
      </c>
      <c r="B735" s="26">
        <v>0.31367709450742748</v>
      </c>
    </row>
    <row r="736" spans="1:2" x14ac:dyDescent="0.25">
      <c r="A736" s="25">
        <v>39902</v>
      </c>
      <c r="B736" s="26">
        <v>0.30875727486060028</v>
      </c>
    </row>
    <row r="737" spans="1:2" x14ac:dyDescent="0.25">
      <c r="A737" s="25">
        <v>39903</v>
      </c>
      <c r="B737" s="26">
        <v>0.30291296583527261</v>
      </c>
    </row>
    <row r="738" spans="1:2" x14ac:dyDescent="0.25">
      <c r="A738" s="25">
        <v>39904</v>
      </c>
      <c r="B738" s="26">
        <v>0.29323362742688841</v>
      </c>
    </row>
    <row r="739" spans="1:2" x14ac:dyDescent="0.25">
      <c r="A739" s="25">
        <v>39905</v>
      </c>
      <c r="B739" s="26">
        <v>0.28289839493521546</v>
      </c>
    </row>
    <row r="740" spans="1:2" x14ac:dyDescent="0.25">
      <c r="A740" s="25">
        <v>39906</v>
      </c>
      <c r="B740" s="26">
        <v>0.28329522810256391</v>
      </c>
    </row>
    <row r="741" spans="1:2" x14ac:dyDescent="0.25">
      <c r="A741" s="25">
        <v>39909</v>
      </c>
      <c r="B741" s="26">
        <v>0.27331800367907327</v>
      </c>
    </row>
    <row r="742" spans="1:2" x14ac:dyDescent="0.25">
      <c r="A742" s="25">
        <v>39910</v>
      </c>
      <c r="B742" s="26">
        <v>0.26571064660475718</v>
      </c>
    </row>
    <row r="743" spans="1:2" x14ac:dyDescent="0.25">
      <c r="A743" s="25">
        <v>39911</v>
      </c>
      <c r="B743" s="26">
        <v>0.26550437146663391</v>
      </c>
    </row>
    <row r="744" spans="1:2" x14ac:dyDescent="0.25">
      <c r="A744" s="25">
        <v>39912</v>
      </c>
      <c r="B744" s="26">
        <v>0.26050010014399966</v>
      </c>
    </row>
    <row r="745" spans="1:2" x14ac:dyDescent="0.25">
      <c r="A745" s="25">
        <v>39913</v>
      </c>
      <c r="B745" s="26">
        <v>0.27755803943175333</v>
      </c>
    </row>
    <row r="746" spans="1:2" x14ac:dyDescent="0.25">
      <c r="A746" s="25">
        <v>39916</v>
      </c>
      <c r="B746" s="26">
        <v>0.2674667490202382</v>
      </c>
    </row>
    <row r="747" spans="1:2" x14ac:dyDescent="0.25">
      <c r="A747" s="25">
        <v>39917</v>
      </c>
      <c r="B747" s="26">
        <v>0.25859567656571752</v>
      </c>
    </row>
    <row r="748" spans="1:2" x14ac:dyDescent="0.25">
      <c r="A748" s="25">
        <v>39918</v>
      </c>
      <c r="B748" s="26">
        <v>0.25856616851965303</v>
      </c>
    </row>
    <row r="749" spans="1:2" x14ac:dyDescent="0.25">
      <c r="A749" s="25">
        <v>39919</v>
      </c>
      <c r="B749" s="26">
        <v>0.25150040911889426</v>
      </c>
    </row>
    <row r="750" spans="1:2" x14ac:dyDescent="0.25">
      <c r="A750" s="25">
        <v>39920</v>
      </c>
      <c r="B750" s="26">
        <v>0.25182291386519223</v>
      </c>
    </row>
    <row r="751" spans="1:2" x14ac:dyDescent="0.25">
      <c r="A751" s="25">
        <v>39923</v>
      </c>
      <c r="B751" s="26">
        <v>0.24510773256516988</v>
      </c>
    </row>
    <row r="752" spans="1:2" x14ac:dyDescent="0.25">
      <c r="A752" s="25">
        <v>39924</v>
      </c>
      <c r="B752" s="26">
        <v>0.26663592199635372</v>
      </c>
    </row>
    <row r="753" spans="1:2" x14ac:dyDescent="0.25">
      <c r="A753" s="25">
        <v>39925</v>
      </c>
      <c r="B753" s="26">
        <v>0.27502163029268373</v>
      </c>
    </row>
    <row r="754" spans="1:2" x14ac:dyDescent="0.25">
      <c r="A754" s="25">
        <v>39926</v>
      </c>
      <c r="B754" s="26">
        <v>0.26540984436491721</v>
      </c>
    </row>
    <row r="755" spans="1:2" x14ac:dyDescent="0.25">
      <c r="A755" s="25">
        <v>39927</v>
      </c>
      <c r="B755" s="26">
        <v>0.25576028563027237</v>
      </c>
    </row>
    <row r="756" spans="1:2" x14ac:dyDescent="0.25">
      <c r="A756" s="25">
        <v>39930</v>
      </c>
      <c r="B756" s="26">
        <v>0.25105078565267475</v>
      </c>
    </row>
    <row r="757" spans="1:2" x14ac:dyDescent="0.25">
      <c r="A757" s="25">
        <v>39931</v>
      </c>
      <c r="B757" s="26">
        <v>0.24671385778657642</v>
      </c>
    </row>
    <row r="758" spans="1:2" x14ac:dyDescent="0.25">
      <c r="A758" s="25">
        <v>39932</v>
      </c>
      <c r="B758" s="26">
        <v>0.23869544052080302</v>
      </c>
    </row>
    <row r="759" spans="1:2" x14ac:dyDescent="0.25">
      <c r="A759" s="25">
        <v>39933</v>
      </c>
      <c r="B759" s="26">
        <v>0.23649280467106221</v>
      </c>
    </row>
    <row r="760" spans="1:2" x14ac:dyDescent="0.25">
      <c r="A760" s="25">
        <v>39934</v>
      </c>
      <c r="B760" s="26">
        <v>0.2279805370656347</v>
      </c>
    </row>
    <row r="761" spans="1:2" x14ac:dyDescent="0.25">
      <c r="A761" s="25">
        <v>39937</v>
      </c>
      <c r="B761" s="26">
        <v>0.22008211374076764</v>
      </c>
    </row>
    <row r="762" spans="1:2" x14ac:dyDescent="0.25">
      <c r="A762" s="25">
        <v>39938</v>
      </c>
      <c r="B762" s="26">
        <v>0.21884275133152573</v>
      </c>
    </row>
    <row r="763" spans="1:2" x14ac:dyDescent="0.25">
      <c r="A763" s="25">
        <v>39939</v>
      </c>
      <c r="B763" s="26">
        <v>0.211906141982311</v>
      </c>
    </row>
    <row r="764" spans="1:2" x14ac:dyDescent="0.25">
      <c r="A764" s="25">
        <v>39940</v>
      </c>
      <c r="B764" s="26">
        <v>0.20808565459874392</v>
      </c>
    </row>
    <row r="765" spans="1:2" x14ac:dyDescent="0.25">
      <c r="A765" s="25">
        <v>39941</v>
      </c>
      <c r="B765" s="26">
        <v>0.21383663248290147</v>
      </c>
    </row>
    <row r="766" spans="1:2" x14ac:dyDescent="0.25">
      <c r="A766" s="25">
        <v>39944</v>
      </c>
      <c r="B766" s="26">
        <v>0.22150575375940315</v>
      </c>
    </row>
    <row r="767" spans="1:2" x14ac:dyDescent="0.25">
      <c r="A767" s="25">
        <v>39945</v>
      </c>
      <c r="B767" s="26">
        <v>0.23332908577960282</v>
      </c>
    </row>
    <row r="768" spans="1:2" x14ac:dyDescent="0.25">
      <c r="A768" s="25">
        <v>39946</v>
      </c>
      <c r="B768" s="26">
        <v>0.22583288346628161</v>
      </c>
    </row>
    <row r="769" spans="1:2" x14ac:dyDescent="0.25">
      <c r="A769" s="25">
        <v>39947</v>
      </c>
      <c r="B769" s="26">
        <v>0.25062724482284088</v>
      </c>
    </row>
    <row r="770" spans="1:2" x14ac:dyDescent="0.25">
      <c r="A770" s="25">
        <v>39948</v>
      </c>
      <c r="B770" s="26">
        <v>0.24512485182899652</v>
      </c>
    </row>
    <row r="771" spans="1:2" x14ac:dyDescent="0.25">
      <c r="A771" s="25">
        <v>39951</v>
      </c>
      <c r="B771" s="26">
        <v>0.23719824031177367</v>
      </c>
    </row>
    <row r="772" spans="1:2" x14ac:dyDescent="0.25">
      <c r="A772" s="25">
        <v>39952</v>
      </c>
      <c r="B772" s="26">
        <v>0.24872500882398269</v>
      </c>
    </row>
    <row r="773" spans="1:2" x14ac:dyDescent="0.25">
      <c r="A773" s="25">
        <v>39953</v>
      </c>
      <c r="B773" s="26">
        <v>0.23976460602023628</v>
      </c>
    </row>
    <row r="774" spans="1:2" x14ac:dyDescent="0.25">
      <c r="A774" s="25">
        <v>39954</v>
      </c>
      <c r="B774" s="26">
        <v>0.23149030641773888</v>
      </c>
    </row>
    <row r="775" spans="1:2" x14ac:dyDescent="0.25">
      <c r="A775" s="25">
        <v>39955</v>
      </c>
      <c r="B775" s="26">
        <v>0.23170298167731856</v>
      </c>
    </row>
    <row r="776" spans="1:2" x14ac:dyDescent="0.25">
      <c r="A776" s="25">
        <v>39959</v>
      </c>
      <c r="B776" s="26">
        <v>0.22431790350956757</v>
      </c>
    </row>
    <row r="777" spans="1:2" x14ac:dyDescent="0.25">
      <c r="A777" s="25">
        <v>39960</v>
      </c>
      <c r="B777" s="26">
        <v>0.22940141507052578</v>
      </c>
    </row>
    <row r="778" spans="1:2" x14ac:dyDescent="0.25">
      <c r="A778" s="25">
        <v>39961</v>
      </c>
      <c r="B778" s="26">
        <v>0.2297932413310497</v>
      </c>
    </row>
    <row r="779" spans="1:2" x14ac:dyDescent="0.25">
      <c r="A779" s="25">
        <v>39962</v>
      </c>
      <c r="B779" s="26">
        <v>0.22156785918507307</v>
      </c>
    </row>
    <row r="780" spans="1:2" x14ac:dyDescent="0.25">
      <c r="A780" s="25">
        <v>39965</v>
      </c>
      <c r="B780" s="26">
        <v>0.21897014155962005</v>
      </c>
    </row>
    <row r="781" spans="1:2" x14ac:dyDescent="0.25">
      <c r="A781" s="25">
        <v>39966</v>
      </c>
      <c r="B781" s="26">
        <v>0.2180499964016816</v>
      </c>
    </row>
    <row r="782" spans="1:2" x14ac:dyDescent="0.25">
      <c r="A782" s="25">
        <v>39967</v>
      </c>
      <c r="B782" s="26">
        <v>0.21182878152068799</v>
      </c>
    </row>
    <row r="783" spans="1:2" x14ac:dyDescent="0.25">
      <c r="A783" s="25">
        <v>39968</v>
      </c>
      <c r="B783" s="26">
        <v>0.20601196604429131</v>
      </c>
    </row>
    <row r="784" spans="1:2" x14ac:dyDescent="0.25">
      <c r="A784" s="25">
        <v>39969</v>
      </c>
      <c r="B784" s="26">
        <v>0.20135989126032974</v>
      </c>
    </row>
    <row r="785" spans="1:2" x14ac:dyDescent="0.25">
      <c r="A785" s="25">
        <v>39972</v>
      </c>
      <c r="B785" s="26">
        <v>0.19417843217263867</v>
      </c>
    </row>
    <row r="786" spans="1:2" x14ac:dyDescent="0.25">
      <c r="A786" s="25">
        <v>39973</v>
      </c>
      <c r="B786" s="26">
        <v>0.18711905477769122</v>
      </c>
    </row>
    <row r="787" spans="1:2" x14ac:dyDescent="0.25">
      <c r="A787" s="25">
        <v>39974</v>
      </c>
      <c r="B787" s="26">
        <v>0.18227595961367388</v>
      </c>
    </row>
    <row r="788" spans="1:2" x14ac:dyDescent="0.25">
      <c r="A788" s="25">
        <v>39975</v>
      </c>
      <c r="B788" s="26">
        <v>0.17580166027960373</v>
      </c>
    </row>
    <row r="789" spans="1:2" x14ac:dyDescent="0.25">
      <c r="A789" s="25">
        <v>39976</v>
      </c>
      <c r="B789" s="26">
        <v>0.17147453744125099</v>
      </c>
    </row>
    <row r="790" spans="1:2" x14ac:dyDescent="0.25">
      <c r="A790" s="25">
        <v>39979</v>
      </c>
      <c r="B790" s="26">
        <v>0.16751311438147212</v>
      </c>
    </row>
    <row r="791" spans="1:2" x14ac:dyDescent="0.25">
      <c r="A791" s="25">
        <v>39980</v>
      </c>
      <c r="B791" s="26">
        <v>0.17276065830774356</v>
      </c>
    </row>
    <row r="792" spans="1:2" x14ac:dyDescent="0.25">
      <c r="A792" s="25">
        <v>39981</v>
      </c>
      <c r="B792" s="26">
        <v>0.17165160072831637</v>
      </c>
    </row>
    <row r="793" spans="1:2" x14ac:dyDescent="0.25">
      <c r="A793" s="25">
        <v>39982</v>
      </c>
      <c r="B793" s="26">
        <v>0.16594523492547972</v>
      </c>
    </row>
    <row r="794" spans="1:2" x14ac:dyDescent="0.25">
      <c r="A794" s="25">
        <v>39983</v>
      </c>
      <c r="B794" s="26">
        <v>0.16046092711913912</v>
      </c>
    </row>
    <row r="795" spans="1:2" x14ac:dyDescent="0.25">
      <c r="A795" s="25">
        <v>39986</v>
      </c>
      <c r="B795" s="26">
        <v>0.15696899236379336</v>
      </c>
    </row>
    <row r="796" spans="1:2" x14ac:dyDescent="0.25">
      <c r="A796" s="25">
        <v>39987</v>
      </c>
      <c r="B796" s="26">
        <v>0.18320312481290951</v>
      </c>
    </row>
    <row r="797" spans="1:2" x14ac:dyDescent="0.25">
      <c r="A797" s="25">
        <v>39988</v>
      </c>
      <c r="B797" s="26">
        <v>0.17670522443732417</v>
      </c>
    </row>
    <row r="798" spans="1:2" x14ac:dyDescent="0.25">
      <c r="A798" s="25">
        <v>39989</v>
      </c>
      <c r="B798" s="26">
        <v>0.17375989391172705</v>
      </c>
    </row>
    <row r="799" spans="1:2" x14ac:dyDescent="0.25">
      <c r="A799" s="25">
        <v>39990</v>
      </c>
      <c r="B799" s="26">
        <v>0.17862725742963337</v>
      </c>
    </row>
    <row r="800" spans="1:2" x14ac:dyDescent="0.25">
      <c r="A800" s="25">
        <v>39993</v>
      </c>
      <c r="B800" s="26">
        <v>0.172133390890917</v>
      </c>
    </row>
    <row r="801" spans="1:2" x14ac:dyDescent="0.25">
      <c r="A801" s="25">
        <v>39994</v>
      </c>
      <c r="B801" s="26">
        <v>0.16649181168741986</v>
      </c>
    </row>
    <row r="802" spans="1:2" x14ac:dyDescent="0.25">
      <c r="A802" s="25">
        <v>39995</v>
      </c>
      <c r="B802" s="26">
        <v>0.16184116858047962</v>
      </c>
    </row>
    <row r="803" spans="1:2" x14ac:dyDescent="0.25">
      <c r="A803" s="25">
        <v>39996</v>
      </c>
      <c r="B803" s="26">
        <v>0.15726205641883742</v>
      </c>
    </row>
    <row r="804" spans="1:2" x14ac:dyDescent="0.25">
      <c r="A804" s="25">
        <v>40000</v>
      </c>
      <c r="B804" s="26">
        <v>0.16398210546141856</v>
      </c>
    </row>
    <row r="805" spans="1:2" x14ac:dyDescent="0.25">
      <c r="A805" s="25">
        <v>40001</v>
      </c>
      <c r="B805" s="26">
        <v>0.15869017994313039</v>
      </c>
    </row>
    <row r="806" spans="1:2" x14ac:dyDescent="0.25">
      <c r="A806" s="25">
        <v>40002</v>
      </c>
      <c r="B806" s="26">
        <v>0.155583346005708</v>
      </c>
    </row>
    <row r="807" spans="1:2" x14ac:dyDescent="0.25">
      <c r="A807" s="25">
        <v>40003</v>
      </c>
      <c r="B807" s="26">
        <v>0.15006711391207858</v>
      </c>
    </row>
    <row r="808" spans="1:2" x14ac:dyDescent="0.25">
      <c r="A808" s="25">
        <v>40004</v>
      </c>
      <c r="B808" s="26">
        <v>0.14461186413402399</v>
      </c>
    </row>
    <row r="809" spans="1:2" x14ac:dyDescent="0.25">
      <c r="A809" s="25">
        <v>40007</v>
      </c>
      <c r="B809" s="26">
        <v>0.13935500783175586</v>
      </c>
    </row>
    <row r="810" spans="1:2" x14ac:dyDescent="0.25">
      <c r="A810" s="25">
        <v>40008</v>
      </c>
      <c r="B810" s="26">
        <v>0.13870304157890986</v>
      </c>
    </row>
    <row r="811" spans="1:2" x14ac:dyDescent="0.25">
      <c r="A811" s="25">
        <v>40009</v>
      </c>
      <c r="B811" s="26">
        <v>0.13387414956717053</v>
      </c>
    </row>
    <row r="812" spans="1:2" x14ac:dyDescent="0.25">
      <c r="A812" s="25">
        <v>40010</v>
      </c>
      <c r="B812" s="26">
        <v>0.1335356793565958</v>
      </c>
    </row>
    <row r="813" spans="1:2" x14ac:dyDescent="0.25">
      <c r="A813" s="25">
        <v>40011</v>
      </c>
      <c r="B813" s="26">
        <v>0.13153242227895851</v>
      </c>
    </row>
    <row r="814" spans="1:2" x14ac:dyDescent="0.25">
      <c r="A814" s="25">
        <v>40014</v>
      </c>
      <c r="B814" s="26">
        <v>0.12690822186093639</v>
      </c>
    </row>
    <row r="815" spans="1:2" x14ac:dyDescent="0.25">
      <c r="A815" s="25">
        <v>40015</v>
      </c>
      <c r="B815" s="26">
        <v>0.12393776609863824</v>
      </c>
    </row>
    <row r="816" spans="1:2" x14ac:dyDescent="0.25">
      <c r="A816" s="25">
        <v>40016</v>
      </c>
      <c r="B816" s="26">
        <v>0.11966269295445449</v>
      </c>
    </row>
    <row r="817" spans="1:2" x14ac:dyDescent="0.25">
      <c r="A817" s="25">
        <v>40017</v>
      </c>
      <c r="B817" s="26">
        <v>0.11531322380051302</v>
      </c>
    </row>
    <row r="818" spans="1:2" x14ac:dyDescent="0.25">
      <c r="A818" s="25">
        <v>40018</v>
      </c>
      <c r="B818" s="26">
        <v>0.12690741315078538</v>
      </c>
    </row>
    <row r="819" spans="1:2" x14ac:dyDescent="0.25">
      <c r="A819" s="25">
        <v>40021</v>
      </c>
      <c r="B819" s="26">
        <v>0.12513798632173609</v>
      </c>
    </row>
    <row r="820" spans="1:2" x14ac:dyDescent="0.25">
      <c r="A820" s="25">
        <v>40022</v>
      </c>
      <c r="B820" s="26">
        <v>0.12127535704512143</v>
      </c>
    </row>
    <row r="821" spans="1:2" x14ac:dyDescent="0.25">
      <c r="A821" s="25">
        <v>40023</v>
      </c>
      <c r="B821" s="26">
        <v>0.11709259860661334</v>
      </c>
    </row>
    <row r="822" spans="1:2" x14ac:dyDescent="0.25">
      <c r="A822" s="25">
        <v>40024</v>
      </c>
      <c r="B822" s="26">
        <v>0.1130026310324362</v>
      </c>
    </row>
    <row r="823" spans="1:2" x14ac:dyDescent="0.25">
      <c r="A823" s="25">
        <v>40025</v>
      </c>
      <c r="B823" s="26">
        <v>0.11201877059943914</v>
      </c>
    </row>
    <row r="824" spans="1:2" x14ac:dyDescent="0.25">
      <c r="A824" s="25">
        <v>40028</v>
      </c>
      <c r="B824" s="26">
        <v>0.10811786595135853</v>
      </c>
    </row>
    <row r="825" spans="1:2" x14ac:dyDescent="0.25">
      <c r="A825" s="25">
        <v>40029</v>
      </c>
      <c r="B825" s="26">
        <v>0.10597833810798142</v>
      </c>
    </row>
    <row r="826" spans="1:2" x14ac:dyDescent="0.25">
      <c r="A826" s="25">
        <v>40030</v>
      </c>
      <c r="B826" s="26">
        <v>0.10290956159604421</v>
      </c>
    </row>
    <row r="827" spans="1:2" x14ac:dyDescent="0.25">
      <c r="A827" s="25">
        <v>40031</v>
      </c>
      <c r="B827" s="26">
        <v>0.10012150834277421</v>
      </c>
    </row>
    <row r="828" spans="1:2" x14ac:dyDescent="0.25">
      <c r="A828" s="25">
        <v>40032</v>
      </c>
      <c r="B828" s="26">
        <v>9.7466971253727247E-2</v>
      </c>
    </row>
    <row r="829" spans="1:2" x14ac:dyDescent="0.25">
      <c r="A829" s="25">
        <v>40035</v>
      </c>
      <c r="B829" s="26">
        <v>9.9442840580537928E-2</v>
      </c>
    </row>
    <row r="830" spans="1:2" x14ac:dyDescent="0.25">
      <c r="A830" s="25">
        <v>40036</v>
      </c>
      <c r="B830" s="26">
        <v>9.6810825766150937E-2</v>
      </c>
    </row>
    <row r="831" spans="1:2" x14ac:dyDescent="0.25">
      <c r="A831" s="25">
        <v>40037</v>
      </c>
      <c r="B831" s="26">
        <v>9.4306988923474652E-2</v>
      </c>
    </row>
    <row r="832" spans="1:2" x14ac:dyDescent="0.25">
      <c r="A832" s="25">
        <v>40038</v>
      </c>
      <c r="B832" s="26">
        <v>9.4518630080388452E-2</v>
      </c>
    </row>
    <row r="833" spans="1:2" x14ac:dyDescent="0.25">
      <c r="A833" s="25">
        <v>40039</v>
      </c>
      <c r="B833" s="26">
        <v>9.4669563020093411E-2</v>
      </c>
    </row>
    <row r="834" spans="1:2" x14ac:dyDescent="0.25">
      <c r="A834" s="25">
        <v>40042</v>
      </c>
      <c r="B834" s="26">
        <v>9.5081398903178391E-2</v>
      </c>
    </row>
    <row r="835" spans="1:2" x14ac:dyDescent="0.25">
      <c r="A835" s="25">
        <v>40043</v>
      </c>
      <c r="B835" s="26">
        <v>0.10602277321900332</v>
      </c>
    </row>
    <row r="836" spans="1:2" x14ac:dyDescent="0.25">
      <c r="A836" s="25">
        <v>40044</v>
      </c>
      <c r="B836" s="26">
        <v>0.10296496496720341</v>
      </c>
    </row>
    <row r="837" spans="1:2" x14ac:dyDescent="0.25">
      <c r="A837" s="25">
        <v>40045</v>
      </c>
      <c r="B837" s="26">
        <v>0.10003646617740793</v>
      </c>
    </row>
    <row r="838" spans="1:2" x14ac:dyDescent="0.25">
      <c r="A838" s="25">
        <v>40046</v>
      </c>
      <c r="B838" s="26">
        <v>9.7232654975645302E-2</v>
      </c>
    </row>
    <row r="839" spans="1:2" x14ac:dyDescent="0.25">
      <c r="A839" s="25">
        <v>40049</v>
      </c>
      <c r="B839" s="26">
        <v>9.9178491136711427E-2</v>
      </c>
    </row>
    <row r="840" spans="1:2" x14ac:dyDescent="0.25">
      <c r="A840" s="25">
        <v>40050</v>
      </c>
      <c r="B840" s="26">
        <v>9.6549967297988218E-2</v>
      </c>
    </row>
    <row r="841" spans="1:2" x14ac:dyDescent="0.25">
      <c r="A841" s="25">
        <v>40051</v>
      </c>
      <c r="B841" s="26">
        <v>9.3888860170785349E-2</v>
      </c>
    </row>
    <row r="842" spans="1:2" x14ac:dyDescent="0.25">
      <c r="A842" s="25">
        <v>40052</v>
      </c>
      <c r="B842" s="26">
        <v>9.0756264200549219E-2</v>
      </c>
    </row>
    <row r="843" spans="1:2" x14ac:dyDescent="0.25">
      <c r="A843" s="25">
        <v>40053</v>
      </c>
      <c r="B843" s="26">
        <v>8.7662253846151783E-2</v>
      </c>
    </row>
    <row r="844" spans="1:2" x14ac:dyDescent="0.25">
      <c r="A844" s="25">
        <v>40056</v>
      </c>
      <c r="B844" s="26">
        <v>8.4775957396500831E-2</v>
      </c>
    </row>
    <row r="845" spans="1:2" x14ac:dyDescent="0.25">
      <c r="A845" s="25">
        <v>40057</v>
      </c>
      <c r="B845" s="26">
        <v>8.283842688021735E-2</v>
      </c>
    </row>
    <row r="846" spans="1:2" x14ac:dyDescent="0.25">
      <c r="A846" s="25">
        <v>40058</v>
      </c>
      <c r="B846" s="26">
        <v>8.9356057060565222E-2</v>
      </c>
    </row>
    <row r="847" spans="1:2" x14ac:dyDescent="0.25">
      <c r="A847" s="25">
        <v>40059</v>
      </c>
      <c r="B847" s="26">
        <v>8.6321959872051893E-2</v>
      </c>
    </row>
    <row r="848" spans="1:2" x14ac:dyDescent="0.25">
      <c r="A848" s="25">
        <v>40060</v>
      </c>
      <c r="B848" s="26">
        <v>8.7158398088850439E-2</v>
      </c>
    </row>
    <row r="849" spans="1:2" x14ac:dyDescent="0.25">
      <c r="A849" s="25">
        <v>40064</v>
      </c>
      <c r="B849" s="26">
        <v>8.6166864258054338E-2</v>
      </c>
    </row>
    <row r="850" spans="1:2" x14ac:dyDescent="0.25">
      <c r="A850" s="25">
        <v>40065</v>
      </c>
      <c r="B850" s="26">
        <v>8.3250658923848614E-2</v>
      </c>
    </row>
    <row r="851" spans="1:2" x14ac:dyDescent="0.25">
      <c r="A851" s="25">
        <v>40066</v>
      </c>
      <c r="B851" s="26">
        <v>8.4237348898540357E-2</v>
      </c>
    </row>
    <row r="852" spans="1:2" x14ac:dyDescent="0.25">
      <c r="A852" s="25">
        <v>40067</v>
      </c>
      <c r="B852" s="26">
        <v>8.7274890950496023E-2</v>
      </c>
    </row>
    <row r="853" spans="1:2" x14ac:dyDescent="0.25">
      <c r="A853" s="25">
        <v>40070</v>
      </c>
      <c r="B853" s="26">
        <v>8.4308562901222711E-2</v>
      </c>
    </row>
    <row r="854" spans="1:2" x14ac:dyDescent="0.25">
      <c r="A854" s="25">
        <v>40071</v>
      </c>
      <c r="B854" s="26">
        <v>8.1456637174527599E-2</v>
      </c>
    </row>
    <row r="855" spans="1:2" x14ac:dyDescent="0.25">
      <c r="A855" s="25">
        <v>40072</v>
      </c>
      <c r="B855" s="26">
        <v>7.8808939560619934E-2</v>
      </c>
    </row>
    <row r="856" spans="1:2" x14ac:dyDescent="0.25">
      <c r="A856" s="25">
        <v>40073</v>
      </c>
      <c r="B856" s="26">
        <v>8.5020444664991673E-2</v>
      </c>
    </row>
    <row r="857" spans="1:2" x14ac:dyDescent="0.25">
      <c r="A857" s="25">
        <v>40074</v>
      </c>
      <c r="B857" s="26">
        <v>8.4286446346767768E-2</v>
      </c>
    </row>
    <row r="858" spans="1:2" x14ac:dyDescent="0.25">
      <c r="A858" s="25">
        <v>40077</v>
      </c>
      <c r="B858" s="26">
        <v>8.23271758934115E-2</v>
      </c>
    </row>
    <row r="859" spans="1:2" x14ac:dyDescent="0.25">
      <c r="A859" s="25">
        <v>40078</v>
      </c>
      <c r="B859" s="26">
        <v>7.9644518214370297E-2</v>
      </c>
    </row>
    <row r="860" spans="1:2" x14ac:dyDescent="0.25">
      <c r="A860" s="25">
        <v>40079</v>
      </c>
      <c r="B860" s="26">
        <v>7.697464242618858E-2</v>
      </c>
    </row>
    <row r="861" spans="1:2" x14ac:dyDescent="0.25">
      <c r="A861" s="25">
        <v>40080</v>
      </c>
      <c r="B861" s="26">
        <v>7.8732838300720698E-2</v>
      </c>
    </row>
    <row r="862" spans="1:2" x14ac:dyDescent="0.25">
      <c r="A862" s="25">
        <v>40081</v>
      </c>
      <c r="B862" s="26">
        <v>8.2756504582264648E-2</v>
      </c>
    </row>
    <row r="863" spans="1:2" x14ac:dyDescent="0.25">
      <c r="A863" s="25">
        <v>40084</v>
      </c>
      <c r="B863" s="26">
        <v>8.0909632923376273E-2</v>
      </c>
    </row>
    <row r="864" spans="1:2" x14ac:dyDescent="0.25">
      <c r="A864" s="25">
        <v>40085</v>
      </c>
      <c r="B864" s="26">
        <v>8.4377575809212194E-2</v>
      </c>
    </row>
    <row r="865" spans="1:2" x14ac:dyDescent="0.25">
      <c r="A865" s="25">
        <v>40086</v>
      </c>
      <c r="B865" s="26">
        <v>8.1526572051928647E-2</v>
      </c>
    </row>
    <row r="866" spans="1:2" x14ac:dyDescent="0.25">
      <c r="A866" s="25">
        <v>40087</v>
      </c>
      <c r="B866" s="26">
        <v>7.9727971657071003E-2</v>
      </c>
    </row>
    <row r="867" spans="1:2" x14ac:dyDescent="0.25">
      <c r="A867" s="25">
        <v>40088</v>
      </c>
      <c r="B867" s="26">
        <v>8.9677058121166914E-2</v>
      </c>
    </row>
    <row r="868" spans="1:2" x14ac:dyDescent="0.25">
      <c r="A868" s="25">
        <v>40091</v>
      </c>
      <c r="B868" s="26">
        <v>8.7505976707708891E-2</v>
      </c>
    </row>
    <row r="869" spans="1:2" x14ac:dyDescent="0.25">
      <c r="A869" s="25">
        <v>40092</v>
      </c>
      <c r="B869" s="26">
        <v>8.5269708376440073E-2</v>
      </c>
    </row>
    <row r="870" spans="1:2" x14ac:dyDescent="0.25">
      <c r="A870" s="25">
        <v>40093</v>
      </c>
      <c r="B870" s="26">
        <v>8.8330653905841244E-2</v>
      </c>
    </row>
    <row r="871" spans="1:2" x14ac:dyDescent="0.25">
      <c r="A871" s="25">
        <v>40094</v>
      </c>
      <c r="B871" s="26">
        <v>8.6034750261829926E-2</v>
      </c>
    </row>
    <row r="872" spans="1:2" x14ac:dyDescent="0.25">
      <c r="A872" s="25">
        <v>40095</v>
      </c>
      <c r="B872" s="26">
        <v>8.5056938663708864E-2</v>
      </c>
    </row>
    <row r="873" spans="1:2" x14ac:dyDescent="0.25">
      <c r="A873" s="25">
        <v>40098</v>
      </c>
      <c r="B873" s="26">
        <v>8.2178064552134403E-2</v>
      </c>
    </row>
    <row r="874" spans="1:2" x14ac:dyDescent="0.25">
      <c r="A874" s="25">
        <v>40099</v>
      </c>
      <c r="B874" s="26">
        <v>7.9192169600927634E-2</v>
      </c>
    </row>
    <row r="875" spans="1:2" x14ac:dyDescent="0.25">
      <c r="A875" s="25">
        <v>40100</v>
      </c>
      <c r="B875" s="26">
        <v>0.10859247577931158</v>
      </c>
    </row>
    <row r="876" spans="1:2" x14ac:dyDescent="0.25">
      <c r="A876" s="25">
        <v>40101</v>
      </c>
      <c r="B876" s="26">
        <v>0.11120817275807243</v>
      </c>
    </row>
    <row r="877" spans="1:2" x14ac:dyDescent="0.25">
      <c r="A877" s="25">
        <v>40102</v>
      </c>
      <c r="B877" s="26">
        <v>0.13156200951003577</v>
      </c>
    </row>
    <row r="878" spans="1:2" x14ac:dyDescent="0.25">
      <c r="A878" s="25">
        <v>40105</v>
      </c>
      <c r="B878" s="26">
        <v>0.12677975740015124</v>
      </c>
    </row>
    <row r="879" spans="1:2" x14ac:dyDescent="0.25">
      <c r="A879" s="25">
        <v>40106</v>
      </c>
      <c r="B879" s="26">
        <v>0.12472892298827624</v>
      </c>
    </row>
    <row r="880" spans="1:2" x14ac:dyDescent="0.25">
      <c r="A880" s="25">
        <v>40107</v>
      </c>
      <c r="B880" s="26">
        <v>0.12039519465650951</v>
      </c>
    </row>
    <row r="881" spans="1:2" x14ac:dyDescent="0.25">
      <c r="A881" s="25">
        <v>40108</v>
      </c>
      <c r="B881" s="26">
        <v>0.11768931674871937</v>
      </c>
    </row>
    <row r="882" spans="1:2" x14ac:dyDescent="0.25">
      <c r="A882" s="25">
        <v>40109</v>
      </c>
      <c r="B882" s="26">
        <v>0.11341162259599084</v>
      </c>
    </row>
    <row r="883" spans="1:2" x14ac:dyDescent="0.25">
      <c r="A883" s="25">
        <v>40112</v>
      </c>
      <c r="B883" s="26">
        <v>0.11608308091789918</v>
      </c>
    </row>
    <row r="884" spans="1:2" x14ac:dyDescent="0.25">
      <c r="A884" s="25">
        <v>40113</v>
      </c>
      <c r="B884" s="26">
        <v>0.12355196708343033</v>
      </c>
    </row>
    <row r="885" spans="1:2" x14ac:dyDescent="0.25">
      <c r="A885" s="25">
        <v>40114</v>
      </c>
      <c r="B885" s="26">
        <v>0.11927346791527818</v>
      </c>
    </row>
    <row r="886" spans="1:2" x14ac:dyDescent="0.25">
      <c r="A886" s="25">
        <v>40115</v>
      </c>
      <c r="B886" s="26">
        <v>0.13974532791205593</v>
      </c>
    </row>
    <row r="887" spans="1:2" x14ac:dyDescent="0.25">
      <c r="A887" s="25">
        <v>40116</v>
      </c>
      <c r="B887" s="26">
        <v>0.14037547625963787</v>
      </c>
    </row>
    <row r="888" spans="1:2" x14ac:dyDescent="0.25">
      <c r="A888" s="25">
        <v>40119</v>
      </c>
      <c r="B888" s="26">
        <v>0.14321661018689286</v>
      </c>
    </row>
    <row r="889" spans="1:2" x14ac:dyDescent="0.25">
      <c r="A889" s="25">
        <v>40120</v>
      </c>
      <c r="B889" s="26">
        <v>0.13820138757428849</v>
      </c>
    </row>
    <row r="890" spans="1:2" x14ac:dyDescent="0.25">
      <c r="A890" s="25">
        <v>40121</v>
      </c>
      <c r="B890" s="26">
        <v>0.13379707099106694</v>
      </c>
    </row>
    <row r="891" spans="1:2" x14ac:dyDescent="0.25">
      <c r="A891" s="25">
        <v>40122</v>
      </c>
      <c r="B891" s="26">
        <v>0.13157364815708142</v>
      </c>
    </row>
    <row r="892" spans="1:2" x14ac:dyDescent="0.25">
      <c r="A892" s="25">
        <v>40123</v>
      </c>
      <c r="B892" s="26">
        <v>0.12944079050997653</v>
      </c>
    </row>
    <row r="893" spans="1:2" x14ac:dyDescent="0.25">
      <c r="A893" s="25">
        <v>40126</v>
      </c>
      <c r="B893" s="26">
        <v>0.12473568626370318</v>
      </c>
    </row>
    <row r="894" spans="1:2" x14ac:dyDescent="0.25">
      <c r="A894" s="25">
        <v>40127</v>
      </c>
      <c r="B894" s="26">
        <v>0.12861220818518065</v>
      </c>
    </row>
    <row r="895" spans="1:2" x14ac:dyDescent="0.25">
      <c r="A895" s="25">
        <v>40128</v>
      </c>
      <c r="B895" s="26">
        <v>0.12468686835977247</v>
      </c>
    </row>
    <row r="896" spans="1:2" x14ac:dyDescent="0.25">
      <c r="A896" s="25">
        <v>40129</v>
      </c>
      <c r="B896" s="26">
        <v>0.12166603220479015</v>
      </c>
    </row>
    <row r="897" spans="1:2" x14ac:dyDescent="0.25">
      <c r="A897" s="25">
        <v>40130</v>
      </c>
      <c r="B897" s="26">
        <v>0.12024751282871417</v>
      </c>
    </row>
    <row r="898" spans="1:2" x14ac:dyDescent="0.25">
      <c r="A898" s="25">
        <v>40133</v>
      </c>
      <c r="B898" s="26">
        <v>0.11655626944520825</v>
      </c>
    </row>
    <row r="899" spans="1:2" x14ac:dyDescent="0.25">
      <c r="A899" s="25">
        <v>40134</v>
      </c>
      <c r="B899" s="26">
        <v>0.11881926986153657</v>
      </c>
    </row>
    <row r="900" spans="1:2" x14ac:dyDescent="0.25">
      <c r="A900" s="25">
        <v>40135</v>
      </c>
      <c r="B900" s="26">
        <v>0.11465216714374565</v>
      </c>
    </row>
    <row r="901" spans="1:2" x14ac:dyDescent="0.25">
      <c r="A901" s="25">
        <v>40136</v>
      </c>
      <c r="B901" s="26">
        <v>0.11131051227992078</v>
      </c>
    </row>
    <row r="902" spans="1:2" x14ac:dyDescent="0.25">
      <c r="A902" s="25">
        <v>40137</v>
      </c>
      <c r="B902" s="26">
        <v>0.1091283518581974</v>
      </c>
    </row>
    <row r="903" spans="1:2" x14ac:dyDescent="0.25">
      <c r="A903" s="25">
        <v>40140</v>
      </c>
      <c r="B903" s="26">
        <v>0.10604188116667591</v>
      </c>
    </row>
    <row r="904" spans="1:2" x14ac:dyDescent="0.25">
      <c r="A904" s="25">
        <v>40141</v>
      </c>
      <c r="B904" s="26">
        <v>0.10395514042216218</v>
      </c>
    </row>
    <row r="905" spans="1:2" x14ac:dyDescent="0.25">
      <c r="A905" s="25">
        <v>40142</v>
      </c>
      <c r="B905" s="26">
        <v>0.10017700632605718</v>
      </c>
    </row>
    <row r="906" spans="1:2" x14ac:dyDescent="0.25">
      <c r="A906" s="25">
        <v>40144</v>
      </c>
      <c r="B906" s="26">
        <v>9.9853598456331016E-2</v>
      </c>
    </row>
    <row r="907" spans="1:2" x14ac:dyDescent="0.25">
      <c r="A907" s="25">
        <v>40147</v>
      </c>
      <c r="B907" s="26">
        <v>0.10401000907420946</v>
      </c>
    </row>
    <row r="908" spans="1:2" x14ac:dyDescent="0.25">
      <c r="A908" s="25">
        <v>40148</v>
      </c>
      <c r="B908" s="26">
        <v>0.10022987911299784</v>
      </c>
    </row>
    <row r="909" spans="1:2" x14ac:dyDescent="0.25">
      <c r="A909" s="25">
        <v>40149</v>
      </c>
      <c r="B909" s="26">
        <v>9.8449254685825383E-2</v>
      </c>
    </row>
    <row r="910" spans="1:2" x14ac:dyDescent="0.25">
      <c r="A910" s="25">
        <v>40150</v>
      </c>
      <c r="B910" s="26">
        <v>9.5055669019852976E-2</v>
      </c>
    </row>
    <row r="911" spans="1:2" x14ac:dyDescent="0.25">
      <c r="A911" s="25">
        <v>40151</v>
      </c>
      <c r="B911" s="26">
        <v>9.260118754406868E-2</v>
      </c>
    </row>
    <row r="912" spans="1:2" x14ac:dyDescent="0.25">
      <c r="A912" s="25">
        <v>40154</v>
      </c>
      <c r="B912" s="26">
        <v>9.1480857643571861E-2</v>
      </c>
    </row>
    <row r="913" spans="1:2" x14ac:dyDescent="0.25">
      <c r="A913" s="25">
        <v>40155</v>
      </c>
      <c r="B913" s="26">
        <v>8.8442374347871194E-2</v>
      </c>
    </row>
    <row r="914" spans="1:2" x14ac:dyDescent="0.25">
      <c r="A914" s="25">
        <v>40156</v>
      </c>
      <c r="B914" s="26">
        <v>9.1538673417866409E-2</v>
      </c>
    </row>
    <row r="915" spans="1:2" x14ac:dyDescent="0.25">
      <c r="A915" s="25">
        <v>40157</v>
      </c>
      <c r="B915" s="26">
        <v>8.9114560080109609E-2</v>
      </c>
    </row>
    <row r="916" spans="1:2" x14ac:dyDescent="0.25">
      <c r="A916" s="25">
        <v>40158</v>
      </c>
      <c r="B916" s="26">
        <v>8.9670573480491803E-2</v>
      </c>
    </row>
    <row r="917" spans="1:2" x14ac:dyDescent="0.25">
      <c r="A917" s="25">
        <v>40161</v>
      </c>
      <c r="B917" s="26">
        <v>8.6617118105108429E-2</v>
      </c>
    </row>
    <row r="918" spans="1:2" x14ac:dyDescent="0.25">
      <c r="A918" s="25">
        <v>40162</v>
      </c>
      <c r="B918" s="26">
        <v>9.200421345954686E-2</v>
      </c>
    </row>
    <row r="919" spans="1:2" x14ac:dyDescent="0.25">
      <c r="A919" s="25">
        <v>40163</v>
      </c>
      <c r="B919" s="26">
        <v>8.8660822733499733E-2</v>
      </c>
    </row>
    <row r="920" spans="1:2" x14ac:dyDescent="0.25">
      <c r="A920" s="25">
        <v>40164</v>
      </c>
      <c r="B920" s="26">
        <v>8.5641558602375101E-2</v>
      </c>
    </row>
    <row r="921" spans="1:2" x14ac:dyDescent="0.25">
      <c r="A921" s="25">
        <v>40165</v>
      </c>
      <c r="B921" s="26">
        <v>8.6670549698337027E-2</v>
      </c>
    </row>
    <row r="922" spans="1:2" x14ac:dyDescent="0.25">
      <c r="A922" s="25">
        <v>40168</v>
      </c>
      <c r="B922" s="26">
        <v>8.381946408455071E-2</v>
      </c>
    </row>
    <row r="923" spans="1:2" x14ac:dyDescent="0.25">
      <c r="A923" s="25">
        <v>40169</v>
      </c>
      <c r="B923" s="26">
        <v>8.471066870237913E-2</v>
      </c>
    </row>
    <row r="924" spans="1:2" x14ac:dyDescent="0.25">
      <c r="A924" s="25">
        <v>40170</v>
      </c>
      <c r="B924" s="26">
        <v>8.1632627434259919E-2</v>
      </c>
    </row>
    <row r="925" spans="1:2" x14ac:dyDescent="0.25">
      <c r="A925" s="25">
        <v>40171</v>
      </c>
      <c r="B925" s="26">
        <v>7.9635712260998318E-2</v>
      </c>
    </row>
    <row r="926" spans="1:2" x14ac:dyDescent="0.25">
      <c r="A926" s="25">
        <v>40175</v>
      </c>
      <c r="B926" s="26">
        <v>7.7729151597539417E-2</v>
      </c>
    </row>
    <row r="927" spans="1:2" x14ac:dyDescent="0.25">
      <c r="A927" s="25">
        <v>40176</v>
      </c>
      <c r="B927" s="26">
        <v>7.4905135731200001E-2</v>
      </c>
    </row>
    <row r="928" spans="1:2" x14ac:dyDescent="0.25">
      <c r="A928" s="25">
        <v>40177</v>
      </c>
      <c r="B928" s="26">
        <v>7.242023664917438E-2</v>
      </c>
    </row>
    <row r="929" spans="1:2" x14ac:dyDescent="0.25">
      <c r="A929" s="25">
        <v>40178</v>
      </c>
      <c r="B929" s="26">
        <v>7.1070483691931044E-2</v>
      </c>
    </row>
    <row r="930" spans="1:2" x14ac:dyDescent="0.25">
      <c r="A930" s="25">
        <v>40182</v>
      </c>
      <c r="B930" s="26">
        <v>6.9801289042835113E-2</v>
      </c>
    </row>
    <row r="931" spans="1:2" x14ac:dyDescent="0.25">
      <c r="A931" s="25">
        <v>40183</v>
      </c>
      <c r="B931" s="26">
        <v>8.0214376732827525E-2</v>
      </c>
    </row>
    <row r="932" spans="1:2" x14ac:dyDescent="0.25">
      <c r="A932" s="25">
        <v>40184</v>
      </c>
      <c r="B932" s="26">
        <v>7.7729686685181307E-2</v>
      </c>
    </row>
    <row r="933" spans="1:2" x14ac:dyDescent="0.25">
      <c r="A933" s="25">
        <v>40185</v>
      </c>
      <c r="B933" s="26">
        <v>7.6266706039835999E-2</v>
      </c>
    </row>
    <row r="934" spans="1:2" x14ac:dyDescent="0.25">
      <c r="A934" s="25">
        <v>40186</v>
      </c>
      <c r="B934" s="26">
        <v>7.3498848734499911E-2</v>
      </c>
    </row>
    <row r="935" spans="1:2" x14ac:dyDescent="0.25">
      <c r="A935" s="25">
        <v>40189</v>
      </c>
      <c r="B935" s="26">
        <v>7.4668100709076785E-2</v>
      </c>
    </row>
    <row r="936" spans="1:2" x14ac:dyDescent="0.25">
      <c r="A936" s="25">
        <v>40190</v>
      </c>
      <c r="B936" s="26">
        <v>7.198172026407354E-2</v>
      </c>
    </row>
    <row r="937" spans="1:2" x14ac:dyDescent="0.25">
      <c r="A937" s="25">
        <v>40191</v>
      </c>
      <c r="B937" s="26">
        <v>8.0071358025678802E-2</v>
      </c>
    </row>
    <row r="938" spans="1:2" x14ac:dyDescent="0.25">
      <c r="A938" s="25">
        <v>40192</v>
      </c>
      <c r="B938" s="26">
        <v>7.8246475287427744E-2</v>
      </c>
    </row>
    <row r="939" spans="1:2" x14ac:dyDescent="0.25">
      <c r="A939" s="25">
        <v>40193</v>
      </c>
      <c r="B939" s="26">
        <v>7.5533609393458406E-2</v>
      </c>
    </row>
    <row r="940" spans="1:2" x14ac:dyDescent="0.25">
      <c r="A940" s="25">
        <v>40197</v>
      </c>
      <c r="B940" s="26">
        <v>7.5089572374963345E-2</v>
      </c>
    </row>
    <row r="941" spans="1:2" x14ac:dyDescent="0.25">
      <c r="A941" s="25">
        <v>40198</v>
      </c>
      <c r="B941" s="26">
        <v>7.9856429770485057E-2</v>
      </c>
    </row>
    <row r="942" spans="1:2" x14ac:dyDescent="0.25">
      <c r="A942" s="25">
        <v>40199</v>
      </c>
      <c r="B942" s="26">
        <v>8.4204650644365525E-2</v>
      </c>
    </row>
    <row r="943" spans="1:2" x14ac:dyDescent="0.25">
      <c r="A943" s="25">
        <v>40200</v>
      </c>
      <c r="B943" s="26">
        <v>9.8496893882081202E-2</v>
      </c>
    </row>
    <row r="944" spans="1:2" x14ac:dyDescent="0.25">
      <c r="A944" s="25">
        <v>40203</v>
      </c>
      <c r="B944" s="26">
        <v>0.10120996673154165</v>
      </c>
    </row>
    <row r="945" spans="1:2" x14ac:dyDescent="0.25">
      <c r="A945" s="25">
        <v>40204</v>
      </c>
      <c r="B945" s="26">
        <v>9.7840058154910259E-2</v>
      </c>
    </row>
    <row r="946" spans="1:2" x14ac:dyDescent="0.25">
      <c r="A946" s="25">
        <v>40205</v>
      </c>
      <c r="B946" s="26">
        <v>9.4712688053793029E-2</v>
      </c>
    </row>
    <row r="947" spans="1:2" x14ac:dyDescent="0.25">
      <c r="A947" s="25">
        <v>40206</v>
      </c>
      <c r="B947" s="26">
        <v>9.6395331290699021E-2</v>
      </c>
    </row>
    <row r="948" spans="1:2" x14ac:dyDescent="0.25">
      <c r="A948" s="25">
        <v>40207</v>
      </c>
      <c r="B948" s="26">
        <v>9.6052351997262225E-2</v>
      </c>
    </row>
    <row r="949" spans="1:2" x14ac:dyDescent="0.25">
      <c r="A949" s="25">
        <v>40210</v>
      </c>
      <c r="B949" s="26">
        <v>9.4608247700688874E-2</v>
      </c>
    </row>
    <row r="950" spans="1:2" x14ac:dyDescent="0.25">
      <c r="A950" s="25">
        <v>40211</v>
      </c>
      <c r="B950" s="26">
        <v>9.7729367496352193E-2</v>
      </c>
    </row>
    <row r="951" spans="1:2" x14ac:dyDescent="0.25">
      <c r="A951" s="25">
        <v>40212</v>
      </c>
      <c r="B951" s="26">
        <v>9.7530541237857996E-2</v>
      </c>
    </row>
    <row r="952" spans="1:2" x14ac:dyDescent="0.25">
      <c r="A952" s="25">
        <v>40213</v>
      </c>
      <c r="B952" s="26">
        <v>9.544177272785051E-2</v>
      </c>
    </row>
    <row r="953" spans="1:2" x14ac:dyDescent="0.25">
      <c r="A953" s="25">
        <v>40214</v>
      </c>
      <c r="B953" s="26">
        <v>0.11706034843110714</v>
      </c>
    </row>
    <row r="954" spans="1:2" x14ac:dyDescent="0.25">
      <c r="A954" s="25">
        <v>40217</v>
      </c>
      <c r="B954" s="26">
        <v>0.11558053660299941</v>
      </c>
    </row>
    <row r="955" spans="1:2" x14ac:dyDescent="0.25">
      <c r="A955" s="25">
        <v>40218</v>
      </c>
      <c r="B955" s="26">
        <v>0.11139961716853658</v>
      </c>
    </row>
    <row r="956" spans="1:2" x14ac:dyDescent="0.25">
      <c r="A956" s="25">
        <v>40219</v>
      </c>
      <c r="B956" s="26">
        <v>0.10839093344213876</v>
      </c>
    </row>
    <row r="957" spans="1:2" x14ac:dyDescent="0.25">
      <c r="A957" s="25">
        <v>40220</v>
      </c>
      <c r="B957" s="26">
        <v>0.10660085054693147</v>
      </c>
    </row>
    <row r="958" spans="1:2" x14ac:dyDescent="0.25">
      <c r="A958" s="25">
        <v>40221</v>
      </c>
      <c r="B958" s="26">
        <v>0.10391752590862062</v>
      </c>
    </row>
    <row r="959" spans="1:2" x14ac:dyDescent="0.25">
      <c r="A959" s="25">
        <v>40225</v>
      </c>
      <c r="B959" s="26">
        <v>0.10018336735669721</v>
      </c>
    </row>
    <row r="960" spans="1:2" x14ac:dyDescent="0.25">
      <c r="A960" s="25">
        <v>40226</v>
      </c>
      <c r="B960" s="26">
        <v>0.10392850698732539</v>
      </c>
    </row>
    <row r="961" spans="1:2" x14ac:dyDescent="0.25">
      <c r="A961" s="25">
        <v>40227</v>
      </c>
      <c r="B961" s="26">
        <v>0.10191272006274743</v>
      </c>
    </row>
    <row r="962" spans="1:2" x14ac:dyDescent="0.25">
      <c r="A962" s="25">
        <v>40228</v>
      </c>
      <c r="B962" s="26">
        <v>9.8329228722581014E-2</v>
      </c>
    </row>
    <row r="963" spans="1:2" x14ac:dyDescent="0.25">
      <c r="A963" s="25">
        <v>40231</v>
      </c>
      <c r="B963" s="26">
        <v>9.476496493908447E-2</v>
      </c>
    </row>
    <row r="964" spans="1:2" x14ac:dyDescent="0.25">
      <c r="A964" s="25">
        <v>40232</v>
      </c>
      <c r="B964" s="26">
        <v>9.1698321020853513E-2</v>
      </c>
    </row>
    <row r="965" spans="1:2" x14ac:dyDescent="0.25">
      <c r="A965" s="25">
        <v>40233</v>
      </c>
      <c r="B965" s="26">
        <v>9.0148988083447942E-2</v>
      </c>
    </row>
    <row r="966" spans="1:2" x14ac:dyDescent="0.25">
      <c r="A966" s="25">
        <v>40234</v>
      </c>
      <c r="B966" s="26">
        <v>8.6912013618089784E-2</v>
      </c>
    </row>
    <row r="967" spans="1:2" x14ac:dyDescent="0.25">
      <c r="A967" s="25">
        <v>40235</v>
      </c>
      <c r="B967" s="26">
        <v>8.3869003251277538E-2</v>
      </c>
    </row>
    <row r="968" spans="1:2" x14ac:dyDescent="0.25">
      <c r="A968" s="25">
        <v>40238</v>
      </c>
      <c r="B968" s="26">
        <v>8.1262209615923828E-2</v>
      </c>
    </row>
    <row r="969" spans="1:2" x14ac:dyDescent="0.25">
      <c r="A969" s="25">
        <v>40239</v>
      </c>
      <c r="B969" s="26">
        <v>8.0520383832205722E-2</v>
      </c>
    </row>
    <row r="970" spans="1:2" x14ac:dyDescent="0.25">
      <c r="A970" s="25">
        <v>40240</v>
      </c>
      <c r="B970" s="26">
        <v>7.9815637595667011E-2</v>
      </c>
    </row>
    <row r="971" spans="1:2" x14ac:dyDescent="0.25">
      <c r="A971" s="25">
        <v>40241</v>
      </c>
      <c r="B971" s="26">
        <v>7.7574572835571454E-2</v>
      </c>
    </row>
    <row r="972" spans="1:2" x14ac:dyDescent="0.25">
      <c r="A972" s="25">
        <v>40242</v>
      </c>
      <c r="B972" s="26">
        <v>7.5739957062453719E-2</v>
      </c>
    </row>
    <row r="973" spans="1:2" x14ac:dyDescent="0.25">
      <c r="A973" s="25">
        <v>40245</v>
      </c>
      <c r="B973" s="26">
        <v>7.8444808858924547E-2</v>
      </c>
    </row>
    <row r="974" spans="1:2" x14ac:dyDescent="0.25">
      <c r="A974" s="25">
        <v>40246</v>
      </c>
      <c r="B974" s="26">
        <v>7.5669672845911654E-2</v>
      </c>
    </row>
    <row r="975" spans="1:2" x14ac:dyDescent="0.25">
      <c r="A975" s="25">
        <v>40247</v>
      </c>
      <c r="B975" s="26">
        <v>7.3090227572521038E-2</v>
      </c>
    </row>
    <row r="976" spans="1:2" x14ac:dyDescent="0.25">
      <c r="A976" s="25">
        <v>40248</v>
      </c>
      <c r="B976" s="26">
        <v>7.1006187210022234E-2</v>
      </c>
    </row>
    <row r="977" spans="1:2" x14ac:dyDescent="0.25">
      <c r="A977" s="25">
        <v>40249</v>
      </c>
      <c r="B977" s="26">
        <v>7.0159431220679871E-2</v>
      </c>
    </row>
    <row r="978" spans="1:2" x14ac:dyDescent="0.25">
      <c r="A978" s="25">
        <v>40252</v>
      </c>
      <c r="B978" s="26">
        <v>6.7727432899682624E-2</v>
      </c>
    </row>
    <row r="979" spans="1:2" x14ac:dyDescent="0.25">
      <c r="A979" s="25">
        <v>40253</v>
      </c>
      <c r="B979" s="26">
        <v>6.5339366456085402E-2</v>
      </c>
    </row>
    <row r="980" spans="1:2" x14ac:dyDescent="0.25">
      <c r="A980" s="25">
        <v>40254</v>
      </c>
      <c r="B980" s="26">
        <v>6.43690339445845E-2</v>
      </c>
    </row>
    <row r="981" spans="1:2" x14ac:dyDescent="0.25">
      <c r="A981" s="25">
        <v>40255</v>
      </c>
      <c r="B981" s="26">
        <v>6.3093551224328873E-2</v>
      </c>
    </row>
    <row r="982" spans="1:2" x14ac:dyDescent="0.25">
      <c r="A982" s="25">
        <v>40256</v>
      </c>
      <c r="B982" s="26">
        <v>6.1256128693477671E-2</v>
      </c>
    </row>
    <row r="983" spans="1:2" x14ac:dyDescent="0.25">
      <c r="A983" s="25">
        <v>40259</v>
      </c>
      <c r="B983" s="26">
        <v>6.5314849072279552E-2</v>
      </c>
    </row>
    <row r="984" spans="1:2" x14ac:dyDescent="0.25">
      <c r="A984" s="25">
        <v>40260</v>
      </c>
      <c r="B984" s="26">
        <v>6.3094805979282034E-2</v>
      </c>
    </row>
    <row r="985" spans="1:2" x14ac:dyDescent="0.25">
      <c r="A985" s="25">
        <v>40261</v>
      </c>
      <c r="B985" s="26">
        <v>6.1418779040014505E-2</v>
      </c>
    </row>
    <row r="986" spans="1:2" x14ac:dyDescent="0.25">
      <c r="A986" s="25">
        <v>40262</v>
      </c>
      <c r="B986" s="26">
        <v>6.0792684739643624E-2</v>
      </c>
    </row>
    <row r="987" spans="1:2" x14ac:dyDescent="0.25">
      <c r="A987" s="25">
        <v>40263</v>
      </c>
      <c r="B987" s="26">
        <v>5.9461916220114076E-2</v>
      </c>
    </row>
    <row r="988" spans="1:2" x14ac:dyDescent="0.25">
      <c r="A988" s="25">
        <v>40266</v>
      </c>
      <c r="B988" s="26">
        <v>5.7755775509667637E-2</v>
      </c>
    </row>
    <row r="989" spans="1:2" x14ac:dyDescent="0.25">
      <c r="A989" s="25">
        <v>40267</v>
      </c>
      <c r="B989" s="26">
        <v>5.9573632916374006E-2</v>
      </c>
    </row>
    <row r="990" spans="1:2" x14ac:dyDescent="0.25">
      <c r="A990" s="25">
        <v>40268</v>
      </c>
      <c r="B990" s="26">
        <v>5.8660035819755582E-2</v>
      </c>
    </row>
    <row r="991" spans="1:2" x14ac:dyDescent="0.25">
      <c r="A991" s="25">
        <v>40269</v>
      </c>
      <c r="B991" s="26">
        <v>5.6534952017553486E-2</v>
      </c>
    </row>
    <row r="992" spans="1:2" x14ac:dyDescent="0.25">
      <c r="A992" s="25">
        <v>40270</v>
      </c>
      <c r="B992" s="26">
        <v>5.8636733130396398E-2</v>
      </c>
    </row>
    <row r="993" spans="1:2" x14ac:dyDescent="0.25">
      <c r="A993" s="25">
        <v>40273</v>
      </c>
      <c r="B993" s="26">
        <v>5.6507621901536048E-2</v>
      </c>
    </row>
    <row r="994" spans="1:2" x14ac:dyDescent="0.25">
      <c r="A994" s="25">
        <v>40274</v>
      </c>
      <c r="B994" s="26">
        <v>5.5581676774460818E-2</v>
      </c>
    </row>
    <row r="995" spans="1:2" x14ac:dyDescent="0.25">
      <c r="A995" s="25">
        <v>40275</v>
      </c>
      <c r="B995" s="26">
        <v>5.3680299025238666E-2</v>
      </c>
    </row>
    <row r="996" spans="1:2" x14ac:dyDescent="0.25">
      <c r="A996" s="25">
        <v>40276</v>
      </c>
      <c r="B996" s="26">
        <v>5.2914037173762536E-2</v>
      </c>
    </row>
    <row r="997" spans="1:2" x14ac:dyDescent="0.25">
      <c r="A997" s="25">
        <v>40277</v>
      </c>
      <c r="B997" s="26">
        <v>5.1660175078470302E-2</v>
      </c>
    </row>
    <row r="998" spans="1:2" x14ac:dyDescent="0.25">
      <c r="A998" s="25">
        <v>40280</v>
      </c>
      <c r="B998" s="26">
        <v>5.2834444613197327E-2</v>
      </c>
    </row>
    <row r="999" spans="1:2" x14ac:dyDescent="0.25">
      <c r="A999" s="25">
        <v>40281</v>
      </c>
      <c r="B999" s="26">
        <v>5.0931368047765158E-2</v>
      </c>
    </row>
    <row r="1000" spans="1:2" x14ac:dyDescent="0.25">
      <c r="A1000" s="25">
        <v>40282</v>
      </c>
      <c r="B1000" s="26">
        <v>5.0418892977622157E-2</v>
      </c>
    </row>
    <row r="1001" spans="1:2" x14ac:dyDescent="0.25">
      <c r="A1001" s="25">
        <v>40283</v>
      </c>
      <c r="B1001" s="26">
        <v>5.6176157615895915E-2</v>
      </c>
    </row>
    <row r="1002" spans="1:2" x14ac:dyDescent="0.25">
      <c r="A1002" s="25">
        <v>40284</v>
      </c>
      <c r="B1002" s="26">
        <v>5.4799492368753873E-2</v>
      </c>
    </row>
    <row r="1003" spans="1:2" x14ac:dyDescent="0.25">
      <c r="A1003" s="25">
        <v>40287</v>
      </c>
      <c r="B1003" s="26">
        <v>6.4069030353284248E-2</v>
      </c>
    </row>
    <row r="1004" spans="1:2" x14ac:dyDescent="0.25">
      <c r="A1004" s="25">
        <v>40288</v>
      </c>
      <c r="B1004" s="26">
        <v>6.1966881440281472E-2</v>
      </c>
    </row>
    <row r="1005" spans="1:2" x14ac:dyDescent="0.25">
      <c r="A1005" s="25">
        <v>40289</v>
      </c>
      <c r="B1005" s="26">
        <v>6.4161667928589072E-2</v>
      </c>
    </row>
    <row r="1006" spans="1:2" x14ac:dyDescent="0.25">
      <c r="A1006" s="25">
        <v>40290</v>
      </c>
      <c r="B1006" s="26">
        <v>6.346278528073368E-2</v>
      </c>
    </row>
    <row r="1007" spans="1:2" x14ac:dyDescent="0.25">
      <c r="A1007" s="25">
        <v>40291</v>
      </c>
      <c r="B1007" s="26">
        <v>6.1251856794827857E-2</v>
      </c>
    </row>
    <row r="1008" spans="1:2" x14ac:dyDescent="0.25">
      <c r="A1008" s="25">
        <v>40294</v>
      </c>
      <c r="B1008" s="26">
        <v>6.1318332700938116E-2</v>
      </c>
    </row>
    <row r="1009" spans="1:2" x14ac:dyDescent="0.25">
      <c r="A1009" s="25">
        <v>40295</v>
      </c>
      <c r="B1009" s="26">
        <v>6.0213873108597528E-2</v>
      </c>
    </row>
    <row r="1010" spans="1:2" x14ac:dyDescent="0.25">
      <c r="A1010" s="25">
        <v>40296</v>
      </c>
      <c r="B1010" s="26">
        <v>7.7635668403162716E-2</v>
      </c>
    </row>
    <row r="1011" spans="1:2" x14ac:dyDescent="0.25">
      <c r="A1011" s="25">
        <v>40297</v>
      </c>
      <c r="B1011" s="26">
        <v>7.6238493322389841E-2</v>
      </c>
    </row>
    <row r="1012" spans="1:2" x14ac:dyDescent="0.25">
      <c r="A1012" s="25">
        <v>40298</v>
      </c>
      <c r="B1012" s="26">
        <v>7.4559275938396591E-2</v>
      </c>
    </row>
    <row r="1013" spans="1:2" x14ac:dyDescent="0.25">
      <c r="A1013" s="25">
        <v>40301</v>
      </c>
      <c r="B1013" s="26">
        <v>7.6724338426564759E-2</v>
      </c>
    </row>
    <row r="1014" spans="1:2" x14ac:dyDescent="0.25">
      <c r="A1014" s="25">
        <v>40302</v>
      </c>
      <c r="B1014" s="26">
        <v>7.5451143927900269E-2</v>
      </c>
    </row>
    <row r="1015" spans="1:2" x14ac:dyDescent="0.25">
      <c r="A1015" s="25">
        <v>40303</v>
      </c>
      <c r="B1015" s="26">
        <v>9.4298293366910493E-2</v>
      </c>
    </row>
    <row r="1016" spans="1:2" x14ac:dyDescent="0.25">
      <c r="A1016" s="25">
        <v>40304</v>
      </c>
      <c r="B1016" s="26">
        <v>9.5863009304550814E-2</v>
      </c>
    </row>
    <row r="1017" spans="1:2" x14ac:dyDescent="0.25">
      <c r="A1017" s="25">
        <v>40305</v>
      </c>
      <c r="B1017" s="26">
        <v>0.11257383416276448</v>
      </c>
    </row>
    <row r="1018" spans="1:2" x14ac:dyDescent="0.25">
      <c r="A1018" s="25">
        <v>40308</v>
      </c>
      <c r="B1018" s="26">
        <v>0.10924116433118941</v>
      </c>
    </row>
    <row r="1019" spans="1:2" x14ac:dyDescent="0.25">
      <c r="A1019" s="25">
        <v>40309</v>
      </c>
      <c r="B1019" s="26">
        <v>0.11396607454898304</v>
      </c>
    </row>
    <row r="1020" spans="1:2" x14ac:dyDescent="0.25">
      <c r="A1020" s="25">
        <v>40310</v>
      </c>
      <c r="B1020" s="26">
        <v>0.11128122190913961</v>
      </c>
    </row>
    <row r="1021" spans="1:2" x14ac:dyDescent="0.25">
      <c r="A1021" s="25">
        <v>40311</v>
      </c>
      <c r="B1021" s="26">
        <v>0.11048503418647705</v>
      </c>
    </row>
    <row r="1022" spans="1:2" x14ac:dyDescent="0.25">
      <c r="A1022" s="25">
        <v>40312</v>
      </c>
      <c r="B1022" s="26">
        <v>0.10916822884715562</v>
      </c>
    </row>
    <row r="1023" spans="1:2" x14ac:dyDescent="0.25">
      <c r="A1023" s="25">
        <v>40315</v>
      </c>
      <c r="B1023" s="26">
        <v>0.10951230707001088</v>
      </c>
    </row>
    <row r="1024" spans="1:2" x14ac:dyDescent="0.25">
      <c r="A1024" s="25">
        <v>40316</v>
      </c>
      <c r="B1024" s="26">
        <v>0.10639914492947597</v>
      </c>
    </row>
    <row r="1025" spans="1:2" x14ac:dyDescent="0.25">
      <c r="A1025" s="25">
        <v>40317</v>
      </c>
      <c r="B1025" s="26">
        <v>0.10278212784540031</v>
      </c>
    </row>
    <row r="1026" spans="1:2" x14ac:dyDescent="0.25">
      <c r="A1026" s="25">
        <v>40318</v>
      </c>
      <c r="B1026" s="26">
        <v>0.10741187096999619</v>
      </c>
    </row>
    <row r="1027" spans="1:2" x14ac:dyDescent="0.25">
      <c r="A1027" s="25">
        <v>40319</v>
      </c>
      <c r="B1027" s="26">
        <v>0.12869131878672901</v>
      </c>
    </row>
    <row r="1028" spans="1:2" x14ac:dyDescent="0.25">
      <c r="A1028" s="25">
        <v>40322</v>
      </c>
      <c r="B1028" s="26">
        <v>0.12419955259705617</v>
      </c>
    </row>
    <row r="1029" spans="1:2" x14ac:dyDescent="0.25">
      <c r="A1029" s="25">
        <v>40323</v>
      </c>
      <c r="B1029" s="26">
        <v>0.12093604040729296</v>
      </c>
    </row>
    <row r="1030" spans="1:2" x14ac:dyDescent="0.25">
      <c r="A1030" s="25">
        <v>40324</v>
      </c>
      <c r="B1030" s="26">
        <v>0.11737573000707166</v>
      </c>
    </row>
    <row r="1031" spans="1:2" x14ac:dyDescent="0.25">
      <c r="A1031" s="25">
        <v>40325</v>
      </c>
      <c r="B1031" s="26">
        <v>0.11315602949827666</v>
      </c>
    </row>
    <row r="1032" spans="1:2" x14ac:dyDescent="0.25">
      <c r="A1032" s="25">
        <v>40326</v>
      </c>
      <c r="B1032" s="26">
        <v>0.1161916889634272</v>
      </c>
    </row>
    <row r="1033" spans="1:2" x14ac:dyDescent="0.25">
      <c r="A1033" s="25">
        <v>40330</v>
      </c>
      <c r="B1033" s="26">
        <v>0.1133427186607939</v>
      </c>
    </row>
    <row r="1034" spans="1:2" x14ac:dyDescent="0.25">
      <c r="A1034" s="25">
        <v>40331</v>
      </c>
      <c r="B1034" s="26">
        <v>0.12156947629626695</v>
      </c>
    </row>
    <row r="1035" spans="1:2" x14ac:dyDescent="0.25">
      <c r="A1035" s="25">
        <v>40332</v>
      </c>
      <c r="B1035" s="26">
        <v>0.12266910452611962</v>
      </c>
    </row>
    <row r="1036" spans="1:2" x14ac:dyDescent="0.25">
      <c r="A1036" s="25">
        <v>40333</v>
      </c>
      <c r="B1036" s="26">
        <v>0.12224838616332577</v>
      </c>
    </row>
    <row r="1037" spans="1:2" x14ac:dyDescent="0.25">
      <c r="A1037" s="25">
        <v>40336</v>
      </c>
      <c r="B1037" s="26">
        <v>0.13418934415109277</v>
      </c>
    </row>
    <row r="1038" spans="1:2" x14ac:dyDescent="0.25">
      <c r="A1038" s="25">
        <v>40337</v>
      </c>
      <c r="B1038" s="26">
        <v>0.13262415394169591</v>
      </c>
    </row>
    <row r="1039" spans="1:2" x14ac:dyDescent="0.25">
      <c r="A1039" s="25">
        <v>40338</v>
      </c>
      <c r="B1039" s="26">
        <v>0.12780199493780173</v>
      </c>
    </row>
    <row r="1040" spans="1:2" x14ac:dyDescent="0.25">
      <c r="A1040" s="25">
        <v>40339</v>
      </c>
      <c r="B1040" s="26">
        <v>0.12493822549787632</v>
      </c>
    </row>
    <row r="1041" spans="1:2" x14ac:dyDescent="0.25">
      <c r="A1041" s="25">
        <v>40340</v>
      </c>
      <c r="B1041" s="26">
        <v>0.12887857172591191</v>
      </c>
    </row>
    <row r="1042" spans="1:2" x14ac:dyDescent="0.25">
      <c r="A1042" s="25">
        <v>40343</v>
      </c>
      <c r="B1042" s="26">
        <v>0.12524577161088868</v>
      </c>
    </row>
    <row r="1043" spans="1:2" x14ac:dyDescent="0.25">
      <c r="A1043" s="25">
        <v>40344</v>
      </c>
      <c r="B1043" s="26">
        <v>0.12085290211036194</v>
      </c>
    </row>
    <row r="1044" spans="1:2" x14ac:dyDescent="0.25">
      <c r="A1044" s="25">
        <v>40345</v>
      </c>
      <c r="B1044" s="26">
        <v>0.12623807727710368</v>
      </c>
    </row>
    <row r="1045" spans="1:2" x14ac:dyDescent="0.25">
      <c r="A1045" s="25">
        <v>40346</v>
      </c>
      <c r="B1045" s="26">
        <v>0.12201358474654316</v>
      </c>
    </row>
    <row r="1046" spans="1:2" x14ac:dyDescent="0.25">
      <c r="A1046" s="25">
        <v>40347</v>
      </c>
      <c r="B1046" s="26">
        <v>0.11793993404778844</v>
      </c>
    </row>
    <row r="1047" spans="1:2" x14ac:dyDescent="0.25">
      <c r="A1047" s="25">
        <v>40350</v>
      </c>
      <c r="B1047" s="26">
        <v>0.1141910993764518</v>
      </c>
    </row>
    <row r="1048" spans="1:2" x14ac:dyDescent="0.25">
      <c r="A1048" s="25">
        <v>40351</v>
      </c>
      <c r="B1048" s="26">
        <v>0.11076253392082713</v>
      </c>
    </row>
    <row r="1049" spans="1:2" x14ac:dyDescent="0.25">
      <c r="A1049" s="25">
        <v>40352</v>
      </c>
      <c r="B1049" s="26">
        <v>0.11341710364374326</v>
      </c>
    </row>
    <row r="1050" spans="1:2" x14ac:dyDescent="0.25">
      <c r="A1050" s="25">
        <v>40353</v>
      </c>
      <c r="B1050" s="26">
        <v>0.11008983008022787</v>
      </c>
    </row>
    <row r="1051" spans="1:2" x14ac:dyDescent="0.25">
      <c r="A1051" s="25">
        <v>40354</v>
      </c>
      <c r="B1051" s="26">
        <v>0.11016362332717919</v>
      </c>
    </row>
    <row r="1052" spans="1:2" x14ac:dyDescent="0.25">
      <c r="A1052" s="25">
        <v>40357</v>
      </c>
      <c r="B1052" s="26">
        <v>0.10625471165868802</v>
      </c>
    </row>
    <row r="1053" spans="1:2" x14ac:dyDescent="0.25">
      <c r="A1053" s="25">
        <v>40358</v>
      </c>
      <c r="B1053" s="26">
        <v>0.10247813818389713</v>
      </c>
    </row>
    <row r="1054" spans="1:2" x14ac:dyDescent="0.25">
      <c r="A1054" s="25">
        <v>40359</v>
      </c>
      <c r="B1054" s="26">
        <v>0.12275817376617681</v>
      </c>
    </row>
    <row r="1055" spans="1:2" x14ac:dyDescent="0.25">
      <c r="A1055" s="25">
        <v>40360</v>
      </c>
      <c r="B1055" s="26">
        <v>0.11831652904649081</v>
      </c>
    </row>
    <row r="1056" spans="1:2" x14ac:dyDescent="0.25">
      <c r="A1056" s="25">
        <v>40361</v>
      </c>
      <c r="B1056" s="26">
        <v>0.11685749124220075</v>
      </c>
    </row>
    <row r="1057" spans="1:2" x14ac:dyDescent="0.25">
      <c r="A1057" s="25">
        <v>40365</v>
      </c>
      <c r="B1057" s="26">
        <v>0.11277696471687168</v>
      </c>
    </row>
    <row r="1058" spans="1:2" x14ac:dyDescent="0.25">
      <c r="A1058" s="25">
        <v>40366</v>
      </c>
      <c r="B1058" s="26">
        <v>0.10878085488948917</v>
      </c>
    </row>
    <row r="1059" spans="1:2" x14ac:dyDescent="0.25">
      <c r="A1059" s="25">
        <v>40367</v>
      </c>
      <c r="B1059" s="26">
        <v>0.109773742844452</v>
      </c>
    </row>
    <row r="1060" spans="1:2" x14ac:dyDescent="0.25">
      <c r="A1060" s="25">
        <v>40368</v>
      </c>
      <c r="B1060" s="26">
        <v>0.10731732655527136</v>
      </c>
    </row>
    <row r="1061" spans="1:2" x14ac:dyDescent="0.25">
      <c r="A1061" s="25">
        <v>40371</v>
      </c>
      <c r="B1061" s="26">
        <v>0.10361387412694198</v>
      </c>
    </row>
    <row r="1062" spans="1:2" x14ac:dyDescent="0.25">
      <c r="A1062" s="25">
        <v>40372</v>
      </c>
      <c r="B1062" s="26">
        <v>9.9851490328987727E-2</v>
      </c>
    </row>
    <row r="1063" spans="1:2" x14ac:dyDescent="0.25">
      <c r="A1063" s="25">
        <v>40373</v>
      </c>
      <c r="B1063" s="26">
        <v>0.10315418922949691</v>
      </c>
    </row>
    <row r="1064" spans="1:2" x14ac:dyDescent="0.25">
      <c r="A1064" s="25">
        <v>40374</v>
      </c>
      <c r="B1064" s="26">
        <v>9.9404010620897987E-2</v>
      </c>
    </row>
    <row r="1065" spans="1:2" x14ac:dyDescent="0.25">
      <c r="A1065" s="25">
        <v>40375</v>
      </c>
      <c r="B1065" s="26">
        <v>9.6438588579184983E-2</v>
      </c>
    </row>
    <row r="1066" spans="1:2" x14ac:dyDescent="0.25">
      <c r="A1066" s="25">
        <v>40378</v>
      </c>
      <c r="B1066" s="26">
        <v>0.10829387773123378</v>
      </c>
    </row>
    <row r="1067" spans="1:2" x14ac:dyDescent="0.25">
      <c r="A1067" s="25">
        <v>40379</v>
      </c>
      <c r="B1067" s="26">
        <v>0.10439459154016657</v>
      </c>
    </row>
    <row r="1068" spans="1:2" x14ac:dyDescent="0.25">
      <c r="A1068" s="25">
        <v>40380</v>
      </c>
      <c r="B1068" s="26">
        <v>0.10105688688763828</v>
      </c>
    </row>
    <row r="1069" spans="1:2" x14ac:dyDescent="0.25">
      <c r="A1069" s="25">
        <v>40381</v>
      </c>
      <c r="B1069" s="26">
        <v>0.10431383440502158</v>
      </c>
    </row>
    <row r="1070" spans="1:2" x14ac:dyDescent="0.25">
      <c r="A1070" s="25">
        <v>40382</v>
      </c>
      <c r="B1070" s="26">
        <v>0.10554674563405622</v>
      </c>
    </row>
    <row r="1071" spans="1:2" x14ac:dyDescent="0.25">
      <c r="A1071" s="25">
        <v>40385</v>
      </c>
      <c r="B1071" s="26">
        <v>0.10277137351364357</v>
      </c>
    </row>
    <row r="1072" spans="1:2" x14ac:dyDescent="0.25">
      <c r="A1072" s="25">
        <v>40386</v>
      </c>
      <c r="B1072" s="26">
        <v>0.10151509512938707</v>
      </c>
    </row>
    <row r="1073" spans="1:2" x14ac:dyDescent="0.25">
      <c r="A1073" s="25">
        <v>40387</v>
      </c>
      <c r="B1073" s="26">
        <v>9.8185691846629716E-2</v>
      </c>
    </row>
    <row r="1074" spans="1:2" x14ac:dyDescent="0.25">
      <c r="A1074" s="25">
        <v>40388</v>
      </c>
      <c r="B1074" s="26">
        <v>9.6948497075367387E-2</v>
      </c>
    </row>
    <row r="1075" spans="1:2" x14ac:dyDescent="0.25">
      <c r="A1075" s="25">
        <v>40389</v>
      </c>
      <c r="B1075" s="26">
        <v>9.4816820646770633E-2</v>
      </c>
    </row>
    <row r="1076" spans="1:2" x14ac:dyDescent="0.25">
      <c r="A1076" s="25">
        <v>40392</v>
      </c>
      <c r="B1076" s="26">
        <v>9.1396344980821512E-2</v>
      </c>
    </row>
    <row r="1077" spans="1:2" x14ac:dyDescent="0.25">
      <c r="A1077" s="25">
        <v>40393</v>
      </c>
      <c r="B1077" s="26">
        <v>9.2115246524546807E-2</v>
      </c>
    </row>
    <row r="1078" spans="1:2" x14ac:dyDescent="0.25">
      <c r="A1078" s="25">
        <v>40394</v>
      </c>
      <c r="B1078" s="26">
        <v>8.9009592289673811E-2</v>
      </c>
    </row>
    <row r="1079" spans="1:2" x14ac:dyDescent="0.25">
      <c r="A1079" s="25">
        <v>40395</v>
      </c>
      <c r="B1079" s="26">
        <v>9.2184578905307915E-2</v>
      </c>
    </row>
    <row r="1080" spans="1:2" x14ac:dyDescent="0.25">
      <c r="A1080" s="25">
        <v>40396</v>
      </c>
      <c r="B1080" s="26">
        <v>8.8954571698557611E-2</v>
      </c>
    </row>
    <row r="1081" spans="1:2" x14ac:dyDescent="0.25">
      <c r="A1081" s="25">
        <v>40399</v>
      </c>
      <c r="B1081" s="26">
        <v>8.7119187681605953E-2</v>
      </c>
    </row>
    <row r="1082" spans="1:2" x14ac:dyDescent="0.25">
      <c r="A1082" s="25">
        <v>40400</v>
      </c>
      <c r="B1082" s="26">
        <v>8.4121688259945759E-2</v>
      </c>
    </row>
    <row r="1083" spans="1:2" x14ac:dyDescent="0.25">
      <c r="A1083" s="25">
        <v>40401</v>
      </c>
      <c r="B1083" s="26">
        <v>8.4022636394158176E-2</v>
      </c>
    </row>
    <row r="1084" spans="1:2" x14ac:dyDescent="0.25">
      <c r="A1084" s="25">
        <v>40402</v>
      </c>
      <c r="B1084" s="26">
        <v>9.6899528506120533E-2</v>
      </c>
    </row>
    <row r="1085" spans="1:2" x14ac:dyDescent="0.25">
      <c r="A1085" s="25">
        <v>40403</v>
      </c>
      <c r="B1085" s="26">
        <v>9.383861914030503E-2</v>
      </c>
    </row>
    <row r="1086" spans="1:2" x14ac:dyDescent="0.25">
      <c r="A1086" s="25">
        <v>40406</v>
      </c>
      <c r="B1086" s="26">
        <v>9.1647002818780465E-2</v>
      </c>
    </row>
    <row r="1087" spans="1:2" x14ac:dyDescent="0.25">
      <c r="A1087" s="25">
        <v>40407</v>
      </c>
      <c r="B1087" s="26">
        <v>8.8465951132506104E-2</v>
      </c>
    </row>
    <row r="1088" spans="1:2" x14ac:dyDescent="0.25">
      <c r="A1088" s="25">
        <v>40408</v>
      </c>
      <c r="B1088" s="26">
        <v>8.9609676529046944E-2</v>
      </c>
    </row>
    <row r="1089" spans="1:2" x14ac:dyDescent="0.25">
      <c r="A1089" s="25">
        <v>40409</v>
      </c>
      <c r="B1089" s="26">
        <v>8.6353544275816194E-2</v>
      </c>
    </row>
    <row r="1090" spans="1:2" x14ac:dyDescent="0.25">
      <c r="A1090" s="25">
        <v>40410</v>
      </c>
      <c r="B1090" s="26">
        <v>8.8850488105044687E-2</v>
      </c>
    </row>
    <row r="1091" spans="1:2" x14ac:dyDescent="0.25">
      <c r="A1091" s="25">
        <v>40413</v>
      </c>
      <c r="B1091" s="26">
        <v>8.6985589746799569E-2</v>
      </c>
    </row>
    <row r="1092" spans="1:2" x14ac:dyDescent="0.25">
      <c r="A1092" s="25">
        <v>40414</v>
      </c>
      <c r="B1092" s="26">
        <v>8.3824091883438381E-2</v>
      </c>
    </row>
    <row r="1093" spans="1:2" x14ac:dyDescent="0.25">
      <c r="A1093" s="25">
        <v>40415</v>
      </c>
      <c r="B1093" s="26">
        <v>8.933535365107316E-2</v>
      </c>
    </row>
    <row r="1094" spans="1:2" x14ac:dyDescent="0.25">
      <c r="A1094" s="25">
        <v>40416</v>
      </c>
      <c r="B1094" s="26">
        <v>8.6147186573761095E-2</v>
      </c>
    </row>
    <row r="1095" spans="1:2" x14ac:dyDescent="0.25">
      <c r="A1095" s="25">
        <v>40417</v>
      </c>
      <c r="B1095" s="26">
        <v>8.4740186595721731E-2</v>
      </c>
    </row>
    <row r="1096" spans="1:2" x14ac:dyDescent="0.25">
      <c r="A1096" s="25">
        <v>40420</v>
      </c>
      <c r="B1096" s="26">
        <v>8.7648536462861623E-2</v>
      </c>
    </row>
    <row r="1097" spans="1:2" x14ac:dyDescent="0.25">
      <c r="A1097" s="25">
        <v>40421</v>
      </c>
      <c r="B1097" s="26">
        <v>8.8828308092257682E-2</v>
      </c>
    </row>
    <row r="1098" spans="1:2" x14ac:dyDescent="0.25">
      <c r="A1098" s="25">
        <v>40422</v>
      </c>
      <c r="B1098" s="26">
        <v>8.7613760588669196E-2</v>
      </c>
    </row>
    <row r="1099" spans="1:2" x14ac:dyDescent="0.25">
      <c r="A1099" s="25">
        <v>40423</v>
      </c>
      <c r="B1099" s="26">
        <v>0.10195729402668255</v>
      </c>
    </row>
    <row r="1100" spans="1:2" x14ac:dyDescent="0.25">
      <c r="A1100" s="25">
        <v>40424</v>
      </c>
      <c r="B1100" s="26">
        <v>0.1023849215791352</v>
      </c>
    </row>
    <row r="1101" spans="1:2" x14ac:dyDescent="0.25">
      <c r="A1101" s="25">
        <v>40428</v>
      </c>
      <c r="B1101" s="26">
        <v>0.10317914540659461</v>
      </c>
    </row>
    <row r="1102" spans="1:2" x14ac:dyDescent="0.25">
      <c r="A1102" s="25">
        <v>40429</v>
      </c>
      <c r="B1102" s="26">
        <v>0.10445712518335588</v>
      </c>
    </row>
    <row r="1103" spans="1:2" x14ac:dyDescent="0.25">
      <c r="A1103" s="25">
        <v>40430</v>
      </c>
      <c r="B1103" s="26">
        <v>0.10245484703696758</v>
      </c>
    </row>
    <row r="1104" spans="1:2" x14ac:dyDescent="0.25">
      <c r="A1104" s="25">
        <v>40431</v>
      </c>
      <c r="B1104" s="26">
        <v>0.10142945968100245</v>
      </c>
    </row>
    <row r="1105" spans="1:2" x14ac:dyDescent="0.25">
      <c r="A1105" s="25">
        <v>40434</v>
      </c>
      <c r="B1105" s="26">
        <v>9.7773637952847353E-2</v>
      </c>
    </row>
    <row r="1106" spans="1:2" x14ac:dyDescent="0.25">
      <c r="A1106" s="25">
        <v>40435</v>
      </c>
      <c r="B1106" s="26">
        <v>9.8729962336184876E-2</v>
      </c>
    </row>
    <row r="1107" spans="1:2" x14ac:dyDescent="0.25">
      <c r="A1107" s="25">
        <v>40436</v>
      </c>
      <c r="B1107" s="26">
        <v>9.5216917727669284E-2</v>
      </c>
    </row>
    <row r="1108" spans="1:2" x14ac:dyDescent="0.25">
      <c r="A1108" s="25">
        <v>40437</v>
      </c>
      <c r="B1108" s="26">
        <v>9.229328007378039E-2</v>
      </c>
    </row>
    <row r="1109" spans="1:2" x14ac:dyDescent="0.25">
      <c r="A1109" s="25">
        <v>40438</v>
      </c>
      <c r="B1109" s="26">
        <v>8.894533177589771E-2</v>
      </c>
    </row>
    <row r="1110" spans="1:2" x14ac:dyDescent="0.25">
      <c r="A1110" s="25">
        <v>40441</v>
      </c>
      <c r="B1110" s="26">
        <v>8.5739079639350249E-2</v>
      </c>
    </row>
    <row r="1111" spans="1:2" x14ac:dyDescent="0.25">
      <c r="A1111" s="25">
        <v>40442</v>
      </c>
      <c r="B1111" s="26">
        <v>8.5794755325235381E-2</v>
      </c>
    </row>
    <row r="1112" spans="1:2" x14ac:dyDescent="0.25">
      <c r="A1112" s="25">
        <v>40443</v>
      </c>
      <c r="B1112" s="26">
        <v>8.2976074487107226E-2</v>
      </c>
    </row>
    <row r="1113" spans="1:2" x14ac:dyDescent="0.25">
      <c r="A1113" s="25">
        <v>40444</v>
      </c>
      <c r="B1113" s="26">
        <v>8.1709812786763536E-2</v>
      </c>
    </row>
    <row r="1114" spans="1:2" x14ac:dyDescent="0.25">
      <c r="A1114" s="25">
        <v>40445</v>
      </c>
      <c r="B1114" s="26">
        <v>7.9997455851168478E-2</v>
      </c>
    </row>
    <row r="1115" spans="1:2" x14ac:dyDescent="0.25">
      <c r="A1115" s="25">
        <v>40448</v>
      </c>
      <c r="B1115" s="26">
        <v>8.8252550898952509E-2</v>
      </c>
    </row>
    <row r="1116" spans="1:2" x14ac:dyDescent="0.25">
      <c r="A1116" s="25">
        <v>40449</v>
      </c>
      <c r="B1116" s="26">
        <v>8.6009754102811767E-2</v>
      </c>
    </row>
    <row r="1117" spans="1:2" x14ac:dyDescent="0.25">
      <c r="A1117" s="25">
        <v>40450</v>
      </c>
      <c r="B1117" s="26">
        <v>8.3065416271454265E-2</v>
      </c>
    </row>
    <row r="1118" spans="1:2" x14ac:dyDescent="0.25">
      <c r="A1118" s="25">
        <v>40451</v>
      </c>
      <c r="B1118" s="26">
        <v>8.0547036316936715E-2</v>
      </c>
    </row>
    <row r="1119" spans="1:2" x14ac:dyDescent="0.25">
      <c r="A1119" s="25">
        <v>40452</v>
      </c>
      <c r="B1119" s="26">
        <v>7.7829403643125669E-2</v>
      </c>
    </row>
    <row r="1120" spans="1:2" x14ac:dyDescent="0.25">
      <c r="A1120" s="25">
        <v>40455</v>
      </c>
      <c r="B1120" s="26">
        <v>7.5106571563128971E-2</v>
      </c>
    </row>
    <row r="1121" spans="1:2" x14ac:dyDescent="0.25">
      <c r="A1121" s="25">
        <v>40456</v>
      </c>
      <c r="B1121" s="26">
        <v>7.9809244984591771E-2</v>
      </c>
    </row>
    <row r="1122" spans="1:2" x14ac:dyDescent="0.25">
      <c r="A1122" s="25">
        <v>40457</v>
      </c>
      <c r="B1122" s="26">
        <v>8.6800763069711823E-2</v>
      </c>
    </row>
    <row r="1123" spans="1:2" x14ac:dyDescent="0.25">
      <c r="A1123" s="25">
        <v>40458</v>
      </c>
      <c r="B1123" s="26">
        <v>8.4420395410035626E-2</v>
      </c>
    </row>
    <row r="1124" spans="1:2" x14ac:dyDescent="0.25">
      <c r="A1124" s="25">
        <v>40459</v>
      </c>
      <c r="B1124" s="26">
        <v>8.1376109226363916E-2</v>
      </c>
    </row>
    <row r="1125" spans="1:2" x14ac:dyDescent="0.25">
      <c r="A1125" s="25">
        <v>40462</v>
      </c>
      <c r="B1125" s="26">
        <v>7.8532703978829027E-2</v>
      </c>
    </row>
    <row r="1126" spans="1:2" x14ac:dyDescent="0.25">
      <c r="A1126" s="25">
        <v>40463</v>
      </c>
      <c r="B1126" s="26">
        <v>7.5692745438238521E-2</v>
      </c>
    </row>
    <row r="1127" spans="1:2" x14ac:dyDescent="0.25">
      <c r="A1127" s="25">
        <v>40464</v>
      </c>
      <c r="B1127" s="26">
        <v>7.6893214809747923E-2</v>
      </c>
    </row>
    <row r="1128" spans="1:2" x14ac:dyDescent="0.25">
      <c r="A1128" s="25">
        <v>40465</v>
      </c>
      <c r="B1128" s="26">
        <v>7.6339712561061465E-2</v>
      </c>
    </row>
    <row r="1129" spans="1:2" x14ac:dyDescent="0.25">
      <c r="A1129" s="25">
        <v>40466</v>
      </c>
      <c r="B1129" s="26">
        <v>7.4927792944361429E-2</v>
      </c>
    </row>
    <row r="1130" spans="1:2" x14ac:dyDescent="0.25">
      <c r="A1130" s="25">
        <v>40469</v>
      </c>
      <c r="B1130" s="26">
        <v>7.2295859706199103E-2</v>
      </c>
    </row>
    <row r="1131" spans="1:2" x14ac:dyDescent="0.25">
      <c r="A1131" s="25">
        <v>40470</v>
      </c>
      <c r="B1131" s="26">
        <v>7.0359739446115205E-2</v>
      </c>
    </row>
    <row r="1132" spans="1:2" x14ac:dyDescent="0.25">
      <c r="A1132" s="25">
        <v>40471</v>
      </c>
      <c r="B1132" s="26">
        <v>7.7473882764013541E-2</v>
      </c>
    </row>
    <row r="1133" spans="1:2" x14ac:dyDescent="0.25">
      <c r="A1133" s="25">
        <v>40472</v>
      </c>
      <c r="B1133" s="26">
        <v>7.8958032806615536E-2</v>
      </c>
    </row>
    <row r="1134" spans="1:2" x14ac:dyDescent="0.25">
      <c r="A1134" s="25">
        <v>40473</v>
      </c>
      <c r="B1134" s="26">
        <v>7.6125688680091383E-2</v>
      </c>
    </row>
    <row r="1135" spans="1:2" x14ac:dyDescent="0.25">
      <c r="A1135" s="25">
        <v>40476</v>
      </c>
      <c r="B1135" s="26">
        <v>7.3358224120779136E-2</v>
      </c>
    </row>
    <row r="1136" spans="1:2" x14ac:dyDescent="0.25">
      <c r="A1136" s="25">
        <v>40477</v>
      </c>
      <c r="B1136" s="26">
        <v>7.1116885940309155E-2</v>
      </c>
    </row>
    <row r="1137" spans="1:2" x14ac:dyDescent="0.25">
      <c r="A1137" s="25">
        <v>40478</v>
      </c>
      <c r="B1137" s="26">
        <v>6.8766520595387598E-2</v>
      </c>
    </row>
    <row r="1138" spans="1:2" x14ac:dyDescent="0.25">
      <c r="A1138" s="25">
        <v>40479</v>
      </c>
      <c r="B1138" s="26">
        <v>6.6390963141002554E-2</v>
      </c>
    </row>
    <row r="1139" spans="1:2" x14ac:dyDescent="0.25">
      <c r="A1139" s="25">
        <v>40480</v>
      </c>
      <c r="B1139" s="26">
        <v>6.4015764139092643E-2</v>
      </c>
    </row>
    <row r="1140" spans="1:2" x14ac:dyDescent="0.25">
      <c r="A1140" s="25">
        <v>40483</v>
      </c>
      <c r="B1140" s="26">
        <v>6.1814596126552088E-2</v>
      </c>
    </row>
    <row r="1141" spans="1:2" x14ac:dyDescent="0.25">
      <c r="A1141" s="25">
        <v>40484</v>
      </c>
      <c r="B1141" s="26">
        <v>5.9568722381561599E-2</v>
      </c>
    </row>
    <row r="1142" spans="1:2" x14ac:dyDescent="0.25">
      <c r="A1142" s="25">
        <v>40485</v>
      </c>
      <c r="B1142" s="26">
        <v>6.1620990604348655E-2</v>
      </c>
    </row>
    <row r="1143" spans="1:2" x14ac:dyDescent="0.25">
      <c r="A1143" s="25">
        <v>40486</v>
      </c>
      <c r="B1143" s="26">
        <v>5.9728422770248195E-2</v>
      </c>
    </row>
    <row r="1144" spans="1:2" x14ac:dyDescent="0.25">
      <c r="A1144" s="25">
        <v>40487</v>
      </c>
      <c r="B1144" s="26">
        <v>7.4005776411552038E-2</v>
      </c>
    </row>
    <row r="1145" spans="1:2" x14ac:dyDescent="0.25">
      <c r="A1145" s="25">
        <v>40490</v>
      </c>
      <c r="B1145" s="26">
        <v>7.3643000685119683E-2</v>
      </c>
    </row>
    <row r="1146" spans="1:2" x14ac:dyDescent="0.25">
      <c r="A1146" s="25">
        <v>40491</v>
      </c>
      <c r="B1146" s="26">
        <v>7.1420987769366173E-2</v>
      </c>
    </row>
    <row r="1147" spans="1:2" x14ac:dyDescent="0.25">
      <c r="A1147" s="25">
        <v>40492</v>
      </c>
      <c r="B1147" s="26">
        <v>7.1583068101548117E-2</v>
      </c>
    </row>
    <row r="1148" spans="1:2" x14ac:dyDescent="0.25">
      <c r="A1148" s="25">
        <v>40493</v>
      </c>
      <c r="B1148" s="26">
        <v>7.1022125591047092E-2</v>
      </c>
    </row>
    <row r="1149" spans="1:2" x14ac:dyDescent="0.25">
      <c r="A1149" s="25">
        <v>40494</v>
      </c>
      <c r="B1149" s="26">
        <v>6.9974480900818259E-2</v>
      </c>
    </row>
    <row r="1150" spans="1:2" x14ac:dyDescent="0.25">
      <c r="A1150" s="25">
        <v>40497</v>
      </c>
      <c r="B1150" s="26">
        <v>7.2989154724409436E-2</v>
      </c>
    </row>
    <row r="1151" spans="1:2" x14ac:dyDescent="0.25">
      <c r="A1151" s="25">
        <v>40498</v>
      </c>
      <c r="B1151" s="26">
        <v>7.0444762788999762E-2</v>
      </c>
    </row>
    <row r="1152" spans="1:2" x14ac:dyDescent="0.25">
      <c r="A1152" s="25">
        <v>40499</v>
      </c>
      <c r="B1152" s="26">
        <v>7.6205280264743047E-2</v>
      </c>
    </row>
    <row r="1153" spans="1:2" x14ac:dyDescent="0.25">
      <c r="A1153" s="25">
        <v>40500</v>
      </c>
      <c r="B1153" s="26">
        <v>7.344085264965225E-2</v>
      </c>
    </row>
    <row r="1154" spans="1:2" x14ac:dyDescent="0.25">
      <c r="A1154" s="25">
        <v>40501</v>
      </c>
      <c r="B1154" s="26">
        <v>7.2875356460264107E-2</v>
      </c>
    </row>
    <row r="1155" spans="1:2" x14ac:dyDescent="0.25">
      <c r="A1155" s="25">
        <v>40504</v>
      </c>
      <c r="B1155" s="26">
        <v>7.0563553835495979E-2</v>
      </c>
    </row>
    <row r="1156" spans="1:2" x14ac:dyDescent="0.25">
      <c r="A1156" s="25">
        <v>40505</v>
      </c>
      <c r="B1156" s="26">
        <v>6.985377911319629E-2</v>
      </c>
    </row>
    <row r="1157" spans="1:2" x14ac:dyDescent="0.25">
      <c r="A1157" s="25">
        <v>40506</v>
      </c>
      <c r="B1157" s="26">
        <v>7.5745023979887777E-2</v>
      </c>
    </row>
    <row r="1158" spans="1:2" x14ac:dyDescent="0.25">
      <c r="A1158" s="25">
        <v>40508</v>
      </c>
      <c r="B1158" s="26">
        <v>8.2290406083416576E-2</v>
      </c>
    </row>
    <row r="1159" spans="1:2" x14ac:dyDescent="0.25">
      <c r="A1159" s="25">
        <v>40511</v>
      </c>
      <c r="B1159" s="26">
        <v>8.0799901925991957E-2</v>
      </c>
    </row>
    <row r="1160" spans="1:2" x14ac:dyDescent="0.25">
      <c r="A1160" s="25">
        <v>40512</v>
      </c>
      <c r="B1160" s="26">
        <v>7.78627768393301E-2</v>
      </c>
    </row>
    <row r="1161" spans="1:2" x14ac:dyDescent="0.25">
      <c r="A1161" s="25">
        <v>40513</v>
      </c>
      <c r="B1161" s="26">
        <v>7.7553537901731084E-2</v>
      </c>
    </row>
    <row r="1162" spans="1:2" x14ac:dyDescent="0.25">
      <c r="A1162" s="25">
        <v>40514</v>
      </c>
      <c r="B1162" s="26">
        <v>8.4480028451107136E-2</v>
      </c>
    </row>
    <row r="1163" spans="1:2" x14ac:dyDescent="0.25">
      <c r="A1163" s="25">
        <v>40515</v>
      </c>
      <c r="B1163" s="26">
        <v>8.7324307747933108E-2</v>
      </c>
    </row>
    <row r="1164" spans="1:2" x14ac:dyDescent="0.25">
      <c r="A1164" s="25">
        <v>40518</v>
      </c>
      <c r="B1164" s="26">
        <v>8.5828575734532911E-2</v>
      </c>
    </row>
    <row r="1165" spans="1:2" x14ac:dyDescent="0.25">
      <c r="A1165" s="25">
        <v>40519</v>
      </c>
      <c r="B1165" s="26">
        <v>8.3165754926029428E-2</v>
      </c>
    </row>
    <row r="1166" spans="1:2" x14ac:dyDescent="0.25">
      <c r="A1166" s="25">
        <v>40520</v>
      </c>
      <c r="B1166" s="26">
        <v>8.0222042666902596E-2</v>
      </c>
    </row>
    <row r="1167" spans="1:2" x14ac:dyDescent="0.25">
      <c r="A1167" s="25">
        <v>40521</v>
      </c>
      <c r="B1167" s="26">
        <v>7.946366303983457E-2</v>
      </c>
    </row>
    <row r="1168" spans="1:2" x14ac:dyDescent="0.25">
      <c r="A1168" s="25">
        <v>40522</v>
      </c>
      <c r="B1168" s="26">
        <v>7.9591288535492133E-2</v>
      </c>
    </row>
    <row r="1169" spans="1:2" x14ac:dyDescent="0.25">
      <c r="A1169" s="25">
        <v>40525</v>
      </c>
      <c r="B1169" s="26">
        <v>7.943929608367957E-2</v>
      </c>
    </row>
    <row r="1170" spans="1:2" x14ac:dyDescent="0.25">
      <c r="A1170" s="25">
        <v>40526</v>
      </c>
      <c r="B1170" s="26">
        <v>7.7625468760546365E-2</v>
      </c>
    </row>
    <row r="1171" spans="1:2" x14ac:dyDescent="0.25">
      <c r="A1171" s="25">
        <v>40527</v>
      </c>
      <c r="B1171" s="26">
        <v>7.4803125658713082E-2</v>
      </c>
    </row>
    <row r="1172" spans="1:2" x14ac:dyDescent="0.25">
      <c r="A1172" s="25">
        <v>40528</v>
      </c>
      <c r="B1172" s="26">
        <v>7.2228373939073526E-2</v>
      </c>
    </row>
    <row r="1173" spans="1:2" x14ac:dyDescent="0.25">
      <c r="A1173" s="25">
        <v>40529</v>
      </c>
      <c r="B1173" s="26">
        <v>7.214095549415056E-2</v>
      </c>
    </row>
    <row r="1174" spans="1:2" x14ac:dyDescent="0.25">
      <c r="A1174" s="25">
        <v>40532</v>
      </c>
      <c r="B1174" s="26">
        <v>6.9543036026892602E-2</v>
      </c>
    </row>
    <row r="1175" spans="1:2" x14ac:dyDescent="0.25">
      <c r="A1175" s="25">
        <v>40533</v>
      </c>
      <c r="B1175" s="26">
        <v>6.7061746630168909E-2</v>
      </c>
    </row>
    <row r="1176" spans="1:2" x14ac:dyDescent="0.25">
      <c r="A1176" s="25">
        <v>40534</v>
      </c>
      <c r="B1176" s="26">
        <v>6.9933978393220395E-2</v>
      </c>
    </row>
    <row r="1177" spans="1:2" x14ac:dyDescent="0.25">
      <c r="A1177" s="25">
        <v>40535</v>
      </c>
      <c r="B1177" s="26">
        <v>6.8179551235510338E-2</v>
      </c>
    </row>
    <row r="1178" spans="1:2" x14ac:dyDescent="0.25">
      <c r="A1178" s="25">
        <v>40539</v>
      </c>
      <c r="B1178" s="26">
        <v>6.5881748670530482E-2</v>
      </c>
    </row>
    <row r="1179" spans="1:2" x14ac:dyDescent="0.25">
      <c r="A1179" s="25">
        <v>40540</v>
      </c>
      <c r="B1179" s="26">
        <v>6.3768561587845024E-2</v>
      </c>
    </row>
    <row r="1180" spans="1:2" x14ac:dyDescent="0.25">
      <c r="A1180" s="25">
        <v>40541</v>
      </c>
      <c r="B1180" s="26">
        <v>6.1854306148549559E-2</v>
      </c>
    </row>
    <row r="1181" spans="1:2" x14ac:dyDescent="0.25">
      <c r="A1181" s="25">
        <v>40542</v>
      </c>
      <c r="B1181" s="26">
        <v>5.9749507709800719E-2</v>
      </c>
    </row>
    <row r="1182" spans="1:2" x14ac:dyDescent="0.25">
      <c r="A1182" s="25">
        <v>40543</v>
      </c>
      <c r="B1182" s="26">
        <v>5.7598076546827463E-2</v>
      </c>
    </row>
    <row r="1183" spans="1:2" x14ac:dyDescent="0.25">
      <c r="A1183" s="25">
        <v>40546</v>
      </c>
      <c r="B1183" s="26">
        <v>5.5988539540172563E-2</v>
      </c>
    </row>
    <row r="1184" spans="1:2" x14ac:dyDescent="0.25">
      <c r="A1184" s="25">
        <v>40547</v>
      </c>
      <c r="B1184" s="26">
        <v>6.190108544473439E-2</v>
      </c>
    </row>
    <row r="1185" spans="1:2" x14ac:dyDescent="0.25">
      <c r="A1185" s="25">
        <v>40548</v>
      </c>
      <c r="B1185" s="26">
        <v>6.0621220342606787E-2</v>
      </c>
    </row>
    <row r="1186" spans="1:2" x14ac:dyDescent="0.25">
      <c r="A1186" s="25">
        <v>40549</v>
      </c>
      <c r="B1186" s="26">
        <v>6.0098256767829171E-2</v>
      </c>
    </row>
    <row r="1187" spans="1:2" x14ac:dyDescent="0.25">
      <c r="A1187" s="25">
        <v>40550</v>
      </c>
      <c r="B1187" s="26">
        <v>5.7929353110523545E-2</v>
      </c>
    </row>
    <row r="1188" spans="1:2" x14ac:dyDescent="0.25">
      <c r="A1188" s="25">
        <v>40553</v>
      </c>
      <c r="B1188" s="26">
        <v>5.6344033530281043E-2</v>
      </c>
    </row>
    <row r="1189" spans="1:2" x14ac:dyDescent="0.25">
      <c r="A1189" s="25">
        <v>40554</v>
      </c>
      <c r="B1189" s="26">
        <v>5.4504478594001059E-2</v>
      </c>
    </row>
    <row r="1190" spans="1:2" x14ac:dyDescent="0.25">
      <c r="A1190" s="25">
        <v>40555</v>
      </c>
      <c r="B1190" s="26">
        <v>5.3343538824712079E-2</v>
      </c>
    </row>
    <row r="1191" spans="1:2" x14ac:dyDescent="0.25">
      <c r="A1191" s="25">
        <v>40556</v>
      </c>
      <c r="B1191" s="26">
        <v>5.7779257074879735E-2</v>
      </c>
    </row>
    <row r="1192" spans="1:2" x14ac:dyDescent="0.25">
      <c r="A1192" s="25">
        <v>40557</v>
      </c>
      <c r="B1192" s="26">
        <v>5.6159011030771221E-2</v>
      </c>
    </row>
    <row r="1193" spans="1:2" x14ac:dyDescent="0.25">
      <c r="A1193" s="25">
        <v>40561</v>
      </c>
      <c r="B1193" s="26">
        <v>5.8181066002626507E-2</v>
      </c>
    </row>
    <row r="1194" spans="1:2" x14ac:dyDescent="0.25">
      <c r="A1194" s="25">
        <v>40562</v>
      </c>
      <c r="B1194" s="26">
        <v>5.6071871095319879E-2</v>
      </c>
    </row>
    <row r="1195" spans="1:2" x14ac:dyDescent="0.25">
      <c r="A1195" s="25">
        <v>40563</v>
      </c>
      <c r="B1195" s="26">
        <v>8.4020317853392382E-2</v>
      </c>
    </row>
    <row r="1196" spans="1:2" x14ac:dyDescent="0.25">
      <c r="A1196" s="25">
        <v>40564</v>
      </c>
      <c r="B1196" s="26">
        <v>8.0966837249695153E-2</v>
      </c>
    </row>
    <row r="1197" spans="1:2" x14ac:dyDescent="0.25">
      <c r="A1197" s="25">
        <v>40567</v>
      </c>
      <c r="B1197" s="26">
        <v>7.8024560083018904E-2</v>
      </c>
    </row>
    <row r="1198" spans="1:2" x14ac:dyDescent="0.25">
      <c r="A1198" s="25">
        <v>40568</v>
      </c>
      <c r="B1198" s="26">
        <v>7.9016234911747807E-2</v>
      </c>
    </row>
    <row r="1199" spans="1:2" x14ac:dyDescent="0.25">
      <c r="A1199" s="25">
        <v>40569</v>
      </c>
      <c r="B1199" s="26">
        <v>7.6191230805487564E-2</v>
      </c>
    </row>
    <row r="1200" spans="1:2" x14ac:dyDescent="0.25">
      <c r="A1200" s="25">
        <v>40570</v>
      </c>
      <c r="B1200" s="26">
        <v>7.567203218812478E-2</v>
      </c>
    </row>
    <row r="1201" spans="1:2" x14ac:dyDescent="0.25">
      <c r="A1201" s="25">
        <v>40571</v>
      </c>
      <c r="B1201" s="26">
        <v>7.352762259236989E-2</v>
      </c>
    </row>
    <row r="1202" spans="1:2" x14ac:dyDescent="0.25">
      <c r="A1202" s="25">
        <v>40574</v>
      </c>
      <c r="B1202" s="26">
        <v>8.1408723911702952E-2</v>
      </c>
    </row>
    <row r="1203" spans="1:2" x14ac:dyDescent="0.25">
      <c r="A1203" s="25">
        <v>40575</v>
      </c>
      <c r="B1203" s="26">
        <v>8.1140039850249313E-2</v>
      </c>
    </row>
    <row r="1204" spans="1:2" x14ac:dyDescent="0.25">
      <c r="A1204" s="25">
        <v>40576</v>
      </c>
      <c r="B1204" s="26">
        <v>8.8111376983861067E-2</v>
      </c>
    </row>
    <row r="1205" spans="1:2" x14ac:dyDescent="0.25">
      <c r="A1205" s="25">
        <v>40577</v>
      </c>
      <c r="B1205" s="26">
        <v>8.4960139409721802E-2</v>
      </c>
    </row>
    <row r="1206" spans="1:2" x14ac:dyDescent="0.25">
      <c r="A1206" s="25">
        <v>40578</v>
      </c>
      <c r="B1206" s="26">
        <v>8.1885881571712879E-2</v>
      </c>
    </row>
    <row r="1207" spans="1:2" x14ac:dyDescent="0.25">
      <c r="A1207" s="25">
        <v>40581</v>
      </c>
      <c r="B1207" s="26">
        <v>7.9256225082437917E-2</v>
      </c>
    </row>
    <row r="1208" spans="1:2" x14ac:dyDescent="0.25">
      <c r="A1208" s="25">
        <v>40582</v>
      </c>
      <c r="B1208" s="26">
        <v>7.8754282199535106E-2</v>
      </c>
    </row>
    <row r="1209" spans="1:2" x14ac:dyDescent="0.25">
      <c r="A1209" s="25">
        <v>40583</v>
      </c>
      <c r="B1209" s="26">
        <v>7.6302169243926632E-2</v>
      </c>
    </row>
    <row r="1210" spans="1:2" x14ac:dyDescent="0.25">
      <c r="A1210" s="25">
        <v>40584</v>
      </c>
      <c r="B1210" s="26">
        <v>7.4267817999781854E-2</v>
      </c>
    </row>
    <row r="1211" spans="1:2" x14ac:dyDescent="0.25">
      <c r="A1211" s="25">
        <v>40585</v>
      </c>
      <c r="B1211" s="26">
        <v>7.1567494760167952E-2</v>
      </c>
    </row>
    <row r="1212" spans="1:2" x14ac:dyDescent="0.25">
      <c r="A1212" s="25">
        <v>40588</v>
      </c>
      <c r="B1212" s="26">
        <v>7.1525222928408294E-2</v>
      </c>
    </row>
    <row r="1213" spans="1:2" x14ac:dyDescent="0.25">
      <c r="A1213" s="25">
        <v>40589</v>
      </c>
      <c r="B1213" s="26">
        <v>6.9563323883451073E-2</v>
      </c>
    </row>
    <row r="1214" spans="1:2" x14ac:dyDescent="0.25">
      <c r="A1214" s="25">
        <v>40590</v>
      </c>
      <c r="B1214" s="26">
        <v>6.7322228655887384E-2</v>
      </c>
    </row>
    <row r="1215" spans="1:2" x14ac:dyDescent="0.25">
      <c r="A1215" s="25">
        <v>40591</v>
      </c>
      <c r="B1215" s="26">
        <v>6.8802092420728447E-2</v>
      </c>
    </row>
    <row r="1216" spans="1:2" x14ac:dyDescent="0.25">
      <c r="A1216" s="25">
        <v>40592</v>
      </c>
      <c r="B1216" s="26">
        <v>7.003799686696853E-2</v>
      </c>
    </row>
    <row r="1217" spans="1:2" x14ac:dyDescent="0.25">
      <c r="A1217" s="25">
        <v>40596</v>
      </c>
      <c r="B1217" s="26">
        <v>6.7667109137396736E-2</v>
      </c>
    </row>
    <row r="1218" spans="1:2" x14ac:dyDescent="0.25">
      <c r="A1218" s="25">
        <v>40597</v>
      </c>
      <c r="B1218" s="26">
        <v>7.9527898942647196E-2</v>
      </c>
    </row>
    <row r="1219" spans="1:2" x14ac:dyDescent="0.25">
      <c r="A1219" s="25">
        <v>40598</v>
      </c>
      <c r="B1219" s="26">
        <v>8.0451076461127979E-2</v>
      </c>
    </row>
    <row r="1220" spans="1:2" x14ac:dyDescent="0.25">
      <c r="A1220" s="25">
        <v>40599</v>
      </c>
      <c r="B1220" s="26">
        <v>7.8504069482798491E-2</v>
      </c>
    </row>
    <row r="1221" spans="1:2" x14ac:dyDescent="0.25">
      <c r="A1221" s="25">
        <v>40602</v>
      </c>
      <c r="B1221" s="26">
        <v>8.4936244171547229E-2</v>
      </c>
    </row>
    <row r="1222" spans="1:2" x14ac:dyDescent="0.25">
      <c r="A1222" s="25">
        <v>40603</v>
      </c>
      <c r="B1222" s="26">
        <v>8.1928397548503812E-2</v>
      </c>
    </row>
    <row r="1223" spans="1:2" x14ac:dyDescent="0.25">
      <c r="A1223" s="25">
        <v>40604</v>
      </c>
      <c r="B1223" s="26">
        <v>8.5084675722856926E-2</v>
      </c>
    </row>
    <row r="1224" spans="1:2" x14ac:dyDescent="0.25">
      <c r="A1224" s="25">
        <v>40605</v>
      </c>
      <c r="B1224" s="26">
        <v>8.2242384380016284E-2</v>
      </c>
    </row>
    <row r="1225" spans="1:2" x14ac:dyDescent="0.25">
      <c r="A1225" s="25">
        <v>40606</v>
      </c>
      <c r="B1225" s="26">
        <v>8.7159221341788329E-2</v>
      </c>
    </row>
    <row r="1226" spans="1:2" x14ac:dyDescent="0.25">
      <c r="A1226" s="25">
        <v>40609</v>
      </c>
      <c r="B1226" s="26">
        <v>8.4511623973885633E-2</v>
      </c>
    </row>
    <row r="1227" spans="1:2" x14ac:dyDescent="0.25">
      <c r="A1227" s="25">
        <v>40610</v>
      </c>
      <c r="B1227" s="26">
        <v>8.604375835999957E-2</v>
      </c>
    </row>
    <row r="1228" spans="1:2" x14ac:dyDescent="0.25">
      <c r="A1228" s="25">
        <v>40611</v>
      </c>
      <c r="B1228" s="26">
        <v>8.498125735753026E-2</v>
      </c>
    </row>
    <row r="1229" spans="1:2" x14ac:dyDescent="0.25">
      <c r="A1229" s="25">
        <v>40612</v>
      </c>
      <c r="B1229" s="26">
        <v>8.1904840617793795E-2</v>
      </c>
    </row>
    <row r="1230" spans="1:2" x14ac:dyDescent="0.25">
      <c r="A1230" s="25">
        <v>40613</v>
      </c>
      <c r="B1230" s="26">
        <v>9.0559326193534934E-2</v>
      </c>
    </row>
    <row r="1231" spans="1:2" x14ac:dyDescent="0.25">
      <c r="A1231" s="25">
        <v>40616</v>
      </c>
      <c r="B1231" s="26">
        <v>8.8001187511646942E-2</v>
      </c>
    </row>
    <row r="1232" spans="1:2" x14ac:dyDescent="0.25">
      <c r="A1232" s="25">
        <v>40617</v>
      </c>
      <c r="B1232" s="26">
        <v>8.5693973124215908E-2</v>
      </c>
    </row>
    <row r="1233" spans="1:2" x14ac:dyDescent="0.25">
      <c r="A1233" s="25">
        <v>40618</v>
      </c>
      <c r="B1233" s="26">
        <v>8.3233722231180876E-2</v>
      </c>
    </row>
    <row r="1234" spans="1:2" x14ac:dyDescent="0.25">
      <c r="A1234" s="25">
        <v>40619</v>
      </c>
      <c r="B1234" s="26">
        <v>8.2748974349815388E-2</v>
      </c>
    </row>
    <row r="1235" spans="1:2" x14ac:dyDescent="0.25">
      <c r="A1235" s="25">
        <v>40620</v>
      </c>
      <c r="B1235" s="26">
        <v>8.0662739509270179E-2</v>
      </c>
    </row>
    <row r="1236" spans="1:2" x14ac:dyDescent="0.25">
      <c r="A1236" s="25">
        <v>40623</v>
      </c>
      <c r="B1236" s="26">
        <v>7.9809320118279042E-2</v>
      </c>
    </row>
    <row r="1237" spans="1:2" x14ac:dyDescent="0.25">
      <c r="A1237" s="25">
        <v>40624</v>
      </c>
      <c r="B1237" s="26">
        <v>8.2015976664414972E-2</v>
      </c>
    </row>
    <row r="1238" spans="1:2" x14ac:dyDescent="0.25">
      <c r="A1238" s="25">
        <v>40625</v>
      </c>
      <c r="B1238" s="26">
        <v>7.9417121713366567E-2</v>
      </c>
    </row>
    <row r="1239" spans="1:2" x14ac:dyDescent="0.25">
      <c r="A1239" s="25">
        <v>40626</v>
      </c>
      <c r="B1239" s="26">
        <v>7.6611140475002268E-2</v>
      </c>
    </row>
    <row r="1240" spans="1:2" x14ac:dyDescent="0.25">
      <c r="A1240" s="25">
        <v>40627</v>
      </c>
      <c r="B1240" s="26">
        <v>7.5262233396440087E-2</v>
      </c>
    </row>
    <row r="1241" spans="1:2" x14ac:dyDescent="0.25">
      <c r="A1241" s="25">
        <v>40630</v>
      </c>
      <c r="B1241" s="26">
        <v>7.252639172741468E-2</v>
      </c>
    </row>
    <row r="1242" spans="1:2" x14ac:dyDescent="0.25">
      <c r="A1242" s="25">
        <v>40631</v>
      </c>
      <c r="B1242" s="26">
        <v>6.9959583634362624E-2</v>
      </c>
    </row>
    <row r="1243" spans="1:2" x14ac:dyDescent="0.25">
      <c r="A1243" s="25">
        <v>40632</v>
      </c>
      <c r="B1243" s="26">
        <v>6.9339406983178073E-2</v>
      </c>
    </row>
    <row r="1244" spans="1:2" x14ac:dyDescent="0.25">
      <c r="A1244" s="25">
        <v>40633</v>
      </c>
      <c r="B1244" s="26">
        <v>6.7453916393128338E-2</v>
      </c>
    </row>
    <row r="1245" spans="1:2" x14ac:dyDescent="0.25">
      <c r="A1245" s="25">
        <v>40634</v>
      </c>
      <c r="B1245" s="26">
        <v>6.5164199950903584E-2</v>
      </c>
    </row>
    <row r="1246" spans="1:2" x14ac:dyDescent="0.25">
      <c r="A1246" s="25">
        <v>40637</v>
      </c>
      <c r="B1246" s="26">
        <v>6.288071940239108E-2</v>
      </c>
    </row>
    <row r="1247" spans="1:2" x14ac:dyDescent="0.25">
      <c r="A1247" s="25">
        <v>40638</v>
      </c>
      <c r="B1247" s="26">
        <v>6.0635629083720929E-2</v>
      </c>
    </row>
    <row r="1248" spans="1:2" x14ac:dyDescent="0.25">
      <c r="A1248" s="25">
        <v>40639</v>
      </c>
      <c r="B1248" s="26">
        <v>5.8459343173265205E-2</v>
      </c>
    </row>
    <row r="1249" spans="1:2" x14ac:dyDescent="0.25">
      <c r="A1249" s="25">
        <v>40640</v>
      </c>
      <c r="B1249" s="26">
        <v>5.8534633910041968E-2</v>
      </c>
    </row>
    <row r="1250" spans="1:2" x14ac:dyDescent="0.25">
      <c r="A1250" s="25">
        <v>40641</v>
      </c>
      <c r="B1250" s="26">
        <v>5.6936065111084518E-2</v>
      </c>
    </row>
    <row r="1251" spans="1:2" x14ac:dyDescent="0.25">
      <c r="A1251" s="25">
        <v>40644</v>
      </c>
      <c r="B1251" s="26">
        <v>5.7316042821047866E-2</v>
      </c>
    </row>
    <row r="1252" spans="1:2" x14ac:dyDescent="0.25">
      <c r="A1252" s="25">
        <v>40645</v>
      </c>
      <c r="B1252" s="26">
        <v>5.5263237405031175E-2</v>
      </c>
    </row>
    <row r="1253" spans="1:2" x14ac:dyDescent="0.25">
      <c r="A1253" s="25">
        <v>40646</v>
      </c>
      <c r="B1253" s="26">
        <v>5.7962966442359827E-2</v>
      </c>
    </row>
    <row r="1254" spans="1:2" x14ac:dyDescent="0.25">
      <c r="A1254" s="25">
        <v>40647</v>
      </c>
      <c r="B1254" s="26">
        <v>5.6208132567256139E-2</v>
      </c>
    </row>
    <row r="1255" spans="1:2" x14ac:dyDescent="0.25">
      <c r="A1255" s="25">
        <v>40648</v>
      </c>
      <c r="B1255" s="26">
        <v>5.436935469353394E-2</v>
      </c>
    </row>
    <row r="1256" spans="1:2" x14ac:dyDescent="0.25">
      <c r="A1256" s="25">
        <v>40651</v>
      </c>
      <c r="B1256" s="26">
        <v>5.412342122816264E-2</v>
      </c>
    </row>
    <row r="1257" spans="1:2" x14ac:dyDescent="0.25">
      <c r="A1257" s="25">
        <v>40652</v>
      </c>
      <c r="B1257" s="26">
        <v>5.9732122903712576E-2</v>
      </c>
    </row>
    <row r="1258" spans="1:2" x14ac:dyDescent="0.25">
      <c r="A1258" s="25">
        <v>40653</v>
      </c>
      <c r="B1258" s="26">
        <v>5.7764725611802896E-2</v>
      </c>
    </row>
    <row r="1259" spans="1:2" x14ac:dyDescent="0.25">
      <c r="A1259" s="25">
        <v>40654</v>
      </c>
      <c r="B1259" s="26">
        <v>5.8185940937468671E-2</v>
      </c>
    </row>
    <row r="1260" spans="1:2" x14ac:dyDescent="0.25">
      <c r="A1260" s="25">
        <v>40658</v>
      </c>
      <c r="B1260" s="26">
        <v>5.7061120794609094E-2</v>
      </c>
    </row>
    <row r="1261" spans="1:2" x14ac:dyDescent="0.25">
      <c r="A1261" s="25">
        <v>40659</v>
      </c>
      <c r="B1261" s="26">
        <v>5.5253725176408038E-2</v>
      </c>
    </row>
    <row r="1262" spans="1:2" x14ac:dyDescent="0.25">
      <c r="A1262" s="25">
        <v>40660</v>
      </c>
      <c r="B1262" s="26">
        <v>5.790423258677261E-2</v>
      </c>
    </row>
    <row r="1263" spans="1:2" x14ac:dyDescent="0.25">
      <c r="A1263" s="25">
        <v>40661</v>
      </c>
      <c r="B1263" s="26">
        <v>5.6686232922935807E-2</v>
      </c>
    </row>
    <row r="1264" spans="1:2" x14ac:dyDescent="0.25">
      <c r="A1264" s="25">
        <v>40662</v>
      </c>
      <c r="B1264" s="26">
        <v>5.496899602331478E-2</v>
      </c>
    </row>
    <row r="1265" spans="1:2" x14ac:dyDescent="0.25">
      <c r="A1265" s="25">
        <v>40665</v>
      </c>
      <c r="B1265" s="26">
        <v>5.3506969509736026E-2</v>
      </c>
    </row>
    <row r="1266" spans="1:2" x14ac:dyDescent="0.25">
      <c r="A1266" s="25">
        <v>40666</v>
      </c>
      <c r="B1266" s="26">
        <v>5.2844872140029746E-2</v>
      </c>
    </row>
    <row r="1267" spans="1:2" x14ac:dyDescent="0.25">
      <c r="A1267" s="25">
        <v>40667</v>
      </c>
      <c r="B1267" s="26">
        <v>5.6917357068694045E-2</v>
      </c>
    </row>
    <row r="1268" spans="1:2" x14ac:dyDescent="0.25">
      <c r="A1268" s="25">
        <v>40668</v>
      </c>
      <c r="B1268" s="26">
        <v>5.8358811136169697E-2</v>
      </c>
    </row>
    <row r="1269" spans="1:2" x14ac:dyDescent="0.25">
      <c r="A1269" s="25">
        <v>40669</v>
      </c>
      <c r="B1269" s="26">
        <v>5.785577475630823E-2</v>
      </c>
    </row>
    <row r="1270" spans="1:2" x14ac:dyDescent="0.25">
      <c r="A1270" s="25">
        <v>40672</v>
      </c>
      <c r="B1270" s="26">
        <v>5.6493637347366864E-2</v>
      </c>
    </row>
    <row r="1271" spans="1:2" x14ac:dyDescent="0.25">
      <c r="A1271" s="25">
        <v>40673</v>
      </c>
      <c r="B1271" s="26">
        <v>5.4912777487519188E-2</v>
      </c>
    </row>
    <row r="1272" spans="1:2" x14ac:dyDescent="0.25">
      <c r="A1272" s="25">
        <v>40674</v>
      </c>
      <c r="B1272" s="26">
        <v>5.4488024719298929E-2</v>
      </c>
    </row>
    <row r="1273" spans="1:2" x14ac:dyDescent="0.25">
      <c r="A1273" s="25">
        <v>40675</v>
      </c>
      <c r="B1273" s="26">
        <v>5.2767690845543287E-2</v>
      </c>
    </row>
    <row r="1274" spans="1:2" x14ac:dyDescent="0.25">
      <c r="A1274" s="25">
        <v>40676</v>
      </c>
      <c r="B1274" s="26">
        <v>5.1603698009611239E-2</v>
      </c>
    </row>
    <row r="1275" spans="1:2" x14ac:dyDescent="0.25">
      <c r="A1275" s="25">
        <v>40679</v>
      </c>
      <c r="B1275" s="26">
        <v>5.1151401064499731E-2</v>
      </c>
    </row>
    <row r="1276" spans="1:2" x14ac:dyDescent="0.25">
      <c r="A1276" s="25">
        <v>40680</v>
      </c>
      <c r="B1276" s="26">
        <v>4.9550686495223761E-2</v>
      </c>
    </row>
    <row r="1277" spans="1:2" x14ac:dyDescent="0.25">
      <c r="A1277" s="25">
        <v>40681</v>
      </c>
      <c r="B1277" s="26">
        <v>4.7899938391097005E-2</v>
      </c>
    </row>
    <row r="1278" spans="1:2" x14ac:dyDescent="0.25">
      <c r="A1278" s="25">
        <v>40682</v>
      </c>
      <c r="B1278" s="26">
        <v>4.7419529233465228E-2</v>
      </c>
    </row>
    <row r="1279" spans="1:2" x14ac:dyDescent="0.25">
      <c r="A1279" s="25">
        <v>40683</v>
      </c>
      <c r="B1279" s="26">
        <v>4.612005864431272E-2</v>
      </c>
    </row>
    <row r="1280" spans="1:2" x14ac:dyDescent="0.25">
      <c r="A1280" s="25">
        <v>40686</v>
      </c>
      <c r="B1280" s="26">
        <v>4.7724704890380283E-2</v>
      </c>
    </row>
    <row r="1281" spans="1:2" x14ac:dyDescent="0.25">
      <c r="A1281" s="25">
        <v>40687</v>
      </c>
      <c r="B1281" s="26">
        <v>5.0437452547280118E-2</v>
      </c>
    </row>
    <row r="1282" spans="1:2" x14ac:dyDescent="0.25">
      <c r="A1282" s="25">
        <v>40688</v>
      </c>
      <c r="B1282" s="26">
        <v>4.8945866978743729E-2</v>
      </c>
    </row>
    <row r="1283" spans="1:2" x14ac:dyDescent="0.25">
      <c r="A1283" s="25">
        <v>40689</v>
      </c>
      <c r="B1283" s="26">
        <v>4.890735441606122E-2</v>
      </c>
    </row>
    <row r="1284" spans="1:2" x14ac:dyDescent="0.25">
      <c r="A1284" s="25">
        <v>40690</v>
      </c>
      <c r="B1284" s="26">
        <v>4.9383238832342566E-2</v>
      </c>
    </row>
    <row r="1285" spans="1:2" x14ac:dyDescent="0.25">
      <c r="A1285" s="25">
        <v>40694</v>
      </c>
      <c r="B1285" s="26">
        <v>4.8647412659506929E-2</v>
      </c>
    </row>
    <row r="1286" spans="1:2" x14ac:dyDescent="0.25">
      <c r="A1286" s="25">
        <v>40695</v>
      </c>
      <c r="B1286" s="26">
        <v>4.9721959635508822E-2</v>
      </c>
    </row>
    <row r="1287" spans="1:2" x14ac:dyDescent="0.25">
      <c r="A1287" s="25">
        <v>40696</v>
      </c>
      <c r="B1287" s="26">
        <v>5.6729702397325277E-2</v>
      </c>
    </row>
    <row r="1288" spans="1:2" x14ac:dyDescent="0.25">
      <c r="A1288" s="25">
        <v>40697</v>
      </c>
      <c r="B1288" s="26">
        <v>5.4758235398384175E-2</v>
      </c>
    </row>
    <row r="1289" spans="1:2" x14ac:dyDescent="0.25">
      <c r="A1289" s="25">
        <v>40700</v>
      </c>
      <c r="B1289" s="26">
        <v>5.6233618573111266E-2</v>
      </c>
    </row>
    <row r="1290" spans="1:2" x14ac:dyDescent="0.25">
      <c r="A1290" s="25">
        <v>40701</v>
      </c>
      <c r="B1290" s="26">
        <v>5.6514516365094442E-2</v>
      </c>
    </row>
    <row r="1291" spans="1:2" x14ac:dyDescent="0.25">
      <c r="A1291" s="25">
        <v>40702</v>
      </c>
      <c r="B1291" s="26">
        <v>5.4518338536595046E-2</v>
      </c>
    </row>
    <row r="1292" spans="1:2" x14ac:dyDescent="0.25">
      <c r="A1292" s="25">
        <v>40703</v>
      </c>
      <c r="B1292" s="26">
        <v>5.3922798291055743E-2</v>
      </c>
    </row>
    <row r="1293" spans="1:2" x14ac:dyDescent="0.25">
      <c r="A1293" s="25">
        <v>40704</v>
      </c>
      <c r="B1293" s="26">
        <v>5.345987383551544E-2</v>
      </c>
    </row>
    <row r="1294" spans="1:2" x14ac:dyDescent="0.25">
      <c r="A1294" s="25">
        <v>40707</v>
      </c>
      <c r="B1294" s="26">
        <v>5.4493913318563666E-2</v>
      </c>
    </row>
    <row r="1295" spans="1:2" x14ac:dyDescent="0.25">
      <c r="A1295" s="25">
        <v>40708</v>
      </c>
      <c r="B1295" s="26">
        <v>5.2756897219598545E-2</v>
      </c>
    </row>
    <row r="1296" spans="1:2" x14ac:dyDescent="0.25">
      <c r="A1296" s="25">
        <v>40709</v>
      </c>
      <c r="B1296" s="26">
        <v>5.2761398536498541E-2</v>
      </c>
    </row>
    <row r="1297" spans="1:2" x14ac:dyDescent="0.25">
      <c r="A1297" s="25">
        <v>40710</v>
      </c>
      <c r="B1297" s="26">
        <v>5.6990788406907515E-2</v>
      </c>
    </row>
    <row r="1298" spans="1:2" x14ac:dyDescent="0.25">
      <c r="A1298" s="25">
        <v>40711</v>
      </c>
      <c r="B1298" s="26">
        <v>5.5360573713301352E-2</v>
      </c>
    </row>
    <row r="1299" spans="1:2" x14ac:dyDescent="0.25">
      <c r="A1299" s="25">
        <v>40714</v>
      </c>
      <c r="B1299" s="26">
        <v>5.3404911125031269E-2</v>
      </c>
    </row>
    <row r="1300" spans="1:2" x14ac:dyDescent="0.25">
      <c r="A1300" s="25">
        <v>40715</v>
      </c>
      <c r="B1300" s="26">
        <v>5.1600719356337497E-2</v>
      </c>
    </row>
    <row r="1301" spans="1:2" x14ac:dyDescent="0.25">
      <c r="A1301" s="25">
        <v>40716</v>
      </c>
      <c r="B1301" s="26">
        <v>5.9634291888349109E-2</v>
      </c>
    </row>
    <row r="1302" spans="1:2" x14ac:dyDescent="0.25">
      <c r="A1302" s="25">
        <v>40717</v>
      </c>
      <c r="B1302" s="26">
        <v>5.8493477659630512E-2</v>
      </c>
    </row>
    <row r="1303" spans="1:2" x14ac:dyDescent="0.25">
      <c r="A1303" s="25">
        <v>40718</v>
      </c>
      <c r="B1303" s="26">
        <v>5.6407129228033759E-2</v>
      </c>
    </row>
    <row r="1304" spans="1:2" x14ac:dyDescent="0.25">
      <c r="A1304" s="25">
        <v>40721</v>
      </c>
      <c r="B1304" s="26">
        <v>6.1395314033713441E-2</v>
      </c>
    </row>
    <row r="1305" spans="1:2" x14ac:dyDescent="0.25">
      <c r="A1305" s="25">
        <v>40722</v>
      </c>
      <c r="B1305" s="26">
        <v>6.1525748364751026E-2</v>
      </c>
    </row>
    <row r="1306" spans="1:2" x14ac:dyDescent="0.25">
      <c r="A1306" s="25">
        <v>40723</v>
      </c>
      <c r="B1306" s="26">
        <v>6.3921249139862177E-2</v>
      </c>
    </row>
    <row r="1307" spans="1:2" x14ac:dyDescent="0.25">
      <c r="A1307" s="25">
        <v>40724</v>
      </c>
      <c r="B1307" s="26">
        <v>6.1679844818346236E-2</v>
      </c>
    </row>
    <row r="1308" spans="1:2" x14ac:dyDescent="0.25">
      <c r="A1308" s="25">
        <v>40725</v>
      </c>
      <c r="B1308" s="26">
        <v>6.1522823040290241E-2</v>
      </c>
    </row>
    <row r="1309" spans="1:2" x14ac:dyDescent="0.25">
      <c r="A1309" s="25">
        <v>40729</v>
      </c>
      <c r="B1309" s="26">
        <v>6.75348755839566E-2</v>
      </c>
    </row>
    <row r="1310" spans="1:2" x14ac:dyDescent="0.25">
      <c r="A1310" s="25">
        <v>40730</v>
      </c>
      <c r="B1310" s="26">
        <v>6.6273178242655717E-2</v>
      </c>
    </row>
    <row r="1311" spans="1:2" x14ac:dyDescent="0.25">
      <c r="A1311" s="25">
        <v>40731</v>
      </c>
      <c r="B1311" s="26">
        <v>6.390240039176337E-2</v>
      </c>
    </row>
    <row r="1312" spans="1:2" x14ac:dyDescent="0.25">
      <c r="A1312" s="25">
        <v>40732</v>
      </c>
      <c r="B1312" s="26">
        <v>6.5546162731288687E-2</v>
      </c>
    </row>
    <row r="1313" spans="1:2" x14ac:dyDescent="0.25">
      <c r="A1313" s="25">
        <v>40735</v>
      </c>
      <c r="B1313" s="26">
        <v>6.4421352497687406E-2</v>
      </c>
    </row>
    <row r="1314" spans="1:2" x14ac:dyDescent="0.25">
      <c r="A1314" s="25">
        <v>40736</v>
      </c>
      <c r="B1314" s="26">
        <v>6.8293518476655948E-2</v>
      </c>
    </row>
    <row r="1315" spans="1:2" x14ac:dyDescent="0.25">
      <c r="A1315" s="25">
        <v>40737</v>
      </c>
      <c r="B1315" s="26">
        <v>6.6025404589734452E-2</v>
      </c>
    </row>
    <row r="1316" spans="1:2" x14ac:dyDescent="0.25">
      <c r="A1316" s="25">
        <v>40738</v>
      </c>
      <c r="B1316" s="26">
        <v>6.3638712085418575E-2</v>
      </c>
    </row>
    <row r="1317" spans="1:2" x14ac:dyDescent="0.25">
      <c r="A1317" s="25">
        <v>40739</v>
      </c>
      <c r="B1317" s="26">
        <v>6.2338947358813651E-2</v>
      </c>
    </row>
    <row r="1318" spans="1:2" x14ac:dyDescent="0.25">
      <c r="A1318" s="25">
        <v>40742</v>
      </c>
      <c r="B1318" s="26">
        <v>6.0293710407798864E-2</v>
      </c>
    </row>
    <row r="1319" spans="1:2" x14ac:dyDescent="0.25">
      <c r="A1319" s="25">
        <v>40743</v>
      </c>
      <c r="B1319" s="26">
        <v>5.991734428933649E-2</v>
      </c>
    </row>
    <row r="1320" spans="1:2" x14ac:dyDescent="0.25">
      <c r="A1320" s="25">
        <v>40744</v>
      </c>
      <c r="B1320" s="26">
        <v>6.1159669328573918E-2</v>
      </c>
    </row>
    <row r="1321" spans="1:2" x14ac:dyDescent="0.25">
      <c r="A1321" s="25">
        <v>40745</v>
      </c>
      <c r="B1321" s="26">
        <v>5.8970705268814178E-2</v>
      </c>
    </row>
    <row r="1322" spans="1:2" x14ac:dyDescent="0.25">
      <c r="A1322" s="25">
        <v>40746</v>
      </c>
      <c r="B1322" s="26">
        <v>6.6138663763920275E-2</v>
      </c>
    </row>
    <row r="1323" spans="1:2" x14ac:dyDescent="0.25">
      <c r="A1323" s="25">
        <v>40749</v>
      </c>
      <c r="B1323" s="26">
        <v>6.4308404344762593E-2</v>
      </c>
    </row>
    <row r="1324" spans="1:2" x14ac:dyDescent="0.25">
      <c r="A1324" s="25">
        <v>40750</v>
      </c>
      <c r="B1324" s="26">
        <v>6.318674667048603E-2</v>
      </c>
    </row>
    <row r="1325" spans="1:2" x14ac:dyDescent="0.25">
      <c r="A1325" s="25">
        <v>40751</v>
      </c>
      <c r="B1325" s="26">
        <v>6.2617765326569083E-2</v>
      </c>
    </row>
    <row r="1326" spans="1:2" x14ac:dyDescent="0.25">
      <c r="A1326" s="25">
        <v>40752</v>
      </c>
      <c r="B1326" s="26">
        <v>7.0111151460317767E-2</v>
      </c>
    </row>
    <row r="1327" spans="1:2" x14ac:dyDescent="0.25">
      <c r="A1327" s="25">
        <v>40753</v>
      </c>
      <c r="B1327" s="26">
        <v>6.7998182219527567E-2</v>
      </c>
    </row>
    <row r="1328" spans="1:2" x14ac:dyDescent="0.25">
      <c r="A1328" s="25">
        <v>40756</v>
      </c>
      <c r="B1328" s="26">
        <v>6.5542360931096874E-2</v>
      </c>
    </row>
    <row r="1329" spans="1:2" x14ac:dyDescent="0.25">
      <c r="A1329" s="25">
        <v>40757</v>
      </c>
      <c r="B1329" s="26">
        <v>6.4985089336134061E-2</v>
      </c>
    </row>
    <row r="1330" spans="1:2" x14ac:dyDescent="0.25">
      <c r="A1330" s="25">
        <v>40758</v>
      </c>
      <c r="B1330" s="26">
        <v>7.6279582920551564E-2</v>
      </c>
    </row>
    <row r="1331" spans="1:2" x14ac:dyDescent="0.25">
      <c r="A1331" s="25">
        <v>40759</v>
      </c>
      <c r="B1331" s="26">
        <v>7.3506153296165402E-2</v>
      </c>
    </row>
    <row r="1332" spans="1:2" x14ac:dyDescent="0.25">
      <c r="A1332" s="25">
        <v>40760</v>
      </c>
      <c r="B1332" s="26">
        <v>0.10286269487272845</v>
      </c>
    </row>
    <row r="1333" spans="1:2" x14ac:dyDescent="0.25">
      <c r="A1333" s="25">
        <v>40763</v>
      </c>
      <c r="B1333" s="26">
        <v>0.10097613779962407</v>
      </c>
    </row>
    <row r="1334" spans="1:2" x14ac:dyDescent="0.25">
      <c r="A1334" s="25">
        <v>40764</v>
      </c>
      <c r="B1334" s="26">
        <v>0.15677378997843899</v>
      </c>
    </row>
    <row r="1335" spans="1:2" x14ac:dyDescent="0.25">
      <c r="A1335" s="25">
        <v>40765</v>
      </c>
      <c r="B1335" s="26">
        <v>0.17623619782587127</v>
      </c>
    </row>
    <row r="1336" spans="1:2" x14ac:dyDescent="0.25">
      <c r="A1336" s="25">
        <v>40766</v>
      </c>
      <c r="B1336" s="26">
        <v>0.18212729099736946</v>
      </c>
    </row>
    <row r="1337" spans="1:2" x14ac:dyDescent="0.25">
      <c r="A1337" s="25">
        <v>40767</v>
      </c>
      <c r="B1337" s="26">
        <v>0.19306509952427034</v>
      </c>
    </row>
    <row r="1338" spans="1:2" x14ac:dyDescent="0.25">
      <c r="A1338" s="25">
        <v>40770</v>
      </c>
      <c r="B1338" s="26">
        <v>0.18631837476605895</v>
      </c>
    </row>
    <row r="1339" spans="1:2" x14ac:dyDescent="0.25">
      <c r="A1339" s="25">
        <v>40771</v>
      </c>
      <c r="B1339" s="26">
        <v>0.18149254502987922</v>
      </c>
    </row>
    <row r="1340" spans="1:2" x14ac:dyDescent="0.25">
      <c r="A1340" s="25">
        <v>40772</v>
      </c>
      <c r="B1340" s="26">
        <v>0.17604251442637261</v>
      </c>
    </row>
    <row r="1341" spans="1:2" x14ac:dyDescent="0.25">
      <c r="A1341" s="25">
        <v>40773</v>
      </c>
      <c r="B1341" s="26">
        <v>0.16965174035725544</v>
      </c>
    </row>
    <row r="1342" spans="1:2" x14ac:dyDescent="0.25">
      <c r="A1342" s="25">
        <v>40774</v>
      </c>
      <c r="B1342" s="26">
        <v>0.17939287667217899</v>
      </c>
    </row>
    <row r="1343" spans="1:2" x14ac:dyDescent="0.25">
      <c r="A1343" s="25">
        <v>40777</v>
      </c>
      <c r="B1343" s="26">
        <v>0.17292776486535757</v>
      </c>
    </row>
    <row r="1344" spans="1:2" x14ac:dyDescent="0.25">
      <c r="A1344" s="25">
        <v>40778</v>
      </c>
      <c r="B1344" s="26">
        <v>0.16671751498715204</v>
      </c>
    </row>
    <row r="1345" spans="1:2" x14ac:dyDescent="0.25">
      <c r="A1345" s="25">
        <v>40779</v>
      </c>
      <c r="B1345" s="26">
        <v>0.16819874245868985</v>
      </c>
    </row>
    <row r="1346" spans="1:2" x14ac:dyDescent="0.25">
      <c r="A1346" s="25">
        <v>40780</v>
      </c>
      <c r="B1346" s="26">
        <v>0.16301169809806945</v>
      </c>
    </row>
    <row r="1347" spans="1:2" x14ac:dyDescent="0.25">
      <c r="A1347" s="25">
        <v>40781</v>
      </c>
      <c r="B1347" s="26">
        <v>0.16056895486430062</v>
      </c>
    </row>
    <row r="1348" spans="1:2" x14ac:dyDescent="0.25">
      <c r="A1348" s="25">
        <v>40784</v>
      </c>
      <c r="B1348" s="26">
        <v>0.15769513787164913</v>
      </c>
    </row>
    <row r="1349" spans="1:2" x14ac:dyDescent="0.25">
      <c r="A1349" s="25">
        <v>40785</v>
      </c>
      <c r="B1349" s="26">
        <v>0.16421449837595642</v>
      </c>
    </row>
    <row r="1350" spans="1:2" x14ac:dyDescent="0.25">
      <c r="A1350" s="25">
        <v>40786</v>
      </c>
      <c r="B1350" s="26">
        <v>0.15839707898543756</v>
      </c>
    </row>
    <row r="1351" spans="1:2" x14ac:dyDescent="0.25">
      <c r="A1351" s="25">
        <v>40787</v>
      </c>
      <c r="B1351" s="26">
        <v>0.15266769907244354</v>
      </c>
    </row>
    <row r="1352" spans="1:2" x14ac:dyDescent="0.25">
      <c r="A1352" s="25">
        <v>40788</v>
      </c>
      <c r="B1352" s="26">
        <v>0.14841202498550704</v>
      </c>
    </row>
    <row r="1353" spans="1:2" x14ac:dyDescent="0.25">
      <c r="A1353" s="25">
        <v>40792</v>
      </c>
      <c r="B1353" s="26">
        <v>0.14948541408713081</v>
      </c>
    </row>
    <row r="1354" spans="1:2" x14ac:dyDescent="0.25">
      <c r="A1354" s="25">
        <v>40793</v>
      </c>
      <c r="B1354" s="26">
        <v>0.14486309900767816</v>
      </c>
    </row>
    <row r="1355" spans="1:2" x14ac:dyDescent="0.25">
      <c r="A1355" s="25">
        <v>40794</v>
      </c>
      <c r="B1355" s="26">
        <v>0.14847660148279407</v>
      </c>
    </row>
    <row r="1356" spans="1:2" x14ac:dyDescent="0.25">
      <c r="A1356" s="25">
        <v>40795</v>
      </c>
      <c r="B1356" s="26">
        <v>0.14375554445002878</v>
      </c>
    </row>
    <row r="1357" spans="1:2" x14ac:dyDescent="0.25">
      <c r="A1357" s="25">
        <v>40798</v>
      </c>
      <c r="B1357" s="26">
        <v>0.14354675402940945</v>
      </c>
    </row>
    <row r="1358" spans="1:2" x14ac:dyDescent="0.25">
      <c r="A1358" s="25">
        <v>40799</v>
      </c>
      <c r="B1358" s="26">
        <v>0.13837164012187173</v>
      </c>
    </row>
    <row r="1359" spans="1:2" x14ac:dyDescent="0.25">
      <c r="A1359" s="25">
        <v>40800</v>
      </c>
      <c r="B1359" s="26">
        <v>0.13457999150707411</v>
      </c>
    </row>
    <row r="1360" spans="1:2" x14ac:dyDescent="0.25">
      <c r="A1360" s="25">
        <v>40801</v>
      </c>
      <c r="B1360" s="26">
        <v>0.13237492043467988</v>
      </c>
    </row>
    <row r="1361" spans="1:2" x14ac:dyDescent="0.25">
      <c r="A1361" s="25">
        <v>40802</v>
      </c>
      <c r="B1361" s="26">
        <v>0.13010970759673546</v>
      </c>
    </row>
    <row r="1362" spans="1:2" x14ac:dyDescent="0.25">
      <c r="A1362" s="25">
        <v>40805</v>
      </c>
      <c r="B1362" s="26">
        <v>0.12541004717436249</v>
      </c>
    </row>
    <row r="1363" spans="1:2" x14ac:dyDescent="0.25">
      <c r="A1363" s="25">
        <v>40806</v>
      </c>
      <c r="B1363" s="26">
        <v>0.12159277008720808</v>
      </c>
    </row>
    <row r="1364" spans="1:2" x14ac:dyDescent="0.25">
      <c r="A1364" s="25">
        <v>40807</v>
      </c>
      <c r="B1364" s="26">
        <v>0.11783303422762803</v>
      </c>
    </row>
    <row r="1365" spans="1:2" x14ac:dyDescent="0.25">
      <c r="A1365" s="25">
        <v>40808</v>
      </c>
      <c r="B1365" s="26">
        <v>0.12155200240654687</v>
      </c>
    </row>
    <row r="1366" spans="1:2" x14ac:dyDescent="0.25">
      <c r="A1366" s="25">
        <v>40809</v>
      </c>
      <c r="B1366" s="26">
        <v>0.11990191388987638</v>
      </c>
    </row>
    <row r="1367" spans="1:2" x14ac:dyDescent="0.25">
      <c r="A1367" s="25">
        <v>40812</v>
      </c>
      <c r="B1367" s="26">
        <v>0.1175950058773671</v>
      </c>
    </row>
    <row r="1368" spans="1:2" x14ac:dyDescent="0.25">
      <c r="A1368" s="25">
        <v>40813</v>
      </c>
      <c r="B1368" s="26">
        <v>0.11663417747745396</v>
      </c>
    </row>
    <row r="1369" spans="1:2" x14ac:dyDescent="0.25">
      <c r="A1369" s="25">
        <v>40814</v>
      </c>
      <c r="B1369" s="26">
        <v>0.11500583040548835</v>
      </c>
    </row>
    <row r="1370" spans="1:2" x14ac:dyDescent="0.25">
      <c r="A1370" s="25">
        <v>40815</v>
      </c>
      <c r="B1370" s="26">
        <v>0.12175384882085148</v>
      </c>
    </row>
    <row r="1371" spans="1:2" x14ac:dyDescent="0.25">
      <c r="A1371" s="25">
        <v>40816</v>
      </c>
      <c r="B1371" s="26">
        <v>0.11886949014604839</v>
      </c>
    </row>
    <row r="1372" spans="1:2" x14ac:dyDescent="0.25">
      <c r="A1372" s="25">
        <v>40819</v>
      </c>
      <c r="B1372" s="26">
        <v>0.11771798803885711</v>
      </c>
    </row>
    <row r="1373" spans="1:2" x14ac:dyDescent="0.25">
      <c r="A1373" s="25">
        <v>40820</v>
      </c>
      <c r="B1373" s="26">
        <v>0.12764951651152517</v>
      </c>
    </row>
    <row r="1374" spans="1:2" x14ac:dyDescent="0.25">
      <c r="A1374" s="25">
        <v>40821</v>
      </c>
      <c r="B1374" s="26">
        <v>0.13580385006057846</v>
      </c>
    </row>
    <row r="1375" spans="1:2" x14ac:dyDescent="0.25">
      <c r="A1375" s="25">
        <v>40822</v>
      </c>
      <c r="B1375" s="26">
        <v>0.13434165971438666</v>
      </c>
    </row>
    <row r="1376" spans="1:2" x14ac:dyDescent="0.25">
      <c r="A1376" s="25">
        <v>40823</v>
      </c>
      <c r="B1376" s="26">
        <v>0.13145541461966045</v>
      </c>
    </row>
    <row r="1377" spans="1:2" x14ac:dyDescent="0.25">
      <c r="A1377" s="25">
        <v>40826</v>
      </c>
      <c r="B1377" s="26">
        <v>0.12971938682430578</v>
      </c>
    </row>
    <row r="1378" spans="1:2" x14ac:dyDescent="0.25">
      <c r="A1378" s="25">
        <v>40827</v>
      </c>
      <c r="B1378" s="26">
        <v>0.1319674883525023</v>
      </c>
    </row>
    <row r="1379" spans="1:2" x14ac:dyDescent="0.25">
      <c r="A1379" s="25">
        <v>40828</v>
      </c>
      <c r="B1379" s="26">
        <v>0.12721730499904341</v>
      </c>
    </row>
    <row r="1380" spans="1:2" x14ac:dyDescent="0.25">
      <c r="A1380" s="25">
        <v>40829</v>
      </c>
      <c r="B1380" s="26">
        <v>0.12404328172993198</v>
      </c>
    </row>
    <row r="1381" spans="1:2" x14ac:dyDescent="0.25">
      <c r="A1381" s="25">
        <v>40830</v>
      </c>
      <c r="B1381" s="26">
        <v>0.11964609881661969</v>
      </c>
    </row>
    <row r="1382" spans="1:2" x14ac:dyDescent="0.25">
      <c r="A1382" s="25">
        <v>40833</v>
      </c>
      <c r="B1382" s="26">
        <v>0.1176760597888848</v>
      </c>
    </row>
    <row r="1383" spans="1:2" x14ac:dyDescent="0.25">
      <c r="A1383" s="25">
        <v>40834</v>
      </c>
      <c r="B1383" s="26">
        <v>0.11867053283823166</v>
      </c>
    </row>
    <row r="1384" spans="1:2" x14ac:dyDescent="0.25">
      <c r="A1384" s="25">
        <v>40835</v>
      </c>
      <c r="B1384" s="26">
        <v>0.11906406032520984</v>
      </c>
    </row>
    <row r="1385" spans="1:2" x14ac:dyDescent="0.25">
      <c r="A1385" s="25">
        <v>40836</v>
      </c>
      <c r="B1385" s="26">
        <v>0.11751146032759198</v>
      </c>
    </row>
    <row r="1386" spans="1:2" x14ac:dyDescent="0.25">
      <c r="A1386" s="25">
        <v>40837</v>
      </c>
      <c r="B1386" s="26">
        <v>0.11412113999714321</v>
      </c>
    </row>
    <row r="1387" spans="1:2" x14ac:dyDescent="0.25">
      <c r="A1387" s="25">
        <v>40840</v>
      </c>
      <c r="B1387" s="26">
        <v>0.11138764670071524</v>
      </c>
    </row>
    <row r="1388" spans="1:2" x14ac:dyDescent="0.25">
      <c r="A1388" s="25">
        <v>40841</v>
      </c>
      <c r="B1388" s="26">
        <v>0.10974516959156851</v>
      </c>
    </row>
    <row r="1389" spans="1:2" x14ac:dyDescent="0.25">
      <c r="A1389" s="25">
        <v>40842</v>
      </c>
      <c r="B1389" s="26">
        <v>0.11179825215803312</v>
      </c>
    </row>
    <row r="1390" spans="1:2" x14ac:dyDescent="0.25">
      <c r="A1390" s="25">
        <v>40843</v>
      </c>
      <c r="B1390" s="26">
        <v>0.10836928605560657</v>
      </c>
    </row>
    <row r="1391" spans="1:2" x14ac:dyDescent="0.25">
      <c r="A1391" s="25">
        <v>40844</v>
      </c>
      <c r="B1391" s="26">
        <v>0.1289624937870224</v>
      </c>
    </row>
    <row r="1392" spans="1:2" x14ac:dyDescent="0.25">
      <c r="A1392" s="25">
        <v>40847</v>
      </c>
      <c r="B1392" s="26">
        <v>0.12427471507110345</v>
      </c>
    </row>
    <row r="1393" spans="1:2" x14ac:dyDescent="0.25">
      <c r="A1393" s="25">
        <v>40848</v>
      </c>
      <c r="B1393" s="26">
        <v>0.12864072406177196</v>
      </c>
    </row>
    <row r="1394" spans="1:2" x14ac:dyDescent="0.25">
      <c r="A1394" s="25">
        <v>40849</v>
      </c>
      <c r="B1394" s="26">
        <v>0.1384666163194441</v>
      </c>
    </row>
    <row r="1395" spans="1:2" x14ac:dyDescent="0.25">
      <c r="A1395" s="25">
        <v>40850</v>
      </c>
      <c r="B1395" s="26">
        <v>0.13742336300731364</v>
      </c>
    </row>
    <row r="1396" spans="1:2" x14ac:dyDescent="0.25">
      <c r="A1396" s="25">
        <v>40851</v>
      </c>
      <c r="B1396" s="26">
        <v>0.13620346464217695</v>
      </c>
    </row>
    <row r="1397" spans="1:2" x14ac:dyDescent="0.25">
      <c r="A1397" s="25">
        <v>40854</v>
      </c>
      <c r="B1397" s="26">
        <v>0.13157672329698716</v>
      </c>
    </row>
    <row r="1398" spans="1:2" x14ac:dyDescent="0.25">
      <c r="A1398" s="25">
        <v>40855</v>
      </c>
      <c r="B1398" s="26">
        <v>0.12680889652935032</v>
      </c>
    </row>
    <row r="1399" spans="1:2" x14ac:dyDescent="0.25">
      <c r="A1399" s="25">
        <v>40856</v>
      </c>
      <c r="B1399" s="26">
        <v>0.12540163450474601</v>
      </c>
    </row>
    <row r="1400" spans="1:2" x14ac:dyDescent="0.25">
      <c r="A1400" s="25">
        <v>40857</v>
      </c>
      <c r="B1400" s="26">
        <v>0.14116327583629001</v>
      </c>
    </row>
    <row r="1401" spans="1:2" x14ac:dyDescent="0.25">
      <c r="A1401" s="25">
        <v>40858</v>
      </c>
      <c r="B1401" s="26">
        <v>0.13773593120653221</v>
      </c>
    </row>
    <row r="1402" spans="1:2" x14ac:dyDescent="0.25">
      <c r="A1402" s="25">
        <v>40861</v>
      </c>
      <c r="B1402" s="26">
        <v>0.13693224145403493</v>
      </c>
    </row>
    <row r="1403" spans="1:2" x14ac:dyDescent="0.25">
      <c r="A1403" s="25">
        <v>40862</v>
      </c>
      <c r="B1403" s="26">
        <v>0.13289806036889934</v>
      </c>
    </row>
    <row r="1404" spans="1:2" x14ac:dyDescent="0.25">
      <c r="A1404" s="25">
        <v>40863</v>
      </c>
      <c r="B1404" s="26">
        <v>0.12840085679513721</v>
      </c>
    </row>
    <row r="1405" spans="1:2" x14ac:dyDescent="0.25">
      <c r="A1405" s="25">
        <v>40864</v>
      </c>
      <c r="B1405" s="26">
        <v>0.12509784346461802</v>
      </c>
    </row>
    <row r="1406" spans="1:2" x14ac:dyDescent="0.25">
      <c r="A1406" s="25">
        <v>40865</v>
      </c>
      <c r="B1406" s="26">
        <v>0.12308797850273116</v>
      </c>
    </row>
    <row r="1407" spans="1:2" x14ac:dyDescent="0.25">
      <c r="A1407" s="25">
        <v>40868</v>
      </c>
      <c r="B1407" s="26">
        <v>0.11879208974296075</v>
      </c>
    </row>
    <row r="1408" spans="1:2" x14ac:dyDescent="0.25">
      <c r="A1408" s="25">
        <v>40869</v>
      </c>
      <c r="B1408" s="26">
        <v>0.12386850087275751</v>
      </c>
    </row>
    <row r="1409" spans="1:2" x14ac:dyDescent="0.25">
      <c r="A1409" s="25">
        <v>40870</v>
      </c>
      <c r="B1409" s="26">
        <v>0.11945995202609215</v>
      </c>
    </row>
    <row r="1410" spans="1:2" x14ac:dyDescent="0.25">
      <c r="A1410" s="25">
        <v>40872</v>
      </c>
      <c r="B1410" s="26">
        <v>0.12251935075084336</v>
      </c>
    </row>
    <row r="1411" spans="1:2" x14ac:dyDescent="0.25">
      <c r="A1411" s="25">
        <v>40875</v>
      </c>
      <c r="B1411" s="26">
        <v>0.11838706281247893</v>
      </c>
    </row>
    <row r="1412" spans="1:2" x14ac:dyDescent="0.25">
      <c r="A1412" s="25">
        <v>40876</v>
      </c>
      <c r="B1412" s="26">
        <v>0.12841100132286926</v>
      </c>
    </row>
    <row r="1413" spans="1:2" x14ac:dyDescent="0.25">
      <c r="A1413" s="25">
        <v>40877</v>
      </c>
      <c r="B1413" s="26">
        <v>0.12388692949023911</v>
      </c>
    </row>
    <row r="1414" spans="1:2" x14ac:dyDescent="0.25">
      <c r="A1414" s="25">
        <v>40878</v>
      </c>
      <c r="B1414" s="26">
        <v>0.13925607235446485</v>
      </c>
    </row>
    <row r="1415" spans="1:2" x14ac:dyDescent="0.25">
      <c r="A1415" s="25">
        <v>40879</v>
      </c>
      <c r="B1415" s="26">
        <v>0.13419290976739959</v>
      </c>
    </row>
    <row r="1416" spans="1:2" x14ac:dyDescent="0.25">
      <c r="A1416" s="25">
        <v>40882</v>
      </c>
      <c r="B1416" s="26">
        <v>0.13005894818614541</v>
      </c>
    </row>
    <row r="1417" spans="1:2" x14ac:dyDescent="0.25">
      <c r="A1417" s="25">
        <v>40883</v>
      </c>
      <c r="B1417" s="26">
        <v>0.12731529705578118</v>
      </c>
    </row>
    <row r="1418" spans="1:2" x14ac:dyDescent="0.25">
      <c r="A1418" s="25">
        <v>40884</v>
      </c>
      <c r="B1418" s="26">
        <v>0.1228289774111561</v>
      </c>
    </row>
    <row r="1419" spans="1:2" x14ac:dyDescent="0.25">
      <c r="A1419" s="25">
        <v>40885</v>
      </c>
      <c r="B1419" s="26">
        <v>0.11836502313624221</v>
      </c>
    </row>
    <row r="1420" spans="1:2" x14ac:dyDescent="0.25">
      <c r="A1420" s="25">
        <v>40886</v>
      </c>
      <c r="B1420" s="26">
        <v>0.1212580445199538</v>
      </c>
    </row>
    <row r="1421" spans="1:2" x14ac:dyDescent="0.25">
      <c r="A1421" s="25">
        <v>40889</v>
      </c>
      <c r="B1421" s="26">
        <v>0.12349128498301354</v>
      </c>
    </row>
    <row r="1422" spans="1:2" x14ac:dyDescent="0.25">
      <c r="A1422" s="25">
        <v>40890</v>
      </c>
      <c r="B1422" s="26">
        <v>0.12142526568311791</v>
      </c>
    </row>
    <row r="1423" spans="1:2" x14ac:dyDescent="0.25">
      <c r="A1423" s="25">
        <v>40891</v>
      </c>
      <c r="B1423" s="26">
        <v>0.11876570577255417</v>
      </c>
    </row>
    <row r="1424" spans="1:2" x14ac:dyDescent="0.25">
      <c r="A1424" s="25">
        <v>40892</v>
      </c>
      <c r="B1424" s="26">
        <v>0.11647653553451366</v>
      </c>
    </row>
    <row r="1425" spans="1:2" x14ac:dyDescent="0.25">
      <c r="A1425" s="25">
        <v>40893</v>
      </c>
      <c r="B1425" s="26">
        <v>0.11380763867656969</v>
      </c>
    </row>
    <row r="1426" spans="1:2" x14ac:dyDescent="0.25">
      <c r="A1426" s="25">
        <v>40896</v>
      </c>
      <c r="B1426" s="26">
        <v>0.11684660994462147</v>
      </c>
    </row>
    <row r="1427" spans="1:2" x14ac:dyDescent="0.25">
      <c r="A1427" s="25">
        <v>40897</v>
      </c>
      <c r="B1427" s="26">
        <v>0.11465934676355576</v>
      </c>
    </row>
    <row r="1428" spans="1:2" x14ac:dyDescent="0.25">
      <c r="A1428" s="25">
        <v>40898</v>
      </c>
      <c r="B1428" s="26">
        <v>0.12363492791332197</v>
      </c>
    </row>
    <row r="1429" spans="1:2" x14ac:dyDescent="0.25">
      <c r="A1429" s="25">
        <v>40899</v>
      </c>
      <c r="B1429" s="26">
        <v>0.11926638024961217</v>
      </c>
    </row>
    <row r="1430" spans="1:2" x14ac:dyDescent="0.25">
      <c r="A1430" s="25">
        <v>40900</v>
      </c>
      <c r="B1430" s="26">
        <v>0.11597695703802739</v>
      </c>
    </row>
    <row r="1431" spans="1:2" x14ac:dyDescent="0.25">
      <c r="A1431" s="25">
        <v>40904</v>
      </c>
      <c r="B1431" s="26">
        <v>0.1118544775337889</v>
      </c>
    </row>
    <row r="1432" spans="1:2" x14ac:dyDescent="0.25">
      <c r="A1432" s="25">
        <v>40905</v>
      </c>
      <c r="B1432" s="26">
        <v>0.10794512960869077</v>
      </c>
    </row>
    <row r="1433" spans="1:2" x14ac:dyDescent="0.25">
      <c r="A1433" s="25">
        <v>40906</v>
      </c>
      <c r="B1433" s="26">
        <v>0.10770972508769028</v>
      </c>
    </row>
    <row r="1434" spans="1:2" x14ac:dyDescent="0.25">
      <c r="A1434" s="25">
        <v>40907</v>
      </c>
      <c r="B1434" s="26">
        <v>0.10544861200581625</v>
      </c>
    </row>
    <row r="1435" spans="1:2" x14ac:dyDescent="0.25">
      <c r="A1435" s="25">
        <v>40911</v>
      </c>
      <c r="B1435" s="26">
        <v>0.10177624949803597</v>
      </c>
    </row>
    <row r="1436" spans="1:2" x14ac:dyDescent="0.25">
      <c r="A1436" s="25">
        <v>40912</v>
      </c>
      <c r="B1436" s="26">
        <v>0.10129517368299262</v>
      </c>
    </row>
    <row r="1437" spans="1:2" x14ac:dyDescent="0.25">
      <c r="A1437" s="25">
        <v>40913</v>
      </c>
      <c r="B1437" s="26">
        <v>9.7859077208765674E-2</v>
      </c>
    </row>
    <row r="1438" spans="1:2" x14ac:dyDescent="0.25">
      <c r="A1438" s="25">
        <v>40914</v>
      </c>
      <c r="B1438" s="26">
        <v>9.5031933773164837E-2</v>
      </c>
    </row>
    <row r="1439" spans="1:2" x14ac:dyDescent="0.25">
      <c r="A1439" s="25">
        <v>40917</v>
      </c>
      <c r="B1439" s="26">
        <v>9.1621237210540968E-2</v>
      </c>
    </row>
    <row r="1440" spans="1:2" x14ac:dyDescent="0.25">
      <c r="A1440" s="25">
        <v>40918</v>
      </c>
      <c r="B1440" s="26">
        <v>8.8434559343522456E-2</v>
      </c>
    </row>
    <row r="1441" spans="1:2" x14ac:dyDescent="0.25">
      <c r="A1441" s="25">
        <v>40919</v>
      </c>
      <c r="B1441" s="26">
        <v>8.8371334185462017E-2</v>
      </c>
    </row>
    <row r="1442" spans="1:2" x14ac:dyDescent="0.25">
      <c r="A1442" s="25">
        <v>40920</v>
      </c>
      <c r="B1442" s="26">
        <v>8.580096977266416E-2</v>
      </c>
    </row>
    <row r="1443" spans="1:2" x14ac:dyDescent="0.25">
      <c r="A1443" s="25">
        <v>40921</v>
      </c>
      <c r="B1443" s="26">
        <v>8.3410508758361188E-2</v>
      </c>
    </row>
    <row r="1444" spans="1:2" x14ac:dyDescent="0.25">
      <c r="A1444" s="25">
        <v>40925</v>
      </c>
      <c r="B1444" s="26">
        <v>8.1948328368841264E-2</v>
      </c>
    </row>
    <row r="1445" spans="1:2" x14ac:dyDescent="0.25">
      <c r="A1445" s="25">
        <v>40926</v>
      </c>
      <c r="B1445" s="26">
        <v>7.9103685069286167E-2</v>
      </c>
    </row>
    <row r="1446" spans="1:2" x14ac:dyDescent="0.25">
      <c r="A1446" s="25">
        <v>40927</v>
      </c>
      <c r="B1446" s="26">
        <v>8.1365903967278455E-2</v>
      </c>
    </row>
    <row r="1447" spans="1:2" x14ac:dyDescent="0.25">
      <c r="A1447" s="25">
        <v>40928</v>
      </c>
      <c r="B1447" s="26">
        <v>7.9008775170477621E-2</v>
      </c>
    </row>
    <row r="1448" spans="1:2" x14ac:dyDescent="0.25">
      <c r="A1448" s="25">
        <v>40931</v>
      </c>
      <c r="B1448" s="26">
        <v>7.6163147745080859E-2</v>
      </c>
    </row>
    <row r="1449" spans="1:2" x14ac:dyDescent="0.25">
      <c r="A1449" s="25">
        <v>40932</v>
      </c>
      <c r="B1449" s="26">
        <v>7.4379541702233515E-2</v>
      </c>
    </row>
    <row r="1450" spans="1:2" x14ac:dyDescent="0.25">
      <c r="A1450" s="25">
        <v>40933</v>
      </c>
      <c r="B1450" s="26">
        <v>7.2526093000189751E-2</v>
      </c>
    </row>
    <row r="1451" spans="1:2" x14ac:dyDescent="0.25">
      <c r="A1451" s="25">
        <v>40934</v>
      </c>
      <c r="B1451" s="26">
        <v>6.9989413494852493E-2</v>
      </c>
    </row>
    <row r="1452" spans="1:2" x14ac:dyDescent="0.25">
      <c r="A1452" s="25">
        <v>40935</v>
      </c>
      <c r="B1452" s="26">
        <v>6.7449675239494425E-2</v>
      </c>
    </row>
    <row r="1453" spans="1:2" x14ac:dyDescent="0.25">
      <c r="A1453" s="25">
        <v>40938</v>
      </c>
      <c r="B1453" s="26">
        <v>6.5422342098417713E-2</v>
      </c>
    </row>
    <row r="1454" spans="1:2" x14ac:dyDescent="0.25">
      <c r="A1454" s="25">
        <v>40939</v>
      </c>
      <c r="B1454" s="26">
        <v>6.3607929455909831E-2</v>
      </c>
    </row>
    <row r="1455" spans="1:2" x14ac:dyDescent="0.25">
      <c r="A1455" s="25">
        <v>40940</v>
      </c>
      <c r="B1455" s="26">
        <v>6.1369107320198769E-2</v>
      </c>
    </row>
    <row r="1456" spans="1:2" x14ac:dyDescent="0.25">
      <c r="A1456" s="25">
        <v>40941</v>
      </c>
      <c r="B1456" s="26">
        <v>6.8653401561206209E-2</v>
      </c>
    </row>
    <row r="1457" spans="1:2" x14ac:dyDescent="0.25">
      <c r="A1457" s="25">
        <v>40942</v>
      </c>
      <c r="B1457" s="26">
        <v>6.64846150380137E-2</v>
      </c>
    </row>
    <row r="1458" spans="1:2" x14ac:dyDescent="0.25">
      <c r="A1458" s="25">
        <v>40945</v>
      </c>
      <c r="B1458" s="26">
        <v>6.6292861018102847E-2</v>
      </c>
    </row>
    <row r="1459" spans="1:2" x14ac:dyDescent="0.25">
      <c r="A1459" s="25">
        <v>40946</v>
      </c>
      <c r="B1459" s="26">
        <v>6.514814944931295E-2</v>
      </c>
    </row>
    <row r="1460" spans="1:2" x14ac:dyDescent="0.25">
      <c r="A1460" s="25">
        <v>40947</v>
      </c>
      <c r="B1460" s="26">
        <v>6.3122138576212836E-2</v>
      </c>
    </row>
    <row r="1461" spans="1:2" x14ac:dyDescent="0.25">
      <c r="A1461" s="25">
        <v>40948</v>
      </c>
      <c r="B1461" s="26">
        <v>6.1246550697943353E-2</v>
      </c>
    </row>
    <row r="1462" spans="1:2" x14ac:dyDescent="0.25">
      <c r="A1462" s="25">
        <v>40949</v>
      </c>
      <c r="B1462" s="26">
        <v>5.9045886294138615E-2</v>
      </c>
    </row>
    <row r="1463" spans="1:2" x14ac:dyDescent="0.25">
      <c r="A1463" s="25">
        <v>40952</v>
      </c>
      <c r="B1463" s="26">
        <v>5.8761624151172948E-2</v>
      </c>
    </row>
    <row r="1464" spans="1:2" x14ac:dyDescent="0.25">
      <c r="A1464" s="25">
        <v>40953</v>
      </c>
      <c r="B1464" s="26">
        <v>5.6682286268473027E-2</v>
      </c>
    </row>
    <row r="1465" spans="1:2" x14ac:dyDescent="0.25">
      <c r="A1465" s="25">
        <v>40954</v>
      </c>
      <c r="B1465" s="26">
        <v>5.4680819005450243E-2</v>
      </c>
    </row>
    <row r="1466" spans="1:2" x14ac:dyDescent="0.25">
      <c r="A1466" s="25">
        <v>40955</v>
      </c>
      <c r="B1466" s="26">
        <v>5.3227487701474945E-2</v>
      </c>
    </row>
    <row r="1467" spans="1:2" x14ac:dyDescent="0.25">
      <c r="A1467" s="25">
        <v>40956</v>
      </c>
      <c r="B1467" s="26">
        <v>5.5396497358043695E-2</v>
      </c>
    </row>
    <row r="1468" spans="1:2" x14ac:dyDescent="0.25">
      <c r="A1468" s="25">
        <v>40960</v>
      </c>
      <c r="B1468" s="26">
        <v>5.341154531828296E-2</v>
      </c>
    </row>
    <row r="1469" spans="1:2" x14ac:dyDescent="0.25">
      <c r="A1469" s="25">
        <v>40961</v>
      </c>
      <c r="B1469" s="26">
        <v>5.3826098897878046E-2</v>
      </c>
    </row>
    <row r="1470" spans="1:2" x14ac:dyDescent="0.25">
      <c r="A1470" s="25">
        <v>40962</v>
      </c>
      <c r="B1470" s="26">
        <v>5.2856404187607717E-2</v>
      </c>
    </row>
    <row r="1471" spans="1:2" x14ac:dyDescent="0.25">
      <c r="A1471" s="25">
        <v>40963</v>
      </c>
      <c r="B1471" s="26">
        <v>5.1639779414160807E-2</v>
      </c>
    </row>
    <row r="1472" spans="1:2" x14ac:dyDescent="0.25">
      <c r="A1472" s="25">
        <v>40966</v>
      </c>
      <c r="B1472" s="26">
        <v>5.1139730809487187E-2</v>
      </c>
    </row>
    <row r="1473" spans="1:2" x14ac:dyDescent="0.25">
      <c r="A1473" s="25">
        <v>40967</v>
      </c>
      <c r="B1473" s="26">
        <v>4.9300550467708197E-2</v>
      </c>
    </row>
    <row r="1474" spans="1:2" x14ac:dyDescent="0.25">
      <c r="A1474" s="25">
        <v>40968</v>
      </c>
      <c r="B1474" s="26">
        <v>4.7517116887113839E-2</v>
      </c>
    </row>
    <row r="1475" spans="1:2" x14ac:dyDescent="0.25">
      <c r="A1475" s="25">
        <v>40969</v>
      </c>
      <c r="B1475" s="26">
        <v>5.1235966217209661E-2</v>
      </c>
    </row>
    <row r="1476" spans="1:2" x14ac:dyDescent="0.25">
      <c r="A1476" s="25">
        <v>40970</v>
      </c>
      <c r="B1476" s="26">
        <v>5.1202598641080628E-2</v>
      </c>
    </row>
    <row r="1477" spans="1:2" x14ac:dyDescent="0.25">
      <c r="A1477" s="25">
        <v>40973</v>
      </c>
      <c r="B1477" s="26">
        <v>5.5267391386002257E-2</v>
      </c>
    </row>
    <row r="1478" spans="1:2" x14ac:dyDescent="0.25">
      <c r="A1478" s="25">
        <v>40974</v>
      </c>
      <c r="B1478" s="26">
        <v>5.4719699671236813E-2</v>
      </c>
    </row>
    <row r="1479" spans="1:2" x14ac:dyDescent="0.25">
      <c r="A1479" s="25">
        <v>40975</v>
      </c>
      <c r="B1479" s="26">
        <v>6.5343527887816999E-2</v>
      </c>
    </row>
    <row r="1480" spans="1:2" x14ac:dyDescent="0.25">
      <c r="A1480" s="25">
        <v>40976</v>
      </c>
      <c r="B1480" s="26">
        <v>6.5069120474032405E-2</v>
      </c>
    </row>
    <row r="1481" spans="1:2" x14ac:dyDescent="0.25">
      <c r="A1481" s="25">
        <v>40977</v>
      </c>
      <c r="B1481" s="26">
        <v>6.834879445417634E-2</v>
      </c>
    </row>
    <row r="1482" spans="1:2" x14ac:dyDescent="0.25">
      <c r="A1482" s="25">
        <v>40980</v>
      </c>
      <c r="B1482" s="26">
        <v>7.0390913123330581E-2</v>
      </c>
    </row>
    <row r="1483" spans="1:2" x14ac:dyDescent="0.25">
      <c r="A1483" s="25">
        <v>40981</v>
      </c>
      <c r="B1483" s="26">
        <v>6.9215830499660458E-2</v>
      </c>
    </row>
    <row r="1484" spans="1:2" x14ac:dyDescent="0.25">
      <c r="A1484" s="25">
        <v>40982</v>
      </c>
      <c r="B1484" s="26">
        <v>7.5857273085496266E-2</v>
      </c>
    </row>
    <row r="1485" spans="1:2" x14ac:dyDescent="0.25">
      <c r="A1485" s="25">
        <v>40983</v>
      </c>
      <c r="B1485" s="26">
        <v>7.3699115863561093E-2</v>
      </c>
    </row>
    <row r="1486" spans="1:2" x14ac:dyDescent="0.25">
      <c r="A1486" s="25">
        <v>40984</v>
      </c>
      <c r="B1486" s="26">
        <v>7.2908500770098569E-2</v>
      </c>
    </row>
    <row r="1487" spans="1:2" x14ac:dyDescent="0.25">
      <c r="A1487" s="25">
        <v>40987</v>
      </c>
      <c r="B1487" s="26">
        <v>7.0262175470376872E-2</v>
      </c>
    </row>
    <row r="1488" spans="1:2" x14ac:dyDescent="0.25">
      <c r="A1488" s="25">
        <v>40988</v>
      </c>
      <c r="B1488" s="26">
        <v>6.9037136110725261E-2</v>
      </c>
    </row>
    <row r="1489" spans="1:2" x14ac:dyDescent="0.25">
      <c r="A1489" s="25">
        <v>40989</v>
      </c>
      <c r="B1489" s="26">
        <v>6.8700933041175263E-2</v>
      </c>
    </row>
    <row r="1490" spans="1:2" x14ac:dyDescent="0.25">
      <c r="A1490" s="25">
        <v>40990</v>
      </c>
      <c r="B1490" s="26">
        <v>6.620497667288841E-2</v>
      </c>
    </row>
    <row r="1491" spans="1:2" x14ac:dyDescent="0.25">
      <c r="A1491" s="25">
        <v>40991</v>
      </c>
      <c r="B1491" s="26">
        <v>6.4984579648487112E-2</v>
      </c>
    </row>
    <row r="1492" spans="1:2" x14ac:dyDescent="0.25">
      <c r="A1492" s="25">
        <v>40994</v>
      </c>
      <c r="B1492" s="26">
        <v>6.3471457653863417E-2</v>
      </c>
    </row>
    <row r="1493" spans="1:2" x14ac:dyDescent="0.25">
      <c r="A1493" s="25">
        <v>40995</v>
      </c>
      <c r="B1493" s="26">
        <v>6.6254201459486503E-2</v>
      </c>
    </row>
    <row r="1494" spans="1:2" x14ac:dyDescent="0.25">
      <c r="A1494" s="25">
        <v>40996</v>
      </c>
      <c r="B1494" s="26">
        <v>6.3971854149261112E-2</v>
      </c>
    </row>
    <row r="1495" spans="1:2" x14ac:dyDescent="0.25">
      <c r="A1495" s="25">
        <v>40997</v>
      </c>
      <c r="B1495" s="26">
        <v>6.1977994838144333E-2</v>
      </c>
    </row>
    <row r="1496" spans="1:2" x14ac:dyDescent="0.25">
      <c r="A1496" s="25">
        <v>40998</v>
      </c>
      <c r="B1496" s="26">
        <v>5.9815795905944998E-2</v>
      </c>
    </row>
    <row r="1497" spans="1:2" x14ac:dyDescent="0.25">
      <c r="A1497" s="25">
        <v>41001</v>
      </c>
      <c r="B1497" s="26">
        <v>5.7794184715124576E-2</v>
      </c>
    </row>
    <row r="1498" spans="1:2" x14ac:dyDescent="0.25">
      <c r="A1498" s="25">
        <v>41002</v>
      </c>
      <c r="B1498" s="26">
        <v>5.6580176467966016E-2</v>
      </c>
    </row>
    <row r="1499" spans="1:2" x14ac:dyDescent="0.25">
      <c r="A1499" s="25">
        <v>41003</v>
      </c>
      <c r="B1499" s="26">
        <v>5.6221856882470632E-2</v>
      </c>
    </row>
    <row r="1500" spans="1:2" x14ac:dyDescent="0.25">
      <c r="A1500" s="25">
        <v>41004</v>
      </c>
      <c r="B1500" s="26">
        <v>6.1835625519885064E-2</v>
      </c>
    </row>
    <row r="1501" spans="1:2" x14ac:dyDescent="0.25">
      <c r="A1501" s="25">
        <v>41008</v>
      </c>
      <c r="B1501" s="26">
        <v>6.0025612628864529E-2</v>
      </c>
    </row>
    <row r="1502" spans="1:2" x14ac:dyDescent="0.25">
      <c r="A1502" s="25">
        <v>41009</v>
      </c>
      <c r="B1502" s="26">
        <v>6.5075043642564764E-2</v>
      </c>
    </row>
    <row r="1503" spans="1:2" x14ac:dyDescent="0.25">
      <c r="A1503" s="25">
        <v>41010</v>
      </c>
      <c r="B1503" s="26">
        <v>7.2988859553088245E-2</v>
      </c>
    </row>
    <row r="1504" spans="1:2" x14ac:dyDescent="0.25">
      <c r="A1504" s="25">
        <v>41011</v>
      </c>
      <c r="B1504" s="26">
        <v>7.2367296557368774E-2</v>
      </c>
    </row>
    <row r="1505" spans="1:2" x14ac:dyDescent="0.25">
      <c r="A1505" s="25">
        <v>41012</v>
      </c>
      <c r="B1505" s="26">
        <v>7.1855232475898576E-2</v>
      </c>
    </row>
    <row r="1506" spans="1:2" x14ac:dyDescent="0.25">
      <c r="A1506" s="25">
        <v>41015</v>
      </c>
      <c r="B1506" s="26">
        <v>7.5497658022864109E-2</v>
      </c>
    </row>
    <row r="1507" spans="1:2" x14ac:dyDescent="0.25">
      <c r="A1507" s="25">
        <v>41016</v>
      </c>
      <c r="B1507" s="26">
        <v>7.275884200496946E-2</v>
      </c>
    </row>
    <row r="1508" spans="1:2" x14ac:dyDescent="0.25">
      <c r="A1508" s="25">
        <v>41017</v>
      </c>
      <c r="B1508" s="26">
        <v>7.2725931745439634E-2</v>
      </c>
    </row>
    <row r="1509" spans="1:2" x14ac:dyDescent="0.25">
      <c r="A1509" s="25">
        <v>41018</v>
      </c>
      <c r="B1509" s="26">
        <v>7.0674483022803242E-2</v>
      </c>
    </row>
    <row r="1510" spans="1:2" x14ac:dyDescent="0.25">
      <c r="A1510" s="25">
        <v>41019</v>
      </c>
      <c r="B1510" s="26">
        <v>6.8218122622204419E-2</v>
      </c>
    </row>
    <row r="1511" spans="1:2" x14ac:dyDescent="0.25">
      <c r="A1511" s="25">
        <v>41022</v>
      </c>
      <c r="B1511" s="26">
        <v>6.5820897589688079E-2</v>
      </c>
    </row>
    <row r="1512" spans="1:2" x14ac:dyDescent="0.25">
      <c r="A1512" s="25">
        <v>41023</v>
      </c>
      <c r="B1512" s="26">
        <v>6.4931385041339079E-2</v>
      </c>
    </row>
    <row r="1513" spans="1:2" x14ac:dyDescent="0.25">
      <c r="A1513" s="25">
        <v>41024</v>
      </c>
      <c r="B1513" s="26">
        <v>6.4712671536669278E-2</v>
      </c>
    </row>
    <row r="1514" spans="1:2" x14ac:dyDescent="0.25">
      <c r="A1514" s="25">
        <v>41025</v>
      </c>
      <c r="B1514" s="26">
        <v>6.4569546309820036E-2</v>
      </c>
    </row>
    <row r="1515" spans="1:2" x14ac:dyDescent="0.25">
      <c r="A1515" s="25">
        <v>41026</v>
      </c>
      <c r="B1515" s="26">
        <v>6.2296984024654257E-2</v>
      </c>
    </row>
    <row r="1516" spans="1:2" x14ac:dyDescent="0.25">
      <c r="A1516" s="25">
        <v>41029</v>
      </c>
      <c r="B1516" s="26">
        <v>6.1305137276144707E-2</v>
      </c>
    </row>
    <row r="1517" spans="1:2" x14ac:dyDescent="0.25">
      <c r="A1517" s="25">
        <v>41030</v>
      </c>
      <c r="B1517" s="26">
        <v>5.9932896745199103E-2</v>
      </c>
    </row>
    <row r="1518" spans="1:2" x14ac:dyDescent="0.25">
      <c r="A1518" s="25">
        <v>41031</v>
      </c>
      <c r="B1518" s="26">
        <v>5.8091567433945376E-2</v>
      </c>
    </row>
    <row r="1519" spans="1:2" x14ac:dyDescent="0.25">
      <c r="A1519" s="25">
        <v>41032</v>
      </c>
      <c r="B1519" s="26">
        <v>5.6027506456631182E-2</v>
      </c>
    </row>
    <row r="1520" spans="1:2" x14ac:dyDescent="0.25">
      <c r="A1520" s="25">
        <v>41033</v>
      </c>
      <c r="B1520" s="26">
        <v>5.5277238000160184E-2</v>
      </c>
    </row>
    <row r="1521" spans="1:2" x14ac:dyDescent="0.25">
      <c r="A1521" s="25">
        <v>41036</v>
      </c>
      <c r="B1521" s="26">
        <v>6.3245363690003567E-2</v>
      </c>
    </row>
    <row r="1522" spans="1:2" x14ac:dyDescent="0.25">
      <c r="A1522" s="25">
        <v>41037</v>
      </c>
      <c r="B1522" s="26">
        <v>6.0953977359063778E-2</v>
      </c>
    </row>
    <row r="1523" spans="1:2" x14ac:dyDescent="0.25">
      <c r="A1523" s="25">
        <v>41038</v>
      </c>
      <c r="B1523" s="26">
        <v>5.8936976328886531E-2</v>
      </c>
    </row>
    <row r="1524" spans="1:2" x14ac:dyDescent="0.25">
      <c r="A1524" s="25">
        <v>41039</v>
      </c>
      <c r="B1524" s="26">
        <v>5.7130379950617365E-2</v>
      </c>
    </row>
    <row r="1525" spans="1:2" x14ac:dyDescent="0.25">
      <c r="A1525" s="25">
        <v>41040</v>
      </c>
      <c r="B1525" s="26">
        <v>5.5241983374634471E-2</v>
      </c>
    </row>
    <row r="1526" spans="1:2" x14ac:dyDescent="0.25">
      <c r="A1526" s="25">
        <v>41043</v>
      </c>
      <c r="B1526" s="26">
        <v>5.4019663836609041E-2</v>
      </c>
    </row>
    <row r="1527" spans="1:2" x14ac:dyDescent="0.25">
      <c r="A1527" s="25">
        <v>41044</v>
      </c>
      <c r="B1527" s="26">
        <v>5.6653546117739491E-2</v>
      </c>
    </row>
    <row r="1528" spans="1:2" x14ac:dyDescent="0.25">
      <c r="A1528" s="25">
        <v>41045</v>
      </c>
      <c r="B1528" s="26">
        <v>5.4914069539965596E-2</v>
      </c>
    </row>
    <row r="1529" spans="1:2" x14ac:dyDescent="0.25">
      <c r="A1529" s="25">
        <v>41046</v>
      </c>
      <c r="B1529" s="26">
        <v>5.3569388655422136E-2</v>
      </c>
    </row>
    <row r="1530" spans="1:2" x14ac:dyDescent="0.25">
      <c r="A1530" s="25">
        <v>41047</v>
      </c>
      <c r="B1530" s="26">
        <v>5.9037093610071062E-2</v>
      </c>
    </row>
    <row r="1531" spans="1:2" x14ac:dyDescent="0.25">
      <c r="A1531" s="25">
        <v>41050</v>
      </c>
      <c r="B1531" s="26">
        <v>6.3282292163084619E-2</v>
      </c>
    </row>
    <row r="1532" spans="1:2" x14ac:dyDescent="0.25">
      <c r="A1532" s="25">
        <v>41051</v>
      </c>
      <c r="B1532" s="26">
        <v>6.7470287959202263E-2</v>
      </c>
    </row>
    <row r="1533" spans="1:2" x14ac:dyDescent="0.25">
      <c r="A1533" s="25">
        <v>41052</v>
      </c>
      <c r="B1533" s="26">
        <v>6.6875923948991819E-2</v>
      </c>
    </row>
    <row r="1534" spans="1:2" x14ac:dyDescent="0.25">
      <c r="A1534" s="25">
        <v>41053</v>
      </c>
      <c r="B1534" s="26">
        <v>6.4623506155558896E-2</v>
      </c>
    </row>
    <row r="1535" spans="1:2" x14ac:dyDescent="0.25">
      <c r="A1535" s="25">
        <v>41054</v>
      </c>
      <c r="B1535" s="26">
        <v>6.2287821947559413E-2</v>
      </c>
    </row>
    <row r="1536" spans="1:2" x14ac:dyDescent="0.25">
      <c r="A1536" s="25">
        <v>41058</v>
      </c>
      <c r="B1536" s="26">
        <v>6.0163329919636785E-2</v>
      </c>
    </row>
    <row r="1537" spans="1:2" x14ac:dyDescent="0.25">
      <c r="A1537" s="25">
        <v>41059</v>
      </c>
      <c r="B1537" s="26">
        <v>6.0872947534539888E-2</v>
      </c>
    </row>
    <row r="1538" spans="1:2" x14ac:dyDescent="0.25">
      <c r="A1538" s="25">
        <v>41060</v>
      </c>
      <c r="B1538" s="26">
        <v>6.4470040939322126E-2</v>
      </c>
    </row>
    <row r="1539" spans="1:2" x14ac:dyDescent="0.25">
      <c r="A1539" s="25">
        <v>41061</v>
      </c>
      <c r="B1539" s="26">
        <v>6.2289001475770225E-2</v>
      </c>
    </row>
    <row r="1540" spans="1:2" x14ac:dyDescent="0.25">
      <c r="A1540" s="25">
        <v>41064</v>
      </c>
      <c r="B1540" s="26">
        <v>7.3794445974025485E-2</v>
      </c>
    </row>
    <row r="1541" spans="1:2" x14ac:dyDescent="0.25">
      <c r="A1541" s="25">
        <v>41065</v>
      </c>
      <c r="B1541" s="26">
        <v>7.1313617251980155E-2</v>
      </c>
    </row>
    <row r="1542" spans="1:2" x14ac:dyDescent="0.25">
      <c r="A1542" s="25">
        <v>41066</v>
      </c>
      <c r="B1542" s="26">
        <v>7.0912618722758308E-2</v>
      </c>
    </row>
    <row r="1543" spans="1:2" x14ac:dyDescent="0.25">
      <c r="A1543" s="25">
        <v>41067</v>
      </c>
      <c r="B1543" s="26">
        <v>7.2752329035750407E-2</v>
      </c>
    </row>
    <row r="1544" spans="1:2" x14ac:dyDescent="0.25">
      <c r="A1544" s="25">
        <v>41068</v>
      </c>
      <c r="B1544" s="26">
        <v>7.0256133575581067E-2</v>
      </c>
    </row>
    <row r="1545" spans="1:2" x14ac:dyDescent="0.25">
      <c r="A1545" s="25">
        <v>41071</v>
      </c>
      <c r="B1545" s="26">
        <v>6.8297692000622509E-2</v>
      </c>
    </row>
    <row r="1546" spans="1:2" x14ac:dyDescent="0.25">
      <c r="A1546" s="25">
        <v>41072</v>
      </c>
      <c r="B1546" s="26">
        <v>7.0310246715073882E-2</v>
      </c>
    </row>
    <row r="1547" spans="1:2" x14ac:dyDescent="0.25">
      <c r="A1547" s="25">
        <v>41073</v>
      </c>
      <c r="B1547" s="26">
        <v>6.8941528374547631E-2</v>
      </c>
    </row>
    <row r="1548" spans="1:2" x14ac:dyDescent="0.25">
      <c r="A1548" s="25">
        <v>41074</v>
      </c>
      <c r="B1548" s="26">
        <v>6.7724973248436418E-2</v>
      </c>
    </row>
    <row r="1549" spans="1:2" x14ac:dyDescent="0.25">
      <c r="A1549" s="25">
        <v>41075</v>
      </c>
      <c r="B1549" s="26">
        <v>6.5575357707024995E-2</v>
      </c>
    </row>
    <row r="1550" spans="1:2" x14ac:dyDescent="0.25">
      <c r="A1550" s="25">
        <v>41078</v>
      </c>
      <c r="B1550" s="26">
        <v>6.6165041560620641E-2</v>
      </c>
    </row>
    <row r="1551" spans="1:2" x14ac:dyDescent="0.25">
      <c r="A1551" s="25">
        <v>41079</v>
      </c>
      <c r="B1551" s="26">
        <v>6.4062813957728254E-2</v>
      </c>
    </row>
    <row r="1552" spans="1:2" x14ac:dyDescent="0.25">
      <c r="A1552" s="25">
        <v>41080</v>
      </c>
      <c r="B1552" s="26">
        <v>6.6201662603426775E-2</v>
      </c>
    </row>
    <row r="1553" spans="1:2" x14ac:dyDescent="0.25">
      <c r="A1553" s="25">
        <v>41081</v>
      </c>
      <c r="B1553" s="26">
        <v>6.4133038598701383E-2</v>
      </c>
    </row>
    <row r="1554" spans="1:2" x14ac:dyDescent="0.25">
      <c r="A1554" s="25">
        <v>41082</v>
      </c>
      <c r="B1554" s="26">
        <v>8.1040918910546517E-2</v>
      </c>
    </row>
    <row r="1555" spans="1:2" x14ac:dyDescent="0.25">
      <c r="A1555" s="25">
        <v>41085</v>
      </c>
      <c r="B1555" s="26">
        <v>7.8697550386721493E-2</v>
      </c>
    </row>
    <row r="1556" spans="1:2" x14ac:dyDescent="0.25">
      <c r="A1556" s="25">
        <v>41086</v>
      </c>
      <c r="B1556" s="26">
        <v>8.0864590508673465E-2</v>
      </c>
    </row>
    <row r="1557" spans="1:2" x14ac:dyDescent="0.25">
      <c r="A1557" s="25">
        <v>41087</v>
      </c>
      <c r="B1557" s="26">
        <v>7.7931822545203991E-2</v>
      </c>
    </row>
    <row r="1558" spans="1:2" x14ac:dyDescent="0.25">
      <c r="A1558" s="25">
        <v>41088</v>
      </c>
      <c r="B1558" s="26">
        <v>7.7695422184673263E-2</v>
      </c>
    </row>
    <row r="1559" spans="1:2" x14ac:dyDescent="0.25">
      <c r="A1559" s="25">
        <v>41089</v>
      </c>
      <c r="B1559" s="26">
        <v>7.4879820786239157E-2</v>
      </c>
    </row>
    <row r="1560" spans="1:2" x14ac:dyDescent="0.25">
      <c r="A1560" s="25">
        <v>41092</v>
      </c>
      <c r="B1560" s="26">
        <v>8.3563058731911499E-2</v>
      </c>
    </row>
    <row r="1561" spans="1:2" x14ac:dyDescent="0.25">
      <c r="A1561" s="25">
        <v>41093</v>
      </c>
      <c r="B1561" s="26">
        <v>8.0588928316842903E-2</v>
      </c>
    </row>
    <row r="1562" spans="1:2" x14ac:dyDescent="0.25">
      <c r="A1562" s="25">
        <v>41095</v>
      </c>
      <c r="B1562" s="26">
        <v>7.8990322368329383E-2</v>
      </c>
    </row>
    <row r="1563" spans="1:2" x14ac:dyDescent="0.25">
      <c r="A1563" s="25">
        <v>41096</v>
      </c>
      <c r="B1563" s="26">
        <v>7.6158943496488732E-2</v>
      </c>
    </row>
    <row r="1564" spans="1:2" x14ac:dyDescent="0.25">
      <c r="A1564" s="25">
        <v>41099</v>
      </c>
      <c r="B1564" s="26">
        <v>7.7180695870710414E-2</v>
      </c>
    </row>
    <row r="1565" spans="1:2" x14ac:dyDescent="0.25">
      <c r="A1565" s="25">
        <v>41100</v>
      </c>
      <c r="B1565" s="26">
        <v>7.4794028280738972E-2</v>
      </c>
    </row>
    <row r="1566" spans="1:2" x14ac:dyDescent="0.25">
      <c r="A1566" s="25">
        <v>41101</v>
      </c>
      <c r="B1566" s="26">
        <v>7.2522561948399109E-2</v>
      </c>
    </row>
    <row r="1567" spans="1:2" x14ac:dyDescent="0.25">
      <c r="A1567" s="25">
        <v>41102</v>
      </c>
      <c r="B1567" s="26">
        <v>7.0047177917951342E-2</v>
      </c>
    </row>
    <row r="1568" spans="1:2" x14ac:dyDescent="0.25">
      <c r="A1568" s="25">
        <v>41103</v>
      </c>
      <c r="B1568" s="26">
        <v>6.7995844822329829E-2</v>
      </c>
    </row>
    <row r="1569" spans="1:2" x14ac:dyDescent="0.25">
      <c r="A1569" s="25">
        <v>41106</v>
      </c>
      <c r="B1569" s="26">
        <v>6.9327200608793285E-2</v>
      </c>
    </row>
    <row r="1570" spans="1:2" x14ac:dyDescent="0.25">
      <c r="A1570" s="25">
        <v>41107</v>
      </c>
      <c r="B1570" s="26">
        <v>6.8815735917960294E-2</v>
      </c>
    </row>
    <row r="1571" spans="1:2" x14ac:dyDescent="0.25">
      <c r="A1571" s="25">
        <v>41108</v>
      </c>
      <c r="B1571" s="26">
        <v>6.6585243662436497E-2</v>
      </c>
    </row>
    <row r="1572" spans="1:2" x14ac:dyDescent="0.25">
      <c r="A1572" s="25">
        <v>41109</v>
      </c>
      <c r="B1572" s="26">
        <v>6.4588566359395402E-2</v>
      </c>
    </row>
    <row r="1573" spans="1:2" x14ac:dyDescent="0.25">
      <c r="A1573" s="25">
        <v>41110</v>
      </c>
      <c r="B1573" s="26">
        <v>6.2541555028286067E-2</v>
      </c>
    </row>
    <row r="1574" spans="1:2" x14ac:dyDescent="0.25">
      <c r="A1574" s="25">
        <v>41113</v>
      </c>
      <c r="B1574" s="26">
        <v>6.2081974183534561E-2</v>
      </c>
    </row>
    <row r="1575" spans="1:2" x14ac:dyDescent="0.25">
      <c r="A1575" s="25">
        <v>41114</v>
      </c>
      <c r="B1575" s="26">
        <v>6.3669626566036822E-2</v>
      </c>
    </row>
    <row r="1576" spans="1:2" x14ac:dyDescent="0.25">
      <c r="A1576" s="25">
        <v>41115</v>
      </c>
      <c r="B1576" s="26">
        <v>6.3414040419057197E-2</v>
      </c>
    </row>
    <row r="1577" spans="1:2" x14ac:dyDescent="0.25">
      <c r="A1577" s="25">
        <v>41116</v>
      </c>
      <c r="B1577" s="26">
        <v>6.1362084909334126E-2</v>
      </c>
    </row>
    <row r="1578" spans="1:2" x14ac:dyDescent="0.25">
      <c r="A1578" s="25">
        <v>41117</v>
      </c>
      <c r="B1578" s="26">
        <v>5.9241197178188154E-2</v>
      </c>
    </row>
    <row r="1579" spans="1:2" x14ac:dyDescent="0.25">
      <c r="A1579" s="25">
        <v>41120</v>
      </c>
      <c r="B1579" s="26">
        <v>6.8542167214463379E-2</v>
      </c>
    </row>
    <row r="1580" spans="1:2" x14ac:dyDescent="0.25">
      <c r="A1580" s="25">
        <v>41121</v>
      </c>
      <c r="B1580" s="26">
        <v>6.6560710351650343E-2</v>
      </c>
    </row>
    <row r="1581" spans="1:2" x14ac:dyDescent="0.25">
      <c r="A1581" s="25">
        <v>41122</v>
      </c>
      <c r="B1581" s="26">
        <v>6.4591002232164879E-2</v>
      </c>
    </row>
    <row r="1582" spans="1:2" x14ac:dyDescent="0.25">
      <c r="A1582" s="25">
        <v>41123</v>
      </c>
      <c r="B1582" s="26">
        <v>6.2242498697356E-2</v>
      </c>
    </row>
    <row r="1583" spans="1:2" x14ac:dyDescent="0.25">
      <c r="A1583" s="25">
        <v>41124</v>
      </c>
      <c r="B1583" s="26">
        <v>6.3583158587881203E-2</v>
      </c>
    </row>
    <row r="1584" spans="1:2" x14ac:dyDescent="0.25">
      <c r="A1584" s="25">
        <v>41127</v>
      </c>
      <c r="B1584" s="26">
        <v>6.7378703405852947E-2</v>
      </c>
    </row>
    <row r="1585" spans="1:2" x14ac:dyDescent="0.25">
      <c r="A1585" s="25">
        <v>41128</v>
      </c>
      <c r="B1585" s="26">
        <v>6.658644447233289E-2</v>
      </c>
    </row>
    <row r="1586" spans="1:2" x14ac:dyDescent="0.25">
      <c r="A1586" s="25">
        <v>41129</v>
      </c>
      <c r="B1586" s="26">
        <v>6.6532889445518509E-2</v>
      </c>
    </row>
    <row r="1587" spans="1:2" x14ac:dyDescent="0.25">
      <c r="A1587" s="25">
        <v>41130</v>
      </c>
      <c r="B1587" s="26">
        <v>6.4115636048999086E-2</v>
      </c>
    </row>
    <row r="1588" spans="1:2" x14ac:dyDescent="0.25">
      <c r="A1588" s="25">
        <v>41131</v>
      </c>
      <c r="B1588" s="26">
        <v>6.1801314509266105E-2</v>
      </c>
    </row>
    <row r="1589" spans="1:2" x14ac:dyDescent="0.25">
      <c r="A1589" s="25">
        <v>41134</v>
      </c>
      <c r="B1589" s="26">
        <v>5.9880995890511421E-2</v>
      </c>
    </row>
    <row r="1590" spans="1:2" x14ac:dyDescent="0.25">
      <c r="A1590" s="25">
        <v>41135</v>
      </c>
      <c r="B1590" s="26">
        <v>5.8326816686021452E-2</v>
      </c>
    </row>
    <row r="1591" spans="1:2" x14ac:dyDescent="0.25">
      <c r="A1591" s="25">
        <v>41136</v>
      </c>
      <c r="B1591" s="26">
        <v>5.6561161608897813E-2</v>
      </c>
    </row>
    <row r="1592" spans="1:2" x14ac:dyDescent="0.25">
      <c r="A1592" s="25">
        <v>41137</v>
      </c>
      <c r="B1592" s="26">
        <v>5.503669344000614E-2</v>
      </c>
    </row>
    <row r="1593" spans="1:2" x14ac:dyDescent="0.25">
      <c r="A1593" s="25">
        <v>41138</v>
      </c>
      <c r="B1593" s="26">
        <v>5.5808385961639416E-2</v>
      </c>
    </row>
    <row r="1594" spans="1:2" x14ac:dyDescent="0.25">
      <c r="A1594" s="25">
        <v>41141</v>
      </c>
      <c r="B1594" s="26">
        <v>5.5130031668212273E-2</v>
      </c>
    </row>
    <row r="1595" spans="1:2" x14ac:dyDescent="0.25">
      <c r="A1595" s="25">
        <v>41142</v>
      </c>
      <c r="B1595" s="26">
        <v>5.4048483514333293E-2</v>
      </c>
    </row>
    <row r="1596" spans="1:2" x14ac:dyDescent="0.25">
      <c r="A1596" s="25">
        <v>41143</v>
      </c>
      <c r="B1596" s="26">
        <v>5.2123265677451208E-2</v>
      </c>
    </row>
    <row r="1597" spans="1:2" x14ac:dyDescent="0.25">
      <c r="A1597" s="25">
        <v>41144</v>
      </c>
      <c r="B1597" s="26">
        <v>5.0753946492133079E-2</v>
      </c>
    </row>
    <row r="1598" spans="1:2" x14ac:dyDescent="0.25">
      <c r="A1598" s="25">
        <v>41145</v>
      </c>
      <c r="B1598" s="26">
        <v>4.9144200140407546E-2</v>
      </c>
    </row>
    <row r="1599" spans="1:2" x14ac:dyDescent="0.25">
      <c r="A1599" s="25">
        <v>41148</v>
      </c>
      <c r="B1599" s="26">
        <v>4.7748289537474509E-2</v>
      </c>
    </row>
    <row r="1600" spans="1:2" x14ac:dyDescent="0.25">
      <c r="A1600" s="25">
        <v>41149</v>
      </c>
      <c r="B1600" s="26">
        <v>4.6092882485354696E-2</v>
      </c>
    </row>
    <row r="1601" spans="1:2" x14ac:dyDescent="0.25">
      <c r="A1601" s="25">
        <v>41150</v>
      </c>
      <c r="B1601" s="26">
        <v>4.5111511650027768E-2</v>
      </c>
    </row>
    <row r="1602" spans="1:2" x14ac:dyDescent="0.25">
      <c r="A1602" s="25">
        <v>41151</v>
      </c>
      <c r="B1602" s="26">
        <v>4.3711794763248435E-2</v>
      </c>
    </row>
    <row r="1603" spans="1:2" x14ac:dyDescent="0.25">
      <c r="A1603" s="25">
        <v>41152</v>
      </c>
      <c r="B1603" s="26">
        <v>4.5587660082688816E-2</v>
      </c>
    </row>
    <row r="1604" spans="1:2" x14ac:dyDescent="0.25">
      <c r="A1604" s="25">
        <v>41156</v>
      </c>
      <c r="B1604" s="26">
        <v>4.5287340586840912E-2</v>
      </c>
    </row>
    <row r="1605" spans="1:2" x14ac:dyDescent="0.25">
      <c r="A1605" s="25">
        <v>41157</v>
      </c>
      <c r="B1605" s="26">
        <v>4.5797779967589394E-2</v>
      </c>
    </row>
    <row r="1606" spans="1:2" x14ac:dyDescent="0.25">
      <c r="A1606" s="25">
        <v>41158</v>
      </c>
      <c r="B1606" s="26">
        <v>4.5198495584054962E-2</v>
      </c>
    </row>
    <row r="1607" spans="1:2" x14ac:dyDescent="0.25">
      <c r="A1607" s="25">
        <v>41159</v>
      </c>
      <c r="B1607" s="26">
        <v>5.0674149336584692E-2</v>
      </c>
    </row>
    <row r="1608" spans="1:2" x14ac:dyDescent="0.25">
      <c r="A1608" s="25">
        <v>41162</v>
      </c>
      <c r="B1608" s="26">
        <v>4.8911901911064176E-2</v>
      </c>
    </row>
    <row r="1609" spans="1:2" x14ac:dyDescent="0.25">
      <c r="A1609" s="25">
        <v>41163</v>
      </c>
      <c r="B1609" s="26">
        <v>4.8629582484221376E-2</v>
      </c>
    </row>
    <row r="1610" spans="1:2" x14ac:dyDescent="0.25">
      <c r="A1610" s="25">
        <v>41164</v>
      </c>
      <c r="B1610" s="26">
        <v>4.6863230383957351E-2</v>
      </c>
    </row>
    <row r="1611" spans="1:2" x14ac:dyDescent="0.25">
      <c r="A1611" s="25">
        <v>41165</v>
      </c>
      <c r="B1611" s="26">
        <v>4.5184749355252206E-2</v>
      </c>
    </row>
    <row r="1612" spans="1:2" x14ac:dyDescent="0.25">
      <c r="A1612" s="25">
        <v>41166</v>
      </c>
      <c r="B1612" s="26">
        <v>5.0071223978795029E-2</v>
      </c>
    </row>
    <row r="1613" spans="1:2" x14ac:dyDescent="0.25">
      <c r="A1613" s="25">
        <v>41169</v>
      </c>
      <c r="B1613" s="26">
        <v>5.103901121939125E-2</v>
      </c>
    </row>
    <row r="1614" spans="1:2" x14ac:dyDescent="0.25">
      <c r="A1614" s="25">
        <v>41170</v>
      </c>
      <c r="B1614" s="26">
        <v>5.0351697382660141E-2</v>
      </c>
    </row>
    <row r="1615" spans="1:2" x14ac:dyDescent="0.25">
      <c r="A1615" s="25">
        <v>41171</v>
      </c>
      <c r="B1615" s="26">
        <v>4.8532499995978487E-2</v>
      </c>
    </row>
    <row r="1616" spans="1:2" x14ac:dyDescent="0.25">
      <c r="A1616" s="25">
        <v>41172</v>
      </c>
      <c r="B1616" s="26">
        <v>4.6850395934374504E-2</v>
      </c>
    </row>
    <row r="1617" spans="1:2" x14ac:dyDescent="0.25">
      <c r="A1617" s="25">
        <v>41173</v>
      </c>
      <c r="B1617" s="26">
        <v>4.6703990883796634E-2</v>
      </c>
    </row>
    <row r="1618" spans="1:2" x14ac:dyDescent="0.25">
      <c r="A1618" s="25">
        <v>41176</v>
      </c>
      <c r="B1618" s="26">
        <v>4.5287716901348633E-2</v>
      </c>
    </row>
    <row r="1619" spans="1:2" x14ac:dyDescent="0.25">
      <c r="A1619" s="25">
        <v>41177</v>
      </c>
      <c r="B1619" s="26">
        <v>4.3869871155056535E-2</v>
      </c>
    </row>
    <row r="1620" spans="1:2" x14ac:dyDescent="0.25">
      <c r="A1620" s="25">
        <v>41178</v>
      </c>
      <c r="B1620" s="26">
        <v>4.6603236938445154E-2</v>
      </c>
    </row>
    <row r="1621" spans="1:2" x14ac:dyDescent="0.25">
      <c r="A1621" s="25">
        <v>41179</v>
      </c>
      <c r="B1621" s="26">
        <v>4.5646626332572597E-2</v>
      </c>
    </row>
    <row r="1622" spans="1:2" x14ac:dyDescent="0.25">
      <c r="A1622" s="25">
        <v>41180</v>
      </c>
      <c r="B1622" s="26">
        <v>4.4962580020908256E-2</v>
      </c>
    </row>
    <row r="1623" spans="1:2" x14ac:dyDescent="0.25">
      <c r="A1623" s="25">
        <v>41183</v>
      </c>
      <c r="B1623" s="26">
        <v>4.5274471692496605E-2</v>
      </c>
    </row>
    <row r="1624" spans="1:2" x14ac:dyDescent="0.25">
      <c r="A1624" s="25">
        <v>41184</v>
      </c>
      <c r="B1624" s="26">
        <v>4.3637173959756977E-2</v>
      </c>
    </row>
    <row r="1625" spans="1:2" x14ac:dyDescent="0.25">
      <c r="A1625" s="25">
        <v>41185</v>
      </c>
      <c r="B1625" s="26">
        <v>4.2155239486945592E-2</v>
      </c>
    </row>
    <row r="1626" spans="1:2" x14ac:dyDescent="0.25">
      <c r="A1626" s="25">
        <v>41186</v>
      </c>
      <c r="B1626" s="26">
        <v>4.0681750901051403E-2</v>
      </c>
    </row>
    <row r="1627" spans="1:2" x14ac:dyDescent="0.25">
      <c r="A1627" s="25">
        <v>41187</v>
      </c>
      <c r="B1627" s="26">
        <v>3.9467678976253022E-2</v>
      </c>
    </row>
    <row r="1628" spans="1:2" x14ac:dyDescent="0.25">
      <c r="A1628" s="25">
        <v>41190</v>
      </c>
      <c r="B1628" s="26">
        <v>3.8580300735688661E-2</v>
      </c>
    </row>
    <row r="1629" spans="1:2" x14ac:dyDescent="0.25">
      <c r="A1629" s="25">
        <v>41191</v>
      </c>
      <c r="B1629" s="26">
        <v>3.9369552050427484E-2</v>
      </c>
    </row>
    <row r="1630" spans="1:2" x14ac:dyDescent="0.25">
      <c r="A1630" s="25">
        <v>41192</v>
      </c>
      <c r="B1630" s="26">
        <v>4.2394364436422534E-2</v>
      </c>
    </row>
    <row r="1631" spans="1:2" x14ac:dyDescent="0.25">
      <c r="A1631" s="25">
        <v>41193</v>
      </c>
      <c r="B1631" s="26">
        <v>4.1314201866869557E-2</v>
      </c>
    </row>
    <row r="1632" spans="1:2" x14ac:dyDescent="0.25">
      <c r="A1632" s="25">
        <v>41194</v>
      </c>
      <c r="B1632" s="26">
        <v>3.9820493019539063E-2</v>
      </c>
    </row>
    <row r="1633" spans="1:2" x14ac:dyDescent="0.25">
      <c r="A1633" s="25">
        <v>41197</v>
      </c>
      <c r="B1633" s="26">
        <v>3.888448721377482E-2</v>
      </c>
    </row>
    <row r="1634" spans="1:2" x14ac:dyDescent="0.25">
      <c r="A1634" s="25">
        <v>41198</v>
      </c>
      <c r="B1634" s="26">
        <v>3.7875789343750257E-2</v>
      </c>
    </row>
    <row r="1635" spans="1:2" x14ac:dyDescent="0.25">
      <c r="A1635" s="25">
        <v>41199</v>
      </c>
      <c r="B1635" s="26">
        <v>4.0060175522231803E-2</v>
      </c>
    </row>
    <row r="1636" spans="1:2" x14ac:dyDescent="0.25">
      <c r="A1636" s="25">
        <v>41200</v>
      </c>
      <c r="B1636" s="26">
        <v>3.8681889330113975E-2</v>
      </c>
    </row>
    <row r="1637" spans="1:2" x14ac:dyDescent="0.25">
      <c r="A1637" s="25">
        <v>41201</v>
      </c>
      <c r="B1637" s="26">
        <v>3.9376824127357275E-2</v>
      </c>
    </row>
    <row r="1638" spans="1:2" x14ac:dyDescent="0.25">
      <c r="A1638" s="25">
        <v>41204</v>
      </c>
      <c r="B1638" s="26">
        <v>5.0208651862696227E-2</v>
      </c>
    </row>
    <row r="1639" spans="1:2" x14ac:dyDescent="0.25">
      <c r="A1639" s="25">
        <v>41205</v>
      </c>
      <c r="B1639" s="26">
        <v>4.8559372644785E-2</v>
      </c>
    </row>
    <row r="1640" spans="1:2" x14ac:dyDescent="0.25">
      <c r="A1640" s="25">
        <v>41206</v>
      </c>
      <c r="B1640" s="26">
        <v>4.9260859290355202E-2</v>
      </c>
    </row>
    <row r="1641" spans="1:2" x14ac:dyDescent="0.25">
      <c r="A1641" s="25">
        <v>41207</v>
      </c>
      <c r="B1641" s="26">
        <v>4.8885691903667206E-2</v>
      </c>
    </row>
    <row r="1642" spans="1:2" x14ac:dyDescent="0.25">
      <c r="A1642" s="25">
        <v>41208</v>
      </c>
      <c r="B1642" s="26">
        <v>4.7698679440019619E-2</v>
      </c>
    </row>
    <row r="1643" spans="1:2" x14ac:dyDescent="0.25">
      <c r="A1643" s="25">
        <v>41213</v>
      </c>
      <c r="B1643" s="26">
        <v>4.5983091141380474E-2</v>
      </c>
    </row>
    <row r="1644" spans="1:2" x14ac:dyDescent="0.25">
      <c r="A1644" s="25">
        <v>41214</v>
      </c>
      <c r="B1644" s="26">
        <v>4.5985770901893014E-2</v>
      </c>
    </row>
    <row r="1645" spans="1:2" x14ac:dyDescent="0.25">
      <c r="A1645" s="25">
        <v>41215</v>
      </c>
      <c r="B1645" s="26">
        <v>4.4394847042615287E-2</v>
      </c>
    </row>
    <row r="1646" spans="1:2" x14ac:dyDescent="0.25">
      <c r="A1646" s="25">
        <v>41218</v>
      </c>
      <c r="B1646" s="26">
        <v>4.6972318259745273E-2</v>
      </c>
    </row>
    <row r="1647" spans="1:2" x14ac:dyDescent="0.25">
      <c r="A1647" s="25">
        <v>41219</v>
      </c>
      <c r="B1647" s="26">
        <v>4.6684218924531284E-2</v>
      </c>
    </row>
    <row r="1648" spans="1:2" x14ac:dyDescent="0.25">
      <c r="A1648" s="25">
        <v>41220</v>
      </c>
      <c r="B1648" s="26">
        <v>4.7011186012295904E-2</v>
      </c>
    </row>
    <row r="1649" spans="1:2" x14ac:dyDescent="0.25">
      <c r="A1649" s="25">
        <v>41221</v>
      </c>
      <c r="B1649" s="26">
        <v>5.9795922754430117E-2</v>
      </c>
    </row>
    <row r="1650" spans="1:2" x14ac:dyDescent="0.25">
      <c r="A1650" s="25">
        <v>41222</v>
      </c>
      <c r="B1650" s="26">
        <v>6.5793929452765784E-2</v>
      </c>
    </row>
    <row r="1651" spans="1:2" x14ac:dyDescent="0.25">
      <c r="A1651" s="25">
        <v>41225</v>
      </c>
      <c r="B1651" s="26">
        <v>6.4250256035718767E-2</v>
      </c>
    </row>
    <row r="1652" spans="1:2" x14ac:dyDescent="0.25">
      <c r="A1652" s="25">
        <v>41226</v>
      </c>
      <c r="B1652" s="26">
        <v>6.1916233426456802E-2</v>
      </c>
    </row>
    <row r="1653" spans="1:2" x14ac:dyDescent="0.25">
      <c r="A1653" s="25">
        <v>41227</v>
      </c>
      <c r="B1653" s="26">
        <v>6.2692486546339438E-2</v>
      </c>
    </row>
    <row r="1654" spans="1:2" x14ac:dyDescent="0.25">
      <c r="A1654" s="25">
        <v>41228</v>
      </c>
      <c r="B1654" s="26">
        <v>6.6846148153595089E-2</v>
      </c>
    </row>
    <row r="1655" spans="1:2" x14ac:dyDescent="0.25">
      <c r="A1655" s="25">
        <v>41229</v>
      </c>
      <c r="B1655" s="26">
        <v>6.5505869177368684E-2</v>
      </c>
    </row>
    <row r="1656" spans="1:2" x14ac:dyDescent="0.25">
      <c r="A1656" s="25">
        <v>41232</v>
      </c>
      <c r="B1656" s="26">
        <v>6.3312673258361443E-2</v>
      </c>
    </row>
    <row r="1657" spans="1:2" x14ac:dyDescent="0.25">
      <c r="A1657" s="25">
        <v>41233</v>
      </c>
      <c r="B1657" s="26">
        <v>6.8273318844632003E-2</v>
      </c>
    </row>
    <row r="1658" spans="1:2" x14ac:dyDescent="0.25">
      <c r="A1658" s="25">
        <v>41234</v>
      </c>
      <c r="B1658" s="26">
        <v>6.5805808733726726E-2</v>
      </c>
    </row>
    <row r="1659" spans="1:2" x14ac:dyDescent="0.25">
      <c r="A1659" s="25">
        <v>41236</v>
      </c>
      <c r="B1659" s="26">
        <v>6.398403109814059E-2</v>
      </c>
    </row>
    <row r="1660" spans="1:2" x14ac:dyDescent="0.25">
      <c r="A1660" s="25">
        <v>41239</v>
      </c>
      <c r="B1660" s="26">
        <v>6.4367104396726271E-2</v>
      </c>
    </row>
    <row r="1661" spans="1:2" x14ac:dyDescent="0.25">
      <c r="A1661" s="25">
        <v>41240</v>
      </c>
      <c r="B1661" s="26">
        <v>6.2043858994505867E-2</v>
      </c>
    </row>
    <row r="1662" spans="1:2" x14ac:dyDescent="0.25">
      <c r="A1662" s="25">
        <v>41241</v>
      </c>
      <c r="B1662" s="26">
        <v>6.0029353479806973E-2</v>
      </c>
    </row>
    <row r="1663" spans="1:2" x14ac:dyDescent="0.25">
      <c r="A1663" s="25">
        <v>41242</v>
      </c>
      <c r="B1663" s="26">
        <v>5.8191790402491027E-2</v>
      </c>
    </row>
    <row r="1664" spans="1:2" x14ac:dyDescent="0.25">
      <c r="A1664" s="25">
        <v>41243</v>
      </c>
      <c r="B1664" s="26">
        <v>5.8522709280830497E-2</v>
      </c>
    </row>
    <row r="1665" spans="1:2" x14ac:dyDescent="0.25">
      <c r="A1665" s="25">
        <v>41246</v>
      </c>
      <c r="B1665" s="26">
        <v>5.6619727312656201E-2</v>
      </c>
    </row>
    <row r="1666" spans="1:2" x14ac:dyDescent="0.25">
      <c r="A1666" s="25">
        <v>41247</v>
      </c>
      <c r="B1666" s="26">
        <v>5.4616601108612037E-2</v>
      </c>
    </row>
    <row r="1667" spans="1:2" x14ac:dyDescent="0.25">
      <c r="A1667" s="25">
        <v>41248</v>
      </c>
      <c r="B1667" s="26">
        <v>5.2737014253176499E-2</v>
      </c>
    </row>
    <row r="1668" spans="1:2" x14ac:dyDescent="0.25">
      <c r="A1668" s="25">
        <v>41249</v>
      </c>
      <c r="B1668" s="26">
        <v>5.1187090949093211E-2</v>
      </c>
    </row>
    <row r="1669" spans="1:2" x14ac:dyDescent="0.25">
      <c r="A1669" s="25">
        <v>41250</v>
      </c>
      <c r="B1669" s="26">
        <v>4.9351096370056365E-2</v>
      </c>
    </row>
    <row r="1670" spans="1:2" x14ac:dyDescent="0.25">
      <c r="A1670" s="25">
        <v>41253</v>
      </c>
      <c r="B1670" s="26">
        <v>4.7702032947747171E-2</v>
      </c>
    </row>
    <row r="1671" spans="1:2" x14ac:dyDescent="0.25">
      <c r="A1671" s="25">
        <v>41254</v>
      </c>
      <c r="B1671" s="26">
        <v>4.6771718484254571E-2</v>
      </c>
    </row>
    <row r="1672" spans="1:2" x14ac:dyDescent="0.25">
      <c r="A1672" s="25">
        <v>41255</v>
      </c>
      <c r="B1672" s="26">
        <v>5.0162518855884096E-2</v>
      </c>
    </row>
    <row r="1673" spans="1:2" x14ac:dyDescent="0.25">
      <c r="A1673" s="25">
        <v>41256</v>
      </c>
      <c r="B1673" s="26">
        <v>5.0333705093608017E-2</v>
      </c>
    </row>
    <row r="1674" spans="1:2" x14ac:dyDescent="0.25">
      <c r="A1674" s="25">
        <v>41257</v>
      </c>
      <c r="B1674" s="26">
        <v>4.9720651309632796E-2</v>
      </c>
    </row>
    <row r="1675" spans="1:2" x14ac:dyDescent="0.25">
      <c r="A1675" s="25">
        <v>41260</v>
      </c>
      <c r="B1675" s="26">
        <v>4.8486087714974216E-2</v>
      </c>
    </row>
    <row r="1676" spans="1:2" x14ac:dyDescent="0.25">
      <c r="A1676" s="25">
        <v>41261</v>
      </c>
      <c r="B1676" s="26">
        <v>5.2109354398809045E-2</v>
      </c>
    </row>
    <row r="1677" spans="1:2" x14ac:dyDescent="0.25">
      <c r="A1677" s="25">
        <v>41262</v>
      </c>
      <c r="B1677" s="26">
        <v>5.899559759819626E-2</v>
      </c>
    </row>
    <row r="1678" spans="1:2" x14ac:dyDescent="0.25">
      <c r="A1678" s="25">
        <v>41263</v>
      </c>
      <c r="B1678" s="26">
        <v>5.6943279833893738E-2</v>
      </c>
    </row>
    <row r="1679" spans="1:2" x14ac:dyDescent="0.25">
      <c r="A1679" s="25">
        <v>41264</v>
      </c>
      <c r="B1679" s="26">
        <v>5.5930368878262339E-2</v>
      </c>
    </row>
    <row r="1680" spans="1:2" x14ac:dyDescent="0.25">
      <c r="A1680" s="25">
        <v>41267</v>
      </c>
      <c r="B1680" s="26">
        <v>5.3957518270475915E-2</v>
      </c>
    </row>
    <row r="1681" spans="1:2" x14ac:dyDescent="0.25">
      <c r="A1681" s="25">
        <v>41269</v>
      </c>
      <c r="B1681" s="26">
        <v>5.255632141261065E-2</v>
      </c>
    </row>
    <row r="1682" spans="1:2" x14ac:dyDescent="0.25">
      <c r="A1682" s="25">
        <v>41270</v>
      </c>
      <c r="B1682" s="26">
        <v>5.1872527512838155E-2</v>
      </c>
    </row>
    <row r="1683" spans="1:2" x14ac:dyDescent="0.25">
      <c r="A1683" s="25">
        <v>41271</v>
      </c>
      <c r="B1683" s="26">
        <v>5.073526350421706E-2</v>
      </c>
    </row>
    <row r="1684" spans="1:2" x14ac:dyDescent="0.25">
      <c r="A1684" s="25">
        <v>41274</v>
      </c>
      <c r="B1684" s="26">
        <v>4.8964935147832893E-2</v>
      </c>
    </row>
    <row r="1685" spans="1:2" x14ac:dyDescent="0.25">
      <c r="A1685" s="25">
        <v>41276</v>
      </c>
      <c r="B1685" s="26">
        <v>5.2091780113541888E-2</v>
      </c>
    </row>
    <row r="1686" spans="1:2" x14ac:dyDescent="0.25">
      <c r="A1686" s="25">
        <v>41277</v>
      </c>
      <c r="B1686" s="26">
        <v>5.8026133311623658E-2</v>
      </c>
    </row>
    <row r="1687" spans="1:2" x14ac:dyDescent="0.25">
      <c r="A1687" s="25">
        <v>41278</v>
      </c>
      <c r="B1687" s="26">
        <v>5.5940727696790378E-2</v>
      </c>
    </row>
    <row r="1688" spans="1:2" x14ac:dyDescent="0.25">
      <c r="A1688" s="25">
        <v>41281</v>
      </c>
      <c r="B1688" s="26">
        <v>5.5139373357477983E-2</v>
      </c>
    </row>
    <row r="1689" spans="1:2" x14ac:dyDescent="0.25">
      <c r="A1689" s="25">
        <v>41282</v>
      </c>
      <c r="B1689" s="26">
        <v>5.3431096768034349E-2</v>
      </c>
    </row>
    <row r="1690" spans="1:2" x14ac:dyDescent="0.25">
      <c r="A1690" s="25">
        <v>41283</v>
      </c>
      <c r="B1690" s="26">
        <v>5.1512771511076437E-2</v>
      </c>
    </row>
    <row r="1691" spans="1:2" x14ac:dyDescent="0.25">
      <c r="A1691" s="25">
        <v>41284</v>
      </c>
      <c r="B1691" s="26">
        <v>5.0630128547102984E-2</v>
      </c>
    </row>
    <row r="1692" spans="1:2" x14ac:dyDescent="0.25">
      <c r="A1692" s="25">
        <v>41285</v>
      </c>
      <c r="B1692" s="26">
        <v>5.0656542828612511E-2</v>
      </c>
    </row>
    <row r="1693" spans="1:2" x14ac:dyDescent="0.25">
      <c r="A1693" s="25">
        <v>41288</v>
      </c>
      <c r="B1693" s="26">
        <v>4.8815205357957185E-2</v>
      </c>
    </row>
    <row r="1694" spans="1:2" x14ac:dyDescent="0.25">
      <c r="A1694" s="25">
        <v>41289</v>
      </c>
      <c r="B1694" s="26">
        <v>4.7066548623543154E-2</v>
      </c>
    </row>
    <row r="1695" spans="1:2" x14ac:dyDescent="0.25">
      <c r="A1695" s="25">
        <v>41290</v>
      </c>
      <c r="B1695" s="26">
        <v>4.5731707596636091E-2</v>
      </c>
    </row>
    <row r="1696" spans="1:2" x14ac:dyDescent="0.25">
      <c r="A1696" s="25">
        <v>41291</v>
      </c>
      <c r="B1696" s="26">
        <v>4.4096181175795716E-2</v>
      </c>
    </row>
    <row r="1697" spans="1:2" x14ac:dyDescent="0.25">
      <c r="A1697" s="25">
        <v>41292</v>
      </c>
      <c r="B1697" s="26">
        <v>4.396696845603603E-2</v>
      </c>
    </row>
    <row r="1698" spans="1:2" x14ac:dyDescent="0.25">
      <c r="A1698" s="25">
        <v>41296</v>
      </c>
      <c r="B1698" s="26">
        <v>4.3191201404096463E-2</v>
      </c>
    </row>
    <row r="1699" spans="1:2" x14ac:dyDescent="0.25">
      <c r="A1699" s="25">
        <v>41297</v>
      </c>
      <c r="B1699" s="26">
        <v>4.2604389778500756E-2</v>
      </c>
    </row>
    <row r="1700" spans="1:2" x14ac:dyDescent="0.25">
      <c r="A1700" s="25">
        <v>41298</v>
      </c>
      <c r="B1700" s="26">
        <v>4.129657042654316E-2</v>
      </c>
    </row>
    <row r="1701" spans="1:2" x14ac:dyDescent="0.25">
      <c r="A1701" s="25">
        <v>41299</v>
      </c>
      <c r="B1701" s="26">
        <v>3.9823063102977618E-2</v>
      </c>
    </row>
    <row r="1702" spans="1:2" x14ac:dyDescent="0.25">
      <c r="A1702" s="25">
        <v>41302</v>
      </c>
      <c r="B1702" s="26">
        <v>4.2706520757607482E-2</v>
      </c>
    </row>
    <row r="1703" spans="1:2" x14ac:dyDescent="0.25">
      <c r="A1703" s="25">
        <v>41303</v>
      </c>
      <c r="B1703" s="26">
        <v>4.1249774741065247E-2</v>
      </c>
    </row>
    <row r="1704" spans="1:2" x14ac:dyDescent="0.25">
      <c r="A1704" s="25">
        <v>41304</v>
      </c>
      <c r="B1704" s="26">
        <v>3.9848959352928953E-2</v>
      </c>
    </row>
    <row r="1705" spans="1:2" x14ac:dyDescent="0.25">
      <c r="A1705" s="25">
        <v>41305</v>
      </c>
      <c r="B1705" s="26">
        <v>4.2172744363260385E-2</v>
      </c>
    </row>
    <row r="1706" spans="1:2" x14ac:dyDescent="0.25">
      <c r="A1706" s="25">
        <v>41306</v>
      </c>
      <c r="B1706" s="26">
        <v>5.0161305872292221E-2</v>
      </c>
    </row>
    <row r="1707" spans="1:2" x14ac:dyDescent="0.25">
      <c r="A1707" s="25">
        <v>41309</v>
      </c>
      <c r="B1707" s="26">
        <v>5.0462991307550449E-2</v>
      </c>
    </row>
    <row r="1708" spans="1:2" x14ac:dyDescent="0.25">
      <c r="A1708" s="25">
        <v>41310</v>
      </c>
      <c r="B1708" s="26">
        <v>5.6945427655366289E-2</v>
      </c>
    </row>
    <row r="1709" spans="1:2" x14ac:dyDescent="0.25">
      <c r="A1709" s="25">
        <v>41311</v>
      </c>
      <c r="B1709" s="26">
        <v>5.6277546172157765E-2</v>
      </c>
    </row>
    <row r="1710" spans="1:2" x14ac:dyDescent="0.25">
      <c r="A1710" s="25">
        <v>41312</v>
      </c>
      <c r="B1710" s="26">
        <v>5.4426988249393522E-2</v>
      </c>
    </row>
    <row r="1711" spans="1:2" x14ac:dyDescent="0.25">
      <c r="A1711" s="25">
        <v>41313</v>
      </c>
      <c r="B1711" s="26">
        <v>5.3194372271606505E-2</v>
      </c>
    </row>
    <row r="1712" spans="1:2" x14ac:dyDescent="0.25">
      <c r="A1712" s="25">
        <v>41316</v>
      </c>
      <c r="B1712" s="26">
        <v>5.1639055781704045E-2</v>
      </c>
    </row>
    <row r="1713" spans="1:2" x14ac:dyDescent="0.25">
      <c r="A1713" s="25">
        <v>41317</v>
      </c>
      <c r="B1713" s="26">
        <v>4.979995741659414E-2</v>
      </c>
    </row>
    <row r="1714" spans="1:2" x14ac:dyDescent="0.25">
      <c r="A1714" s="25">
        <v>41318</v>
      </c>
      <c r="B1714" s="26">
        <v>4.8146278323647783E-2</v>
      </c>
    </row>
    <row r="1715" spans="1:2" x14ac:dyDescent="0.25">
      <c r="A1715" s="25">
        <v>41319</v>
      </c>
      <c r="B1715" s="26">
        <v>4.6757603666039212E-2</v>
      </c>
    </row>
    <row r="1716" spans="1:2" x14ac:dyDescent="0.25">
      <c r="A1716" s="25">
        <v>41320</v>
      </c>
      <c r="B1716" s="26">
        <v>4.6052648594511206E-2</v>
      </c>
    </row>
    <row r="1717" spans="1:2" x14ac:dyDescent="0.25">
      <c r="A1717" s="25">
        <v>41324</v>
      </c>
      <c r="B1717" s="26">
        <v>4.438797554782499E-2</v>
      </c>
    </row>
    <row r="1718" spans="1:2" x14ac:dyDescent="0.25">
      <c r="A1718" s="25">
        <v>41325</v>
      </c>
      <c r="B1718" s="26">
        <v>4.3451070157002752E-2</v>
      </c>
    </row>
    <row r="1719" spans="1:2" x14ac:dyDescent="0.25">
      <c r="A1719" s="25">
        <v>41326</v>
      </c>
      <c r="B1719" s="26">
        <v>4.869697533295294E-2</v>
      </c>
    </row>
    <row r="1720" spans="1:2" x14ac:dyDescent="0.25">
      <c r="A1720" s="25">
        <v>41327</v>
      </c>
      <c r="B1720" s="26">
        <v>4.9178969349925494E-2</v>
      </c>
    </row>
    <row r="1721" spans="1:2" x14ac:dyDescent="0.25">
      <c r="A1721" s="25">
        <v>41330</v>
      </c>
      <c r="B1721" s="26">
        <v>4.8535070329245741E-2</v>
      </c>
    </row>
    <row r="1722" spans="1:2" x14ac:dyDescent="0.25">
      <c r="A1722" s="25">
        <v>41331</v>
      </c>
      <c r="B1722" s="26">
        <v>5.718877552267318E-2</v>
      </c>
    </row>
    <row r="1723" spans="1:2" x14ac:dyDescent="0.25">
      <c r="A1723" s="25">
        <v>41332</v>
      </c>
      <c r="B1723" s="26">
        <v>5.5413723416906147E-2</v>
      </c>
    </row>
    <row r="1724" spans="1:2" x14ac:dyDescent="0.25">
      <c r="A1724" s="25">
        <v>41333</v>
      </c>
      <c r="B1724" s="26">
        <v>5.6497556903148026E-2</v>
      </c>
    </row>
    <row r="1725" spans="1:2" x14ac:dyDescent="0.25">
      <c r="A1725" s="25">
        <v>41334</v>
      </c>
      <c r="B1725" s="26">
        <v>5.4918556433413861E-2</v>
      </c>
    </row>
    <row r="1726" spans="1:2" x14ac:dyDescent="0.25">
      <c r="A1726" s="25">
        <v>41337</v>
      </c>
      <c r="B1726" s="26">
        <v>5.3632111585720732E-2</v>
      </c>
    </row>
    <row r="1727" spans="1:2" x14ac:dyDescent="0.25">
      <c r="A1727" s="25">
        <v>41338</v>
      </c>
      <c r="B1727" s="26">
        <v>5.2663914989057363E-2</v>
      </c>
    </row>
    <row r="1728" spans="1:2" x14ac:dyDescent="0.25">
      <c r="A1728" s="25">
        <v>41339</v>
      </c>
      <c r="B1728" s="26">
        <v>5.6874760371391025E-2</v>
      </c>
    </row>
    <row r="1729" spans="1:2" x14ac:dyDescent="0.25">
      <c r="A1729" s="25">
        <v>41340</v>
      </c>
      <c r="B1729" s="26">
        <v>5.5289469781973688E-2</v>
      </c>
    </row>
    <row r="1730" spans="1:2" x14ac:dyDescent="0.25">
      <c r="A1730" s="25">
        <v>41341</v>
      </c>
      <c r="B1730" s="26">
        <v>5.3822980937138054E-2</v>
      </c>
    </row>
    <row r="1731" spans="1:2" x14ac:dyDescent="0.25">
      <c r="A1731" s="25">
        <v>41344</v>
      </c>
      <c r="B1731" s="26">
        <v>5.6610751414411305E-2</v>
      </c>
    </row>
    <row r="1732" spans="1:2" x14ac:dyDescent="0.25">
      <c r="A1732" s="25">
        <v>41345</v>
      </c>
      <c r="B1732" s="26">
        <v>5.4757836955914095E-2</v>
      </c>
    </row>
    <row r="1733" spans="1:2" x14ac:dyDescent="0.25">
      <c r="A1733" s="25">
        <v>41346</v>
      </c>
      <c r="B1733" s="26">
        <v>5.2826868424452014E-2</v>
      </c>
    </row>
    <row r="1734" spans="1:2" x14ac:dyDescent="0.25">
      <c r="A1734" s="25">
        <v>41347</v>
      </c>
      <c r="B1734" s="26">
        <v>5.1491411417201122E-2</v>
      </c>
    </row>
    <row r="1735" spans="1:2" x14ac:dyDescent="0.25">
      <c r="A1735" s="25">
        <v>41348</v>
      </c>
      <c r="B1735" s="26">
        <v>5.3204724776910808E-2</v>
      </c>
    </row>
    <row r="1736" spans="1:2" x14ac:dyDescent="0.25">
      <c r="A1736" s="25">
        <v>41351</v>
      </c>
      <c r="B1736" s="26">
        <v>5.2138525803414278E-2</v>
      </c>
    </row>
    <row r="1737" spans="1:2" x14ac:dyDescent="0.25">
      <c r="A1737" s="25">
        <v>41352</v>
      </c>
      <c r="B1737" s="26">
        <v>5.2858174484649197E-2</v>
      </c>
    </row>
    <row r="1738" spans="1:2" x14ac:dyDescent="0.25">
      <c r="A1738" s="25">
        <v>41353</v>
      </c>
      <c r="B1738" s="26">
        <v>5.1092273095016148E-2</v>
      </c>
    </row>
    <row r="1739" spans="1:2" x14ac:dyDescent="0.25">
      <c r="A1739" s="25">
        <v>41354</v>
      </c>
      <c r="B1739" s="26">
        <v>5.2223001685571313E-2</v>
      </c>
    </row>
    <row r="1740" spans="1:2" x14ac:dyDescent="0.25">
      <c r="A1740" s="25">
        <v>41355</v>
      </c>
      <c r="B1740" s="26">
        <v>5.2846761052416195E-2</v>
      </c>
    </row>
    <row r="1741" spans="1:2" x14ac:dyDescent="0.25">
      <c r="A1741" s="25">
        <v>41358</v>
      </c>
      <c r="B1741" s="26">
        <v>5.0929184703582049E-2</v>
      </c>
    </row>
    <row r="1742" spans="1:2" x14ac:dyDescent="0.25">
      <c r="A1742" s="25">
        <v>41359</v>
      </c>
      <c r="B1742" s="26">
        <v>4.9085075528921052E-2</v>
      </c>
    </row>
    <row r="1743" spans="1:2" x14ac:dyDescent="0.25">
      <c r="A1743" s="25">
        <v>41360</v>
      </c>
      <c r="B1743" s="26">
        <v>4.7560542561517871E-2</v>
      </c>
    </row>
    <row r="1744" spans="1:2" x14ac:dyDescent="0.25">
      <c r="A1744" s="25">
        <v>41361</v>
      </c>
      <c r="B1744" s="26">
        <v>4.5919275661401346E-2</v>
      </c>
    </row>
    <row r="1745" spans="1:2" x14ac:dyDescent="0.25">
      <c r="A1745" s="25">
        <v>41365</v>
      </c>
      <c r="B1745" s="26">
        <v>4.4311322188717618E-2</v>
      </c>
    </row>
    <row r="1746" spans="1:2" x14ac:dyDescent="0.25">
      <c r="A1746" s="25">
        <v>41366</v>
      </c>
      <c r="B1746" s="26">
        <v>4.6266360881244563E-2</v>
      </c>
    </row>
    <row r="1747" spans="1:2" x14ac:dyDescent="0.25">
      <c r="A1747" s="25">
        <v>41367</v>
      </c>
      <c r="B1747" s="26">
        <v>4.5061144532451518E-2</v>
      </c>
    </row>
    <row r="1748" spans="1:2" x14ac:dyDescent="0.25">
      <c r="A1748" s="25">
        <v>41368</v>
      </c>
      <c r="B1748" s="26">
        <v>5.1616269383282773E-2</v>
      </c>
    </row>
    <row r="1749" spans="1:2" x14ac:dyDescent="0.25">
      <c r="A1749" s="25">
        <v>41369</v>
      </c>
      <c r="B1749" s="26">
        <v>5.0111799526550357E-2</v>
      </c>
    </row>
    <row r="1750" spans="1:2" x14ac:dyDescent="0.25">
      <c r="A1750" s="25">
        <v>41372</v>
      </c>
      <c r="B1750" s="26">
        <v>4.8958317525706556E-2</v>
      </c>
    </row>
    <row r="1751" spans="1:2" x14ac:dyDescent="0.25">
      <c r="A1751" s="25">
        <v>41373</v>
      </c>
      <c r="B1751" s="26">
        <v>4.81713718901799E-2</v>
      </c>
    </row>
    <row r="1752" spans="1:2" x14ac:dyDescent="0.25">
      <c r="A1752" s="25">
        <v>41374</v>
      </c>
      <c r="B1752" s="26">
        <v>4.6421551624357925E-2</v>
      </c>
    </row>
    <row r="1753" spans="1:2" x14ac:dyDescent="0.25">
      <c r="A1753" s="25">
        <v>41375</v>
      </c>
      <c r="B1753" s="26">
        <v>4.7631380131012292E-2</v>
      </c>
    </row>
    <row r="1754" spans="1:2" x14ac:dyDescent="0.25">
      <c r="A1754" s="25">
        <v>41376</v>
      </c>
      <c r="B1754" s="26">
        <v>4.6042772627005249E-2</v>
      </c>
    </row>
    <row r="1755" spans="1:2" x14ac:dyDescent="0.25">
      <c r="A1755" s="25">
        <v>41379</v>
      </c>
      <c r="B1755" s="26">
        <v>4.4391962572545497E-2</v>
      </c>
    </row>
    <row r="1756" spans="1:2" x14ac:dyDescent="0.25">
      <c r="A1756" s="25">
        <v>41380</v>
      </c>
      <c r="B1756" s="26">
        <v>6.3564261677567818E-2</v>
      </c>
    </row>
    <row r="1757" spans="1:2" x14ac:dyDescent="0.25">
      <c r="A1757" s="25">
        <v>41381</v>
      </c>
      <c r="B1757" s="26">
        <v>6.2016915320920178E-2</v>
      </c>
    </row>
    <row r="1758" spans="1:2" x14ac:dyDescent="0.25">
      <c r="A1758" s="25">
        <v>41382</v>
      </c>
      <c r="B1758" s="26">
        <v>6.0969620557179888E-2</v>
      </c>
    </row>
    <row r="1759" spans="1:2" x14ac:dyDescent="0.25">
      <c r="A1759" s="25">
        <v>41383</v>
      </c>
      <c r="B1759" s="26">
        <v>6.1632674549898805E-2</v>
      </c>
    </row>
    <row r="1760" spans="1:2" x14ac:dyDescent="0.25">
      <c r="A1760" s="25">
        <v>41386</v>
      </c>
      <c r="B1760" s="26">
        <v>6.1077696575070638E-2</v>
      </c>
    </row>
    <row r="1761" spans="1:2" x14ac:dyDescent="0.25">
      <c r="A1761" s="25">
        <v>41387</v>
      </c>
      <c r="B1761" s="26">
        <v>5.8876796157720651E-2</v>
      </c>
    </row>
    <row r="1762" spans="1:2" x14ac:dyDescent="0.25">
      <c r="A1762" s="25">
        <v>41388</v>
      </c>
      <c r="B1762" s="26">
        <v>6.0402395352983085E-2</v>
      </c>
    </row>
    <row r="1763" spans="1:2" x14ac:dyDescent="0.25">
      <c r="A1763" s="25">
        <v>41389</v>
      </c>
      <c r="B1763" s="26">
        <v>5.8309837877934444E-2</v>
      </c>
    </row>
    <row r="1764" spans="1:2" x14ac:dyDescent="0.25">
      <c r="A1764" s="25">
        <v>41390</v>
      </c>
      <c r="B1764" s="26">
        <v>5.6220683202795253E-2</v>
      </c>
    </row>
    <row r="1765" spans="1:2" x14ac:dyDescent="0.25">
      <c r="A1765" s="25">
        <v>41393</v>
      </c>
      <c r="B1765" s="26">
        <v>5.5276502770107566E-2</v>
      </c>
    </row>
    <row r="1766" spans="1:2" x14ac:dyDescent="0.25">
      <c r="A1766" s="25">
        <v>41394</v>
      </c>
      <c r="B1766" s="26">
        <v>5.5546848673109106E-2</v>
      </c>
    </row>
    <row r="1767" spans="1:2" x14ac:dyDescent="0.25">
      <c r="A1767" s="25">
        <v>41395</v>
      </c>
      <c r="B1767" s="26">
        <v>5.3766365221175581E-2</v>
      </c>
    </row>
    <row r="1768" spans="1:2" x14ac:dyDescent="0.25">
      <c r="A1768" s="25">
        <v>41396</v>
      </c>
      <c r="B1768" s="26">
        <v>6.7374270282679921E-2</v>
      </c>
    </row>
    <row r="1769" spans="1:2" x14ac:dyDescent="0.25">
      <c r="A1769" s="25">
        <v>41397</v>
      </c>
      <c r="B1769" s="26">
        <v>6.8304382777402375E-2</v>
      </c>
    </row>
    <row r="1770" spans="1:2" x14ac:dyDescent="0.25">
      <c r="A1770" s="25">
        <v>41400</v>
      </c>
      <c r="B1770" s="26">
        <v>6.7980474027217824E-2</v>
      </c>
    </row>
    <row r="1771" spans="1:2" x14ac:dyDescent="0.25">
      <c r="A1771" s="25">
        <v>41401</v>
      </c>
      <c r="B1771" s="26">
        <v>6.5512828116421812E-2</v>
      </c>
    </row>
    <row r="1772" spans="1:2" x14ac:dyDescent="0.25">
      <c r="A1772" s="25">
        <v>41402</v>
      </c>
      <c r="B1772" s="26">
        <v>6.4142414519381394E-2</v>
      </c>
    </row>
    <row r="1773" spans="1:2" x14ac:dyDescent="0.25">
      <c r="A1773" s="25">
        <v>41403</v>
      </c>
      <c r="B1773" s="26">
        <v>6.2713195018139392E-2</v>
      </c>
    </row>
    <row r="1774" spans="1:2" x14ac:dyDescent="0.25">
      <c r="A1774" s="25">
        <v>41404</v>
      </c>
      <c r="B1774" s="26">
        <v>6.0451381399409941E-2</v>
      </c>
    </row>
    <row r="1775" spans="1:2" x14ac:dyDescent="0.25">
      <c r="A1775" s="25">
        <v>41407</v>
      </c>
      <c r="B1775" s="26">
        <v>6.1884113442340141E-2</v>
      </c>
    </row>
    <row r="1776" spans="1:2" x14ac:dyDescent="0.25">
      <c r="A1776" s="25">
        <v>41408</v>
      </c>
      <c r="B1776" s="26">
        <v>5.9799334204548138E-2</v>
      </c>
    </row>
    <row r="1777" spans="1:2" x14ac:dyDescent="0.25">
      <c r="A1777" s="25">
        <v>41409</v>
      </c>
      <c r="B1777" s="26">
        <v>5.8153594345876199E-2</v>
      </c>
    </row>
    <row r="1778" spans="1:2" x14ac:dyDescent="0.25">
      <c r="A1778" s="25">
        <v>41410</v>
      </c>
      <c r="B1778" s="26">
        <v>5.6068137592602055E-2</v>
      </c>
    </row>
    <row r="1779" spans="1:2" x14ac:dyDescent="0.25">
      <c r="A1779" s="25">
        <v>41411</v>
      </c>
      <c r="B1779" s="26">
        <v>5.4043853978780518E-2</v>
      </c>
    </row>
    <row r="1780" spans="1:2" x14ac:dyDescent="0.25">
      <c r="A1780" s="25">
        <v>41414</v>
      </c>
      <c r="B1780" s="26">
        <v>5.6711730276994887E-2</v>
      </c>
    </row>
    <row r="1781" spans="1:2" x14ac:dyDescent="0.25">
      <c r="A1781" s="25">
        <v>41415</v>
      </c>
      <c r="B1781" s="26">
        <v>5.617065799195127E-2</v>
      </c>
    </row>
    <row r="1782" spans="1:2" x14ac:dyDescent="0.25">
      <c r="A1782" s="25">
        <v>41416</v>
      </c>
      <c r="B1782" s="26">
        <v>5.4195621776264732E-2</v>
      </c>
    </row>
    <row r="1783" spans="1:2" x14ac:dyDescent="0.25">
      <c r="A1783" s="25">
        <v>41417</v>
      </c>
      <c r="B1783" s="26">
        <v>5.7349106453832177E-2</v>
      </c>
    </row>
    <row r="1784" spans="1:2" x14ac:dyDescent="0.25">
      <c r="A1784" s="25">
        <v>41418</v>
      </c>
      <c r="B1784" s="26">
        <v>5.5831513200364807E-2</v>
      </c>
    </row>
    <row r="1785" spans="1:2" x14ac:dyDescent="0.25">
      <c r="A1785" s="25">
        <v>41422</v>
      </c>
      <c r="B1785" s="26">
        <v>5.3802225908312989E-2</v>
      </c>
    </row>
    <row r="1786" spans="1:2" x14ac:dyDescent="0.25">
      <c r="A1786" s="25">
        <v>41423</v>
      </c>
      <c r="B1786" s="26">
        <v>5.3399379504265973E-2</v>
      </c>
    </row>
    <row r="1787" spans="1:2" x14ac:dyDescent="0.25">
      <c r="A1787" s="25">
        <v>41424</v>
      </c>
      <c r="B1787" s="26">
        <v>5.5279338665600516E-2</v>
      </c>
    </row>
    <row r="1788" spans="1:2" x14ac:dyDescent="0.25">
      <c r="A1788" s="25">
        <v>41425</v>
      </c>
      <c r="B1788" s="26">
        <v>5.3956180523600246E-2</v>
      </c>
    </row>
    <row r="1789" spans="1:2" x14ac:dyDescent="0.25">
      <c r="A1789" s="25">
        <v>41428</v>
      </c>
      <c r="B1789" s="26">
        <v>5.4075797035611509E-2</v>
      </c>
    </row>
    <row r="1790" spans="1:2" x14ac:dyDescent="0.25">
      <c r="A1790" s="25">
        <v>41429</v>
      </c>
      <c r="B1790" s="26">
        <v>5.3139992168469326E-2</v>
      </c>
    </row>
    <row r="1791" spans="1:2" x14ac:dyDescent="0.25">
      <c r="A1791" s="25">
        <v>41430</v>
      </c>
      <c r="B1791" s="26">
        <v>5.1410192439807961E-2</v>
      </c>
    </row>
    <row r="1792" spans="1:2" x14ac:dyDescent="0.25">
      <c r="A1792" s="25">
        <v>41431</v>
      </c>
      <c r="B1792" s="26">
        <v>5.2374874981940052E-2</v>
      </c>
    </row>
    <row r="1793" spans="1:2" x14ac:dyDescent="0.25">
      <c r="A1793" s="25">
        <v>41432</v>
      </c>
      <c r="B1793" s="26">
        <v>5.410870757033736E-2</v>
      </c>
    </row>
    <row r="1794" spans="1:2" x14ac:dyDescent="0.25">
      <c r="A1794" s="25">
        <v>41435</v>
      </c>
      <c r="B1794" s="26">
        <v>5.2214761039664909E-2</v>
      </c>
    </row>
    <row r="1795" spans="1:2" x14ac:dyDescent="0.25">
      <c r="A1795" s="25">
        <v>41436</v>
      </c>
      <c r="B1795" s="26">
        <v>5.0605244154805884E-2</v>
      </c>
    </row>
    <row r="1796" spans="1:2" x14ac:dyDescent="0.25">
      <c r="A1796" s="25">
        <v>41437</v>
      </c>
      <c r="B1796" s="26">
        <v>5.4780005266867597E-2</v>
      </c>
    </row>
    <row r="1797" spans="1:2" x14ac:dyDescent="0.25">
      <c r="A1797" s="25">
        <v>41438</v>
      </c>
      <c r="B1797" s="26">
        <v>5.3479469589122551E-2</v>
      </c>
    </row>
    <row r="1798" spans="1:2" x14ac:dyDescent="0.25">
      <c r="A1798" s="25">
        <v>41439</v>
      </c>
      <c r="B1798" s="26">
        <v>5.908003333107581E-2</v>
      </c>
    </row>
    <row r="1799" spans="1:2" x14ac:dyDescent="0.25">
      <c r="A1799" s="25">
        <v>41442</v>
      </c>
      <c r="B1799" s="26">
        <v>5.6956808485601827E-2</v>
      </c>
    </row>
    <row r="1800" spans="1:2" x14ac:dyDescent="0.25">
      <c r="A1800" s="25">
        <v>41443</v>
      </c>
      <c r="B1800" s="26">
        <v>5.6098811133495817E-2</v>
      </c>
    </row>
    <row r="1801" spans="1:2" x14ac:dyDescent="0.25">
      <c r="A1801" s="25">
        <v>41444</v>
      </c>
      <c r="B1801" s="26">
        <v>5.478401883437873E-2</v>
      </c>
    </row>
    <row r="1802" spans="1:2" x14ac:dyDescent="0.25">
      <c r="A1802" s="25">
        <v>41445</v>
      </c>
      <c r="B1802" s="26">
        <v>5.9950378969718866E-2</v>
      </c>
    </row>
    <row r="1803" spans="1:2" x14ac:dyDescent="0.25">
      <c r="A1803" s="25">
        <v>41446</v>
      </c>
      <c r="B1803" s="26">
        <v>8.1090639356365887E-2</v>
      </c>
    </row>
    <row r="1804" spans="1:2" x14ac:dyDescent="0.25">
      <c r="A1804" s="25">
        <v>41449</v>
      </c>
      <c r="B1804" s="26">
        <v>7.8651168749640732E-2</v>
      </c>
    </row>
    <row r="1805" spans="1:2" x14ac:dyDescent="0.25">
      <c r="A1805" s="25">
        <v>41450</v>
      </c>
      <c r="B1805" s="26">
        <v>8.0282667737895233E-2</v>
      </c>
    </row>
    <row r="1806" spans="1:2" x14ac:dyDescent="0.25">
      <c r="A1806" s="25">
        <v>41451</v>
      </c>
      <c r="B1806" s="26">
        <v>8.0199058170169091E-2</v>
      </c>
    </row>
    <row r="1807" spans="1:2" x14ac:dyDescent="0.25">
      <c r="A1807" s="25">
        <v>41452</v>
      </c>
      <c r="B1807" s="26">
        <v>7.7296562742230387E-2</v>
      </c>
    </row>
    <row r="1808" spans="1:2" x14ac:dyDescent="0.25">
      <c r="A1808" s="25">
        <v>41453</v>
      </c>
      <c r="B1808" s="26">
        <v>7.9897491627748313E-2</v>
      </c>
    </row>
    <row r="1809" spans="1:2" x14ac:dyDescent="0.25">
      <c r="A1809" s="25">
        <v>41456</v>
      </c>
      <c r="B1809" s="26">
        <v>7.699842363361413E-2</v>
      </c>
    </row>
    <row r="1810" spans="1:2" x14ac:dyDescent="0.25">
      <c r="A1810" s="25">
        <v>41457</v>
      </c>
      <c r="B1810" s="26">
        <v>7.509336500315282E-2</v>
      </c>
    </row>
    <row r="1811" spans="1:2" x14ac:dyDescent="0.25">
      <c r="A1811" s="25">
        <v>41458</v>
      </c>
      <c r="B1811" s="26">
        <v>7.2806993715921767E-2</v>
      </c>
    </row>
    <row r="1812" spans="1:2" x14ac:dyDescent="0.25">
      <c r="A1812" s="25">
        <v>41460</v>
      </c>
      <c r="B1812" s="26">
        <v>7.0570487886902497E-2</v>
      </c>
    </row>
    <row r="1813" spans="1:2" x14ac:dyDescent="0.25">
      <c r="A1813" s="25">
        <v>41463</v>
      </c>
      <c r="B1813" s="26">
        <v>6.8340253299524006E-2</v>
      </c>
    </row>
    <row r="1814" spans="1:2" x14ac:dyDescent="0.25">
      <c r="A1814" s="25">
        <v>41464</v>
      </c>
      <c r="B1814" s="26">
        <v>6.5855429649470817E-2</v>
      </c>
    </row>
    <row r="1815" spans="1:2" x14ac:dyDescent="0.25">
      <c r="A1815" s="25">
        <v>41465</v>
      </c>
      <c r="B1815" s="26">
        <v>6.3743007440795224E-2</v>
      </c>
    </row>
    <row r="1816" spans="1:2" x14ac:dyDescent="0.25">
      <c r="A1816" s="25">
        <v>41466</v>
      </c>
      <c r="B1816" s="26">
        <v>6.1554837185753032E-2</v>
      </c>
    </row>
    <row r="1817" spans="1:2" x14ac:dyDescent="0.25">
      <c r="A1817" s="25">
        <v>41467</v>
      </c>
      <c r="B1817" s="26">
        <v>6.2786071818897796E-2</v>
      </c>
    </row>
    <row r="1818" spans="1:2" x14ac:dyDescent="0.25">
      <c r="A1818" s="25">
        <v>41470</v>
      </c>
      <c r="B1818" s="26">
        <v>6.0788447300989715E-2</v>
      </c>
    </row>
    <row r="1819" spans="1:2" x14ac:dyDescent="0.25">
      <c r="A1819" s="25">
        <v>41471</v>
      </c>
      <c r="B1819" s="26">
        <v>5.9116878485459733E-2</v>
      </c>
    </row>
    <row r="1820" spans="1:2" x14ac:dyDescent="0.25">
      <c r="A1820" s="25">
        <v>41472</v>
      </c>
      <c r="B1820" s="26">
        <v>5.6990305213640659E-2</v>
      </c>
    </row>
    <row r="1821" spans="1:2" x14ac:dyDescent="0.25">
      <c r="A1821" s="25">
        <v>41473</v>
      </c>
      <c r="B1821" s="26">
        <v>5.6904101360568241E-2</v>
      </c>
    </row>
    <row r="1822" spans="1:2" x14ac:dyDescent="0.25">
      <c r="A1822" s="25">
        <v>41474</v>
      </c>
      <c r="B1822" s="26">
        <v>5.4879186656795004E-2</v>
      </c>
    </row>
    <row r="1823" spans="1:2" x14ac:dyDescent="0.25">
      <c r="A1823" s="25">
        <v>41477</v>
      </c>
      <c r="B1823" s="26">
        <v>5.2910426970644416E-2</v>
      </c>
    </row>
    <row r="1824" spans="1:2" x14ac:dyDescent="0.25">
      <c r="A1824" s="25">
        <v>41478</v>
      </c>
      <c r="B1824" s="26">
        <v>5.1055843486897227E-2</v>
      </c>
    </row>
    <row r="1825" spans="1:2" x14ac:dyDescent="0.25">
      <c r="A1825" s="25">
        <v>41479</v>
      </c>
      <c r="B1825" s="26">
        <v>4.9431080013070179E-2</v>
      </c>
    </row>
    <row r="1826" spans="1:2" x14ac:dyDescent="0.25">
      <c r="A1826" s="25">
        <v>41480</v>
      </c>
      <c r="B1826" s="26">
        <v>4.7974411351206253E-2</v>
      </c>
    </row>
    <row r="1827" spans="1:2" x14ac:dyDescent="0.25">
      <c r="A1827" s="25">
        <v>41481</v>
      </c>
      <c r="B1827" s="26">
        <v>5.1302828039473544E-2</v>
      </c>
    </row>
    <row r="1828" spans="1:2" x14ac:dyDescent="0.25">
      <c r="A1828" s="25">
        <v>41484</v>
      </c>
      <c r="B1828" s="26">
        <v>4.9582504355632044E-2</v>
      </c>
    </row>
    <row r="1829" spans="1:2" x14ac:dyDescent="0.25">
      <c r="A1829" s="25">
        <v>41485</v>
      </c>
      <c r="B1829" s="26">
        <v>4.9366624554769381E-2</v>
      </c>
    </row>
    <row r="1830" spans="1:2" x14ac:dyDescent="0.25">
      <c r="A1830" s="25">
        <v>41486</v>
      </c>
      <c r="B1830" s="26">
        <v>4.8150253609080061E-2</v>
      </c>
    </row>
    <row r="1831" spans="1:2" x14ac:dyDescent="0.25">
      <c r="A1831" s="25">
        <v>41487</v>
      </c>
      <c r="B1831" s="26">
        <v>4.6813502328224885E-2</v>
      </c>
    </row>
    <row r="1832" spans="1:2" x14ac:dyDescent="0.25">
      <c r="A1832" s="25">
        <v>41488</v>
      </c>
      <c r="B1832" s="26">
        <v>4.6341573974873519E-2</v>
      </c>
    </row>
    <row r="1833" spans="1:2" x14ac:dyDescent="0.25">
      <c r="A1833" s="25">
        <v>41491</v>
      </c>
      <c r="B1833" s="26">
        <v>4.52588942784568E-2</v>
      </c>
    </row>
    <row r="1834" spans="1:2" x14ac:dyDescent="0.25">
      <c r="A1834" s="25">
        <v>41492</v>
      </c>
      <c r="B1834" s="26">
        <v>4.369664432140806E-2</v>
      </c>
    </row>
    <row r="1835" spans="1:2" x14ac:dyDescent="0.25">
      <c r="A1835" s="25">
        <v>41493</v>
      </c>
      <c r="B1835" s="26">
        <v>4.3353298078058655E-2</v>
      </c>
    </row>
    <row r="1836" spans="1:2" x14ac:dyDescent="0.25">
      <c r="A1836" s="25">
        <v>41494</v>
      </c>
      <c r="B1836" s="26">
        <v>4.3613414419019246E-2</v>
      </c>
    </row>
    <row r="1837" spans="1:2" x14ac:dyDescent="0.25">
      <c r="A1837" s="25">
        <v>41495</v>
      </c>
      <c r="B1837" s="26">
        <v>4.3783826011271572E-2</v>
      </c>
    </row>
    <row r="1838" spans="1:2" x14ac:dyDescent="0.25">
      <c r="A1838" s="25">
        <v>41498</v>
      </c>
      <c r="B1838" s="26">
        <v>4.2192825922549637E-2</v>
      </c>
    </row>
    <row r="1839" spans="1:2" x14ac:dyDescent="0.25">
      <c r="A1839" s="25">
        <v>41499</v>
      </c>
      <c r="B1839" s="26">
        <v>4.0720489040123216E-2</v>
      </c>
    </row>
    <row r="1840" spans="1:2" x14ac:dyDescent="0.25">
      <c r="A1840" s="25">
        <v>41500</v>
      </c>
      <c r="B1840" s="26">
        <v>3.9450788744500004E-2</v>
      </c>
    </row>
    <row r="1841" spans="1:2" x14ac:dyDescent="0.25">
      <c r="A1841" s="25">
        <v>41501</v>
      </c>
      <c r="B1841" s="26">
        <v>3.8100458919735611E-2</v>
      </c>
    </row>
    <row r="1842" spans="1:2" x14ac:dyDescent="0.25">
      <c r="A1842" s="25">
        <v>41502</v>
      </c>
      <c r="B1842" s="26">
        <v>5.3212353462234636E-2</v>
      </c>
    </row>
    <row r="1843" spans="1:2" x14ac:dyDescent="0.25">
      <c r="A1843" s="25">
        <v>41505</v>
      </c>
      <c r="B1843" s="26">
        <v>5.1496434816304386E-2</v>
      </c>
    </row>
    <row r="1844" spans="1:2" x14ac:dyDescent="0.25">
      <c r="A1844" s="25">
        <v>41506</v>
      </c>
      <c r="B1844" s="26">
        <v>5.0649229232111126E-2</v>
      </c>
    </row>
    <row r="1845" spans="1:2" x14ac:dyDescent="0.25">
      <c r="A1845" s="25">
        <v>41507</v>
      </c>
      <c r="B1845" s="26">
        <v>5.3128524248860137E-2</v>
      </c>
    </row>
    <row r="1846" spans="1:2" x14ac:dyDescent="0.25">
      <c r="A1846" s="25">
        <v>41508</v>
      </c>
      <c r="B1846" s="26">
        <v>5.1787472430368582E-2</v>
      </c>
    </row>
    <row r="1847" spans="1:2" x14ac:dyDescent="0.25">
      <c r="A1847" s="25">
        <v>41509</v>
      </c>
      <c r="B1847" s="26">
        <v>5.0901742352297108E-2</v>
      </c>
    </row>
    <row r="1848" spans="1:2" x14ac:dyDescent="0.25">
      <c r="A1848" s="25">
        <v>41512</v>
      </c>
      <c r="B1848" s="26">
        <v>4.940431758288797E-2</v>
      </c>
    </row>
    <row r="1849" spans="1:2" x14ac:dyDescent="0.25">
      <c r="A1849" s="25">
        <v>41513</v>
      </c>
      <c r="B1849" s="26">
        <v>4.7615941539488199E-2</v>
      </c>
    </row>
    <row r="1850" spans="1:2" x14ac:dyDescent="0.25">
      <c r="A1850" s="25">
        <v>41514</v>
      </c>
      <c r="B1850" s="26">
        <v>6.2382618714638252E-2</v>
      </c>
    </row>
    <row r="1851" spans="1:2" x14ac:dyDescent="0.25">
      <c r="A1851" s="25">
        <v>41515</v>
      </c>
      <c r="B1851" s="26">
        <v>6.011905142652986E-2</v>
      </c>
    </row>
    <row r="1852" spans="1:2" x14ac:dyDescent="0.25">
      <c r="A1852" s="25">
        <v>41516</v>
      </c>
      <c r="B1852" s="26">
        <v>6.0001466272255215E-2</v>
      </c>
    </row>
    <row r="1853" spans="1:2" x14ac:dyDescent="0.25">
      <c r="A1853" s="25">
        <v>41520</v>
      </c>
      <c r="B1853" s="26">
        <v>6.2540758457967124E-2</v>
      </c>
    </row>
    <row r="1854" spans="1:2" x14ac:dyDescent="0.25">
      <c r="A1854" s="25">
        <v>41521</v>
      </c>
      <c r="B1854" s="26">
        <v>6.2064329381757759E-2</v>
      </c>
    </row>
    <row r="1855" spans="1:2" x14ac:dyDescent="0.25">
      <c r="A1855" s="25">
        <v>41522</v>
      </c>
      <c r="B1855" s="26">
        <v>6.2722984184986397E-2</v>
      </c>
    </row>
    <row r="1856" spans="1:2" x14ac:dyDescent="0.25">
      <c r="A1856" s="25">
        <v>41523</v>
      </c>
      <c r="B1856" s="26">
        <v>6.0881254796140608E-2</v>
      </c>
    </row>
    <row r="1857" spans="1:2" x14ac:dyDescent="0.25">
      <c r="A1857" s="25">
        <v>41526</v>
      </c>
      <c r="B1857" s="26">
        <v>5.8669065576338858E-2</v>
      </c>
    </row>
    <row r="1858" spans="1:2" x14ac:dyDescent="0.25">
      <c r="A1858" s="25">
        <v>41527</v>
      </c>
      <c r="B1858" s="26">
        <v>6.1316563667344712E-2</v>
      </c>
    </row>
    <row r="1859" spans="1:2" x14ac:dyDescent="0.25">
      <c r="A1859" s="25">
        <v>41528</v>
      </c>
      <c r="B1859" s="26">
        <v>6.0096349258006582E-2</v>
      </c>
    </row>
    <row r="1860" spans="1:2" x14ac:dyDescent="0.25">
      <c r="A1860" s="25">
        <v>41529</v>
      </c>
      <c r="B1860" s="26">
        <v>5.7958840344334926E-2</v>
      </c>
    </row>
    <row r="1861" spans="1:2" x14ac:dyDescent="0.25">
      <c r="A1861" s="25">
        <v>41530</v>
      </c>
      <c r="B1861" s="26">
        <v>5.9810531173498667E-2</v>
      </c>
    </row>
    <row r="1862" spans="1:2" x14ac:dyDescent="0.25">
      <c r="A1862" s="25">
        <v>41533</v>
      </c>
      <c r="B1862" s="26">
        <v>6.0590387103262582E-2</v>
      </c>
    </row>
    <row r="1863" spans="1:2" x14ac:dyDescent="0.25">
      <c r="A1863" s="25">
        <v>41534</v>
      </c>
      <c r="B1863" s="26">
        <v>5.8472159387435226E-2</v>
      </c>
    </row>
    <row r="1864" spans="1:2" x14ac:dyDescent="0.25">
      <c r="A1864" s="25">
        <v>41535</v>
      </c>
      <c r="B1864" s="26">
        <v>5.9296549744450387E-2</v>
      </c>
    </row>
    <row r="1865" spans="1:2" x14ac:dyDescent="0.25">
      <c r="A1865" s="25">
        <v>41536</v>
      </c>
      <c r="B1865" s="26">
        <v>5.8308366451784797E-2</v>
      </c>
    </row>
    <row r="1866" spans="1:2" x14ac:dyDescent="0.25">
      <c r="A1866" s="25">
        <v>41537</v>
      </c>
      <c r="B1866" s="26">
        <v>5.6313384625051088E-2</v>
      </c>
    </row>
    <row r="1867" spans="1:2" x14ac:dyDescent="0.25">
      <c r="A1867" s="25">
        <v>41540</v>
      </c>
      <c r="B1867" s="26">
        <v>5.4323585981671668E-2</v>
      </c>
    </row>
    <row r="1868" spans="1:2" x14ac:dyDescent="0.25">
      <c r="A1868" s="25">
        <v>41541</v>
      </c>
      <c r="B1868" s="26">
        <v>5.3943208579551608E-2</v>
      </c>
    </row>
    <row r="1869" spans="1:2" x14ac:dyDescent="0.25">
      <c r="A1869" s="25">
        <v>41542</v>
      </c>
      <c r="B1869" s="26">
        <v>5.2181324849344686E-2</v>
      </c>
    </row>
    <row r="1870" spans="1:2" x14ac:dyDescent="0.25">
      <c r="A1870" s="25">
        <v>41543</v>
      </c>
      <c r="B1870" s="26">
        <v>5.1185194814216531E-2</v>
      </c>
    </row>
    <row r="1871" spans="1:2" x14ac:dyDescent="0.25">
      <c r="A1871" s="25">
        <v>41544</v>
      </c>
      <c r="B1871" s="26">
        <v>4.9643151024695506E-2</v>
      </c>
    </row>
    <row r="1872" spans="1:2" x14ac:dyDescent="0.25">
      <c r="A1872" s="25">
        <v>41547</v>
      </c>
      <c r="B1872" s="26">
        <v>4.8194146569534246E-2</v>
      </c>
    </row>
    <row r="1873" spans="1:2" x14ac:dyDescent="0.25">
      <c r="A1873" s="25">
        <v>41548</v>
      </c>
      <c r="B1873" s="26">
        <v>4.6465152649810923E-2</v>
      </c>
    </row>
    <row r="1874" spans="1:2" x14ac:dyDescent="0.25">
      <c r="A1874" s="25">
        <v>41549</v>
      </c>
      <c r="B1874" s="26">
        <v>4.7269483457983798E-2</v>
      </c>
    </row>
    <row r="1875" spans="1:2" x14ac:dyDescent="0.25">
      <c r="A1875" s="25">
        <v>41550</v>
      </c>
      <c r="B1875" s="26">
        <v>4.5558807076809114E-2</v>
      </c>
    </row>
    <row r="1876" spans="1:2" x14ac:dyDescent="0.25">
      <c r="A1876" s="25">
        <v>41551</v>
      </c>
      <c r="B1876" s="26">
        <v>4.4896284715565664E-2</v>
      </c>
    </row>
    <row r="1877" spans="1:2" x14ac:dyDescent="0.25">
      <c r="A1877" s="25">
        <v>41554</v>
      </c>
      <c r="B1877" s="26">
        <v>4.5134516804159024E-2</v>
      </c>
    </row>
    <row r="1878" spans="1:2" x14ac:dyDescent="0.25">
      <c r="A1878" s="25">
        <v>41555</v>
      </c>
      <c r="B1878" s="26">
        <v>4.5644916092368384E-2</v>
      </c>
    </row>
    <row r="1879" spans="1:2" x14ac:dyDescent="0.25">
      <c r="A1879" s="25">
        <v>41556</v>
      </c>
      <c r="B1879" s="26">
        <v>4.9616084092525166E-2</v>
      </c>
    </row>
    <row r="1880" spans="1:2" x14ac:dyDescent="0.25">
      <c r="A1880" s="25">
        <v>41557</v>
      </c>
      <c r="B1880" s="26">
        <v>4.838269991189266E-2</v>
      </c>
    </row>
    <row r="1881" spans="1:2" x14ac:dyDescent="0.25">
      <c r="A1881" s="25">
        <v>41558</v>
      </c>
      <c r="B1881" s="26">
        <v>5.2685595764648256E-2</v>
      </c>
    </row>
    <row r="1882" spans="1:2" x14ac:dyDescent="0.25">
      <c r="A1882" s="25">
        <v>41561</v>
      </c>
      <c r="B1882" s="26">
        <v>5.2334849864639855E-2</v>
      </c>
    </row>
    <row r="1883" spans="1:2" x14ac:dyDescent="0.25">
      <c r="A1883" s="25">
        <v>41562</v>
      </c>
      <c r="B1883" s="26">
        <v>5.1317822726891976E-2</v>
      </c>
    </row>
    <row r="1884" spans="1:2" x14ac:dyDescent="0.25">
      <c r="A1884" s="25">
        <v>41563</v>
      </c>
      <c r="B1884" s="26">
        <v>5.2108484575801757E-2</v>
      </c>
    </row>
    <row r="1885" spans="1:2" x14ac:dyDescent="0.25">
      <c r="A1885" s="25">
        <v>41564</v>
      </c>
      <c r="B1885" s="26">
        <v>5.2200668972150359E-2</v>
      </c>
    </row>
    <row r="1886" spans="1:2" x14ac:dyDescent="0.25">
      <c r="A1886" s="25">
        <v>41565</v>
      </c>
      <c r="B1886" s="26">
        <v>5.5388911059381749E-2</v>
      </c>
    </row>
    <row r="1887" spans="1:2" x14ac:dyDescent="0.25">
      <c r="A1887" s="25">
        <v>41568</v>
      </c>
      <c r="B1887" s="26">
        <v>5.3973233960133891E-2</v>
      </c>
    </row>
    <row r="1888" spans="1:2" x14ac:dyDescent="0.25">
      <c r="A1888" s="25">
        <v>41569</v>
      </c>
      <c r="B1888" s="26">
        <v>5.2266577957095585E-2</v>
      </c>
    </row>
    <row r="1889" spans="1:2" x14ac:dyDescent="0.25">
      <c r="A1889" s="25">
        <v>41570</v>
      </c>
      <c r="B1889" s="26">
        <v>5.044042102029412E-2</v>
      </c>
    </row>
    <row r="1890" spans="1:2" x14ac:dyDescent="0.25">
      <c r="A1890" s="25">
        <v>41571</v>
      </c>
      <c r="B1890" s="26">
        <v>4.8660098874629187E-2</v>
      </c>
    </row>
    <row r="1891" spans="1:2" x14ac:dyDescent="0.25">
      <c r="A1891" s="25">
        <v>41572</v>
      </c>
      <c r="B1891" s="26">
        <v>4.7108400336118614E-2</v>
      </c>
    </row>
    <row r="1892" spans="1:2" x14ac:dyDescent="0.25">
      <c r="A1892" s="25">
        <v>41575</v>
      </c>
      <c r="B1892" s="26">
        <v>4.5404632097404016E-2</v>
      </c>
    </row>
    <row r="1893" spans="1:2" x14ac:dyDescent="0.25">
      <c r="A1893" s="25">
        <v>41576</v>
      </c>
      <c r="B1893" s="26">
        <v>4.3792088677066916E-2</v>
      </c>
    </row>
    <row r="1894" spans="1:2" x14ac:dyDescent="0.25">
      <c r="A1894" s="25">
        <v>41577</v>
      </c>
      <c r="B1894" s="26">
        <v>4.3372525119343405E-2</v>
      </c>
    </row>
    <row r="1895" spans="1:2" x14ac:dyDescent="0.25">
      <c r="A1895" s="25">
        <v>41578</v>
      </c>
      <c r="B1895" s="26">
        <v>4.9076591063959354E-2</v>
      </c>
    </row>
    <row r="1896" spans="1:2" x14ac:dyDescent="0.25">
      <c r="A1896" s="25">
        <v>41579</v>
      </c>
      <c r="B1896" s="26">
        <v>4.730094606259861E-2</v>
      </c>
    </row>
    <row r="1897" spans="1:2" x14ac:dyDescent="0.25">
      <c r="A1897" s="25">
        <v>41582</v>
      </c>
      <c r="B1897" s="26">
        <v>4.5583827327240478E-2</v>
      </c>
    </row>
    <row r="1898" spans="1:2" x14ac:dyDescent="0.25">
      <c r="A1898" s="25">
        <v>41583</v>
      </c>
      <c r="B1898" s="26">
        <v>4.7414826726375564E-2</v>
      </c>
    </row>
    <row r="1899" spans="1:2" x14ac:dyDescent="0.25">
      <c r="A1899" s="25">
        <v>41584</v>
      </c>
      <c r="B1899" s="26">
        <v>4.989126221098214E-2</v>
      </c>
    </row>
    <row r="1900" spans="1:2" x14ac:dyDescent="0.25">
      <c r="A1900" s="25">
        <v>41585</v>
      </c>
      <c r="B1900" s="26">
        <v>4.9460959327127144E-2</v>
      </c>
    </row>
    <row r="1901" spans="1:2" x14ac:dyDescent="0.25">
      <c r="A1901" s="25">
        <v>41586</v>
      </c>
      <c r="B1901" s="26">
        <v>5.1670094717064893E-2</v>
      </c>
    </row>
    <row r="1902" spans="1:2" x14ac:dyDescent="0.25">
      <c r="A1902" s="25">
        <v>41589</v>
      </c>
      <c r="B1902" s="26">
        <v>6.0838612645655182E-2</v>
      </c>
    </row>
    <row r="1903" spans="1:2" x14ac:dyDescent="0.25">
      <c r="A1903" s="25">
        <v>41590</v>
      </c>
      <c r="B1903" s="26">
        <v>6.0342471688874542E-2</v>
      </c>
    </row>
    <row r="1904" spans="1:2" x14ac:dyDescent="0.25">
      <c r="A1904" s="25">
        <v>41591</v>
      </c>
      <c r="B1904" s="26">
        <v>6.0802999660864554E-2</v>
      </c>
    </row>
    <row r="1905" spans="1:2" x14ac:dyDescent="0.25">
      <c r="A1905" s="25">
        <v>41592</v>
      </c>
      <c r="B1905" s="26">
        <v>6.0998772445491518E-2</v>
      </c>
    </row>
    <row r="1906" spans="1:2" x14ac:dyDescent="0.25">
      <c r="A1906" s="25">
        <v>41593</v>
      </c>
      <c r="B1906" s="26">
        <v>5.886126516615018E-2</v>
      </c>
    </row>
    <row r="1907" spans="1:2" x14ac:dyDescent="0.25">
      <c r="A1907" s="25">
        <v>41596</v>
      </c>
      <c r="B1907" s="26">
        <v>5.8180944005735959E-2</v>
      </c>
    </row>
    <row r="1908" spans="1:2" x14ac:dyDescent="0.25">
      <c r="A1908" s="25">
        <v>41597</v>
      </c>
      <c r="B1908" s="26">
        <v>6.3470981474371871E-2</v>
      </c>
    </row>
    <row r="1909" spans="1:2" x14ac:dyDescent="0.25">
      <c r="A1909" s="25">
        <v>41598</v>
      </c>
      <c r="B1909" s="26">
        <v>6.1822863539035794E-2</v>
      </c>
    </row>
    <row r="1910" spans="1:2" x14ac:dyDescent="0.25">
      <c r="A1910" s="25">
        <v>41599</v>
      </c>
      <c r="B1910" s="26">
        <v>5.9935225980377572E-2</v>
      </c>
    </row>
    <row r="1911" spans="1:2" x14ac:dyDescent="0.25">
      <c r="A1911" s="25">
        <v>41600</v>
      </c>
      <c r="B1911" s="26">
        <v>6.6353748610365346E-2</v>
      </c>
    </row>
    <row r="1912" spans="1:2" x14ac:dyDescent="0.25">
      <c r="A1912" s="25">
        <v>41603</v>
      </c>
      <c r="B1912" s="26">
        <v>6.4438735664767127E-2</v>
      </c>
    </row>
    <row r="1913" spans="1:2" x14ac:dyDescent="0.25">
      <c r="A1913" s="25">
        <v>41604</v>
      </c>
      <c r="B1913" s="26">
        <v>6.2253093035971936E-2</v>
      </c>
    </row>
    <row r="1914" spans="1:2" x14ac:dyDescent="0.25">
      <c r="A1914" s="25">
        <v>41605</v>
      </c>
      <c r="B1914" s="26">
        <v>6.0576044626000379E-2</v>
      </c>
    </row>
    <row r="1915" spans="1:2" x14ac:dyDescent="0.25">
      <c r="A1915" s="25">
        <v>41607</v>
      </c>
      <c r="B1915" s="26">
        <v>6.0489202922384716E-2</v>
      </c>
    </row>
    <row r="1916" spans="1:2" x14ac:dyDescent="0.25">
      <c r="A1916" s="25">
        <v>41610</v>
      </c>
      <c r="B1916" s="26">
        <v>5.8847131643179028E-2</v>
      </c>
    </row>
    <row r="1917" spans="1:2" x14ac:dyDescent="0.25">
      <c r="A1917" s="25">
        <v>41611</v>
      </c>
      <c r="B1917" s="26">
        <v>5.8839594244923736E-2</v>
      </c>
    </row>
    <row r="1918" spans="1:2" x14ac:dyDescent="0.25">
      <c r="A1918" s="25">
        <v>41612</v>
      </c>
      <c r="B1918" s="26">
        <v>5.8108267179878235E-2</v>
      </c>
    </row>
    <row r="1919" spans="1:2" x14ac:dyDescent="0.25">
      <c r="A1919" s="25">
        <v>41613</v>
      </c>
      <c r="B1919" s="26">
        <v>5.6015915519760373E-2</v>
      </c>
    </row>
    <row r="1920" spans="1:2" x14ac:dyDescent="0.25">
      <c r="A1920" s="25">
        <v>41614</v>
      </c>
      <c r="B1920" s="26">
        <v>5.5494773929970521E-2</v>
      </c>
    </row>
    <row r="1921" spans="1:2" x14ac:dyDescent="0.25">
      <c r="A1921" s="25">
        <v>41617</v>
      </c>
      <c r="B1921" s="26">
        <v>5.5154828958318171E-2</v>
      </c>
    </row>
    <row r="1922" spans="1:2" x14ac:dyDescent="0.25">
      <c r="A1922" s="25">
        <v>41618</v>
      </c>
      <c r="B1922" s="26">
        <v>5.3249764627935681E-2</v>
      </c>
    </row>
    <row r="1923" spans="1:2" x14ac:dyDescent="0.25">
      <c r="A1923" s="25">
        <v>41619</v>
      </c>
      <c r="B1923" s="26">
        <v>5.2924021713542602E-2</v>
      </c>
    </row>
    <row r="1924" spans="1:2" x14ac:dyDescent="0.25">
      <c r="A1924" s="25">
        <v>41620</v>
      </c>
      <c r="B1924" s="26">
        <v>5.5604452533590476E-2</v>
      </c>
    </row>
    <row r="1925" spans="1:2" x14ac:dyDescent="0.25">
      <c r="A1925" s="25">
        <v>41621</v>
      </c>
      <c r="B1925" s="26">
        <v>5.360908671313136E-2</v>
      </c>
    </row>
    <row r="1926" spans="1:2" x14ac:dyDescent="0.25">
      <c r="A1926" s="25">
        <v>41624</v>
      </c>
      <c r="B1926" s="26">
        <v>5.1727632735380433E-2</v>
      </c>
    </row>
    <row r="1927" spans="1:2" x14ac:dyDescent="0.25">
      <c r="A1927" s="25">
        <v>41625</v>
      </c>
      <c r="B1927" s="26">
        <v>5.277672460453469E-2</v>
      </c>
    </row>
    <row r="1928" spans="1:2" x14ac:dyDescent="0.25">
      <c r="A1928" s="25">
        <v>41626</v>
      </c>
      <c r="B1928" s="26">
        <v>5.1041555947673331E-2</v>
      </c>
    </row>
    <row r="1929" spans="1:2" x14ac:dyDescent="0.25">
      <c r="A1929" s="25">
        <v>41627</v>
      </c>
      <c r="B1929" s="26">
        <v>4.9941930619881628E-2</v>
      </c>
    </row>
    <row r="1930" spans="1:2" x14ac:dyDescent="0.25">
      <c r="A1930" s="25">
        <v>41628</v>
      </c>
      <c r="B1930" s="26">
        <v>5.1061230084640835E-2</v>
      </c>
    </row>
    <row r="1931" spans="1:2" x14ac:dyDescent="0.25">
      <c r="A1931" s="25">
        <v>41631</v>
      </c>
      <c r="B1931" s="26">
        <v>6.1377750540154062E-2</v>
      </c>
    </row>
    <row r="1932" spans="1:2" x14ac:dyDescent="0.25">
      <c r="A1932" s="25">
        <v>41632</v>
      </c>
      <c r="B1932" s="26">
        <v>6.0736372497625014E-2</v>
      </c>
    </row>
    <row r="1933" spans="1:2" x14ac:dyDescent="0.25">
      <c r="A1933" s="25">
        <v>41634</v>
      </c>
      <c r="B1933" s="26">
        <v>5.8553440136007343E-2</v>
      </c>
    </row>
    <row r="1934" spans="1:2" x14ac:dyDescent="0.25">
      <c r="A1934" s="25">
        <v>41635</v>
      </c>
      <c r="B1934" s="26">
        <v>5.6427361529791317E-2</v>
      </c>
    </row>
    <row r="1935" spans="1:2" x14ac:dyDescent="0.25">
      <c r="A1935" s="25">
        <v>41638</v>
      </c>
      <c r="B1935" s="26">
        <v>5.4379339669552038E-2</v>
      </c>
    </row>
    <row r="1936" spans="1:2" x14ac:dyDescent="0.25">
      <c r="A1936" s="25">
        <v>41639</v>
      </c>
      <c r="B1936" s="26">
        <v>5.2404201572127364E-2</v>
      </c>
    </row>
    <row r="1937" spans="1:2" x14ac:dyDescent="0.25">
      <c r="A1937" s="25">
        <v>41641</v>
      </c>
      <c r="B1937" s="26">
        <v>5.0947881631228979E-2</v>
      </c>
    </row>
    <row r="1938" spans="1:2" x14ac:dyDescent="0.25">
      <c r="A1938" s="25">
        <v>41642</v>
      </c>
      <c r="B1938" s="26">
        <v>5.2646977044399294E-2</v>
      </c>
    </row>
    <row r="1939" spans="1:2" x14ac:dyDescent="0.25">
      <c r="A1939" s="25">
        <v>41645</v>
      </c>
      <c r="B1939" s="26">
        <v>5.0734918068262136E-2</v>
      </c>
    </row>
    <row r="1940" spans="1:2" x14ac:dyDescent="0.25">
      <c r="A1940" s="25">
        <v>41646</v>
      </c>
      <c r="B1940" s="26">
        <v>4.97329378801133E-2</v>
      </c>
    </row>
    <row r="1941" spans="1:2" x14ac:dyDescent="0.25">
      <c r="A1941" s="25">
        <v>41647</v>
      </c>
      <c r="B1941" s="26">
        <v>4.9324221191203631E-2</v>
      </c>
    </row>
    <row r="1942" spans="1:2" x14ac:dyDescent="0.25">
      <c r="A1942" s="25">
        <v>41648</v>
      </c>
      <c r="B1942" s="26">
        <v>4.8603236884708509E-2</v>
      </c>
    </row>
    <row r="1943" spans="1:2" x14ac:dyDescent="0.25">
      <c r="A1943" s="25">
        <v>41649</v>
      </c>
      <c r="B1943" s="26">
        <v>4.9827353977992213E-2</v>
      </c>
    </row>
    <row r="1944" spans="1:2" x14ac:dyDescent="0.25">
      <c r="A1944" s="25">
        <v>41652</v>
      </c>
      <c r="B1944" s="26">
        <v>5.2259297806729048E-2</v>
      </c>
    </row>
    <row r="1945" spans="1:2" x14ac:dyDescent="0.25">
      <c r="A1945" s="25">
        <v>41653</v>
      </c>
      <c r="B1945" s="26">
        <v>5.6426427657795319E-2</v>
      </c>
    </row>
    <row r="1946" spans="1:2" x14ac:dyDescent="0.25">
      <c r="A1946" s="25">
        <v>41654</v>
      </c>
      <c r="B1946" s="26">
        <v>6.2583568955131758E-2</v>
      </c>
    </row>
    <row r="1947" spans="1:2" x14ac:dyDescent="0.25">
      <c r="A1947" s="25">
        <v>41655</v>
      </c>
      <c r="B1947" s="26">
        <v>6.0505376079955958E-2</v>
      </c>
    </row>
    <row r="1948" spans="1:2" x14ac:dyDescent="0.25">
      <c r="A1948" s="25">
        <v>41656</v>
      </c>
      <c r="B1948" s="26">
        <v>5.8305905065219939E-2</v>
      </c>
    </row>
    <row r="1949" spans="1:2" x14ac:dyDescent="0.25">
      <c r="A1949" s="25">
        <v>41660</v>
      </c>
      <c r="B1949" s="26">
        <v>5.6228126467094255E-2</v>
      </c>
    </row>
    <row r="1950" spans="1:2" x14ac:dyDescent="0.25">
      <c r="A1950" s="25">
        <v>41661</v>
      </c>
      <c r="B1950" s="26">
        <v>5.5156635538196129E-2</v>
      </c>
    </row>
    <row r="1951" spans="1:2" x14ac:dyDescent="0.25">
      <c r="A1951" s="25">
        <v>41662</v>
      </c>
      <c r="B1951" s="26">
        <v>5.4550225973567998E-2</v>
      </c>
    </row>
    <row r="1952" spans="1:2" x14ac:dyDescent="0.25">
      <c r="A1952" s="25">
        <v>41663</v>
      </c>
      <c r="B1952" s="26">
        <v>5.4229939784648205E-2</v>
      </c>
    </row>
    <row r="1953" spans="1:2" x14ac:dyDescent="0.25">
      <c r="A1953" s="25">
        <v>41666</v>
      </c>
      <c r="B1953" s="26">
        <v>6.7088426265112452E-2</v>
      </c>
    </row>
    <row r="1954" spans="1:2" x14ac:dyDescent="0.25">
      <c r="A1954" s="25">
        <v>41667</v>
      </c>
      <c r="B1954" s="26">
        <v>7.0708103910603046E-2</v>
      </c>
    </row>
    <row r="1955" spans="1:2" x14ac:dyDescent="0.25">
      <c r="A1955" s="25">
        <v>41668</v>
      </c>
      <c r="B1955" s="26">
        <v>6.9687948008759729E-2</v>
      </c>
    </row>
    <row r="1956" spans="1:2" x14ac:dyDescent="0.25">
      <c r="A1956" s="25">
        <v>41669</v>
      </c>
      <c r="B1956" s="26">
        <v>6.7294849812698829E-2</v>
      </c>
    </row>
    <row r="1957" spans="1:2" x14ac:dyDescent="0.25">
      <c r="A1957" s="25">
        <v>41670</v>
      </c>
      <c r="B1957" s="26">
        <v>6.824046835726251E-2</v>
      </c>
    </row>
    <row r="1958" spans="1:2" x14ac:dyDescent="0.25">
      <c r="A1958" s="25">
        <v>41673</v>
      </c>
      <c r="B1958" s="26">
        <v>6.6391325764614456E-2</v>
      </c>
    </row>
    <row r="1959" spans="1:2" x14ac:dyDescent="0.25">
      <c r="A1959" s="25">
        <v>41674</v>
      </c>
      <c r="B1959" s="26">
        <v>7.9336648396487325E-2</v>
      </c>
    </row>
    <row r="1960" spans="1:2" x14ac:dyDescent="0.25">
      <c r="A1960" s="25">
        <v>41675</v>
      </c>
      <c r="B1960" s="26">
        <v>7.6952927541020621E-2</v>
      </c>
    </row>
    <row r="1961" spans="1:2" x14ac:dyDescent="0.25">
      <c r="A1961" s="25">
        <v>41676</v>
      </c>
      <c r="B1961" s="26">
        <v>7.5731303243129849E-2</v>
      </c>
    </row>
    <row r="1962" spans="1:2" x14ac:dyDescent="0.25">
      <c r="A1962" s="25">
        <v>41677</v>
      </c>
      <c r="B1962" s="26">
        <v>7.3537148514004572E-2</v>
      </c>
    </row>
    <row r="1963" spans="1:2" x14ac:dyDescent="0.25">
      <c r="A1963" s="25">
        <v>41680</v>
      </c>
      <c r="B1963" s="26">
        <v>7.2470567106515504E-2</v>
      </c>
    </row>
    <row r="1964" spans="1:2" x14ac:dyDescent="0.25">
      <c r="A1964" s="25">
        <v>41681</v>
      </c>
      <c r="B1964" s="26">
        <v>7.0047283538178004E-2</v>
      </c>
    </row>
    <row r="1965" spans="1:2" x14ac:dyDescent="0.25">
      <c r="A1965" s="25">
        <v>41682</v>
      </c>
      <c r="B1965" s="26">
        <v>6.9062558356426121E-2</v>
      </c>
    </row>
    <row r="1966" spans="1:2" x14ac:dyDescent="0.25">
      <c r="A1966" s="25">
        <v>41683</v>
      </c>
      <c r="B1966" s="26">
        <v>6.7413081585910875E-2</v>
      </c>
    </row>
    <row r="1967" spans="1:2" x14ac:dyDescent="0.25">
      <c r="A1967" s="25">
        <v>41684</v>
      </c>
      <c r="B1967" s="26">
        <v>6.6646916245375429E-2</v>
      </c>
    </row>
    <row r="1968" spans="1:2" x14ac:dyDescent="0.25">
      <c r="A1968" s="25">
        <v>41688</v>
      </c>
      <c r="B1968" s="26">
        <v>6.4370628940143726E-2</v>
      </c>
    </row>
    <row r="1969" spans="1:2" x14ac:dyDescent="0.25">
      <c r="A1969" s="25">
        <v>41689</v>
      </c>
      <c r="B1969" s="26">
        <v>6.4157247178335403E-2</v>
      </c>
    </row>
    <row r="1970" spans="1:2" x14ac:dyDescent="0.25">
      <c r="A1970" s="25">
        <v>41690</v>
      </c>
      <c r="B1970" s="26">
        <v>6.1882134005809351E-2</v>
      </c>
    </row>
    <row r="1971" spans="1:2" x14ac:dyDescent="0.25">
      <c r="A1971" s="25">
        <v>41691</v>
      </c>
      <c r="B1971" s="26">
        <v>6.2073928543580792E-2</v>
      </c>
    </row>
    <row r="1972" spans="1:2" x14ac:dyDescent="0.25">
      <c r="A1972" s="25">
        <v>41694</v>
      </c>
      <c r="B1972" s="26">
        <v>5.9860647622865595E-2</v>
      </c>
    </row>
    <row r="1973" spans="1:2" x14ac:dyDescent="0.25">
      <c r="A1973" s="25">
        <v>41695</v>
      </c>
      <c r="B1973" s="26">
        <v>5.8542519387943845E-2</v>
      </c>
    </row>
    <row r="1974" spans="1:2" x14ac:dyDescent="0.25">
      <c r="A1974" s="25">
        <v>41696</v>
      </c>
      <c r="B1974" s="26">
        <v>5.6515388974383032E-2</v>
      </c>
    </row>
    <row r="1975" spans="1:2" x14ac:dyDescent="0.25">
      <c r="A1975" s="25">
        <v>41697</v>
      </c>
      <c r="B1975" s="26">
        <v>5.4973803503433026E-2</v>
      </c>
    </row>
    <row r="1976" spans="1:2" x14ac:dyDescent="0.25">
      <c r="A1976" s="25">
        <v>41698</v>
      </c>
      <c r="B1976" s="26">
        <v>5.3435401686232752E-2</v>
      </c>
    </row>
    <row r="1977" spans="1:2" x14ac:dyDescent="0.25">
      <c r="A1977" s="25">
        <v>41701</v>
      </c>
      <c r="B1977" s="26">
        <v>5.1847256581071109E-2</v>
      </c>
    </row>
    <row r="1978" spans="1:2" x14ac:dyDescent="0.25">
      <c r="A1978" s="25">
        <v>41702</v>
      </c>
      <c r="B1978" s="26">
        <v>5.0578753403965448E-2</v>
      </c>
    </row>
    <row r="1979" spans="1:2" x14ac:dyDescent="0.25">
      <c r="A1979" s="25">
        <v>41703</v>
      </c>
      <c r="B1979" s="26">
        <v>7.0777365338560758E-2</v>
      </c>
    </row>
    <row r="1980" spans="1:2" x14ac:dyDescent="0.25">
      <c r="A1980" s="25">
        <v>41704</v>
      </c>
      <c r="B1980" s="26">
        <v>6.8337103746074365E-2</v>
      </c>
    </row>
    <row r="1981" spans="1:2" x14ac:dyDescent="0.25">
      <c r="A1981" s="25">
        <v>41705</v>
      </c>
      <c r="B1981" s="26">
        <v>6.5944050643791274E-2</v>
      </c>
    </row>
    <row r="1982" spans="1:2" x14ac:dyDescent="0.25">
      <c r="A1982" s="25">
        <v>41708</v>
      </c>
      <c r="B1982" s="26">
        <v>6.3631150345838119E-2</v>
      </c>
    </row>
    <row r="1983" spans="1:2" x14ac:dyDescent="0.25">
      <c r="A1983" s="25">
        <v>41709</v>
      </c>
      <c r="B1983" s="26">
        <v>6.1723087254317299E-2</v>
      </c>
    </row>
    <row r="1984" spans="1:2" x14ac:dyDescent="0.25">
      <c r="A1984" s="25">
        <v>41710</v>
      </c>
      <c r="B1984" s="26">
        <v>6.5585536843129372E-2</v>
      </c>
    </row>
    <row r="1985" spans="1:2" x14ac:dyDescent="0.25">
      <c r="A1985" s="25">
        <v>41711</v>
      </c>
      <c r="B1985" s="26">
        <v>6.3391086930247434E-2</v>
      </c>
    </row>
    <row r="1986" spans="1:2" x14ac:dyDescent="0.25">
      <c r="A1986" s="25">
        <v>41712</v>
      </c>
      <c r="B1986" s="26">
        <v>6.8824296107347707E-2</v>
      </c>
    </row>
    <row r="1987" spans="1:2" x14ac:dyDescent="0.25">
      <c r="A1987" s="25">
        <v>41715</v>
      </c>
      <c r="B1987" s="26">
        <v>6.6748797299967799E-2</v>
      </c>
    </row>
    <row r="1988" spans="1:2" x14ac:dyDescent="0.25">
      <c r="A1988" s="25">
        <v>41716</v>
      </c>
      <c r="B1988" s="26">
        <v>6.4323542486143581E-2</v>
      </c>
    </row>
    <row r="1989" spans="1:2" x14ac:dyDescent="0.25">
      <c r="A1989" s="25">
        <v>41717</v>
      </c>
      <c r="B1989" s="26">
        <v>7.1234505879515381E-2</v>
      </c>
    </row>
    <row r="1990" spans="1:2" x14ac:dyDescent="0.25">
      <c r="A1990" s="25">
        <v>41718</v>
      </c>
      <c r="B1990" s="26">
        <v>7.05535648848504E-2</v>
      </c>
    </row>
    <row r="1991" spans="1:2" x14ac:dyDescent="0.25">
      <c r="A1991" s="25">
        <v>41719</v>
      </c>
      <c r="B1991" s="26">
        <v>6.8142630711182373E-2</v>
      </c>
    </row>
    <row r="1992" spans="1:2" x14ac:dyDescent="0.25">
      <c r="A1992" s="25">
        <v>41722</v>
      </c>
      <c r="B1992" s="26">
        <v>6.6362761123913538E-2</v>
      </c>
    </row>
    <row r="1993" spans="1:2" x14ac:dyDescent="0.25">
      <c r="A1993" s="25">
        <v>41723</v>
      </c>
      <c r="B1993" s="26">
        <v>7.1374811091333507E-2</v>
      </c>
    </row>
    <row r="1994" spans="1:2" x14ac:dyDescent="0.25">
      <c r="A1994" s="25">
        <v>41724</v>
      </c>
      <c r="B1994" s="26">
        <v>6.8951160579688003E-2</v>
      </c>
    </row>
    <row r="1995" spans="1:2" x14ac:dyDescent="0.25">
      <c r="A1995" s="25">
        <v>41725</v>
      </c>
      <c r="B1995" s="26">
        <v>7.6687998087312387E-2</v>
      </c>
    </row>
    <row r="1996" spans="1:2" x14ac:dyDescent="0.25">
      <c r="A1996" s="25">
        <v>41726</v>
      </c>
      <c r="B1996" s="26">
        <v>7.3930694393383178E-2</v>
      </c>
    </row>
    <row r="1997" spans="1:2" x14ac:dyDescent="0.25">
      <c r="A1997" s="25">
        <v>41729</v>
      </c>
      <c r="B1997" s="26">
        <v>7.136317170181973E-2</v>
      </c>
    </row>
    <row r="1998" spans="1:2" x14ac:dyDescent="0.25">
      <c r="A1998" s="25">
        <v>41730</v>
      </c>
      <c r="B1998" s="26">
        <v>7.5600781854166549E-2</v>
      </c>
    </row>
    <row r="1999" spans="1:2" x14ac:dyDescent="0.25">
      <c r="A1999" s="25">
        <v>41731</v>
      </c>
      <c r="B1999" s="26">
        <v>7.626509421069734E-2</v>
      </c>
    </row>
    <row r="2000" spans="1:2" x14ac:dyDescent="0.25">
      <c r="A2000" s="25">
        <v>41732</v>
      </c>
      <c r="B2000" s="26">
        <v>7.3759638753006534E-2</v>
      </c>
    </row>
    <row r="2001" spans="1:2" x14ac:dyDescent="0.25">
      <c r="A2001" s="25">
        <v>41733</v>
      </c>
      <c r="B2001" s="26">
        <v>7.4230952353727758E-2</v>
      </c>
    </row>
    <row r="2002" spans="1:2" x14ac:dyDescent="0.25">
      <c r="A2002" s="25">
        <v>41736</v>
      </c>
      <c r="B2002" s="26">
        <v>8.5126104735530908E-2</v>
      </c>
    </row>
    <row r="2003" spans="1:2" x14ac:dyDescent="0.25">
      <c r="A2003" s="25">
        <v>41737</v>
      </c>
      <c r="B2003" s="26">
        <v>9.0826353546034092E-2</v>
      </c>
    </row>
    <row r="2004" spans="1:2" x14ac:dyDescent="0.25">
      <c r="A2004" s="25">
        <v>41738</v>
      </c>
      <c r="B2004" s="26">
        <v>8.7655152981834863E-2</v>
      </c>
    </row>
    <row r="2005" spans="1:2" x14ac:dyDescent="0.25">
      <c r="A2005" s="25">
        <v>41739</v>
      </c>
      <c r="B2005" s="26">
        <v>9.0990286440496185E-2</v>
      </c>
    </row>
    <row r="2006" spans="1:2" x14ac:dyDescent="0.25">
      <c r="A2006" s="25">
        <v>41740</v>
      </c>
      <c r="B2006" s="26">
        <v>0.10008536914257141</v>
      </c>
    </row>
    <row r="2007" spans="1:2" x14ac:dyDescent="0.25">
      <c r="A2007" s="25">
        <v>41743</v>
      </c>
      <c r="B2007" s="26">
        <v>0.10023375291838121</v>
      </c>
    </row>
    <row r="2008" spans="1:2" x14ac:dyDescent="0.25">
      <c r="A2008" s="25">
        <v>41744</v>
      </c>
      <c r="B2008" s="26">
        <v>9.6592673413672531E-2</v>
      </c>
    </row>
    <row r="2009" spans="1:2" x14ac:dyDescent="0.25">
      <c r="A2009" s="25">
        <v>41745</v>
      </c>
      <c r="B2009" s="26">
        <v>9.3567092304414318E-2</v>
      </c>
    </row>
    <row r="2010" spans="1:2" x14ac:dyDescent="0.25">
      <c r="A2010" s="25">
        <v>41746</v>
      </c>
      <c r="B2010" s="26">
        <v>9.2593954906600315E-2</v>
      </c>
    </row>
    <row r="2011" spans="1:2" x14ac:dyDescent="0.25">
      <c r="A2011" s="25">
        <v>41750</v>
      </c>
      <c r="B2011" s="26">
        <v>9.0344734515181491E-2</v>
      </c>
    </row>
    <row r="2012" spans="1:2" x14ac:dyDescent="0.25">
      <c r="A2012" s="25">
        <v>41751</v>
      </c>
      <c r="B2012" s="26">
        <v>8.894379070174023E-2</v>
      </c>
    </row>
    <row r="2013" spans="1:2" x14ac:dyDescent="0.25">
      <c r="A2013" s="25">
        <v>41752</v>
      </c>
      <c r="B2013" s="26">
        <v>8.925942358098761E-2</v>
      </c>
    </row>
    <row r="2014" spans="1:2" x14ac:dyDescent="0.25">
      <c r="A2014" s="25">
        <v>41753</v>
      </c>
      <c r="B2014" s="26">
        <v>8.6248336022857183E-2</v>
      </c>
    </row>
    <row r="2015" spans="1:2" x14ac:dyDescent="0.25">
      <c r="A2015" s="25">
        <v>41754</v>
      </c>
      <c r="B2015" s="26">
        <v>8.3197591726489536E-2</v>
      </c>
    </row>
    <row r="2016" spans="1:2" x14ac:dyDescent="0.25">
      <c r="A2016" s="25">
        <v>41757</v>
      </c>
      <c r="B2016" s="26">
        <v>9.0404902982618371E-2</v>
      </c>
    </row>
    <row r="2017" spans="1:2" x14ac:dyDescent="0.25">
      <c r="A2017" s="25">
        <v>41758</v>
      </c>
      <c r="B2017" s="26">
        <v>8.7687239756819871E-2</v>
      </c>
    </row>
    <row r="2018" spans="1:2" x14ac:dyDescent="0.25">
      <c r="A2018" s="25">
        <v>41759</v>
      </c>
      <c r="B2018" s="26">
        <v>8.4500588885294256E-2</v>
      </c>
    </row>
    <row r="2019" spans="1:2" x14ac:dyDescent="0.25">
      <c r="A2019" s="25">
        <v>41760</v>
      </c>
      <c r="B2019" s="26">
        <v>8.2053513983887841E-2</v>
      </c>
    </row>
    <row r="2020" spans="1:2" x14ac:dyDescent="0.25">
      <c r="A2020" s="25">
        <v>41761</v>
      </c>
      <c r="B2020" s="26">
        <v>7.9070657240075171E-2</v>
      </c>
    </row>
    <row r="2021" spans="1:2" x14ac:dyDescent="0.25">
      <c r="A2021" s="25">
        <v>41764</v>
      </c>
      <c r="B2021" s="26">
        <v>7.6401100497499277E-2</v>
      </c>
    </row>
    <row r="2022" spans="1:2" x14ac:dyDescent="0.25">
      <c r="A2022" s="25">
        <v>41765</v>
      </c>
      <c r="B2022" s="26">
        <v>7.3840714648273381E-2</v>
      </c>
    </row>
    <row r="2023" spans="1:2" x14ac:dyDescent="0.25">
      <c r="A2023" s="25">
        <v>41766</v>
      </c>
      <c r="B2023" s="26">
        <v>7.2774935951740019E-2</v>
      </c>
    </row>
    <row r="2024" spans="1:2" x14ac:dyDescent="0.25">
      <c r="A2024" s="25">
        <v>41767</v>
      </c>
      <c r="B2024" s="26">
        <v>7.093405056385621E-2</v>
      </c>
    </row>
    <row r="2025" spans="1:2" x14ac:dyDescent="0.25">
      <c r="A2025" s="25">
        <v>41768</v>
      </c>
      <c r="B2025" s="26">
        <v>7.0106061206637815E-2</v>
      </c>
    </row>
    <row r="2026" spans="1:2" x14ac:dyDescent="0.25">
      <c r="A2026" s="25">
        <v>41771</v>
      </c>
      <c r="B2026" s="26">
        <v>6.7857148772049972E-2</v>
      </c>
    </row>
    <row r="2027" spans="1:2" x14ac:dyDescent="0.25">
      <c r="A2027" s="25">
        <v>41772</v>
      </c>
      <c r="B2027" s="26">
        <v>7.2400055419424458E-2</v>
      </c>
    </row>
    <row r="2028" spans="1:2" x14ac:dyDescent="0.25">
      <c r="A2028" s="25">
        <v>41773</v>
      </c>
      <c r="B2028" s="26">
        <v>6.9787482747683371E-2</v>
      </c>
    </row>
    <row r="2029" spans="1:2" x14ac:dyDescent="0.25">
      <c r="A2029" s="25">
        <v>41774</v>
      </c>
      <c r="B2029" s="26">
        <v>7.0807038776524098E-2</v>
      </c>
    </row>
    <row r="2030" spans="1:2" x14ac:dyDescent="0.25">
      <c r="A2030" s="25">
        <v>41775</v>
      </c>
      <c r="B2030" s="26">
        <v>6.842522001945868E-2</v>
      </c>
    </row>
    <row r="2031" spans="1:2" x14ac:dyDescent="0.25">
      <c r="A2031" s="25">
        <v>41778</v>
      </c>
      <c r="B2031" s="26">
        <v>6.604199405083222E-2</v>
      </c>
    </row>
    <row r="2032" spans="1:2" x14ac:dyDescent="0.25">
      <c r="A2032" s="25">
        <v>41779</v>
      </c>
      <c r="B2032" s="26">
        <v>6.6047307286173126E-2</v>
      </c>
    </row>
    <row r="2033" spans="1:2" x14ac:dyDescent="0.25">
      <c r="A2033" s="25">
        <v>41780</v>
      </c>
      <c r="B2033" s="26">
        <v>6.6501941900201159E-2</v>
      </c>
    </row>
    <row r="2034" spans="1:2" x14ac:dyDescent="0.25">
      <c r="A2034" s="25">
        <v>41781</v>
      </c>
      <c r="B2034" s="26">
        <v>6.5421948173309721E-2</v>
      </c>
    </row>
    <row r="2035" spans="1:2" x14ac:dyDescent="0.25">
      <c r="A2035" s="25">
        <v>41782</v>
      </c>
      <c r="B2035" s="26">
        <v>6.4169370032561415E-2</v>
      </c>
    </row>
    <row r="2036" spans="1:2" x14ac:dyDescent="0.25">
      <c r="A2036" s="25">
        <v>41786</v>
      </c>
      <c r="B2036" s="26">
        <v>6.6134609728608129E-2</v>
      </c>
    </row>
    <row r="2037" spans="1:2" x14ac:dyDescent="0.25">
      <c r="A2037" s="25">
        <v>41787</v>
      </c>
      <c r="B2037" s="26">
        <v>6.6005739584827972E-2</v>
      </c>
    </row>
    <row r="2038" spans="1:2" x14ac:dyDescent="0.25">
      <c r="A2038" s="25">
        <v>41788</v>
      </c>
      <c r="B2038" s="26">
        <v>6.3657447168409501E-2</v>
      </c>
    </row>
    <row r="2039" spans="1:2" x14ac:dyDescent="0.25">
      <c r="A2039" s="25">
        <v>41789</v>
      </c>
      <c r="B2039" s="26">
        <v>6.291172486259422E-2</v>
      </c>
    </row>
    <row r="2040" spans="1:2" x14ac:dyDescent="0.25">
      <c r="A2040" s="25">
        <v>41792</v>
      </c>
      <c r="B2040" s="26">
        <v>6.1666138228988684E-2</v>
      </c>
    </row>
    <row r="2041" spans="1:2" x14ac:dyDescent="0.25">
      <c r="A2041" s="25">
        <v>41793</v>
      </c>
      <c r="B2041" s="26">
        <v>6.0648263084961858E-2</v>
      </c>
    </row>
    <row r="2042" spans="1:2" x14ac:dyDescent="0.25">
      <c r="A2042" s="25">
        <v>41794</v>
      </c>
      <c r="B2042" s="26">
        <v>5.8550326737733097E-2</v>
      </c>
    </row>
    <row r="2043" spans="1:2" x14ac:dyDescent="0.25">
      <c r="A2043" s="25">
        <v>41795</v>
      </c>
      <c r="B2043" s="26">
        <v>5.7816182641569201E-2</v>
      </c>
    </row>
    <row r="2044" spans="1:2" x14ac:dyDescent="0.25">
      <c r="A2044" s="25">
        <v>41796</v>
      </c>
      <c r="B2044" s="26">
        <v>6.0086163085958134E-2</v>
      </c>
    </row>
    <row r="2045" spans="1:2" x14ac:dyDescent="0.25">
      <c r="A2045" s="25">
        <v>41799</v>
      </c>
      <c r="B2045" s="26">
        <v>5.8928798734899923E-2</v>
      </c>
    </row>
    <row r="2046" spans="1:2" x14ac:dyDescent="0.25">
      <c r="A2046" s="25">
        <v>41800</v>
      </c>
      <c r="B2046" s="26">
        <v>5.8050029215117899E-2</v>
      </c>
    </row>
    <row r="2047" spans="1:2" x14ac:dyDescent="0.25">
      <c r="A2047" s="25">
        <v>41801</v>
      </c>
      <c r="B2047" s="26">
        <v>5.6134565426921634E-2</v>
      </c>
    </row>
    <row r="2048" spans="1:2" x14ac:dyDescent="0.25">
      <c r="A2048" s="25">
        <v>41802</v>
      </c>
      <c r="B2048" s="26">
        <v>5.4273371780738204E-2</v>
      </c>
    </row>
    <row r="2049" spans="1:3" x14ac:dyDescent="0.25">
      <c r="A2049" s="25">
        <v>41803</v>
      </c>
      <c r="B2049" s="26">
        <v>5.3671635748003786E-2</v>
      </c>
    </row>
    <row r="2050" spans="1:3" x14ac:dyDescent="0.25">
      <c r="A2050" s="25">
        <v>41806</v>
      </c>
      <c r="B2050" s="26">
        <v>5.1864976482472694E-2</v>
      </c>
    </row>
    <row r="2051" spans="1:3" x14ac:dyDescent="0.25">
      <c r="A2051" s="25">
        <v>41807</v>
      </c>
      <c r="B2051" s="26">
        <v>5.0012875018919337E-2</v>
      </c>
    </row>
    <row r="2052" spans="1:3" x14ac:dyDescent="0.25">
      <c r="A2052" s="25">
        <v>41808</v>
      </c>
      <c r="B2052" s="26">
        <v>4.9381827760917367E-2</v>
      </c>
    </row>
    <row r="2053" spans="1:3" x14ac:dyDescent="0.25">
      <c r="A2053" s="25">
        <v>41809</v>
      </c>
      <c r="B2053" s="26">
        <v>4.7865119351833116E-2</v>
      </c>
    </row>
    <row r="2054" spans="1:3" x14ac:dyDescent="0.25">
      <c r="A2054" s="25">
        <v>41810</v>
      </c>
      <c r="B2054" s="26">
        <v>4.6125094855769655E-2</v>
      </c>
    </row>
    <row r="2055" spans="1:3" x14ac:dyDescent="0.25">
      <c r="A2055" s="25">
        <v>41813</v>
      </c>
      <c r="B2055" s="26">
        <v>4.445020133327144E-2</v>
      </c>
      <c r="C2055" s="23">
        <v>7.2585702921609346E-2</v>
      </c>
    </row>
    <row r="2056" spans="1:3" x14ac:dyDescent="0.25">
      <c r="A2056" s="25">
        <v>41814</v>
      </c>
      <c r="B2056" s="26">
        <v>4.4136351211929013E-2</v>
      </c>
      <c r="C2056" s="23">
        <v>7.2134214901448196E-2</v>
      </c>
    </row>
    <row r="2057" spans="1:3" x14ac:dyDescent="0.25">
      <c r="A2057" s="25">
        <v>41815</v>
      </c>
      <c r="B2057" s="26">
        <v>4.5359066660034045E-2</v>
      </c>
      <c r="C2057" s="23">
        <v>7.1789298769947357E-2</v>
      </c>
    </row>
    <row r="2058" spans="1:3" x14ac:dyDescent="0.25">
      <c r="A2058" s="25">
        <v>41816</v>
      </c>
      <c r="B2058" s="26">
        <v>4.6013733669922167E-2</v>
      </c>
      <c r="C2058" s="23">
        <v>7.0377039278465767E-2</v>
      </c>
    </row>
    <row r="2059" spans="1:3" x14ac:dyDescent="0.25">
      <c r="A2059" s="25">
        <v>41817</v>
      </c>
      <c r="B2059" s="26">
        <v>4.5169603022353157E-2</v>
      </c>
      <c r="C2059" s="23">
        <v>6.7935702353437849E-2</v>
      </c>
    </row>
    <row r="2060" spans="1:3" x14ac:dyDescent="0.25">
      <c r="A2060" s="25">
        <v>41820</v>
      </c>
      <c r="B2060" s="26">
        <v>4.4173250057726987E-2</v>
      </c>
      <c r="C2060" s="23">
        <v>6.6701100476175265E-2</v>
      </c>
    </row>
    <row r="2061" spans="1:3" x14ac:dyDescent="0.25">
      <c r="A2061" s="25">
        <v>41821</v>
      </c>
      <c r="B2061" s="26">
        <v>4.4118478239568236E-2</v>
      </c>
      <c r="C2061" s="23">
        <v>7.0040251817052687E-2</v>
      </c>
    </row>
    <row r="2062" spans="1:3" x14ac:dyDescent="0.25">
      <c r="A2062" s="25">
        <v>41822</v>
      </c>
      <c r="B2062" s="26">
        <v>4.8063869482560397E-2</v>
      </c>
      <c r="C2062" s="23">
        <v>6.7695057318947566E-2</v>
      </c>
    </row>
    <row r="2063" spans="1:3" x14ac:dyDescent="0.25">
      <c r="A2063" s="25">
        <v>41823</v>
      </c>
      <c r="B2063" s="26">
        <v>4.6354767326391134E-2</v>
      </c>
      <c r="C2063" s="23">
        <v>6.5682982426424202E-2</v>
      </c>
    </row>
    <row r="2064" spans="1:3" x14ac:dyDescent="0.25">
      <c r="A2064" s="25">
        <v>41827</v>
      </c>
      <c r="B2064" s="26">
        <v>4.5206258125839033E-2</v>
      </c>
      <c r="C2064" s="23">
        <v>6.9746623356395657E-2</v>
      </c>
    </row>
    <row r="2065" spans="1:3" x14ac:dyDescent="0.25">
      <c r="A2065" s="25">
        <v>41828</v>
      </c>
      <c r="B2065" s="26">
        <v>5.0525952239576094E-2</v>
      </c>
      <c r="C2065" s="23">
        <v>7.1045246167409384E-2</v>
      </c>
    </row>
    <row r="2066" spans="1:3" x14ac:dyDescent="0.25">
      <c r="A2066" s="25">
        <v>41829</v>
      </c>
      <c r="B2066" s="26">
        <v>5.2470341457578493E-2</v>
      </c>
      <c r="C2066" s="23">
        <v>7.0767997488410977E-2</v>
      </c>
    </row>
    <row r="2067" spans="1:3" x14ac:dyDescent="0.25">
      <c r="A2067" s="25">
        <v>41830</v>
      </c>
      <c r="B2067" s="26">
        <v>5.20580695395658E-2</v>
      </c>
      <c r="C2067" s="23">
        <v>6.8526477364164284E-2</v>
      </c>
    </row>
    <row r="2068" spans="1:3" x14ac:dyDescent="0.25">
      <c r="A2068" s="25">
        <v>41831</v>
      </c>
      <c r="B2068" s="26">
        <v>5.131911626264013E-2</v>
      </c>
      <c r="C2068" s="23">
        <v>6.6999691425493946E-2</v>
      </c>
    </row>
    <row r="2069" spans="1:3" x14ac:dyDescent="0.25">
      <c r="A2069" s="25">
        <v>41834</v>
      </c>
      <c r="B2069" s="26">
        <v>4.9660995519411284E-2</v>
      </c>
      <c r="C2069" s="23">
        <v>6.559116445539194E-2</v>
      </c>
    </row>
    <row r="2070" spans="1:3" x14ac:dyDescent="0.25">
      <c r="A2070" s="25">
        <v>41835</v>
      </c>
      <c r="B2070" s="26">
        <v>4.8342181542759502E-2</v>
      </c>
      <c r="C2070" s="23">
        <v>6.6203661218328158E-2</v>
      </c>
    </row>
    <row r="2071" spans="1:3" x14ac:dyDescent="0.25">
      <c r="A2071" s="25">
        <v>41836</v>
      </c>
      <c r="B2071" s="26">
        <v>4.9071457690133317E-2</v>
      </c>
      <c r="C2071" s="23">
        <v>6.4404139043458375E-2</v>
      </c>
    </row>
    <row r="2072" spans="1:3" x14ac:dyDescent="0.25">
      <c r="A2072" s="25">
        <v>41837</v>
      </c>
      <c r="B2072" s="26">
        <v>4.761039260655936E-2</v>
      </c>
      <c r="C2072" s="23">
        <v>6.4503210685009957E-2</v>
      </c>
    </row>
    <row r="2073" spans="1:3" x14ac:dyDescent="0.25">
      <c r="A2073" s="25">
        <v>41838</v>
      </c>
      <c r="B2073" s="26">
        <v>4.8585112028551355E-2</v>
      </c>
      <c r="C2073" s="23">
        <v>6.6517001800804998E-2</v>
      </c>
    </row>
    <row r="2074" spans="1:3" x14ac:dyDescent="0.25">
      <c r="A2074" s="25">
        <v>41841</v>
      </c>
      <c r="B2074" s="26">
        <v>5.2837821700488993E-2</v>
      </c>
      <c r="C2074" s="23">
        <v>6.4308998311210799E-2</v>
      </c>
    </row>
    <row r="2075" spans="1:3" x14ac:dyDescent="0.25">
      <c r="A2075" s="25">
        <v>41842</v>
      </c>
      <c r="B2075" s="26">
        <v>5.0933449918279562E-2</v>
      </c>
      <c r="C2075" s="23">
        <v>6.4998003606668922E-2</v>
      </c>
    </row>
    <row r="2076" spans="1:3" x14ac:dyDescent="0.25">
      <c r="A2076" s="25">
        <v>41843</v>
      </c>
      <c r="B2076" s="26">
        <v>5.1831125981955682E-2</v>
      </c>
      <c r="C2076" s="23">
        <v>6.284171879672612E-2</v>
      </c>
    </row>
    <row r="2077" spans="1:3" x14ac:dyDescent="0.25">
      <c r="A2077" s="25">
        <v>41844</v>
      </c>
      <c r="B2077" s="26">
        <v>5.0004310932131063E-2</v>
      </c>
      <c r="C2077" s="23">
        <v>6.1932778002002406E-2</v>
      </c>
    </row>
    <row r="2078" spans="1:3" x14ac:dyDescent="0.25">
      <c r="A2078" s="25">
        <v>41845</v>
      </c>
      <c r="B2078" s="26">
        <v>4.9701950856977817E-2</v>
      </c>
      <c r="C2078" s="23">
        <v>6.0615553346420679E-2</v>
      </c>
    </row>
    <row r="2079" spans="1:3" x14ac:dyDescent="0.25">
      <c r="A2079" s="25">
        <v>41848</v>
      </c>
      <c r="B2079" s="26">
        <v>5.1239231948452986E-2</v>
      </c>
      <c r="C2079" s="23">
        <v>5.8572811105472487E-2</v>
      </c>
    </row>
    <row r="2080" spans="1:3" x14ac:dyDescent="0.25">
      <c r="A2080" s="25">
        <v>41849</v>
      </c>
      <c r="B2080" s="26">
        <v>4.9579949091203578E-2</v>
      </c>
      <c r="C2080" s="23">
        <v>5.6549424200524806E-2</v>
      </c>
    </row>
    <row r="2081" spans="1:3" x14ac:dyDescent="0.25">
      <c r="A2081" s="25">
        <v>41850</v>
      </c>
      <c r="B2081" s="26">
        <v>4.7786675066828113E-2</v>
      </c>
      <c r="C2081" s="23">
        <v>5.5647926357086035E-2</v>
      </c>
    </row>
    <row r="2082" spans="1:3" x14ac:dyDescent="0.25">
      <c r="A2082" s="25">
        <v>41851</v>
      </c>
      <c r="B2082" s="26">
        <v>4.787994988315946E-2</v>
      </c>
      <c r="C2082" s="23">
        <v>7.835973296725661E-2</v>
      </c>
    </row>
    <row r="2083" spans="1:3" x14ac:dyDescent="0.25">
      <c r="A2083" s="25">
        <v>41852</v>
      </c>
      <c r="B2083" s="26">
        <v>6.9594924160247887E-2</v>
      </c>
      <c r="C2083" s="23">
        <v>7.6042086492737651E-2</v>
      </c>
    </row>
    <row r="2084" spans="1:3" x14ac:dyDescent="0.25">
      <c r="A2084" s="25">
        <v>41855</v>
      </c>
      <c r="B2084" s="26">
        <v>6.7136471497581868E-2</v>
      </c>
      <c r="C2084" s="23">
        <v>7.4597362909795628E-2</v>
      </c>
    </row>
    <row r="2085" spans="1:3" x14ac:dyDescent="0.25">
      <c r="A2085" s="25">
        <v>41856</v>
      </c>
      <c r="B2085" s="26">
        <v>6.569840514214785E-2</v>
      </c>
      <c r="C2085" s="23">
        <v>7.3884533203055755E-2</v>
      </c>
    </row>
    <row r="2086" spans="1:3" x14ac:dyDescent="0.25">
      <c r="A2086" s="25">
        <v>41857</v>
      </c>
      <c r="B2086" s="26">
        <v>6.3701382659741609E-2</v>
      </c>
      <c r="C2086" s="23">
        <v>7.2147275898565108E-2</v>
      </c>
    </row>
    <row r="2087" spans="1:3" x14ac:dyDescent="0.25">
      <c r="A2087" s="25">
        <v>41858</v>
      </c>
      <c r="B2087" s="26">
        <v>6.2044827826538564E-2</v>
      </c>
      <c r="C2087" s="23">
        <v>7.0236495315748604E-2</v>
      </c>
    </row>
    <row r="2088" spans="1:3" x14ac:dyDescent="0.25">
      <c r="A2088" s="25">
        <v>41859</v>
      </c>
      <c r="B2088" s="26">
        <v>6.0919439333313535E-2</v>
      </c>
      <c r="C2088" s="23">
        <v>6.7804737455521111E-2</v>
      </c>
    </row>
    <row r="2089" spans="1:3" x14ac:dyDescent="0.25">
      <c r="A2089" s="25">
        <v>41862</v>
      </c>
      <c r="B2089" s="26">
        <v>5.947805898487047E-2</v>
      </c>
      <c r="C2089" s="23">
        <v>7.131535475962017E-2</v>
      </c>
    </row>
    <row r="2090" spans="1:3" x14ac:dyDescent="0.25">
      <c r="A2090" s="25">
        <v>41863</v>
      </c>
      <c r="B2090" s="26">
        <v>6.10815274743833E-2</v>
      </c>
      <c r="C2090" s="23">
        <v>6.9441438694302152E-2</v>
      </c>
    </row>
    <row r="2091" spans="1:3" x14ac:dyDescent="0.25">
      <c r="A2091" s="25">
        <v>41864</v>
      </c>
      <c r="B2091" s="26">
        <v>6.006177459311611E-2</v>
      </c>
      <c r="C2091" s="23">
        <v>7.5516256395268669E-2</v>
      </c>
    </row>
    <row r="2092" spans="1:3" x14ac:dyDescent="0.25">
      <c r="A2092" s="25">
        <v>41865</v>
      </c>
      <c r="B2092" s="26">
        <v>6.0031664159646274E-2</v>
      </c>
      <c r="C2092" s="23">
        <v>7.2864728752884397E-2</v>
      </c>
    </row>
    <row r="2093" spans="1:3" x14ac:dyDescent="0.25">
      <c r="A2093" s="25">
        <v>41866</v>
      </c>
      <c r="B2093" s="26">
        <v>5.7851370279750798E-2</v>
      </c>
      <c r="C2093" s="23">
        <v>7.095074671665777E-2</v>
      </c>
    </row>
    <row r="2094" spans="1:3" x14ac:dyDescent="0.25">
      <c r="A2094" s="25">
        <v>41869</v>
      </c>
      <c r="B2094" s="26">
        <v>5.6162743450623387E-2</v>
      </c>
      <c r="C2094" s="23">
        <v>7.3392785950825601E-2</v>
      </c>
    </row>
    <row r="2095" spans="1:3" x14ac:dyDescent="0.25">
      <c r="A2095" s="25">
        <v>41870</v>
      </c>
      <c r="B2095" s="26">
        <v>5.9045772413624617E-2</v>
      </c>
      <c r="C2095" s="23">
        <v>7.1215867406152697E-2</v>
      </c>
    </row>
    <row r="2096" spans="1:3" x14ac:dyDescent="0.25">
      <c r="A2096" s="25">
        <v>41871</v>
      </c>
      <c r="B2096" s="26">
        <v>5.7513911582719755E-2</v>
      </c>
      <c r="C2096" s="23">
        <v>6.923669089361742E-2</v>
      </c>
    </row>
    <row r="2097" spans="1:3" x14ac:dyDescent="0.25">
      <c r="A2097" s="25">
        <v>41872</v>
      </c>
      <c r="B2097" s="26">
        <v>5.5473397854615761E-2</v>
      </c>
      <c r="C2097" s="23">
        <v>6.7166176206499451E-2</v>
      </c>
    </row>
    <row r="2098" spans="1:3" x14ac:dyDescent="0.25">
      <c r="A2098" s="25">
        <v>41873</v>
      </c>
      <c r="B2098" s="26">
        <v>5.3471320827754146E-2</v>
      </c>
      <c r="C2098" s="23">
        <v>6.495153261641351E-2</v>
      </c>
    </row>
    <row r="2099" spans="1:3" x14ac:dyDescent="0.25">
      <c r="A2099" s="25">
        <v>41876</v>
      </c>
      <c r="B2099" s="26">
        <v>5.1527679822354351E-2</v>
      </c>
      <c r="C2099" s="23">
        <v>8.3667132840641548E-2</v>
      </c>
    </row>
    <row r="2100" spans="1:3" x14ac:dyDescent="0.25">
      <c r="A2100" s="25">
        <v>41877</v>
      </c>
      <c r="B2100" s="26">
        <v>5.9730817939778635E-2</v>
      </c>
      <c r="C2100" s="23">
        <v>8.0771473527068566E-2</v>
      </c>
    </row>
    <row r="2101" spans="1:3" x14ac:dyDescent="0.25">
      <c r="A2101" s="25">
        <v>41878</v>
      </c>
      <c r="B2101" s="26">
        <v>5.772774945606423E-2</v>
      </c>
      <c r="C2101" s="23">
        <v>7.8359528176747101E-2</v>
      </c>
    </row>
    <row r="2102" spans="1:3" x14ac:dyDescent="0.25">
      <c r="A2102" s="25">
        <v>41879</v>
      </c>
      <c r="B2102" s="26">
        <v>5.5779163059421516E-2</v>
      </c>
      <c r="C2102" s="23">
        <v>7.5594636526865336E-2</v>
      </c>
    </row>
    <row r="2103" spans="1:3" x14ac:dyDescent="0.25">
      <c r="A2103" s="25">
        <v>41880</v>
      </c>
      <c r="B2103" s="26">
        <v>5.3816939537284968E-2</v>
      </c>
      <c r="C2103" s="23">
        <v>7.5515229705717085E-2</v>
      </c>
    </row>
    <row r="2104" spans="1:3" x14ac:dyDescent="0.25">
      <c r="A2104" s="25">
        <v>41884</v>
      </c>
      <c r="B2104" s="26">
        <v>5.4133750418504135E-2</v>
      </c>
      <c r="C2104" s="23">
        <v>7.3443738379135204E-2</v>
      </c>
    </row>
    <row r="2105" spans="1:3" x14ac:dyDescent="0.25">
      <c r="A2105" s="25">
        <v>41885</v>
      </c>
      <c r="B2105" s="26">
        <v>5.296231148267367E-2</v>
      </c>
      <c r="C2105" s="23">
        <v>7.1302438895456885E-2</v>
      </c>
    </row>
    <row r="2106" spans="1:3" x14ac:dyDescent="0.25">
      <c r="A2106" s="25">
        <v>41886</v>
      </c>
      <c r="B2106" s="26">
        <v>5.1603577215403144E-2</v>
      </c>
      <c r="C2106" s="23">
        <v>6.9318854847564018E-2</v>
      </c>
    </row>
    <row r="2107" spans="1:3" x14ac:dyDescent="0.25">
      <c r="A2107" s="25">
        <v>41887</v>
      </c>
      <c r="B2107" s="26">
        <v>5.0688072853496378E-2</v>
      </c>
      <c r="C2107" s="23">
        <v>6.7369357501347843E-2</v>
      </c>
    </row>
    <row r="2108" spans="1:3" x14ac:dyDescent="0.25">
      <c r="A2108" s="25">
        <v>41890</v>
      </c>
      <c r="B2108" s="26">
        <v>4.9322055215860798E-2</v>
      </c>
      <c r="C2108" s="23">
        <v>6.4983174766969701E-2</v>
      </c>
    </row>
    <row r="2109" spans="1:3" x14ac:dyDescent="0.25">
      <c r="A2109" s="25">
        <v>41891</v>
      </c>
      <c r="B2109" s="26">
        <v>4.7589805161694983E-2</v>
      </c>
      <c r="C2109" s="23">
        <v>6.8556102366013658E-2</v>
      </c>
    </row>
    <row r="2110" spans="1:3" x14ac:dyDescent="0.25">
      <c r="A2110" s="25">
        <v>41892</v>
      </c>
      <c r="B2110" s="26">
        <v>4.9661269505707387E-2</v>
      </c>
      <c r="C2110" s="23">
        <v>6.7444963890471415E-2</v>
      </c>
    </row>
    <row r="2111" spans="1:3" x14ac:dyDescent="0.25">
      <c r="A2111" s="25">
        <v>41893</v>
      </c>
      <c r="B2111" s="26">
        <v>4.8753809191139232E-2</v>
      </c>
      <c r="C2111" s="23">
        <v>6.5844096052661033E-2</v>
      </c>
    </row>
    <row r="2112" spans="1:3" x14ac:dyDescent="0.25">
      <c r="A2112" s="25">
        <v>41894</v>
      </c>
      <c r="B2112" s="26">
        <v>4.7948389088337921E-2</v>
      </c>
      <c r="C2112" s="23">
        <v>6.5737099835208604E-2</v>
      </c>
    </row>
    <row r="2113" spans="1:3" x14ac:dyDescent="0.25">
      <c r="A2113" s="25">
        <v>41897</v>
      </c>
      <c r="B2113" s="26">
        <v>4.838643027793605E-2</v>
      </c>
      <c r="C2113" s="23">
        <v>6.7130187800191657E-2</v>
      </c>
    </row>
    <row r="2114" spans="1:3" x14ac:dyDescent="0.25">
      <c r="A2114" s="25">
        <v>41898</v>
      </c>
      <c r="B2114" s="26">
        <v>5.1280976762447611E-2</v>
      </c>
      <c r="C2114" s="23">
        <v>6.7465398810844096E-2</v>
      </c>
    </row>
    <row r="2115" spans="1:3" x14ac:dyDescent="0.25">
      <c r="A2115" s="25">
        <v>41899</v>
      </c>
      <c r="B2115" s="26">
        <v>5.1418671101562681E-2</v>
      </c>
      <c r="C2115" s="23">
        <v>6.5098469457283051E-2</v>
      </c>
    </row>
    <row r="2116" spans="1:3" x14ac:dyDescent="0.25">
      <c r="A2116" s="25">
        <v>41900</v>
      </c>
      <c r="B2116" s="26">
        <v>4.9658238263997075E-2</v>
      </c>
      <c r="C2116" s="23">
        <v>6.351613649030087E-2</v>
      </c>
    </row>
    <row r="2117" spans="1:3" x14ac:dyDescent="0.25">
      <c r="A2117" s="25">
        <v>41901</v>
      </c>
      <c r="B2117" s="26">
        <v>4.813036164013227E-2</v>
      </c>
      <c r="C2117" s="23">
        <v>6.1439258087995649E-2</v>
      </c>
    </row>
    <row r="2118" spans="1:3" x14ac:dyDescent="0.25">
      <c r="A2118" s="25">
        <v>41904</v>
      </c>
      <c r="B2118" s="26">
        <v>4.6577450041598453E-2</v>
      </c>
      <c r="C2118" s="23">
        <v>6.4150138403607768E-2</v>
      </c>
    </row>
    <row r="2119" spans="1:3" x14ac:dyDescent="0.25">
      <c r="A2119" s="25">
        <v>41905</v>
      </c>
      <c r="B2119" s="26">
        <v>4.9821887496043528E-2</v>
      </c>
      <c r="C2119" s="23">
        <v>6.2199942981681383E-2</v>
      </c>
    </row>
    <row r="2120" spans="1:3" x14ac:dyDescent="0.25">
      <c r="A2120" s="25">
        <v>41906</v>
      </c>
      <c r="B2120" s="26">
        <v>4.83431853804785E-2</v>
      </c>
      <c r="C2120" s="23">
        <v>6.4914353668658387E-2</v>
      </c>
    </row>
    <row r="2121" spans="1:3" x14ac:dyDescent="0.25">
      <c r="A2121" s="25">
        <v>41907</v>
      </c>
      <c r="B2121" s="26">
        <v>5.1869192308133395E-2</v>
      </c>
      <c r="C2121" s="23">
        <v>7.2420413020993307E-2</v>
      </c>
    </row>
    <row r="2122" spans="1:3" x14ac:dyDescent="0.25">
      <c r="A2122" s="25">
        <v>41908</v>
      </c>
      <c r="B2122" s="26">
        <v>5.8161578227152573E-2</v>
      </c>
      <c r="C2122" s="23">
        <v>7.0712045217215622E-2</v>
      </c>
    </row>
    <row r="2123" spans="1:3" x14ac:dyDescent="0.25">
      <c r="A2123" s="25">
        <v>41911</v>
      </c>
      <c r="B2123" s="26">
        <v>5.712491970849027E-2</v>
      </c>
      <c r="C2123" s="23">
        <v>6.9169293235572679E-2</v>
      </c>
    </row>
    <row r="2124" spans="1:3" x14ac:dyDescent="0.25">
      <c r="A2124" s="25">
        <v>41912</v>
      </c>
      <c r="B2124" s="26">
        <v>5.6565657494499398E-2</v>
      </c>
      <c r="C2124" s="23">
        <v>6.8160744345969526E-2</v>
      </c>
    </row>
    <row r="2125" spans="1:3" x14ac:dyDescent="0.25">
      <c r="A2125" s="25">
        <v>41913</v>
      </c>
      <c r="B2125" s="26">
        <v>5.7738481466292901E-2</v>
      </c>
      <c r="C2125" s="23">
        <v>7.3455268381252256E-2</v>
      </c>
    </row>
    <row r="2126" spans="1:3" x14ac:dyDescent="0.25">
      <c r="A2126" s="25">
        <v>41914</v>
      </c>
      <c r="B2126" s="26">
        <v>6.6706300924403703E-2</v>
      </c>
      <c r="C2126" s="23">
        <v>7.1184340931754575E-2</v>
      </c>
    </row>
    <row r="2127" spans="1:3" x14ac:dyDescent="0.25">
      <c r="A2127" s="25">
        <v>41915</v>
      </c>
      <c r="B2127" s="26">
        <v>6.4300201024184225E-2</v>
      </c>
      <c r="C2127" s="23">
        <v>6.9108459168758893E-2</v>
      </c>
    </row>
    <row r="2128" spans="1:3" x14ac:dyDescent="0.25">
      <c r="A2128" s="25">
        <v>41918</v>
      </c>
      <c r="B2128" s="26">
        <v>6.3150989194674392E-2</v>
      </c>
      <c r="C2128" s="23">
        <v>6.8034955304241362E-2</v>
      </c>
    </row>
    <row r="2129" spans="1:3" x14ac:dyDescent="0.25">
      <c r="A2129" s="25">
        <v>41919</v>
      </c>
      <c r="B2129" s="26">
        <v>6.1588324016041911E-2</v>
      </c>
      <c r="C2129" s="23">
        <v>6.9310771236951313E-2</v>
      </c>
    </row>
    <row r="2130" spans="1:3" x14ac:dyDescent="0.25">
      <c r="A2130" s="25">
        <v>41920</v>
      </c>
      <c r="B2130" s="26">
        <v>6.3747257240409749E-2</v>
      </c>
      <c r="C2130" s="23">
        <v>7.034817254892993E-2</v>
      </c>
    </row>
    <row r="2131" spans="1:3" x14ac:dyDescent="0.25">
      <c r="A2131" s="25">
        <v>41921</v>
      </c>
      <c r="B2131" s="26">
        <v>6.3584542208687519E-2</v>
      </c>
      <c r="C2131" s="23">
        <v>8.4270475084059562E-2</v>
      </c>
    </row>
    <row r="2132" spans="1:3" x14ac:dyDescent="0.25">
      <c r="A2132" s="25">
        <v>41922</v>
      </c>
      <c r="B2132" s="26">
        <v>7.8108335120120442E-2</v>
      </c>
      <c r="C2132" s="23">
        <v>9.2320073184846016E-2</v>
      </c>
    </row>
    <row r="2133" spans="1:3" x14ac:dyDescent="0.25">
      <c r="A2133" s="25">
        <v>41925</v>
      </c>
      <c r="B2133" s="26">
        <v>8.8909396316547207E-2</v>
      </c>
      <c r="C2133" s="23">
        <v>9.4983265137211573E-2</v>
      </c>
    </row>
    <row r="2134" spans="1:3" x14ac:dyDescent="0.25">
      <c r="A2134" s="25">
        <v>41926</v>
      </c>
      <c r="B2134" s="26">
        <v>9.2917244340990759E-2</v>
      </c>
      <c r="C2134" s="23">
        <v>9.1694440636195834E-2</v>
      </c>
    </row>
    <row r="2135" spans="1:3" x14ac:dyDescent="0.25">
      <c r="A2135" s="25">
        <v>41927</v>
      </c>
      <c r="B2135" s="26">
        <v>8.9543239509356859E-2</v>
      </c>
      <c r="C2135" s="23">
        <v>8.8643089171362668E-2</v>
      </c>
    </row>
    <row r="2136" spans="1:3" x14ac:dyDescent="0.25">
      <c r="A2136" s="25">
        <v>41928</v>
      </c>
      <c r="B2136" s="26">
        <v>8.6495360678226135E-2</v>
      </c>
      <c r="C2136" s="23">
        <v>8.8570629606824852E-2</v>
      </c>
    </row>
    <row r="2137" spans="1:3" x14ac:dyDescent="0.25">
      <c r="A2137" s="25">
        <v>41929</v>
      </c>
      <c r="B2137" s="26">
        <v>8.9056429913664512E-2</v>
      </c>
      <c r="C2137" s="23">
        <v>8.6439747028823372E-2</v>
      </c>
    </row>
    <row r="2138" spans="1:3" x14ac:dyDescent="0.25">
      <c r="A2138" s="25">
        <v>41932</v>
      </c>
      <c r="B2138" s="26">
        <v>8.6887902582323651E-2</v>
      </c>
      <c r="C2138" s="23">
        <v>8.5832712879284734E-2</v>
      </c>
    </row>
    <row r="2139" spans="1:3" x14ac:dyDescent="0.25">
      <c r="A2139" s="25">
        <v>41933</v>
      </c>
      <c r="B2139" s="26">
        <v>8.6461401348322114E-2</v>
      </c>
      <c r="C2139" s="23">
        <v>8.9622694095057992E-2</v>
      </c>
    </row>
    <row r="2140" spans="1:3" x14ac:dyDescent="0.25">
      <c r="A2140" s="25">
        <v>41934</v>
      </c>
      <c r="B2140" s="26">
        <v>8.9149419136389491E-2</v>
      </c>
      <c r="C2140" s="23">
        <v>8.7115172195488991E-2</v>
      </c>
    </row>
    <row r="2141" spans="1:3" x14ac:dyDescent="0.25">
      <c r="A2141" s="25">
        <v>41935</v>
      </c>
      <c r="B2141" s="26">
        <v>8.7857946298252082E-2</v>
      </c>
      <c r="C2141" s="23">
        <v>8.7927525049240146E-2</v>
      </c>
    </row>
    <row r="2142" spans="1:3" x14ac:dyDescent="0.25">
      <c r="A2142" s="25">
        <v>41936</v>
      </c>
      <c r="B2142" s="26">
        <v>8.8535434577277361E-2</v>
      </c>
      <c r="C2142" s="23">
        <v>8.4795074786410268E-2</v>
      </c>
    </row>
    <row r="2143" spans="1:3" x14ac:dyDescent="0.25">
      <c r="A2143" s="25">
        <v>41939</v>
      </c>
      <c r="B2143" s="26">
        <v>8.5320756162383396E-2</v>
      </c>
      <c r="C2143" s="23">
        <v>8.2107916280802454E-2</v>
      </c>
    </row>
    <row r="2144" spans="1:3" x14ac:dyDescent="0.25">
      <c r="A2144" s="25">
        <v>41940</v>
      </c>
      <c r="B2144" s="26">
        <v>8.2666432650549446E-2</v>
      </c>
      <c r="C2144" s="23">
        <v>8.3529509963141305E-2</v>
      </c>
    </row>
    <row r="2145" spans="1:3" x14ac:dyDescent="0.25">
      <c r="A2145" s="25">
        <v>41941</v>
      </c>
      <c r="B2145" s="26">
        <v>8.2445994834279446E-2</v>
      </c>
      <c r="C2145" s="23">
        <v>8.0571626490318141E-2</v>
      </c>
    </row>
    <row r="2146" spans="1:3" x14ac:dyDescent="0.25">
      <c r="A2146" s="25">
        <v>41942</v>
      </c>
      <c r="B2146" s="26">
        <v>7.9456801541893218E-2</v>
      </c>
      <c r="C2146" s="23">
        <v>7.868589226296642E-2</v>
      </c>
    </row>
    <row r="2147" spans="1:3" x14ac:dyDescent="0.25">
      <c r="A2147" s="25">
        <v>41943</v>
      </c>
      <c r="B2147" s="26">
        <v>7.7371734368345976E-2</v>
      </c>
      <c r="C2147" s="23">
        <v>8.156147973634377E-2</v>
      </c>
    </row>
    <row r="2148" spans="1:3" x14ac:dyDescent="0.25">
      <c r="A2148" s="25">
        <v>41946</v>
      </c>
      <c r="B2148" s="26">
        <v>8.1445705465674492E-2</v>
      </c>
      <c r="C2148" s="23">
        <v>7.9004831495720074E-2</v>
      </c>
    </row>
    <row r="2149" spans="1:3" x14ac:dyDescent="0.25">
      <c r="A2149" s="25">
        <v>41947</v>
      </c>
      <c r="B2149" s="26">
        <v>7.8770842927646689E-2</v>
      </c>
      <c r="C2149" s="23">
        <v>7.6575948159306725E-2</v>
      </c>
    </row>
    <row r="2150" spans="1:3" x14ac:dyDescent="0.25">
      <c r="A2150" s="25">
        <v>41948</v>
      </c>
      <c r="B2150" s="26">
        <v>7.6460475658053612E-2</v>
      </c>
      <c r="C2150" s="23">
        <v>7.4250309842444559E-2</v>
      </c>
    </row>
    <row r="2151" spans="1:3" x14ac:dyDescent="0.25">
      <c r="A2151" s="25">
        <v>41949</v>
      </c>
      <c r="B2151" s="26">
        <v>7.4561238125790241E-2</v>
      </c>
      <c r="C2151" s="23">
        <v>7.1725681275475184E-2</v>
      </c>
    </row>
    <row r="2152" spans="1:3" x14ac:dyDescent="0.25">
      <c r="A2152" s="25">
        <v>41950</v>
      </c>
      <c r="B2152" s="26">
        <v>7.1860332012342223E-2</v>
      </c>
      <c r="C2152" s="23">
        <v>6.9526292718437369E-2</v>
      </c>
    </row>
    <row r="2153" spans="1:3" x14ac:dyDescent="0.25">
      <c r="A2153" s="25">
        <v>41953</v>
      </c>
      <c r="B2153" s="26">
        <v>6.9307510437997821E-2</v>
      </c>
      <c r="C2153" s="23">
        <v>6.7376846937081819E-2</v>
      </c>
    </row>
    <row r="2154" spans="1:3" x14ac:dyDescent="0.25">
      <c r="A2154" s="25">
        <v>41954</v>
      </c>
      <c r="B2154" s="26">
        <v>6.7267902292093784E-2</v>
      </c>
      <c r="C2154" s="23">
        <v>6.5415309542439057E-2</v>
      </c>
    </row>
    <row r="2155" spans="1:3" x14ac:dyDescent="0.25">
      <c r="A2155" s="25">
        <v>41955</v>
      </c>
      <c r="B2155" s="26">
        <v>6.4950288424537025E-2</v>
      </c>
      <c r="C2155" s="23">
        <v>6.309751449248252E-2</v>
      </c>
    </row>
    <row r="2156" spans="1:3" x14ac:dyDescent="0.25">
      <c r="A2156" s="25">
        <v>41956</v>
      </c>
      <c r="B2156" s="26">
        <v>6.2589404440374224E-2</v>
      </c>
      <c r="C2156" s="23">
        <v>6.0888848516407558E-2</v>
      </c>
    </row>
    <row r="2157" spans="1:3" x14ac:dyDescent="0.25">
      <c r="A2157" s="25">
        <v>41957</v>
      </c>
      <c r="B2157" s="26">
        <v>6.1095584293415668E-2</v>
      </c>
      <c r="C2157" s="23">
        <v>5.8875444723697691E-2</v>
      </c>
    </row>
    <row r="2158" spans="1:3" x14ac:dyDescent="0.25">
      <c r="A2158" s="25">
        <v>41960</v>
      </c>
      <c r="B2158" s="26">
        <v>5.9117843995847047E-2</v>
      </c>
      <c r="C2158" s="23">
        <v>5.7981705491568954E-2</v>
      </c>
    </row>
    <row r="2159" spans="1:3" x14ac:dyDescent="0.25">
      <c r="A2159" s="25">
        <v>41961</v>
      </c>
      <c r="B2159" s="26">
        <v>5.7716409508556901E-2</v>
      </c>
      <c r="C2159" s="23">
        <v>6.0128133630639839E-2</v>
      </c>
    </row>
    <row r="2160" spans="1:3" x14ac:dyDescent="0.25">
      <c r="A2160" s="25">
        <v>41962</v>
      </c>
      <c r="B2160" s="26">
        <v>6.9772987680276982E-2</v>
      </c>
      <c r="C2160" s="23">
        <v>5.8414838087968976E-2</v>
      </c>
    </row>
    <row r="2161" spans="1:3" x14ac:dyDescent="0.25">
      <c r="A2161" s="25">
        <v>41963</v>
      </c>
      <c r="B2161" s="26">
        <v>6.8119466126266653E-2</v>
      </c>
      <c r="C2161" s="23">
        <v>5.6993075832418499E-2</v>
      </c>
    </row>
    <row r="2162" spans="1:3" x14ac:dyDescent="0.25">
      <c r="A2162" s="25">
        <v>41964</v>
      </c>
      <c r="B2162" s="26">
        <v>6.5979559820758843E-2</v>
      </c>
      <c r="C2162" s="23">
        <v>5.5707647895510443E-2</v>
      </c>
    </row>
    <row r="2163" spans="1:3" x14ac:dyDescent="0.25">
      <c r="A2163" s="25">
        <v>41967</v>
      </c>
      <c r="B2163" s="26">
        <v>6.358742084114577E-2</v>
      </c>
      <c r="C2163" s="23">
        <v>5.4574450887363408E-2</v>
      </c>
    </row>
    <row r="2164" spans="1:3" x14ac:dyDescent="0.25">
      <c r="A2164" s="25">
        <v>41968</v>
      </c>
      <c r="B2164" s="26">
        <v>6.4174450088225171E-2</v>
      </c>
      <c r="C2164" s="23">
        <v>5.2630742721087441E-2</v>
      </c>
    </row>
    <row r="2165" spans="1:3" x14ac:dyDescent="0.25">
      <c r="A2165" s="25">
        <v>41969</v>
      </c>
      <c r="B2165" s="26">
        <v>6.1848450869582711E-2</v>
      </c>
      <c r="C2165" s="23">
        <v>5.1315899911461516E-2</v>
      </c>
    </row>
    <row r="2166" spans="1:3" x14ac:dyDescent="0.25">
      <c r="A2166" s="25">
        <v>41971</v>
      </c>
      <c r="B2166" s="26">
        <v>6.178968215087953E-2</v>
      </c>
      <c r="C2166" s="23">
        <v>5.1022086714760669E-2</v>
      </c>
    </row>
    <row r="2167" spans="1:3" x14ac:dyDescent="0.25">
      <c r="A2167" s="25">
        <v>41974</v>
      </c>
      <c r="B2167" s="26">
        <v>6.1070558972220239E-2</v>
      </c>
      <c r="C2167" s="23">
        <v>5.619278857282646E-2</v>
      </c>
    </row>
    <row r="2168" spans="1:3" x14ac:dyDescent="0.25">
      <c r="A2168" s="25">
        <v>41975</v>
      </c>
      <c r="B2168" s="26">
        <v>6.5665150243051557E-2</v>
      </c>
      <c r="C2168" s="23">
        <v>5.7798231909118182E-2</v>
      </c>
    </row>
    <row r="2169" spans="1:3" x14ac:dyDescent="0.25">
      <c r="A2169" s="25">
        <v>41976</v>
      </c>
      <c r="B2169" s="26">
        <v>6.5638466706819623E-2</v>
      </c>
      <c r="C2169" s="23">
        <v>5.6337671897942962E-2</v>
      </c>
    </row>
    <row r="2170" spans="1:3" x14ac:dyDescent="0.25">
      <c r="A2170" s="25">
        <v>41977</v>
      </c>
      <c r="B2170" s="26">
        <v>6.3413822459973235E-2</v>
      </c>
      <c r="C2170" s="23">
        <v>5.4347503075395882E-2</v>
      </c>
    </row>
    <row r="2171" spans="1:3" x14ac:dyDescent="0.25">
      <c r="A2171" s="25">
        <v>41978</v>
      </c>
      <c r="B2171" s="26">
        <v>6.1121785718932516E-2</v>
      </c>
      <c r="C2171" s="23">
        <v>5.2926031215752116E-2</v>
      </c>
    </row>
    <row r="2172" spans="1:3" x14ac:dyDescent="0.25">
      <c r="A2172" s="25">
        <v>41981</v>
      </c>
      <c r="B2172" s="26">
        <v>5.9520320303457129E-2</v>
      </c>
      <c r="C2172" s="23">
        <v>6.3345355635294129E-2</v>
      </c>
    </row>
    <row r="2173" spans="1:3" x14ac:dyDescent="0.25">
      <c r="A2173" s="25">
        <v>41982</v>
      </c>
      <c r="B2173" s="26">
        <v>6.4561786049391084E-2</v>
      </c>
      <c r="C2173" s="23">
        <v>6.2531533293276889E-2</v>
      </c>
    </row>
    <row r="2174" spans="1:3" x14ac:dyDescent="0.25">
      <c r="A2174" s="25">
        <v>41983</v>
      </c>
      <c r="B2174" s="26">
        <v>6.291468075029967E-2</v>
      </c>
      <c r="C2174" s="23">
        <v>6.6886937348436842E-2</v>
      </c>
    </row>
    <row r="2175" spans="1:3" x14ac:dyDescent="0.25">
      <c r="A2175" s="25">
        <v>41984</v>
      </c>
      <c r="B2175" s="26">
        <v>6.8904013235102909E-2</v>
      </c>
      <c r="C2175" s="23">
        <v>6.5002541549411444E-2</v>
      </c>
    </row>
    <row r="2176" spans="1:3" x14ac:dyDescent="0.25">
      <c r="A2176" s="25">
        <v>41985</v>
      </c>
      <c r="B2176" s="26">
        <v>6.6475142646810245E-2</v>
      </c>
      <c r="C2176" s="23">
        <v>6.5904475105305158E-2</v>
      </c>
    </row>
    <row r="2177" spans="1:3" x14ac:dyDescent="0.25">
      <c r="A2177" s="25">
        <v>41988</v>
      </c>
      <c r="B2177" s="26">
        <v>6.7674959942249605E-2</v>
      </c>
      <c r="C2177" s="23">
        <v>6.39608177153239E-2</v>
      </c>
    </row>
    <row r="2178" spans="1:3" x14ac:dyDescent="0.25">
      <c r="A2178" s="25">
        <v>41989</v>
      </c>
      <c r="B2178" s="26">
        <v>6.6095118881008399E-2</v>
      </c>
      <c r="C2178" s="23">
        <v>6.9824922305918441E-2</v>
      </c>
    </row>
    <row r="2179" spans="1:3" x14ac:dyDescent="0.25">
      <c r="A2179" s="25">
        <v>41990</v>
      </c>
      <c r="B2179" s="26">
        <v>6.8869766375622657E-2</v>
      </c>
      <c r="C2179" s="23">
        <v>7.7138391935116041E-2</v>
      </c>
    </row>
    <row r="2180" spans="1:3" x14ac:dyDescent="0.25">
      <c r="A2180" s="25">
        <v>41991</v>
      </c>
      <c r="B2180" s="26">
        <v>7.6942385890905574E-2</v>
      </c>
      <c r="C2180" s="23">
        <v>8.3456938595262459E-2</v>
      </c>
    </row>
    <row r="2181" spans="1:3" x14ac:dyDescent="0.25">
      <c r="A2181" s="25">
        <v>41992</v>
      </c>
      <c r="B2181" s="26">
        <v>8.4776579871311084E-2</v>
      </c>
      <c r="C2181" s="23">
        <v>8.0516759280078176E-2</v>
      </c>
    </row>
    <row r="2182" spans="1:3" x14ac:dyDescent="0.25">
      <c r="A2182" s="25">
        <v>41995</v>
      </c>
      <c r="B2182" s="26">
        <v>8.2168203721086963E-2</v>
      </c>
      <c r="C2182" s="23">
        <v>7.8326390580790425E-2</v>
      </c>
    </row>
    <row r="2183" spans="1:3" x14ac:dyDescent="0.25">
      <c r="A2183" s="25">
        <v>41996</v>
      </c>
      <c r="B2183" s="26">
        <v>7.9197767954294965E-2</v>
      </c>
      <c r="C2183" s="23">
        <v>7.7524756783429266E-2</v>
      </c>
    </row>
    <row r="2184" spans="1:3" x14ac:dyDescent="0.25">
      <c r="A2184" s="25">
        <v>41997</v>
      </c>
      <c r="B2184" s="26">
        <v>7.7012947255172548E-2</v>
      </c>
      <c r="C2184" s="23">
        <v>7.5838331132055223E-2</v>
      </c>
    </row>
    <row r="2185" spans="1:3" x14ac:dyDescent="0.25">
      <c r="A2185" s="25">
        <v>41999</v>
      </c>
      <c r="B2185" s="26">
        <v>7.4944692620299888E-2</v>
      </c>
      <c r="C2185" s="23">
        <v>7.4257450788052029E-2</v>
      </c>
    </row>
    <row r="2186" spans="1:3" x14ac:dyDescent="0.25">
      <c r="A2186" s="25">
        <v>42002</v>
      </c>
      <c r="B2186" s="26">
        <v>7.3724834115276111E-2</v>
      </c>
      <c r="C2186" s="23">
        <v>7.1927720648361781E-2</v>
      </c>
    </row>
    <row r="2187" spans="1:3" x14ac:dyDescent="0.25">
      <c r="A2187" s="25">
        <v>42003</v>
      </c>
      <c r="B2187" s="26">
        <v>7.1364478089118763E-2</v>
      </c>
      <c r="C2187" s="23">
        <v>6.9382952424763208E-2</v>
      </c>
    </row>
    <row r="2188" spans="1:3" x14ac:dyDescent="0.25">
      <c r="A2188" s="25">
        <v>42004</v>
      </c>
      <c r="B2188" s="26">
        <v>6.9026732394353987E-2</v>
      </c>
      <c r="C2188" s="23">
        <v>6.8421201654118025E-2</v>
      </c>
    </row>
    <row r="2189" spans="1:3" x14ac:dyDescent="0.25">
      <c r="A2189" s="25">
        <v>42006</v>
      </c>
      <c r="B2189" s="26">
        <v>6.6748529954462094E-2</v>
      </c>
      <c r="C2189" s="23">
        <v>6.6230628304206091E-2</v>
      </c>
    </row>
    <row r="2190" spans="1:3" x14ac:dyDescent="0.25">
      <c r="A2190" s="25">
        <v>42009</v>
      </c>
      <c r="B2190" s="26">
        <v>6.4321609523010539E-2</v>
      </c>
      <c r="C2190" s="23">
        <v>6.7605894751576093E-2</v>
      </c>
    </row>
    <row r="2191" spans="1:3" x14ac:dyDescent="0.25">
      <c r="A2191" s="25">
        <v>42010</v>
      </c>
      <c r="B2191" s="26">
        <v>6.717151646830323E-2</v>
      </c>
      <c r="C2191" s="23">
        <v>6.7022188809089708E-2</v>
      </c>
    </row>
    <row r="2192" spans="1:3" x14ac:dyDescent="0.25">
      <c r="A2192" s="25">
        <v>42011</v>
      </c>
      <c r="B2192" s="26">
        <v>6.8067550451384809E-2</v>
      </c>
      <c r="C2192" s="23">
        <v>6.6789899794101409E-2</v>
      </c>
    </row>
    <row r="2193" spans="1:3" x14ac:dyDescent="0.25">
      <c r="A2193" s="25">
        <v>42012</v>
      </c>
      <c r="B2193" s="26">
        <v>6.7302947731331442E-2</v>
      </c>
      <c r="C2193" s="23">
        <v>6.8601920164124155E-2</v>
      </c>
    </row>
    <row r="2194" spans="1:3" x14ac:dyDescent="0.25">
      <c r="A2194" s="25">
        <v>42013</v>
      </c>
      <c r="B2194" s="26">
        <v>7.0422345144352944E-2</v>
      </c>
      <c r="C2194" s="23">
        <v>6.6175836537885627E-2</v>
      </c>
    </row>
    <row r="2195" spans="1:3" x14ac:dyDescent="0.25">
      <c r="A2195" s="25">
        <v>42016</v>
      </c>
      <c r="B2195" s="26">
        <v>6.7904495352496569E-2</v>
      </c>
      <c r="C2195" s="23">
        <v>6.7404599687321348E-2</v>
      </c>
    </row>
    <row r="2196" spans="1:3" x14ac:dyDescent="0.25">
      <c r="A2196" s="25">
        <v>42017</v>
      </c>
      <c r="B2196" s="26">
        <v>6.7209194717654491E-2</v>
      </c>
      <c r="C2196" s="23">
        <v>6.5019791635214375E-2</v>
      </c>
    </row>
    <row r="2197" spans="1:3" x14ac:dyDescent="0.25">
      <c r="A2197" s="25">
        <v>42018</v>
      </c>
      <c r="B2197" s="26">
        <v>6.4816177141689663E-2</v>
      </c>
      <c r="C2197" s="23">
        <v>6.2705694476177423E-2</v>
      </c>
    </row>
    <row r="2198" spans="1:3" x14ac:dyDescent="0.25">
      <c r="A2198" s="25">
        <v>42019</v>
      </c>
      <c r="B2198" s="26">
        <v>6.2459675055582156E-2</v>
      </c>
      <c r="C2198" s="23">
        <v>6.8887416842349197E-2</v>
      </c>
    </row>
    <row r="2199" spans="1:3" x14ac:dyDescent="0.25">
      <c r="A2199" s="25">
        <v>42020</v>
      </c>
      <c r="B2199" s="26">
        <v>7.0935026541103535E-2</v>
      </c>
      <c r="C2199" s="23">
        <v>7.3172161296267968E-2</v>
      </c>
    </row>
    <row r="2200" spans="1:3" x14ac:dyDescent="0.25">
      <c r="A2200" s="25">
        <v>42024</v>
      </c>
      <c r="B2200" s="26">
        <v>7.3959012792831666E-2</v>
      </c>
      <c r="C2200" s="23">
        <v>7.1451604337846655E-2</v>
      </c>
    </row>
    <row r="2201" spans="1:3" x14ac:dyDescent="0.25">
      <c r="A2201" s="25">
        <v>42025</v>
      </c>
      <c r="B2201" s="26">
        <v>7.2487462504985029E-2</v>
      </c>
      <c r="C2201" s="23">
        <v>6.8922829378316494E-2</v>
      </c>
    </row>
    <row r="2202" spans="1:3" x14ac:dyDescent="0.25">
      <c r="A2202" s="25">
        <v>42026</v>
      </c>
      <c r="B2202" s="26">
        <v>6.989598276467307E-2</v>
      </c>
      <c r="C2202" s="23">
        <v>6.6552857375016733E-2</v>
      </c>
    </row>
    <row r="2203" spans="1:3" x14ac:dyDescent="0.25">
      <c r="A2203" s="25">
        <v>42027</v>
      </c>
      <c r="B2203" s="26">
        <v>6.7862754696237676E-2</v>
      </c>
      <c r="C2203" s="23">
        <v>6.4705004416252071E-2</v>
      </c>
    </row>
    <row r="2204" spans="1:3" x14ac:dyDescent="0.25">
      <c r="A2204" s="25">
        <v>42030</v>
      </c>
      <c r="B2204" s="26">
        <v>6.734240946348545E-2</v>
      </c>
      <c r="C2204" s="23">
        <v>6.2399785912746586E-2</v>
      </c>
    </row>
    <row r="2205" spans="1:3" x14ac:dyDescent="0.25">
      <c r="A2205" s="25">
        <v>42031</v>
      </c>
      <c r="B2205" s="26">
        <v>6.4954078852211342E-2</v>
      </c>
      <c r="C2205" s="23">
        <v>6.2793409208970141E-2</v>
      </c>
    </row>
    <row r="2206" spans="1:3" x14ac:dyDescent="0.25">
      <c r="A2206" s="25">
        <v>42032</v>
      </c>
      <c r="B2206" s="26">
        <v>6.4203228677248869E-2</v>
      </c>
      <c r="C2206" s="23">
        <v>6.0890761032407835E-2</v>
      </c>
    </row>
    <row r="2207" spans="1:3" x14ac:dyDescent="0.25">
      <c r="A2207" s="25">
        <v>42033</v>
      </c>
      <c r="B2207" s="26">
        <v>6.2574848450874618E-2</v>
      </c>
      <c r="C2207" s="23">
        <v>6.8846280598846232E-2</v>
      </c>
    </row>
    <row r="2208" spans="1:3" x14ac:dyDescent="0.25">
      <c r="A2208" s="25">
        <v>42034</v>
      </c>
      <c r="B2208" s="26">
        <v>6.6460572659720191E-2</v>
      </c>
      <c r="C2208" s="23">
        <v>7.4365648747366009E-2</v>
      </c>
    </row>
    <row r="2209" spans="1:3" x14ac:dyDescent="0.25">
      <c r="A2209" s="25">
        <v>42037</v>
      </c>
      <c r="B2209" s="26">
        <v>7.0444013577406414E-2</v>
      </c>
      <c r="C2209" s="23">
        <v>7.2003864307325943E-2</v>
      </c>
    </row>
    <row r="2210" spans="1:3" x14ac:dyDescent="0.25">
      <c r="A2210" s="25">
        <v>42038</v>
      </c>
      <c r="B2210" s="26">
        <v>6.8528941781399774E-2</v>
      </c>
      <c r="C2210" s="23">
        <v>6.9438697441651431E-2</v>
      </c>
    </row>
    <row r="2211" spans="1:3" x14ac:dyDescent="0.25">
      <c r="A2211" s="25">
        <v>42039</v>
      </c>
      <c r="B2211" s="26">
        <v>6.6068441463872585E-2</v>
      </c>
      <c r="C2211" s="23">
        <v>6.7214427319829462E-2</v>
      </c>
    </row>
    <row r="2212" spans="1:3" x14ac:dyDescent="0.25">
      <c r="A2212" s="25">
        <v>42040</v>
      </c>
      <c r="B2212" s="26">
        <v>6.4189422344376024E-2</v>
      </c>
      <c r="C2212" s="23">
        <v>6.6513453692510868E-2</v>
      </c>
    </row>
    <row r="2213" spans="1:3" x14ac:dyDescent="0.25">
      <c r="A2213" s="25">
        <v>42041</v>
      </c>
      <c r="B2213" s="26">
        <v>6.8131345645065705E-2</v>
      </c>
      <c r="C2213" s="23">
        <v>6.501272735576713E-2</v>
      </c>
    </row>
    <row r="2214" spans="1:3" x14ac:dyDescent="0.25">
      <c r="A2214" s="25">
        <v>42044</v>
      </c>
      <c r="B2214" s="26">
        <v>6.6276386413298735E-2</v>
      </c>
      <c r="C2214" s="23">
        <v>6.5804670967869627E-2</v>
      </c>
    </row>
    <row r="2215" spans="1:3" x14ac:dyDescent="0.25">
      <c r="A2215" s="25">
        <v>42045</v>
      </c>
      <c r="B2215" s="26">
        <v>6.7493441081609193E-2</v>
      </c>
      <c r="C2215" s="23">
        <v>6.6260948237981621E-2</v>
      </c>
    </row>
    <row r="2216" spans="1:3" x14ac:dyDescent="0.25">
      <c r="A2216" s="25">
        <v>42046</v>
      </c>
      <c r="B2216" s="26">
        <v>6.7847266980177165E-2</v>
      </c>
      <c r="C2216" s="23">
        <v>6.4283399648634804E-2</v>
      </c>
    </row>
    <row r="2217" spans="1:3" x14ac:dyDescent="0.25">
      <c r="A2217" s="25">
        <v>42047</v>
      </c>
      <c r="B2217" s="26">
        <v>6.5518429343265752E-2</v>
      </c>
      <c r="C2217" s="23">
        <v>6.8523053055059055E-2</v>
      </c>
    </row>
    <row r="2218" spans="1:3" x14ac:dyDescent="0.25">
      <c r="A2218" s="25">
        <v>42048</v>
      </c>
      <c r="B2218" s="26">
        <v>6.9413752174196361E-2</v>
      </c>
      <c r="C2218" s="23">
        <v>6.6746669859386182E-2</v>
      </c>
    </row>
    <row r="2219" spans="1:3" x14ac:dyDescent="0.25">
      <c r="A2219" s="25">
        <v>42052</v>
      </c>
      <c r="B2219" s="26">
        <v>6.7814239772027912E-2</v>
      </c>
      <c r="C2219" s="23">
        <v>6.4369290530772505E-2</v>
      </c>
    </row>
    <row r="2220" spans="1:3" x14ac:dyDescent="0.25">
      <c r="A2220" s="25">
        <v>42053</v>
      </c>
      <c r="B2220" s="26">
        <v>6.5538394349860446E-2</v>
      </c>
      <c r="C2220" s="23">
        <v>6.2330884570200792E-2</v>
      </c>
    </row>
    <row r="2221" spans="1:3" x14ac:dyDescent="0.25">
      <c r="A2221" s="25">
        <v>42054</v>
      </c>
      <c r="B2221" s="26">
        <v>6.3322866310069711E-2</v>
      </c>
      <c r="C2221" s="23">
        <v>6.0780177730635578E-2</v>
      </c>
    </row>
    <row r="2222" spans="1:3" x14ac:dyDescent="0.25">
      <c r="A2222" s="25">
        <v>42055</v>
      </c>
      <c r="B2222" s="26">
        <v>6.1439581738855893E-2</v>
      </c>
      <c r="C2222" s="23">
        <v>6.1558841728834669E-2</v>
      </c>
    </row>
    <row r="2223" spans="1:3" x14ac:dyDescent="0.25">
      <c r="A2223" s="25">
        <v>42058</v>
      </c>
      <c r="B2223" s="26">
        <v>6.1173236714403369E-2</v>
      </c>
      <c r="C2223" s="23">
        <v>6.1748104354560678E-2</v>
      </c>
    </row>
    <row r="2224" spans="1:3" x14ac:dyDescent="0.25">
      <c r="A2224" s="25">
        <v>42059</v>
      </c>
      <c r="B2224" s="26">
        <v>5.9882501760880287E-2</v>
      </c>
      <c r="C2224" s="23">
        <v>5.9887602631005676E-2</v>
      </c>
    </row>
    <row r="2225" spans="1:3" x14ac:dyDescent="0.25">
      <c r="A2225" s="25">
        <v>42060</v>
      </c>
      <c r="B2225" s="26">
        <v>5.7785854234335458E-2</v>
      </c>
      <c r="C2225" s="23">
        <v>5.7753571214869348E-2</v>
      </c>
    </row>
    <row r="2226" spans="1:3" x14ac:dyDescent="0.25">
      <c r="A2226" s="25">
        <v>42061</v>
      </c>
      <c r="B2226" s="26">
        <v>5.5853190692650663E-2</v>
      </c>
      <c r="C2226" s="23">
        <v>5.5829721412765473E-2</v>
      </c>
    </row>
    <row r="2227" spans="1:3" x14ac:dyDescent="0.25">
      <c r="A2227" s="25">
        <v>42062</v>
      </c>
      <c r="B2227" s="26">
        <v>5.4478303682986971E-2</v>
      </c>
      <c r="C2227" s="23">
        <v>5.5657382184562156E-2</v>
      </c>
    </row>
    <row r="2228" spans="1:3" x14ac:dyDescent="0.25">
      <c r="A2228" s="25">
        <v>42065</v>
      </c>
      <c r="B2228" s="26">
        <v>5.3890211080264469E-2</v>
      </c>
      <c r="C2228" s="23">
        <v>6.0837293204728492E-2</v>
      </c>
    </row>
    <row r="2229" spans="1:3" x14ac:dyDescent="0.25">
      <c r="A2229" s="25">
        <v>42066</v>
      </c>
      <c r="B2229" s="26">
        <v>5.8373491196922471E-2</v>
      </c>
      <c r="C2229" s="23">
        <v>6.0508705155106597E-2</v>
      </c>
    </row>
    <row r="2230" spans="1:3" x14ac:dyDescent="0.25">
      <c r="A2230" s="25">
        <v>42067</v>
      </c>
      <c r="B2230" s="26">
        <v>6.0480170497514377E-2</v>
      </c>
      <c r="C2230" s="23">
        <v>5.91450754812183E-2</v>
      </c>
    </row>
    <row r="2231" spans="1:3" x14ac:dyDescent="0.25">
      <c r="A2231" s="25">
        <v>42068</v>
      </c>
      <c r="B2231" s="26">
        <v>5.855070914708272E-2</v>
      </c>
      <c r="C2231" s="23">
        <v>5.8972800427807143E-2</v>
      </c>
    </row>
    <row r="2232" spans="1:3" x14ac:dyDescent="0.25">
      <c r="A2232" s="25">
        <v>42069</v>
      </c>
      <c r="B2232" s="26">
        <v>5.906668871864041E-2</v>
      </c>
      <c r="C2232" s="23">
        <v>5.91441250909737E-2</v>
      </c>
    </row>
    <row r="2233" spans="1:3" x14ac:dyDescent="0.25">
      <c r="A2233" s="25">
        <v>42072</v>
      </c>
      <c r="B2233" s="26">
        <v>5.7696174697828603E-2</v>
      </c>
      <c r="C2233" s="23">
        <v>5.9509905998687572E-2</v>
      </c>
    </row>
    <row r="2234" spans="1:3" x14ac:dyDescent="0.25">
      <c r="A2234" s="25">
        <v>42073</v>
      </c>
      <c r="B2234" s="26">
        <v>5.9142612615318259E-2</v>
      </c>
      <c r="C2234" s="23">
        <v>6.5478810238078403E-2</v>
      </c>
    </row>
    <row r="2235" spans="1:3" x14ac:dyDescent="0.25">
      <c r="A2235" s="25">
        <v>42074</v>
      </c>
      <c r="B2235" s="26">
        <v>6.342497387819053E-2</v>
      </c>
      <c r="C2235" s="23">
        <v>6.3330838870399475E-2</v>
      </c>
    </row>
    <row r="2236" spans="1:3" x14ac:dyDescent="0.25">
      <c r="A2236" s="25">
        <v>42075</v>
      </c>
      <c r="B2236" s="26">
        <v>6.3065991027086127E-2</v>
      </c>
      <c r="C2236" s="23">
        <v>6.7410828329039246E-2</v>
      </c>
    </row>
    <row r="2237" spans="1:3" x14ac:dyDescent="0.25">
      <c r="A2237" s="25">
        <v>42076</v>
      </c>
      <c r="B2237" s="26">
        <v>6.2854020940643518E-2</v>
      </c>
      <c r="C2237" s="23">
        <v>6.5041204714990794E-2</v>
      </c>
    </row>
    <row r="2238" spans="1:3" x14ac:dyDescent="0.25">
      <c r="A2238" s="25">
        <v>42079</v>
      </c>
      <c r="B2238" s="26">
        <v>6.0569261347056397E-2</v>
      </c>
      <c r="C2238" s="23">
        <v>6.2879935613768673E-2</v>
      </c>
    </row>
    <row r="2239" spans="1:3" x14ac:dyDescent="0.25">
      <c r="A2239" s="25">
        <v>42080</v>
      </c>
      <c r="B2239" s="26">
        <v>5.90880116863867E-2</v>
      </c>
      <c r="C2239" s="23">
        <v>6.1057449456659363E-2</v>
      </c>
    </row>
    <row r="2240" spans="1:3" x14ac:dyDescent="0.25">
      <c r="A2240" s="25">
        <v>42081</v>
      </c>
      <c r="B2240" s="26">
        <v>5.7928236977434336E-2</v>
      </c>
      <c r="C2240" s="23">
        <v>6.155580179835151E-2</v>
      </c>
    </row>
    <row r="2241" spans="1:3" x14ac:dyDescent="0.25">
      <c r="A2241" s="25">
        <v>42082</v>
      </c>
      <c r="B2241" s="26">
        <v>5.712125866385586E-2</v>
      </c>
      <c r="C2241" s="23">
        <v>6.1259109313956686E-2</v>
      </c>
    </row>
    <row r="2242" spans="1:3" x14ac:dyDescent="0.25">
      <c r="A2242" s="25">
        <v>42083</v>
      </c>
      <c r="B2242" s="26">
        <v>5.6638807151032824E-2</v>
      </c>
      <c r="C2242" s="23">
        <v>5.9156356891797462E-2</v>
      </c>
    </row>
    <row r="2243" spans="1:3" x14ac:dyDescent="0.25">
      <c r="A2243" s="25">
        <v>42086</v>
      </c>
      <c r="B2243" s="26">
        <v>5.4597040709875262E-2</v>
      </c>
      <c r="C2243" s="23">
        <v>5.8467331811162773E-2</v>
      </c>
    </row>
    <row r="2244" spans="1:3" x14ac:dyDescent="0.25">
      <c r="A2244" s="25">
        <v>42087</v>
      </c>
      <c r="B2244" s="26">
        <v>5.6893671556942096E-2</v>
      </c>
      <c r="C2244" s="23">
        <v>5.8085243857568795E-2</v>
      </c>
    </row>
    <row r="2245" spans="1:3" x14ac:dyDescent="0.25">
      <c r="A2245" s="25">
        <v>42088</v>
      </c>
      <c r="B2245" s="26">
        <v>5.5374710913020382E-2</v>
      </c>
      <c r="C2245" s="23">
        <v>7.7371986692480244E-2</v>
      </c>
    </row>
    <row r="2246" spans="1:3" x14ac:dyDescent="0.25">
      <c r="A2246" s="25">
        <v>42089</v>
      </c>
      <c r="B2246" s="26">
        <v>8.1976893125791886E-2</v>
      </c>
      <c r="C2246" s="23">
        <v>7.4614844647517276E-2</v>
      </c>
    </row>
    <row r="2247" spans="1:3" x14ac:dyDescent="0.25">
      <c r="A2247" s="25">
        <v>42090</v>
      </c>
      <c r="B2247" s="26">
        <v>7.9137197914383783E-2</v>
      </c>
      <c r="C2247" s="23">
        <v>7.4433051502448971E-2</v>
      </c>
    </row>
    <row r="2248" spans="1:3" x14ac:dyDescent="0.25">
      <c r="A2248" s="25">
        <v>42093</v>
      </c>
      <c r="B2248" s="26">
        <v>8.0024729763547686E-2</v>
      </c>
      <c r="C2248" s="23">
        <v>8.1969544431857541E-2</v>
      </c>
    </row>
    <row r="2249" spans="1:3" x14ac:dyDescent="0.25">
      <c r="A2249" s="25">
        <v>42094</v>
      </c>
      <c r="B2249" s="26">
        <v>8.2656717571219215E-2</v>
      </c>
      <c r="C2249" s="23">
        <v>8.1971237080955189E-2</v>
      </c>
    </row>
    <row r="2250" spans="1:3" x14ac:dyDescent="0.25">
      <c r="A2250" s="25">
        <v>42095</v>
      </c>
      <c r="B2250" s="26">
        <v>8.172718217014581E-2</v>
      </c>
      <c r="C2250" s="23">
        <v>7.921260975418791E-2</v>
      </c>
    </row>
    <row r="2251" spans="1:3" x14ac:dyDescent="0.25">
      <c r="A2251" s="25">
        <v>42096</v>
      </c>
      <c r="B2251" s="26">
        <v>7.8765157556090093E-2</v>
      </c>
      <c r="C2251" s="23">
        <v>7.6434444196906245E-2</v>
      </c>
    </row>
    <row r="2252" spans="1:3" x14ac:dyDescent="0.25">
      <c r="A2252" s="25">
        <v>42100</v>
      </c>
      <c r="B2252" s="26">
        <v>7.5951308093112666E-2</v>
      </c>
      <c r="C2252" s="23">
        <v>7.412986774337775E-2</v>
      </c>
    </row>
    <row r="2253" spans="1:3" x14ac:dyDescent="0.25">
      <c r="A2253" s="25">
        <v>42101</v>
      </c>
      <c r="B2253" s="26">
        <v>7.3213299115643019E-2</v>
      </c>
      <c r="C2253" s="23">
        <v>7.184080525055149E-2</v>
      </c>
    </row>
    <row r="2254" spans="1:3" x14ac:dyDescent="0.25">
      <c r="A2254" s="25">
        <v>42102</v>
      </c>
      <c r="B2254" s="26">
        <v>7.0666055269520592E-2</v>
      </c>
      <c r="C2254" s="23">
        <v>7.5015041474369451E-2</v>
      </c>
    </row>
    <row r="2255" spans="1:3" x14ac:dyDescent="0.25">
      <c r="A2255" s="25">
        <v>42103</v>
      </c>
      <c r="B2255" s="26">
        <v>8.0061815923459317E-2</v>
      </c>
      <c r="C2255" s="23">
        <v>7.2399187341081486E-2</v>
      </c>
    </row>
    <row r="2256" spans="1:3" x14ac:dyDescent="0.25">
      <c r="A2256" s="25">
        <v>42104</v>
      </c>
      <c r="B2256" s="26">
        <v>7.7238019643266154E-2</v>
      </c>
      <c r="C2256" s="23">
        <v>7.0642668685907378E-2</v>
      </c>
    </row>
    <row r="2257" spans="1:3" x14ac:dyDescent="0.25">
      <c r="A2257" s="25">
        <v>42107</v>
      </c>
      <c r="B2257" s="26">
        <v>7.5749405523507493E-2</v>
      </c>
      <c r="C2257" s="23">
        <v>6.8140805641211874E-2</v>
      </c>
    </row>
    <row r="2258" spans="1:3" x14ac:dyDescent="0.25">
      <c r="A2258" s="25">
        <v>42108</v>
      </c>
      <c r="B2258" s="26">
        <v>7.3083822622920361E-2</v>
      </c>
      <c r="C2258" s="23">
        <v>6.6170628866678599E-2</v>
      </c>
    </row>
    <row r="2259" spans="1:3" x14ac:dyDescent="0.25">
      <c r="A2259" s="25">
        <v>42109</v>
      </c>
      <c r="B2259" s="26">
        <v>7.1558765848546091E-2</v>
      </c>
      <c r="C2259" s="23">
        <v>6.413377732101079E-2</v>
      </c>
    </row>
    <row r="2260" spans="1:3" x14ac:dyDescent="0.25">
      <c r="A2260" s="25">
        <v>42110</v>
      </c>
      <c r="B2260" s="26">
        <v>6.8975571770873809E-2</v>
      </c>
      <c r="C2260" s="23">
        <v>6.2385583338035129E-2</v>
      </c>
    </row>
    <row r="2261" spans="1:3" x14ac:dyDescent="0.25">
      <c r="A2261" s="25">
        <v>42111</v>
      </c>
      <c r="B2261" s="26">
        <v>6.7485161939260199E-2</v>
      </c>
      <c r="C2261" s="23">
        <v>6.5914793968323518E-2</v>
      </c>
    </row>
    <row r="2262" spans="1:3" x14ac:dyDescent="0.25">
      <c r="A2262" s="25">
        <v>42114</v>
      </c>
      <c r="B2262" s="26">
        <v>6.9408468325613745E-2</v>
      </c>
      <c r="C2262" s="23">
        <v>6.565473002277325E-2</v>
      </c>
    </row>
    <row r="2263" spans="1:3" x14ac:dyDescent="0.25">
      <c r="A2263" s="25">
        <v>42115</v>
      </c>
      <c r="B2263" s="26">
        <v>6.7407455543985098E-2</v>
      </c>
      <c r="C2263" s="23">
        <v>6.4716760756539579E-2</v>
      </c>
    </row>
    <row r="2264" spans="1:3" x14ac:dyDescent="0.25">
      <c r="A2264" s="25">
        <v>42116</v>
      </c>
      <c r="B2264" s="26">
        <v>6.7524117397737962E-2</v>
      </c>
      <c r="C2264" s="23">
        <v>6.3025586916701432E-2</v>
      </c>
    </row>
    <row r="2265" spans="1:3" x14ac:dyDescent="0.25">
      <c r="A2265" s="25">
        <v>42117</v>
      </c>
      <c r="B2265" s="26">
        <v>6.5135906148435355E-2</v>
      </c>
      <c r="C2265" s="23">
        <v>6.1447210217277171E-2</v>
      </c>
    </row>
    <row r="2266" spans="1:3" x14ac:dyDescent="0.25">
      <c r="A2266" s="25">
        <v>42118</v>
      </c>
      <c r="B2266" s="26">
        <v>6.3265547838178865E-2</v>
      </c>
      <c r="C2266" s="23">
        <v>5.9305447840405368E-2</v>
      </c>
    </row>
    <row r="2267" spans="1:3" x14ac:dyDescent="0.25">
      <c r="A2267" s="25">
        <v>42121</v>
      </c>
      <c r="B2267" s="26">
        <v>6.1471076237553011E-2</v>
      </c>
      <c r="C2267" s="23">
        <v>5.922698741309209E-2</v>
      </c>
    </row>
    <row r="2268" spans="1:3" x14ac:dyDescent="0.25">
      <c r="A2268" s="25">
        <v>42122</v>
      </c>
      <c r="B2268" s="26">
        <v>7.7739732974876033E-2</v>
      </c>
      <c r="C2268" s="23">
        <v>5.7194726773766622E-2</v>
      </c>
    </row>
    <row r="2269" spans="1:3" x14ac:dyDescent="0.25">
      <c r="A2269" s="25">
        <v>42123</v>
      </c>
      <c r="B2269" s="26">
        <v>7.5193700705031299E-2</v>
      </c>
      <c r="C2269" s="23">
        <v>5.535525230845964E-2</v>
      </c>
    </row>
    <row r="2270" spans="1:3" x14ac:dyDescent="0.25">
      <c r="A2270" s="25">
        <v>42124</v>
      </c>
      <c r="B2270" s="26">
        <v>7.2832802325812365E-2</v>
      </c>
      <c r="C2270" s="23">
        <v>6.3699374854944979E-2</v>
      </c>
    </row>
    <row r="2271" spans="1:3" x14ac:dyDescent="0.25">
      <c r="A2271" s="25">
        <v>42125</v>
      </c>
      <c r="B2271" s="26">
        <v>7.9475203416253457E-2</v>
      </c>
      <c r="C2271" s="23">
        <v>6.3758539039623918E-2</v>
      </c>
    </row>
    <row r="2272" spans="1:3" x14ac:dyDescent="0.25">
      <c r="A2272" s="25">
        <v>42128</v>
      </c>
      <c r="B2272" s="26">
        <v>7.8555398095315782E-2</v>
      </c>
      <c r="C2272" s="23">
        <v>6.1551329318665048E-2</v>
      </c>
    </row>
    <row r="2273" spans="1:3" x14ac:dyDescent="0.25">
      <c r="A2273" s="25">
        <v>42129</v>
      </c>
      <c r="B2273" s="26">
        <v>7.5764619835833533E-2</v>
      </c>
      <c r="C2273" s="23">
        <v>6.5218164367736406E-2</v>
      </c>
    </row>
    <row r="2274" spans="1:3" x14ac:dyDescent="0.25">
      <c r="A2274" s="25">
        <v>42130</v>
      </c>
      <c r="B2274" s="26">
        <v>7.9271359339454839E-2</v>
      </c>
      <c r="C2274" s="23">
        <v>6.3616191274984094E-2</v>
      </c>
    </row>
    <row r="2275" spans="1:3" x14ac:dyDescent="0.25">
      <c r="A2275" s="25">
        <v>42131</v>
      </c>
      <c r="B2275" s="26">
        <v>7.6910036425251266E-2</v>
      </c>
      <c r="C2275" s="23">
        <v>6.151027430098735E-2</v>
      </c>
    </row>
    <row r="2276" spans="1:3" x14ac:dyDescent="0.25">
      <c r="A2276" s="25">
        <v>42132</v>
      </c>
      <c r="B2276" s="26">
        <v>7.6072685387924749E-2</v>
      </c>
      <c r="C2276" s="23">
        <v>6.5419358890602866E-2</v>
      </c>
    </row>
    <row r="2277" spans="1:3" x14ac:dyDescent="0.25">
      <c r="A2277" s="25">
        <v>42135</v>
      </c>
      <c r="B2277" s="26">
        <v>7.9156503503776815E-2</v>
      </c>
      <c r="C2277" s="23">
        <v>6.3098390832263179E-2</v>
      </c>
    </row>
    <row r="2278" spans="1:3" x14ac:dyDescent="0.25">
      <c r="A2278" s="25">
        <v>42136</v>
      </c>
      <c r="B2278" s="26">
        <v>7.6305000821704591E-2</v>
      </c>
      <c r="C2278" s="23">
        <v>6.1855831365381905E-2</v>
      </c>
    </row>
    <row r="2279" spans="1:3" x14ac:dyDescent="0.25">
      <c r="A2279" s="25">
        <v>42137</v>
      </c>
      <c r="B2279" s="26">
        <v>7.3843768931991224E-2</v>
      </c>
      <c r="C2279" s="23">
        <v>5.9940932462299201E-2</v>
      </c>
    </row>
    <row r="2280" spans="1:3" x14ac:dyDescent="0.25">
      <c r="A2280" s="25">
        <v>42138</v>
      </c>
      <c r="B2280" s="26">
        <v>7.1167038120049209E-2</v>
      </c>
      <c r="C2280" s="23">
        <v>6.3677134261665047E-2</v>
      </c>
    </row>
    <row r="2281" spans="1:3" x14ac:dyDescent="0.25">
      <c r="A2281" s="25">
        <v>42139</v>
      </c>
      <c r="B2281" s="26">
        <v>7.2053449887577184E-2</v>
      </c>
      <c r="C2281" s="23">
        <v>6.1445642610334958E-2</v>
      </c>
    </row>
    <row r="2282" spans="1:3" x14ac:dyDescent="0.25">
      <c r="A2282" s="25">
        <v>42142</v>
      </c>
      <c r="B2282" s="26">
        <v>6.9436436933552184E-2</v>
      </c>
      <c r="C2282" s="23">
        <v>6.2554827813789654E-2</v>
      </c>
    </row>
    <row r="2283" spans="1:3" x14ac:dyDescent="0.25">
      <c r="A2283" s="25">
        <v>42143</v>
      </c>
      <c r="B2283" s="26">
        <v>6.9488468361476541E-2</v>
      </c>
      <c r="C2283" s="23">
        <v>6.0326795985654061E-2</v>
      </c>
    </row>
    <row r="2284" spans="1:3" x14ac:dyDescent="0.25">
      <c r="A2284" s="25">
        <v>42144</v>
      </c>
      <c r="B2284" s="26">
        <v>6.7040748648513226E-2</v>
      </c>
      <c r="C2284" s="23">
        <v>5.8206677531586822E-2</v>
      </c>
    </row>
    <row r="2285" spans="1:3" x14ac:dyDescent="0.25">
      <c r="A2285" s="25">
        <v>42145</v>
      </c>
      <c r="B2285" s="26">
        <v>6.4623753416614846E-2</v>
      </c>
      <c r="C2285" s="23">
        <v>5.6247433830447086E-2</v>
      </c>
    </row>
    <row r="2286" spans="1:3" x14ac:dyDescent="0.25">
      <c r="A2286" s="25">
        <v>42146</v>
      </c>
      <c r="B2286" s="26">
        <v>6.2281793745984075E-2</v>
      </c>
      <c r="C2286" s="23">
        <v>5.4329242791776318E-2</v>
      </c>
    </row>
    <row r="2287" spans="1:3" x14ac:dyDescent="0.25">
      <c r="A2287" s="25">
        <v>42150</v>
      </c>
      <c r="B2287" s="26">
        <v>6.0408548705587921E-2</v>
      </c>
      <c r="C2287" s="23">
        <v>5.8864859411822644E-2</v>
      </c>
    </row>
    <row r="2288" spans="1:3" x14ac:dyDescent="0.25">
      <c r="A2288" s="25">
        <v>42151</v>
      </c>
      <c r="B2288" s="26">
        <v>6.1531167693736885E-2</v>
      </c>
      <c r="C2288" s="23">
        <v>7.3850805694521501E-2</v>
      </c>
    </row>
    <row r="2289" spans="1:3" x14ac:dyDescent="0.25">
      <c r="A2289" s="25">
        <v>42152</v>
      </c>
      <c r="B2289" s="26">
        <v>7.2534833150929984E-2</v>
      </c>
      <c r="C2289" s="23">
        <v>7.1294132477825914E-2</v>
      </c>
    </row>
    <row r="2290" spans="1:3" x14ac:dyDescent="0.25">
      <c r="A2290" s="25">
        <v>42153</v>
      </c>
      <c r="B2290" s="26">
        <v>6.9900259498818951E-2</v>
      </c>
      <c r="C2290" s="23">
        <v>6.8824097085317018E-2</v>
      </c>
    </row>
    <row r="2291" spans="1:3" x14ac:dyDescent="0.25">
      <c r="A2291" s="25">
        <v>42156</v>
      </c>
      <c r="B2291" s="26">
        <v>6.7531257425611779E-2</v>
      </c>
      <c r="C2291" s="23">
        <v>6.8878069053970106E-2</v>
      </c>
    </row>
    <row r="2292" spans="1:3" x14ac:dyDescent="0.25">
      <c r="A2292" s="25">
        <v>42157</v>
      </c>
      <c r="B2292" s="26">
        <v>6.689042492901183E-2</v>
      </c>
      <c r="C2292" s="23">
        <v>6.7366541854892853E-2</v>
      </c>
    </row>
    <row r="2293" spans="1:3" x14ac:dyDescent="0.25">
      <c r="A2293" s="25">
        <v>42158</v>
      </c>
      <c r="B2293" s="26">
        <v>6.5972058484523144E-2</v>
      </c>
      <c r="C2293" s="23">
        <v>6.7244501622550301E-2</v>
      </c>
    </row>
    <row r="2294" spans="1:3" x14ac:dyDescent="0.25">
      <c r="A2294" s="25">
        <v>42159</v>
      </c>
      <c r="B2294" s="26">
        <v>6.463166329172472E-2</v>
      </c>
      <c r="C2294" s="23">
        <v>6.716537699177999E-2</v>
      </c>
    </row>
    <row r="2295" spans="1:3" x14ac:dyDescent="0.25">
      <c r="A2295" s="25">
        <v>42160</v>
      </c>
      <c r="B2295" s="26">
        <v>6.5138041767639168E-2</v>
      </c>
      <c r="C2295" s="23">
        <v>6.4772595376915099E-2</v>
      </c>
    </row>
    <row r="2296" spans="1:3" x14ac:dyDescent="0.25">
      <c r="A2296" s="25">
        <v>42163</v>
      </c>
      <c r="B2296" s="26">
        <v>6.3195161550575668E-2</v>
      </c>
      <c r="C2296" s="23">
        <v>6.6251847095755545E-2</v>
      </c>
    </row>
    <row r="2297" spans="1:3" x14ac:dyDescent="0.25">
      <c r="A2297" s="25">
        <v>42164</v>
      </c>
      <c r="B2297" s="26">
        <v>6.5969685304102146E-2</v>
      </c>
      <c r="C2297" s="23">
        <v>6.6328241693660819E-2</v>
      </c>
    </row>
    <row r="2298" spans="1:3" x14ac:dyDescent="0.25">
      <c r="A2298" s="25">
        <v>42165</v>
      </c>
      <c r="B2298" s="26">
        <v>6.6483177402847954E-2</v>
      </c>
      <c r="C2298" s="23">
        <v>7.0383578502075494E-2</v>
      </c>
    </row>
    <row r="2299" spans="1:3" x14ac:dyDescent="0.25">
      <c r="A2299" s="25">
        <v>42166</v>
      </c>
      <c r="B2299" s="26">
        <v>6.9082923678688957E-2</v>
      </c>
      <c r="C2299" s="23">
        <v>6.8092306372479983E-2</v>
      </c>
    </row>
    <row r="2300" spans="1:3" x14ac:dyDescent="0.25">
      <c r="A2300" s="25">
        <v>42167</v>
      </c>
      <c r="B2300" s="26">
        <v>6.6583125340130875E-2</v>
      </c>
      <c r="C2300" s="23">
        <v>6.5706523510152909E-2</v>
      </c>
    </row>
    <row r="2301" spans="1:3" x14ac:dyDescent="0.25">
      <c r="A2301" s="25">
        <v>42170</v>
      </c>
      <c r="B2301" s="26">
        <v>6.5028253585486182E-2</v>
      </c>
      <c r="C2301" s="23">
        <v>6.3586049034882935E-2</v>
      </c>
    </row>
    <row r="2302" spans="1:3" x14ac:dyDescent="0.25">
      <c r="A2302" s="25">
        <v>42171</v>
      </c>
      <c r="B2302" s="26">
        <v>6.2915972536199863E-2</v>
      </c>
      <c r="C2302" s="23">
        <v>6.1568282710453795E-2</v>
      </c>
    </row>
    <row r="2303" spans="1:3" x14ac:dyDescent="0.25">
      <c r="A2303" s="25">
        <v>42172</v>
      </c>
      <c r="B2303" s="26">
        <v>6.2114219119362497E-2</v>
      </c>
      <c r="C2303" s="23">
        <v>5.9498771957814243E-2</v>
      </c>
    </row>
    <row r="2304" spans="1:3" x14ac:dyDescent="0.25">
      <c r="A2304" s="25">
        <v>42173</v>
      </c>
      <c r="B2304" s="26">
        <v>5.9878202367651956E-2</v>
      </c>
      <c r="C2304" s="23">
        <v>6.4772843109257267E-2</v>
      </c>
    </row>
    <row r="2305" spans="1:3" x14ac:dyDescent="0.25">
      <c r="A2305" s="25">
        <v>42174</v>
      </c>
      <c r="B2305" s="26">
        <v>6.5521391187731676E-2</v>
      </c>
      <c r="C2305" s="23">
        <v>6.3368248187145496E-2</v>
      </c>
    </row>
    <row r="2306" spans="1:3" x14ac:dyDescent="0.25">
      <c r="A2306" s="25">
        <v>42177</v>
      </c>
      <c r="B2306" s="26">
        <v>6.3654869888418245E-2</v>
      </c>
      <c r="C2306" s="23">
        <v>6.3871998077424691E-2</v>
      </c>
    </row>
    <row r="2307" spans="1:3" x14ac:dyDescent="0.25">
      <c r="A2307" s="25">
        <v>42178</v>
      </c>
      <c r="B2307" s="26">
        <v>6.2685646495815206E-2</v>
      </c>
      <c r="C2307" s="23">
        <v>6.1645483212013921E-2</v>
      </c>
    </row>
    <row r="2308" spans="1:3" x14ac:dyDescent="0.25">
      <c r="A2308" s="25">
        <v>42179</v>
      </c>
      <c r="B2308" s="26">
        <v>6.063348816714887E-2</v>
      </c>
      <c r="C2308" s="23">
        <v>6.4018684309705184E-2</v>
      </c>
    </row>
    <row r="2309" spans="1:3" x14ac:dyDescent="0.25">
      <c r="A2309" s="25">
        <v>42180</v>
      </c>
      <c r="B2309" s="26">
        <v>6.2067135806643539E-2</v>
      </c>
      <c r="C2309" s="23">
        <v>6.312132710775252E-2</v>
      </c>
    </row>
    <row r="2310" spans="1:3" x14ac:dyDescent="0.25">
      <c r="A2310" s="25">
        <v>42181</v>
      </c>
      <c r="B2310" s="26">
        <v>6.2533687857038389E-2</v>
      </c>
      <c r="C2310" s="23">
        <v>6.5040965409823237E-2</v>
      </c>
    </row>
    <row r="2311" spans="1:3" x14ac:dyDescent="0.25">
      <c r="A2311" s="25">
        <v>42184</v>
      </c>
      <c r="B2311" s="26">
        <v>6.8256669785553031E-2</v>
      </c>
      <c r="C2311" s="23">
        <v>7.7988776504189908E-2</v>
      </c>
    </row>
    <row r="2312" spans="1:3" x14ac:dyDescent="0.25">
      <c r="A2312" s="25">
        <v>42185</v>
      </c>
      <c r="B2312" s="26">
        <v>7.9542583208167664E-2</v>
      </c>
      <c r="C2312" s="23">
        <v>7.9107458396553004E-2</v>
      </c>
    </row>
    <row r="2313" spans="1:3" x14ac:dyDescent="0.25">
      <c r="A2313" s="25">
        <v>42186</v>
      </c>
      <c r="B2313" s="26">
        <v>7.9014079603699827E-2</v>
      </c>
      <c r="C2313" s="23">
        <v>7.6623146271224463E-2</v>
      </c>
    </row>
    <row r="2314" spans="1:3" x14ac:dyDescent="0.25">
      <c r="A2314" s="25">
        <v>42187</v>
      </c>
      <c r="B2314" s="26">
        <v>7.7083291096870732E-2</v>
      </c>
      <c r="C2314" s="23">
        <v>7.4545344252320955E-2</v>
      </c>
    </row>
    <row r="2315" spans="1:3" x14ac:dyDescent="0.25">
      <c r="A2315" s="25">
        <v>42191</v>
      </c>
      <c r="B2315" s="26">
        <v>7.4808939698862972E-2</v>
      </c>
      <c r="C2315" s="23">
        <v>7.247433554445018E-2</v>
      </c>
    </row>
    <row r="2316" spans="1:3" x14ac:dyDescent="0.25">
      <c r="A2316" s="25">
        <v>42192</v>
      </c>
      <c r="B2316" s="26">
        <v>7.2089557283405881E-2</v>
      </c>
      <c r="C2316" s="23">
        <v>7.0122959530975984E-2</v>
      </c>
    </row>
    <row r="2317" spans="1:3" x14ac:dyDescent="0.25">
      <c r="A2317" s="25">
        <v>42193</v>
      </c>
      <c r="B2317" s="26">
        <v>7.0340215611574677E-2</v>
      </c>
      <c r="C2317" s="23">
        <v>8.0843206627367756E-2</v>
      </c>
    </row>
    <row r="2318" spans="1:3" x14ac:dyDescent="0.25">
      <c r="A2318" s="25">
        <v>42194</v>
      </c>
      <c r="B2318" s="26">
        <v>7.8523711365526383E-2</v>
      </c>
      <c r="C2318" s="23">
        <v>7.8530695372904483E-2</v>
      </c>
    </row>
    <row r="2319" spans="1:3" x14ac:dyDescent="0.25">
      <c r="A2319" s="25">
        <v>42195</v>
      </c>
      <c r="B2319" s="26">
        <v>7.6069760639478484E-2</v>
      </c>
      <c r="C2319" s="23">
        <v>8.3288563097789453E-2</v>
      </c>
    </row>
    <row r="2320" spans="1:3" x14ac:dyDescent="0.25">
      <c r="A2320" s="25">
        <v>42198</v>
      </c>
      <c r="B2320" s="26">
        <v>8.2670420171613218E-2</v>
      </c>
      <c r="C2320" s="23">
        <v>8.3571336577742461E-2</v>
      </c>
    </row>
    <row r="2321" spans="1:3" x14ac:dyDescent="0.25">
      <c r="A2321" s="25">
        <v>42199</v>
      </c>
      <c r="B2321" s="26">
        <v>8.1576047230748336E-2</v>
      </c>
      <c r="C2321" s="23">
        <v>8.1987405550672923E-2</v>
      </c>
    </row>
    <row r="2322" spans="1:3" x14ac:dyDescent="0.25">
      <c r="A2322" s="25">
        <v>42200</v>
      </c>
      <c r="B2322" s="26">
        <v>8.0993319585360615E-2</v>
      </c>
      <c r="C2322" s="23">
        <v>7.9065857936787956E-2</v>
      </c>
    </row>
    <row r="2323" spans="1:3" x14ac:dyDescent="0.25">
      <c r="A2323" s="25">
        <v>42201</v>
      </c>
      <c r="B2323" s="26">
        <v>7.8059189948240043E-2</v>
      </c>
      <c r="C2323" s="23">
        <v>8.1039737987384272E-2</v>
      </c>
    </row>
    <row r="2324" spans="1:3" x14ac:dyDescent="0.25">
      <c r="A2324" s="25">
        <v>42202</v>
      </c>
      <c r="B2324" s="26">
        <v>7.6852170328134434E-2</v>
      </c>
      <c r="C2324" s="23">
        <v>8.0604240663309415E-2</v>
      </c>
    </row>
    <row r="2325" spans="1:3" x14ac:dyDescent="0.25">
      <c r="A2325" s="25">
        <v>42205</v>
      </c>
      <c r="B2325" s="26">
        <v>7.835785352000546E-2</v>
      </c>
      <c r="C2325" s="23">
        <v>7.783814479762477E-2</v>
      </c>
    </row>
    <row r="2326" spans="1:3" x14ac:dyDescent="0.25">
      <c r="A2326" s="25">
        <v>42206</v>
      </c>
      <c r="B2326" s="26">
        <v>7.5530192383643308E-2</v>
      </c>
      <c r="C2326" s="23">
        <v>7.5069351568971251E-2</v>
      </c>
    </row>
    <row r="2327" spans="1:3" x14ac:dyDescent="0.25">
      <c r="A2327" s="25">
        <v>42207</v>
      </c>
      <c r="B2327" s="26">
        <v>7.3159496625270798E-2</v>
      </c>
      <c r="C2327" s="23">
        <v>7.4152364073256066E-2</v>
      </c>
    </row>
    <row r="2328" spans="1:3" x14ac:dyDescent="0.25">
      <c r="A2328" s="25">
        <v>42208</v>
      </c>
      <c r="B2328" s="26">
        <v>7.10919239987539E-2</v>
      </c>
      <c r="C2328" s="23">
        <v>7.1556254718219886E-2</v>
      </c>
    </row>
    <row r="2329" spans="1:3" x14ac:dyDescent="0.25">
      <c r="A2329" s="25">
        <v>42209</v>
      </c>
      <c r="B2329" s="26">
        <v>6.8797982601031704E-2</v>
      </c>
      <c r="C2329" s="23">
        <v>7.4030881370412083E-2</v>
      </c>
    </row>
    <row r="2330" spans="1:3" x14ac:dyDescent="0.25">
      <c r="A2330" s="25">
        <v>42212</v>
      </c>
      <c r="B2330" s="26">
        <v>7.2435001198619717E-2</v>
      </c>
      <c r="C2330" s="23">
        <v>7.6160672479809302E-2</v>
      </c>
    </row>
    <row r="2331" spans="1:3" x14ac:dyDescent="0.25">
      <c r="A2331" s="25">
        <v>42213</v>
      </c>
      <c r="B2331" s="26">
        <v>7.4137257394161687E-2</v>
      </c>
      <c r="C2331" s="23">
        <v>7.5805188270184162E-2</v>
      </c>
    </row>
    <row r="2332" spans="1:3" x14ac:dyDescent="0.25">
      <c r="A2332" s="25">
        <v>42214</v>
      </c>
      <c r="B2332" s="26">
        <v>7.2305220601595915E-2</v>
      </c>
      <c r="C2332" s="23">
        <v>7.3536773016971424E-2</v>
      </c>
    </row>
    <row r="2333" spans="1:3" x14ac:dyDescent="0.25">
      <c r="A2333" s="25">
        <v>42215</v>
      </c>
      <c r="B2333" s="26">
        <v>7.0455436893519588E-2</v>
      </c>
      <c r="C2333" s="23">
        <v>7.1033431674167355E-2</v>
      </c>
    </row>
    <row r="2334" spans="1:3" x14ac:dyDescent="0.25">
      <c r="A2334" s="25">
        <v>42216</v>
      </c>
      <c r="B2334" s="26">
        <v>6.8204310113743782E-2</v>
      </c>
      <c r="C2334" s="23">
        <v>7.0232799074981103E-2</v>
      </c>
    </row>
    <row r="2335" spans="1:3" x14ac:dyDescent="0.25">
      <c r="A2335" s="25">
        <v>42219</v>
      </c>
      <c r="B2335" s="26">
        <v>6.6230168693988373E-2</v>
      </c>
      <c r="C2335" s="23">
        <v>6.7889855782688607E-2</v>
      </c>
    </row>
    <row r="2336" spans="1:3" x14ac:dyDescent="0.25">
      <c r="A2336" s="25">
        <v>42220</v>
      </c>
      <c r="B2336" s="26">
        <v>6.4303480255026427E-2</v>
      </c>
      <c r="C2336" s="23">
        <v>6.7074446440382615E-2</v>
      </c>
    </row>
    <row r="2337" spans="1:3" x14ac:dyDescent="0.25">
      <c r="A2337" s="25">
        <v>42221</v>
      </c>
      <c r="B2337" s="26">
        <v>6.34183279093532E-2</v>
      </c>
      <c r="C2337" s="23">
        <v>6.9182488491903379E-2</v>
      </c>
    </row>
    <row r="2338" spans="1:3" x14ac:dyDescent="0.25">
      <c r="A2338" s="25">
        <v>42222</v>
      </c>
      <c r="B2338" s="26">
        <v>6.3501903027944423E-2</v>
      </c>
      <c r="C2338" s="23">
        <v>7.8515602694558262E-2</v>
      </c>
    </row>
    <row r="2339" spans="1:3" x14ac:dyDescent="0.25">
      <c r="A2339" s="25">
        <v>42223</v>
      </c>
      <c r="B2339" s="26">
        <v>8.7642891194467498E-2</v>
      </c>
      <c r="C2339" s="23">
        <v>7.5750987059052685E-2</v>
      </c>
    </row>
    <row r="2340" spans="1:3" x14ac:dyDescent="0.25">
      <c r="A2340" s="25">
        <v>42226</v>
      </c>
      <c r="B2340" s="26">
        <v>8.4469664755766227E-2</v>
      </c>
      <c r="C2340" s="23">
        <v>7.7248920737333845E-2</v>
      </c>
    </row>
    <row r="2341" spans="1:3" x14ac:dyDescent="0.25">
      <c r="A2341" s="25">
        <v>42227</v>
      </c>
      <c r="B2341" s="26">
        <v>8.230413412963053E-2</v>
      </c>
      <c r="C2341" s="23">
        <v>8.0306695410655882E-2</v>
      </c>
    </row>
    <row r="2342" spans="1:3" x14ac:dyDescent="0.25">
      <c r="A2342" s="25">
        <v>42228</v>
      </c>
      <c r="B2342" s="26">
        <v>8.2689410199822302E-2</v>
      </c>
      <c r="C2342" s="23">
        <v>7.8597201008754947E-2</v>
      </c>
    </row>
    <row r="2343" spans="1:3" x14ac:dyDescent="0.25">
      <c r="A2343" s="25">
        <v>42229</v>
      </c>
      <c r="B2343" s="26">
        <v>8.0416392224232511E-2</v>
      </c>
      <c r="C2343" s="23">
        <v>7.7049556957840479E-2</v>
      </c>
    </row>
    <row r="2344" spans="1:3" x14ac:dyDescent="0.25">
      <c r="A2344" s="25">
        <v>42230</v>
      </c>
      <c r="B2344" s="26">
        <v>7.9574555008830816E-2</v>
      </c>
      <c r="C2344" s="23">
        <v>7.6508605232977936E-2</v>
      </c>
    </row>
    <row r="2345" spans="1:3" x14ac:dyDescent="0.25">
      <c r="A2345" s="25">
        <v>42233</v>
      </c>
      <c r="B2345" s="26">
        <v>7.6972172129433733E-2</v>
      </c>
      <c r="C2345" s="23">
        <v>7.5055798181948366E-2</v>
      </c>
    </row>
    <row r="2346" spans="1:3" x14ac:dyDescent="0.25">
      <c r="A2346" s="25">
        <v>42234</v>
      </c>
      <c r="B2346" s="26">
        <v>7.7435143677607468E-2</v>
      </c>
      <c r="C2346" s="23">
        <v>7.3734464902336261E-2</v>
      </c>
    </row>
    <row r="2347" spans="1:3" x14ac:dyDescent="0.25">
      <c r="A2347" s="25">
        <v>42235</v>
      </c>
      <c r="B2347" s="26">
        <v>7.6621423253106058E-2</v>
      </c>
      <c r="C2347" s="23">
        <v>7.2031890030871445E-2</v>
      </c>
    </row>
    <row r="2348" spans="1:3" x14ac:dyDescent="0.25">
      <c r="A2348" s="25">
        <v>42236</v>
      </c>
      <c r="B2348" s="26">
        <v>7.6842180733494483E-2</v>
      </c>
      <c r="C2348" s="23">
        <v>7.5841821821793484E-2</v>
      </c>
    </row>
    <row r="2349" spans="1:3" x14ac:dyDescent="0.25">
      <c r="A2349" s="25">
        <v>42237</v>
      </c>
      <c r="B2349" s="26">
        <v>8.9135481432097638E-2</v>
      </c>
      <c r="C2349" s="23">
        <v>8.6107044242429917E-2</v>
      </c>
    </row>
    <row r="2350" spans="1:3" x14ac:dyDescent="0.25">
      <c r="A2350" s="25">
        <v>42240</v>
      </c>
      <c r="B2350" s="26">
        <v>9.4438194382870266E-2</v>
      </c>
      <c r="C2350" s="23">
        <v>0.10008439516558469</v>
      </c>
    </row>
    <row r="2351" spans="1:3" x14ac:dyDescent="0.25">
      <c r="A2351" s="25">
        <v>42241</v>
      </c>
      <c r="B2351" s="26">
        <v>0.11735168183772073</v>
      </c>
      <c r="C2351" s="23">
        <v>9.6769710780096913E-2</v>
      </c>
    </row>
    <row r="2352" spans="1:3" x14ac:dyDescent="0.25">
      <c r="A2352" s="25">
        <v>42242</v>
      </c>
      <c r="B2352" s="26">
        <v>0.1131330846358285</v>
      </c>
      <c r="C2352" s="23">
        <v>0.10012614020230769</v>
      </c>
    </row>
    <row r="2353" spans="1:3" x14ac:dyDescent="0.25">
      <c r="A2353" s="25">
        <v>42243</v>
      </c>
      <c r="B2353" s="26">
        <v>0.11935701134910144</v>
      </c>
      <c r="C2353" s="23">
        <v>9.8333571569011624E-2</v>
      </c>
    </row>
    <row r="2354" spans="1:3" x14ac:dyDescent="0.25">
      <c r="A2354" s="25">
        <v>42244</v>
      </c>
      <c r="B2354" s="26">
        <v>0.11796021486929439</v>
      </c>
      <c r="C2354" s="23">
        <v>9.4831341165089095E-2</v>
      </c>
    </row>
    <row r="2355" spans="1:3" x14ac:dyDescent="0.25">
      <c r="A2355" s="25">
        <v>42247</v>
      </c>
      <c r="B2355" s="26">
        <v>0.11391712428536752</v>
      </c>
      <c r="C2355" s="23">
        <v>9.3508762887970637E-2</v>
      </c>
    </row>
    <row r="2356" spans="1:3" x14ac:dyDescent="0.25">
      <c r="A2356" s="25">
        <v>42248</v>
      </c>
      <c r="B2356" s="26">
        <v>0.11401481537159552</v>
      </c>
      <c r="C2356" s="23">
        <v>0.10020184985631568</v>
      </c>
    </row>
    <row r="2357" spans="1:3" x14ac:dyDescent="0.25">
      <c r="A2357" s="25">
        <v>42249</v>
      </c>
      <c r="B2357" s="26">
        <v>0.11759496195647259</v>
      </c>
      <c r="C2357" s="23">
        <v>0.10415699705354214</v>
      </c>
    </row>
    <row r="2358" spans="1:3" x14ac:dyDescent="0.25">
      <c r="A2358" s="25">
        <v>42250</v>
      </c>
      <c r="B2358" s="26">
        <v>0.12058666110626418</v>
      </c>
      <c r="C2358" s="23">
        <v>0.10045106932840552</v>
      </c>
    </row>
    <row r="2359" spans="1:3" x14ac:dyDescent="0.25">
      <c r="A2359" s="25">
        <v>42251</v>
      </c>
      <c r="B2359" s="26">
        <v>0.11621146350227848</v>
      </c>
      <c r="C2359" s="23">
        <v>9.8306998763943679E-2</v>
      </c>
    </row>
    <row r="2360" spans="1:3" x14ac:dyDescent="0.25">
      <c r="A2360" s="25">
        <v>42255</v>
      </c>
      <c r="B2360" s="26">
        <v>0.11346038312109641</v>
      </c>
      <c r="C2360" s="23">
        <v>0.10219071466209967</v>
      </c>
    </row>
    <row r="2361" spans="1:3" x14ac:dyDescent="0.25">
      <c r="A2361" s="25">
        <v>42256</v>
      </c>
      <c r="B2361" s="26">
        <v>0.11681270245690079</v>
      </c>
      <c r="C2361" s="23">
        <v>9.8772143545581087E-2</v>
      </c>
    </row>
    <row r="2362" spans="1:3" x14ac:dyDescent="0.25">
      <c r="A2362" s="25">
        <v>42257</v>
      </c>
      <c r="B2362" s="26">
        <v>0.113580234477118</v>
      </c>
      <c r="C2362" s="23">
        <v>9.6743203752409704E-2</v>
      </c>
    </row>
    <row r="2363" spans="1:3" x14ac:dyDescent="0.25">
      <c r="A2363" s="25">
        <v>42258</v>
      </c>
      <c r="B2363" s="26">
        <v>0.11016201103699017</v>
      </c>
      <c r="C2363" s="23">
        <v>9.4529086790792929E-2</v>
      </c>
    </row>
    <row r="2364" spans="1:3" x14ac:dyDescent="0.25">
      <c r="A2364" s="25">
        <v>42261</v>
      </c>
      <c r="B2364" s="26">
        <v>0.10786621477560362</v>
      </c>
      <c r="C2364" s="23">
        <v>9.1238559666059232E-2</v>
      </c>
    </row>
    <row r="2365" spans="1:3" x14ac:dyDescent="0.25">
      <c r="A2365" s="25">
        <v>42262</v>
      </c>
      <c r="B2365" s="26">
        <v>0.10420099955166418</v>
      </c>
      <c r="C2365" s="23">
        <v>8.9170068433558791E-2</v>
      </c>
    </row>
    <row r="2366" spans="1:3" x14ac:dyDescent="0.25">
      <c r="A2366" s="25">
        <v>42263</v>
      </c>
      <c r="B2366" s="26">
        <v>0.10127462645030405</v>
      </c>
      <c r="C2366" s="23">
        <v>8.6053850702248899E-2</v>
      </c>
    </row>
    <row r="2367" spans="1:3" x14ac:dyDescent="0.25">
      <c r="A2367" s="25">
        <v>42264</v>
      </c>
      <c r="B2367" s="26">
        <v>9.7594571193368895E-2</v>
      </c>
      <c r="C2367" s="23">
        <v>8.4378733249537763E-2</v>
      </c>
    </row>
    <row r="2368" spans="1:3" x14ac:dyDescent="0.25">
      <c r="A2368" s="25">
        <v>42265</v>
      </c>
      <c r="B2368" s="26">
        <v>9.4908425196262677E-2</v>
      </c>
      <c r="C2368" s="23">
        <v>8.2231305484645162E-2</v>
      </c>
    </row>
    <row r="2369" spans="1:3" x14ac:dyDescent="0.25">
      <c r="A2369" s="25">
        <v>42268</v>
      </c>
      <c r="B2369" s="26">
        <v>9.2453186631178866E-2</v>
      </c>
      <c r="C2369" s="23">
        <v>7.9388365295938387E-2</v>
      </c>
    </row>
    <row r="2370" spans="1:3" x14ac:dyDescent="0.25">
      <c r="A2370" s="25">
        <v>42269</v>
      </c>
      <c r="B2370" s="26">
        <v>9.0915800440087152E-2</v>
      </c>
      <c r="C2370" s="23">
        <v>8.0908620533909459E-2</v>
      </c>
    </row>
    <row r="2371" spans="1:3" x14ac:dyDescent="0.25">
      <c r="A2371" s="25">
        <v>42270</v>
      </c>
      <c r="B2371" s="26">
        <v>9.1440884552221435E-2</v>
      </c>
      <c r="C2371" s="23">
        <v>7.8034431952609756E-2</v>
      </c>
    </row>
    <row r="2372" spans="1:3" x14ac:dyDescent="0.25">
      <c r="A2372" s="25">
        <v>42271</v>
      </c>
      <c r="B2372" s="26">
        <v>8.8354946894728406E-2</v>
      </c>
      <c r="C2372" s="23">
        <v>7.530337858991519E-2</v>
      </c>
    </row>
    <row r="2373" spans="1:3" x14ac:dyDescent="0.25">
      <c r="A2373" s="25">
        <v>42272</v>
      </c>
      <c r="B2373" s="26">
        <v>8.5436981819535934E-2</v>
      </c>
      <c r="C2373" s="23">
        <v>7.3210814219181797E-2</v>
      </c>
    </row>
    <row r="2374" spans="1:3" x14ac:dyDescent="0.25">
      <c r="A2374" s="25">
        <v>42275</v>
      </c>
      <c r="B2374" s="26">
        <v>8.8184554822505409E-2</v>
      </c>
      <c r="C2374" s="23">
        <v>8.0503423203919178E-2</v>
      </c>
    </row>
    <row r="2375" spans="1:3" x14ac:dyDescent="0.25">
      <c r="A2375" s="25">
        <v>42276</v>
      </c>
      <c r="B2375" s="26">
        <v>0.10782561671657709</v>
      </c>
      <c r="C2375" s="23">
        <v>7.9831809290879158E-2</v>
      </c>
    </row>
    <row r="2376" spans="1:3" x14ac:dyDescent="0.25">
      <c r="A2376" s="25">
        <v>42277</v>
      </c>
      <c r="B2376" s="26">
        <v>0.1081771177819707</v>
      </c>
      <c r="C2376" s="23">
        <v>8.0363988619334178E-2</v>
      </c>
    </row>
    <row r="2377" spans="1:3" x14ac:dyDescent="0.25">
      <c r="A2377" s="25">
        <v>42278</v>
      </c>
      <c r="B2377" s="26">
        <v>0.10923344818822907</v>
      </c>
      <c r="C2377" s="23">
        <v>7.8413576259448239E-2</v>
      </c>
    </row>
    <row r="2378" spans="1:3" x14ac:dyDescent="0.25">
      <c r="A2378" s="25">
        <v>42279</v>
      </c>
      <c r="B2378" s="26">
        <v>0.10660771725585991</v>
      </c>
      <c r="C2378" s="23">
        <v>7.5700875441604615E-2</v>
      </c>
    </row>
    <row r="2379" spans="1:3" x14ac:dyDescent="0.25">
      <c r="A2379" s="25">
        <v>42282</v>
      </c>
      <c r="B2379" s="26">
        <v>0.10546997063217908</v>
      </c>
      <c r="C2379" s="23">
        <v>7.6519045457720855E-2</v>
      </c>
    </row>
    <row r="2380" spans="1:3" x14ac:dyDescent="0.25">
      <c r="A2380" s="25">
        <v>42283</v>
      </c>
      <c r="B2380" s="26">
        <v>0.10221761903012817</v>
      </c>
      <c r="C2380" s="23">
        <v>7.5769223742852373E-2</v>
      </c>
    </row>
    <row r="2381" spans="1:3" x14ac:dyDescent="0.25">
      <c r="A2381" s="25">
        <v>42284</v>
      </c>
      <c r="B2381" s="26">
        <v>0.10376566500804292</v>
      </c>
      <c r="C2381" s="23">
        <v>7.8097855808981792E-2</v>
      </c>
    </row>
    <row r="2382" spans="1:3" x14ac:dyDescent="0.25">
      <c r="A2382" s="25">
        <v>42285</v>
      </c>
      <c r="B2382" s="26">
        <v>0.10172901478395477</v>
      </c>
      <c r="C2382" s="23">
        <v>8.0286090321370518E-2</v>
      </c>
    </row>
    <row r="2383" spans="1:3" x14ac:dyDescent="0.25">
      <c r="A2383" s="25">
        <v>42286</v>
      </c>
      <c r="B2383" s="26">
        <v>0.10046402743833978</v>
      </c>
      <c r="C2383" s="23">
        <v>7.7860411293877385E-2</v>
      </c>
    </row>
    <row r="2384" spans="1:3" x14ac:dyDescent="0.25">
      <c r="A2384" s="25">
        <v>42289</v>
      </c>
      <c r="B2384" s="26">
        <v>9.6867074654104407E-2</v>
      </c>
      <c r="C2384" s="23">
        <v>7.5116838573186767E-2</v>
      </c>
    </row>
    <row r="2385" spans="1:3" x14ac:dyDescent="0.25">
      <c r="A2385" s="25">
        <v>42290</v>
      </c>
      <c r="B2385" s="26">
        <v>9.3361571200940532E-2</v>
      </c>
      <c r="C2385" s="23">
        <v>7.290181694572484E-2</v>
      </c>
    </row>
    <row r="2386" spans="1:3" x14ac:dyDescent="0.25">
      <c r="A2386" s="25">
        <v>42291</v>
      </c>
      <c r="B2386" s="26">
        <v>9.4413358606678474E-2</v>
      </c>
      <c r="C2386" s="23">
        <v>7.0423547507621045E-2</v>
      </c>
    </row>
    <row r="2387" spans="1:3" x14ac:dyDescent="0.25">
      <c r="A2387" s="25">
        <v>42292</v>
      </c>
      <c r="B2387" s="26">
        <v>9.1002876061698615E-2</v>
      </c>
      <c r="C2387" s="23">
        <v>8.0847430012750757E-2</v>
      </c>
    </row>
    <row r="2388" spans="1:3" x14ac:dyDescent="0.25">
      <c r="A2388" s="25">
        <v>42293</v>
      </c>
      <c r="B2388" s="26">
        <v>9.9762995808739319E-2</v>
      </c>
      <c r="C2388" s="23">
        <v>7.8036226632826611E-2</v>
      </c>
    </row>
    <row r="2389" spans="1:3" x14ac:dyDescent="0.25">
      <c r="A2389" s="25">
        <v>42296</v>
      </c>
      <c r="B2389" s="26">
        <v>9.6825908502736466E-2</v>
      </c>
      <c r="C2389" s="23">
        <v>7.5649940213264183E-2</v>
      </c>
    </row>
    <row r="2390" spans="1:3" x14ac:dyDescent="0.25">
      <c r="A2390" s="25">
        <v>42297</v>
      </c>
      <c r="B2390" s="26">
        <v>9.3446451386883206E-2</v>
      </c>
      <c r="C2390" s="23">
        <v>7.2988475217697801E-2</v>
      </c>
    </row>
    <row r="2391" spans="1:3" x14ac:dyDescent="0.25">
      <c r="A2391" s="25">
        <v>42298</v>
      </c>
      <c r="B2391" s="26">
        <v>9.1306073343050353E-2</v>
      </c>
      <c r="C2391" s="23">
        <v>7.1959846643241815E-2</v>
      </c>
    </row>
    <row r="2392" spans="1:3" x14ac:dyDescent="0.25">
      <c r="A2392" s="25">
        <v>42299</v>
      </c>
      <c r="B2392" s="26">
        <v>9.3349484494607796E-2</v>
      </c>
      <c r="C2392" s="23">
        <v>7.0119227290131009E-2</v>
      </c>
    </row>
    <row r="2393" spans="1:3" x14ac:dyDescent="0.25">
      <c r="A2393" s="25">
        <v>42300</v>
      </c>
      <c r="B2393" s="26">
        <v>9.0364467124495487E-2</v>
      </c>
      <c r="C2393" s="23">
        <v>7.931099422197041E-2</v>
      </c>
    </row>
    <row r="2394" spans="1:3" x14ac:dyDescent="0.25">
      <c r="A2394" s="25">
        <v>42303</v>
      </c>
      <c r="B2394" s="26">
        <v>9.497454780786474E-2</v>
      </c>
      <c r="C2394" s="23">
        <v>7.6508375097092046E-2</v>
      </c>
    </row>
    <row r="2395" spans="1:3" x14ac:dyDescent="0.25">
      <c r="A2395" s="25">
        <v>42304</v>
      </c>
      <c r="B2395" s="26">
        <v>9.1545987395858244E-2</v>
      </c>
      <c r="C2395" s="23">
        <v>7.3829216433481754E-2</v>
      </c>
    </row>
    <row r="2396" spans="1:3" x14ac:dyDescent="0.25">
      <c r="A2396" s="25">
        <v>42305</v>
      </c>
      <c r="B2396" s="26">
        <v>8.8911978375552397E-2</v>
      </c>
      <c r="C2396" s="23">
        <v>7.449952645565297E-2</v>
      </c>
    </row>
    <row r="2397" spans="1:3" x14ac:dyDescent="0.25">
      <c r="A2397" s="25">
        <v>42306</v>
      </c>
      <c r="B2397" s="26">
        <v>8.9654230796860412E-2</v>
      </c>
      <c r="C2397" s="23">
        <v>7.2813692688354401E-2</v>
      </c>
    </row>
    <row r="2398" spans="1:3" x14ac:dyDescent="0.25">
      <c r="A2398" s="25">
        <v>42307</v>
      </c>
      <c r="B2398" s="26">
        <v>8.7734555772512962E-2</v>
      </c>
      <c r="C2398" s="23">
        <v>7.1391824600575596E-2</v>
      </c>
    </row>
    <row r="2399" spans="1:3" x14ac:dyDescent="0.25">
      <c r="A2399" s="25">
        <v>42310</v>
      </c>
      <c r="B2399" s="26">
        <v>8.6934582137259422E-2</v>
      </c>
      <c r="C2399" s="23">
        <v>7.0916049158460129E-2</v>
      </c>
    </row>
    <row r="2400" spans="1:3" x14ac:dyDescent="0.25">
      <c r="A2400" s="25">
        <v>42311</v>
      </c>
      <c r="B2400" s="26">
        <v>8.6370355412425812E-2</v>
      </c>
      <c r="C2400" s="23">
        <v>6.8574716367730951E-2</v>
      </c>
    </row>
    <row r="2401" spans="1:3" x14ac:dyDescent="0.25">
      <c r="A2401" s="25">
        <v>42312</v>
      </c>
      <c r="B2401" s="26">
        <v>8.3343272676913022E-2</v>
      </c>
      <c r="C2401" s="23">
        <v>6.7197953975213914E-2</v>
      </c>
    </row>
    <row r="2402" spans="1:3" x14ac:dyDescent="0.25">
      <c r="A2402" s="25">
        <v>42313</v>
      </c>
      <c r="B2402" s="26">
        <v>8.0751434113344941E-2</v>
      </c>
      <c r="C2402" s="23">
        <v>6.6193605980956985E-2</v>
      </c>
    </row>
    <row r="2403" spans="1:3" x14ac:dyDescent="0.25">
      <c r="A2403" s="25">
        <v>42314</v>
      </c>
      <c r="B2403" s="26">
        <v>7.9163001336429145E-2</v>
      </c>
      <c r="C2403" s="23">
        <v>6.4763337651571065E-2</v>
      </c>
    </row>
    <row r="2404" spans="1:3" x14ac:dyDescent="0.25">
      <c r="A2404" s="25">
        <v>42317</v>
      </c>
      <c r="B2404" s="26">
        <v>7.8137798173867318E-2</v>
      </c>
      <c r="C2404" s="23">
        <v>6.5270415689777775E-2</v>
      </c>
    </row>
    <row r="2405" spans="1:3" x14ac:dyDescent="0.25">
      <c r="A2405" s="25">
        <v>42318</v>
      </c>
      <c r="B2405" s="26">
        <v>7.6199681638884215E-2</v>
      </c>
      <c r="C2405" s="23">
        <v>6.3306514446031983E-2</v>
      </c>
    </row>
    <row r="2406" spans="1:3" x14ac:dyDescent="0.25">
      <c r="A2406" s="25">
        <v>42319</v>
      </c>
      <c r="B2406" s="26">
        <v>7.4578387978045058E-2</v>
      </c>
      <c r="C2406" s="23">
        <v>6.1064865268848523E-2</v>
      </c>
    </row>
    <row r="2407" spans="1:3" x14ac:dyDescent="0.25">
      <c r="A2407" s="25">
        <v>42320</v>
      </c>
      <c r="B2407" s="26">
        <v>7.2334862853940127E-2</v>
      </c>
      <c r="C2407" s="23">
        <v>5.9079551451468676E-2</v>
      </c>
    </row>
    <row r="2408" spans="1:3" x14ac:dyDescent="0.25">
      <c r="A2408" s="25">
        <v>42321</v>
      </c>
      <c r="B2408" s="26">
        <v>7.0142636874702818E-2</v>
      </c>
      <c r="C2408" s="23">
        <v>5.7016009081375094E-2</v>
      </c>
    </row>
    <row r="2409" spans="1:3" x14ac:dyDescent="0.25">
      <c r="A2409" s="25">
        <v>42324</v>
      </c>
      <c r="B2409" s="26">
        <v>6.880744595001026E-2</v>
      </c>
      <c r="C2409" s="23">
        <v>5.7469256521667608E-2</v>
      </c>
    </row>
    <row r="2410" spans="1:3" x14ac:dyDescent="0.25">
      <c r="A2410" s="25">
        <v>42325</v>
      </c>
      <c r="B2410" s="26">
        <v>6.6391011816866671E-2</v>
      </c>
      <c r="C2410" s="23">
        <v>5.6067641715706967E-2</v>
      </c>
    </row>
    <row r="2411" spans="1:3" x14ac:dyDescent="0.25">
      <c r="A2411" s="25">
        <v>42326</v>
      </c>
      <c r="B2411" s="26">
        <v>6.4577484154427697E-2</v>
      </c>
      <c r="C2411" s="23">
        <v>5.5512843756076138E-2</v>
      </c>
    </row>
    <row r="2412" spans="1:3" x14ac:dyDescent="0.25">
      <c r="A2412" s="25">
        <v>42327</v>
      </c>
      <c r="B2412" s="26">
        <v>6.5728186849492123E-2</v>
      </c>
      <c r="C2412" s="23">
        <v>5.5748851573276081E-2</v>
      </c>
    </row>
    <row r="2413" spans="1:3" x14ac:dyDescent="0.25">
      <c r="A2413" s="25">
        <v>42328</v>
      </c>
      <c r="B2413" s="26">
        <v>6.6240400691944742E-2</v>
      </c>
      <c r="C2413" s="23">
        <v>5.5596614666730472E-2</v>
      </c>
    </row>
    <row r="2414" spans="1:3" x14ac:dyDescent="0.25">
      <c r="A2414" s="25">
        <v>42331</v>
      </c>
      <c r="B2414" s="26">
        <v>6.5166346782301862E-2</v>
      </c>
      <c r="C2414" s="23">
        <v>5.3694619305549779E-2</v>
      </c>
    </row>
    <row r="2415" spans="1:3" x14ac:dyDescent="0.25">
      <c r="A2415" s="25">
        <v>42332</v>
      </c>
      <c r="B2415" s="26">
        <v>6.3111482308609468E-2</v>
      </c>
      <c r="C2415" s="23">
        <v>5.256496764156126E-2</v>
      </c>
    </row>
    <row r="2416" spans="1:3" x14ac:dyDescent="0.25">
      <c r="A2416" s="25">
        <v>42333</v>
      </c>
      <c r="B2416" s="26">
        <v>6.0897657726594404E-2</v>
      </c>
      <c r="C2416" s="23">
        <v>5.0976491149712262E-2</v>
      </c>
    </row>
    <row r="2417" spans="1:3" x14ac:dyDescent="0.25">
      <c r="A2417" s="25">
        <v>42335</v>
      </c>
      <c r="B2417" s="26">
        <v>5.9055931918764175E-2</v>
      </c>
      <c r="C2417" s="23">
        <v>4.9647663986059555E-2</v>
      </c>
    </row>
    <row r="2418" spans="1:3" x14ac:dyDescent="0.25">
      <c r="A2418" s="25">
        <v>42338</v>
      </c>
      <c r="B2418" s="26">
        <v>5.8190997488234066E-2</v>
      </c>
      <c r="C2418" s="23">
        <v>4.8627301949356154E-2</v>
      </c>
    </row>
    <row r="2419" spans="1:3" x14ac:dyDescent="0.25">
      <c r="A2419" s="25">
        <v>42339</v>
      </c>
      <c r="B2419" s="26">
        <v>5.7520312611728415E-2</v>
      </c>
      <c r="C2419" s="23">
        <v>4.737553628871026E-2</v>
      </c>
    </row>
    <row r="2420" spans="1:3" x14ac:dyDescent="0.25">
      <c r="A2420" s="25">
        <v>42340</v>
      </c>
      <c r="B2420" s="26">
        <v>5.8421131962460626E-2</v>
      </c>
      <c r="C2420" s="23">
        <v>4.6160921419024441E-2</v>
      </c>
    </row>
    <row r="2421" spans="1:3" x14ac:dyDescent="0.25">
      <c r="A2421" s="25">
        <v>42341</v>
      </c>
      <c r="B2421" s="26">
        <v>5.6756148064469311E-2</v>
      </c>
      <c r="C2421" s="23">
        <v>4.557014378526543E-2</v>
      </c>
    </row>
    <row r="2422" spans="1:3" x14ac:dyDescent="0.25">
      <c r="A2422" s="25">
        <v>42342</v>
      </c>
      <c r="B2422" s="26">
        <v>6.0002283397377294E-2</v>
      </c>
      <c r="C2422" s="23">
        <v>5.3497196303706619E-2</v>
      </c>
    </row>
    <row r="2423" spans="1:3" x14ac:dyDescent="0.25">
      <c r="A2423" s="25">
        <v>42345</v>
      </c>
      <c r="B2423" s="26">
        <v>6.3623716062771729E-2</v>
      </c>
      <c r="C2423" s="23">
        <v>5.6573460693776757E-2</v>
      </c>
    </row>
    <row r="2424" spans="1:3" x14ac:dyDescent="0.25">
      <c r="A2424" s="25">
        <v>42346</v>
      </c>
      <c r="B2424" s="26">
        <v>6.8471692490096464E-2</v>
      </c>
      <c r="C2424" s="23">
        <v>5.4656040000791904E-2</v>
      </c>
    </row>
    <row r="2425" spans="1:3" x14ac:dyDescent="0.25">
      <c r="A2425" s="25">
        <v>42347</v>
      </c>
      <c r="B2425" s="26">
        <v>6.5982137917150491E-2</v>
      </c>
      <c r="C2425" s="23">
        <v>5.9342445589852348E-2</v>
      </c>
    </row>
    <row r="2426" spans="1:3" x14ac:dyDescent="0.25">
      <c r="A2426" s="25">
        <v>42348</v>
      </c>
      <c r="B2426" s="26">
        <v>6.6614530893318272E-2</v>
      </c>
      <c r="C2426" s="23">
        <v>5.7228533078229088E-2</v>
      </c>
    </row>
    <row r="2427" spans="1:3" x14ac:dyDescent="0.25">
      <c r="A2427" s="25">
        <v>42349</v>
      </c>
      <c r="B2427" s="26">
        <v>6.4423301013148276E-2</v>
      </c>
      <c r="C2427" s="23">
        <v>6.7927440745519332E-2</v>
      </c>
    </row>
    <row r="2428" spans="1:3" x14ac:dyDescent="0.25">
      <c r="A2428" s="25">
        <v>42352</v>
      </c>
      <c r="B2428" s="26">
        <v>7.4231678187420311E-2</v>
      </c>
      <c r="C2428" s="23">
        <v>6.5568158928345513E-2</v>
      </c>
    </row>
    <row r="2429" spans="1:3" x14ac:dyDescent="0.25">
      <c r="A2429" s="25">
        <v>42353</v>
      </c>
      <c r="B2429" s="26">
        <v>7.1985772020344355E-2</v>
      </c>
      <c r="C2429" s="23">
        <v>6.3710365164080712E-2</v>
      </c>
    </row>
    <row r="2430" spans="1:3" x14ac:dyDescent="0.25">
      <c r="A2430" s="25">
        <v>42354</v>
      </c>
      <c r="B2430" s="26">
        <v>7.153874976293699E-2</v>
      </c>
      <c r="C2430" s="23">
        <v>6.3344966841735309E-2</v>
      </c>
    </row>
    <row r="2431" spans="1:3" x14ac:dyDescent="0.25">
      <c r="A2431" s="25">
        <v>42355</v>
      </c>
      <c r="B2431" s="26">
        <v>8.2020136641750951E-2</v>
      </c>
      <c r="C2431" s="23">
        <v>6.130830131710098E-2</v>
      </c>
    </row>
    <row r="2432" spans="1:3" x14ac:dyDescent="0.25">
      <c r="A2432" s="25">
        <v>42356</v>
      </c>
      <c r="B2432" s="26">
        <v>7.9979907296105074E-2</v>
      </c>
      <c r="C2432" s="23">
        <v>6.1926664901096475E-2</v>
      </c>
    </row>
    <row r="2433" spans="1:3" x14ac:dyDescent="0.25">
      <c r="A2433" s="25">
        <v>42359</v>
      </c>
      <c r="B2433" s="26">
        <v>7.8320085644590143E-2</v>
      </c>
      <c r="C2433" s="23">
        <v>6.1352178585345071E-2</v>
      </c>
    </row>
    <row r="2434" spans="1:3" x14ac:dyDescent="0.25">
      <c r="A2434" s="25">
        <v>42360</v>
      </c>
      <c r="B2434" s="26">
        <v>7.619390972910281E-2</v>
      </c>
      <c r="C2434" s="23">
        <v>5.9703181144475176E-2</v>
      </c>
    </row>
    <row r="2435" spans="1:3" x14ac:dyDescent="0.25">
      <c r="A2435" s="25">
        <v>42361</v>
      </c>
      <c r="B2435" s="26">
        <v>7.4007729869748767E-2</v>
      </c>
      <c r="C2435" s="23">
        <v>5.7706736095704599E-2</v>
      </c>
    </row>
    <row r="2436" spans="1:3" x14ac:dyDescent="0.25">
      <c r="A2436" s="25">
        <v>42362</v>
      </c>
      <c r="B2436" s="26">
        <v>7.2985080436927793E-2</v>
      </c>
      <c r="C2436" s="23">
        <v>5.5686999677441708E-2</v>
      </c>
    </row>
    <row r="2437" spans="1:3" x14ac:dyDescent="0.25">
      <c r="A2437" s="25">
        <v>42366</v>
      </c>
      <c r="B2437" s="26">
        <v>7.0755104486695683E-2</v>
      </c>
      <c r="C2437" s="23">
        <v>5.384988561773104E-2</v>
      </c>
    </row>
    <row r="2438" spans="1:3" x14ac:dyDescent="0.25">
      <c r="A2438" s="25">
        <v>42367</v>
      </c>
      <c r="B2438" s="26">
        <v>6.8732120204661101E-2</v>
      </c>
      <c r="C2438" s="23">
        <v>5.4639587862932791E-2</v>
      </c>
    </row>
    <row r="2439" spans="1:3" x14ac:dyDescent="0.25">
      <c r="A2439" s="25">
        <v>42368</v>
      </c>
      <c r="B2439" s="26">
        <v>7.0565092810243119E-2</v>
      </c>
      <c r="C2439" s="23">
        <v>5.4291768492691947E-2</v>
      </c>
    </row>
    <row r="2440" spans="1:3" x14ac:dyDescent="0.25">
      <c r="A2440" s="25">
        <v>42369</v>
      </c>
      <c r="B2440" s="26">
        <v>6.9354292209519663E-2</v>
      </c>
      <c r="C2440" s="23">
        <v>5.519789756192596E-2</v>
      </c>
    </row>
    <row r="2441" spans="1:3" x14ac:dyDescent="0.25">
      <c r="A2441" s="25">
        <v>42373</v>
      </c>
      <c r="B2441" s="26">
        <v>6.8018994834768254E-2</v>
      </c>
      <c r="C2441" s="23">
        <v>6.8075302353689096E-2</v>
      </c>
    </row>
    <row r="2442" spans="1:3" x14ac:dyDescent="0.25">
      <c r="A2442" s="25">
        <v>42374</v>
      </c>
      <c r="B2442" s="26">
        <v>7.9119848271150539E-2</v>
      </c>
      <c r="C2442" s="23">
        <v>6.6282554258825843E-2</v>
      </c>
    </row>
    <row r="2443" spans="1:3" x14ac:dyDescent="0.25">
      <c r="A2443" s="25">
        <v>42375</v>
      </c>
      <c r="B2443" s="26">
        <v>7.6316124966457302E-2</v>
      </c>
      <c r="C2443" s="23">
        <v>6.9967057256617143E-2</v>
      </c>
    </row>
    <row r="2444" spans="1:3" x14ac:dyDescent="0.25">
      <c r="A2444" s="25">
        <v>42376</v>
      </c>
      <c r="B2444" s="26">
        <v>8.8414371297656724E-2</v>
      </c>
      <c r="C2444" s="23">
        <v>8.7829821391611676E-2</v>
      </c>
    </row>
    <row r="2445" spans="1:3" x14ac:dyDescent="0.25">
      <c r="A2445" s="25">
        <v>42377</v>
      </c>
      <c r="B2445" s="26">
        <v>0.11832502133735334</v>
      </c>
      <c r="C2445" s="23">
        <v>8.4702530583599209E-2</v>
      </c>
    </row>
    <row r="2446" spans="1:3" x14ac:dyDescent="0.25">
      <c r="A2446" s="25">
        <v>42380</v>
      </c>
      <c r="B2446" s="26">
        <v>0.11663231268361603</v>
      </c>
      <c r="C2446" s="23">
        <v>8.2758513084109822E-2</v>
      </c>
    </row>
    <row r="2447" spans="1:3" x14ac:dyDescent="0.25">
      <c r="A2447" s="25">
        <v>42381</v>
      </c>
      <c r="B2447" s="26">
        <v>0.11670817362404336</v>
      </c>
      <c r="C2447" s="23">
        <v>7.9917714875500492E-2</v>
      </c>
    </row>
    <row r="2448" spans="1:3" x14ac:dyDescent="0.25">
      <c r="A2448" s="25">
        <v>42382</v>
      </c>
      <c r="B2448" s="26">
        <v>0.1127320634659733</v>
      </c>
      <c r="C2448" s="23">
        <v>8.7172155330073761E-2</v>
      </c>
    </row>
    <row r="2449" spans="1:3" x14ac:dyDescent="0.25">
      <c r="A2449" s="25">
        <v>42383</v>
      </c>
      <c r="B2449" s="26">
        <v>0.12489395587455807</v>
      </c>
      <c r="C2449" s="23">
        <v>8.618056197521666E-2</v>
      </c>
    </row>
    <row r="2450" spans="1:3" x14ac:dyDescent="0.25">
      <c r="A2450" s="25">
        <v>42384</v>
      </c>
      <c r="B2450" s="26">
        <v>0.1232104148531612</v>
      </c>
      <c r="C2450" s="23">
        <v>8.8928519721179405E-2</v>
      </c>
    </row>
    <row r="2451" spans="1:3" x14ac:dyDescent="0.25">
      <c r="A2451" s="25">
        <v>42388</v>
      </c>
      <c r="B2451" s="26">
        <v>0.12582792536838247</v>
      </c>
      <c r="C2451" s="23">
        <v>8.5874756841557917E-2</v>
      </c>
    </row>
    <row r="2452" spans="1:3" x14ac:dyDescent="0.25">
      <c r="A2452" s="25">
        <v>42389</v>
      </c>
      <c r="B2452" s="26">
        <v>0.1213186882776906</v>
      </c>
      <c r="C2452" s="23">
        <v>8.3789872211947378E-2</v>
      </c>
    </row>
    <row r="2453" spans="1:3" x14ac:dyDescent="0.25">
      <c r="A2453" s="25">
        <v>42390</v>
      </c>
      <c r="B2453" s="26">
        <v>0.11764646341605389</v>
      </c>
      <c r="C2453" s="23">
        <v>8.0887108908304181E-2</v>
      </c>
    </row>
    <row r="2454" spans="1:3" x14ac:dyDescent="0.25">
      <c r="A2454" s="25">
        <v>42391</v>
      </c>
      <c r="B2454" s="26">
        <v>0.1136945430915185</v>
      </c>
      <c r="C2454" s="23">
        <v>8.3012236517992985E-2</v>
      </c>
    </row>
    <row r="2455" spans="1:3" x14ac:dyDescent="0.25">
      <c r="A2455" s="25">
        <v>42394</v>
      </c>
      <c r="B2455" s="26">
        <v>0.11510672994607878</v>
      </c>
      <c r="C2455" s="23">
        <v>8.060498437890197E-2</v>
      </c>
    </row>
    <row r="2456" spans="1:3" x14ac:dyDescent="0.25">
      <c r="A2456" s="25">
        <v>42395</v>
      </c>
      <c r="B2456" s="26">
        <v>0.11210532309361342</v>
      </c>
      <c r="C2456" s="23">
        <v>7.7759090772059808E-2</v>
      </c>
    </row>
    <row r="2457" spans="1:3" x14ac:dyDescent="0.25">
      <c r="A2457" s="25">
        <v>42396</v>
      </c>
      <c r="B2457" s="26">
        <v>0.10806270141593981</v>
      </c>
      <c r="C2457" s="23">
        <v>8.634039067635943E-2</v>
      </c>
    </row>
    <row r="2458" spans="1:3" x14ac:dyDescent="0.25">
      <c r="A2458" s="25">
        <v>42397</v>
      </c>
      <c r="B2458" s="26">
        <v>0.11878125108838683</v>
      </c>
      <c r="C2458" s="23">
        <v>8.3997818613795183E-2</v>
      </c>
    </row>
    <row r="2459" spans="1:3" x14ac:dyDescent="0.25">
      <c r="A2459" s="25">
        <v>42398</v>
      </c>
      <c r="B2459" s="26">
        <v>0.11574453608636834</v>
      </c>
      <c r="C2459" s="23">
        <v>9.0682231562112081E-2</v>
      </c>
    </row>
    <row r="2460" spans="1:3" x14ac:dyDescent="0.25">
      <c r="A2460" s="25">
        <v>42401</v>
      </c>
      <c r="B2460" s="26">
        <v>0.117738079333692</v>
      </c>
      <c r="C2460" s="23">
        <v>8.7503332756545829E-2</v>
      </c>
    </row>
    <row r="2461" spans="1:3" x14ac:dyDescent="0.25">
      <c r="A2461" s="25">
        <v>42402</v>
      </c>
      <c r="B2461" s="26">
        <v>0.11409769332066678</v>
      </c>
      <c r="C2461" s="23">
        <v>8.6614563496549224E-2</v>
      </c>
    </row>
    <row r="2462" spans="1:3" x14ac:dyDescent="0.25">
      <c r="A2462" s="25">
        <v>42403</v>
      </c>
      <c r="B2462" s="26">
        <v>0.11197462962799894</v>
      </c>
      <c r="C2462" s="23">
        <v>8.3662489892051647E-2</v>
      </c>
    </row>
    <row r="2463" spans="1:3" x14ac:dyDescent="0.25">
      <c r="A2463" s="25">
        <v>42404</v>
      </c>
      <c r="B2463" s="26">
        <v>0.1080339465097194</v>
      </c>
      <c r="C2463" s="23">
        <v>8.0684891819251425E-2</v>
      </c>
    </row>
    <row r="2464" spans="1:3" x14ac:dyDescent="0.25">
      <c r="A2464" s="25">
        <v>42405</v>
      </c>
      <c r="B2464" s="26">
        <v>0.10414165168889289</v>
      </c>
      <c r="C2464" s="23">
        <v>0.1158417263054876</v>
      </c>
    </row>
    <row r="2465" spans="1:3" x14ac:dyDescent="0.25">
      <c r="A2465" s="25">
        <v>42408</v>
      </c>
      <c r="B2465" s="26">
        <v>0.15552659730297588</v>
      </c>
      <c r="C2465" s="23">
        <v>0.12294973874924606</v>
      </c>
    </row>
    <row r="2466" spans="1:3" x14ac:dyDescent="0.25">
      <c r="A2466" s="25">
        <v>42409</v>
      </c>
      <c r="B2466" s="26">
        <v>0.16146759166215083</v>
      </c>
      <c r="C2466" s="23">
        <v>0.11867260318086761</v>
      </c>
    </row>
    <row r="2467" spans="1:3" x14ac:dyDescent="0.25">
      <c r="A2467" s="25">
        <v>42410</v>
      </c>
      <c r="B2467" s="26">
        <v>0.15618026510794811</v>
      </c>
      <c r="C2467" s="23">
        <v>0.11757934435938094</v>
      </c>
    </row>
    <row r="2468" spans="1:3" x14ac:dyDescent="0.25">
      <c r="A2468" s="25">
        <v>42411</v>
      </c>
      <c r="B2468" s="26">
        <v>0.1523735328999305</v>
      </c>
      <c r="C2468" s="23">
        <v>0.11347214364491724</v>
      </c>
    </row>
    <row r="2469" spans="1:3" x14ac:dyDescent="0.25">
      <c r="A2469" s="25">
        <v>42412</v>
      </c>
      <c r="B2469" s="26">
        <v>0.14686274241661432</v>
      </c>
      <c r="C2469" s="23">
        <v>0.10978158042353983</v>
      </c>
    </row>
    <row r="2470" spans="1:3" x14ac:dyDescent="0.25">
      <c r="A2470" s="25">
        <v>42416</v>
      </c>
      <c r="B2470" s="26">
        <v>0.14206585526849738</v>
      </c>
      <c r="C2470" s="23">
        <v>0.10905296126424117</v>
      </c>
    </row>
    <row r="2471" spans="1:3" x14ac:dyDescent="0.25">
      <c r="A2471" s="25">
        <v>42417</v>
      </c>
      <c r="B2471" s="26">
        <v>0.13931552190400001</v>
      </c>
      <c r="C2471" s="23">
        <v>0.10711849421312394</v>
      </c>
    </row>
    <row r="2472" spans="1:3" x14ac:dyDescent="0.25">
      <c r="A2472" s="25">
        <v>42418</v>
      </c>
      <c r="B2472" s="26">
        <v>0.13683970896657083</v>
      </c>
      <c r="C2472" s="23">
        <v>0.10400518935327456</v>
      </c>
    </row>
    <row r="2473" spans="1:3" x14ac:dyDescent="0.25">
      <c r="A2473" s="25">
        <v>42419</v>
      </c>
      <c r="B2473" s="26">
        <v>0.13330445807647992</v>
      </c>
      <c r="C2473" s="23">
        <v>0.10338619377945711</v>
      </c>
    </row>
    <row r="2474" spans="1:3" x14ac:dyDescent="0.25">
      <c r="A2474" s="25">
        <v>42422</v>
      </c>
      <c r="B2474" s="26">
        <v>0.13071735102491663</v>
      </c>
      <c r="C2474" s="23">
        <v>0.10144356082121672</v>
      </c>
    </row>
    <row r="2475" spans="1:3" x14ac:dyDescent="0.25">
      <c r="A2475" s="25">
        <v>42423</v>
      </c>
      <c r="B2475" s="26">
        <v>0.12664317486607041</v>
      </c>
      <c r="C2475" s="23">
        <v>9.8364818405270699E-2</v>
      </c>
    </row>
    <row r="2476" spans="1:3" x14ac:dyDescent="0.25">
      <c r="A2476" s="25">
        <v>42424</v>
      </c>
      <c r="B2476" s="26">
        <v>0.12498963611761915</v>
      </c>
      <c r="C2476" s="23">
        <v>9.7232685893845497E-2</v>
      </c>
    </row>
    <row r="2477" spans="1:3" x14ac:dyDescent="0.25">
      <c r="A2477" s="25">
        <v>42425</v>
      </c>
      <c r="B2477" s="26">
        <v>0.12312999067031644</v>
      </c>
      <c r="C2477" s="23">
        <v>9.4560603097931684E-2</v>
      </c>
    </row>
    <row r="2478" spans="1:3" x14ac:dyDescent="0.25">
      <c r="A2478" s="25">
        <v>42426</v>
      </c>
      <c r="B2478" s="26">
        <v>0.11892481520193855</v>
      </c>
      <c r="C2478" s="23">
        <v>9.165550166551506E-2</v>
      </c>
    </row>
    <row r="2479" spans="1:3" x14ac:dyDescent="0.25">
      <c r="A2479" s="25">
        <v>42429</v>
      </c>
      <c r="B2479" s="26">
        <v>0.11517600799489416</v>
      </c>
      <c r="C2479" s="23">
        <v>8.8982386926135304E-2</v>
      </c>
    </row>
    <row r="2480" spans="1:3" x14ac:dyDescent="0.25">
      <c r="A2480" s="25">
        <v>42430</v>
      </c>
      <c r="B2480" s="26">
        <v>0.11121935634381742</v>
      </c>
      <c r="C2480" s="23">
        <v>9.1586192192306098E-2</v>
      </c>
    </row>
    <row r="2481" spans="1:3" x14ac:dyDescent="0.25">
      <c r="A2481" s="25">
        <v>42431</v>
      </c>
      <c r="B2481" s="26">
        <v>0.11207544351382441</v>
      </c>
      <c r="C2481" s="23">
        <v>8.9158921289750143E-2</v>
      </c>
    </row>
    <row r="2482" spans="1:3" x14ac:dyDescent="0.25">
      <c r="A2482" s="25">
        <v>42432</v>
      </c>
      <c r="B2482" s="26">
        <v>0.10871981755958655</v>
      </c>
      <c r="C2482" s="23">
        <v>8.7005311799517815E-2</v>
      </c>
    </row>
    <row r="2483" spans="1:3" x14ac:dyDescent="0.25">
      <c r="A2483" s="25">
        <v>42433</v>
      </c>
      <c r="B2483" s="26">
        <v>0.10625765412689799</v>
      </c>
      <c r="C2483" s="23">
        <v>8.4230830588299513E-2</v>
      </c>
    </row>
    <row r="2484" spans="1:3" x14ac:dyDescent="0.25">
      <c r="A2484" s="25">
        <v>42436</v>
      </c>
      <c r="B2484" s="26">
        <v>0.10253255766217262</v>
      </c>
      <c r="C2484" s="23">
        <v>8.1998398374575537E-2</v>
      </c>
    </row>
    <row r="2485" spans="1:3" x14ac:dyDescent="0.25">
      <c r="A2485" s="25">
        <v>42437</v>
      </c>
      <c r="B2485" s="26">
        <v>9.9063847994829299E-2</v>
      </c>
      <c r="C2485" s="23">
        <v>8.1254210810997388E-2</v>
      </c>
    </row>
    <row r="2486" spans="1:3" x14ac:dyDescent="0.25">
      <c r="A2486" s="25">
        <v>42438</v>
      </c>
      <c r="B2486" s="26">
        <v>9.8740632996267202E-2</v>
      </c>
      <c r="C2486" s="23">
        <v>7.8388951098286197E-2</v>
      </c>
    </row>
    <row r="2487" spans="1:3" x14ac:dyDescent="0.25">
      <c r="A2487" s="25">
        <v>42439</v>
      </c>
      <c r="B2487" s="26">
        <v>9.5154451107292426E-2</v>
      </c>
      <c r="C2487" s="23">
        <v>8.066587158894227E-2</v>
      </c>
    </row>
    <row r="2488" spans="1:3" x14ac:dyDescent="0.25">
      <c r="A2488" s="25">
        <v>42440</v>
      </c>
      <c r="B2488" s="26">
        <v>9.462993116132519E-2</v>
      </c>
      <c r="C2488" s="23">
        <v>8.1444884535449777E-2</v>
      </c>
    </row>
    <row r="2489" spans="1:3" x14ac:dyDescent="0.25">
      <c r="A2489" s="25">
        <v>42443</v>
      </c>
      <c r="B2489" s="26">
        <v>9.3922963361488768E-2</v>
      </c>
      <c r="C2489" s="23">
        <v>7.8546821456292604E-2</v>
      </c>
    </row>
    <row r="2490" spans="1:3" x14ac:dyDescent="0.25">
      <c r="A2490" s="25">
        <v>42444</v>
      </c>
      <c r="B2490" s="26">
        <v>9.050918482588477E-2</v>
      </c>
      <c r="C2490" s="23">
        <v>7.8722090956396637E-2</v>
      </c>
    </row>
    <row r="2491" spans="1:3" x14ac:dyDescent="0.25">
      <c r="A2491" s="25">
        <v>42445</v>
      </c>
      <c r="B2491" s="26">
        <v>9.062629814294329E-2</v>
      </c>
      <c r="C2491" s="23">
        <v>7.9089475807846227E-2</v>
      </c>
    </row>
    <row r="2492" spans="1:3" x14ac:dyDescent="0.25">
      <c r="A2492" s="25">
        <v>42446</v>
      </c>
      <c r="B2492" s="26">
        <v>8.8984287270838389E-2</v>
      </c>
      <c r="C2492" s="23">
        <v>7.6286562310729791E-2</v>
      </c>
    </row>
    <row r="2493" spans="1:3" x14ac:dyDescent="0.25">
      <c r="A2493" s="25">
        <v>42447</v>
      </c>
      <c r="B2493" s="26">
        <v>8.5849971435295935E-2</v>
      </c>
      <c r="C2493" s="23">
        <v>7.4045992961711313E-2</v>
      </c>
    </row>
    <row r="2494" spans="1:3" x14ac:dyDescent="0.25">
      <c r="A2494" s="25">
        <v>42450</v>
      </c>
      <c r="B2494" s="26">
        <v>8.2768404883755295E-2</v>
      </c>
      <c r="C2494" s="23">
        <v>7.1826543436950663E-2</v>
      </c>
    </row>
    <row r="2495" spans="1:3" x14ac:dyDescent="0.25">
      <c r="A2495" s="25">
        <v>42451</v>
      </c>
      <c r="B2495" s="26">
        <v>7.9937277819603511E-2</v>
      </c>
      <c r="C2495" s="23">
        <v>7.0126862241881679E-2</v>
      </c>
    </row>
    <row r="2496" spans="1:3" x14ac:dyDescent="0.25">
      <c r="A2496" s="25">
        <v>42452</v>
      </c>
      <c r="B2496" s="26">
        <v>7.806737994771358E-2</v>
      </c>
      <c r="C2496" s="23">
        <v>6.8203363887595819E-2</v>
      </c>
    </row>
    <row r="2497" spans="1:3" x14ac:dyDescent="0.25">
      <c r="A2497" s="25">
        <v>42453</v>
      </c>
      <c r="B2497" s="26">
        <v>7.6443575385069684E-2</v>
      </c>
      <c r="C2497" s="23">
        <v>6.6844121652197025E-2</v>
      </c>
    </row>
    <row r="2498" spans="1:3" x14ac:dyDescent="0.25">
      <c r="A2498" s="25">
        <v>42457</v>
      </c>
      <c r="B2498" s="26">
        <v>7.4053219535118772E-2</v>
      </c>
      <c r="C2498" s="23">
        <v>6.4501444470430117E-2</v>
      </c>
    </row>
    <row r="2499" spans="1:3" x14ac:dyDescent="0.25">
      <c r="A2499" s="25">
        <v>42458</v>
      </c>
      <c r="B2499" s="26">
        <v>7.1389845290789636E-2</v>
      </c>
      <c r="C2499" s="23">
        <v>6.9220935530800345E-2</v>
      </c>
    </row>
    <row r="2500" spans="1:3" x14ac:dyDescent="0.25">
      <c r="A2500" s="25">
        <v>42459</v>
      </c>
      <c r="B2500" s="26">
        <v>7.5083534891553436E-2</v>
      </c>
      <c r="C2500" s="23">
        <v>6.7060926743953933E-2</v>
      </c>
    </row>
    <row r="2501" spans="1:3" x14ac:dyDescent="0.25">
      <c r="A2501" s="25">
        <v>42460</v>
      </c>
      <c r="B2501" s="26">
        <v>7.2526981664807852E-2</v>
      </c>
      <c r="C2501" s="23">
        <v>6.5132233038849463E-2</v>
      </c>
    </row>
    <row r="2502" spans="1:3" x14ac:dyDescent="0.25">
      <c r="A2502" s="25">
        <v>42461</v>
      </c>
      <c r="B2502" s="26">
        <v>7.0177714611594028E-2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E4" sqref="E4"/>
    </sheetView>
  </sheetViews>
  <sheetFormatPr defaultRowHeight="15" x14ac:dyDescent="0.25"/>
  <cols>
    <col min="2" max="5" width="9.5703125" bestFit="1" customWidth="1"/>
  </cols>
  <sheetData>
    <row r="1" spans="1:9" x14ac:dyDescent="0.25">
      <c r="B1" s="14" t="s">
        <v>23</v>
      </c>
      <c r="C1" s="1" t="s">
        <v>16</v>
      </c>
      <c r="D1" s="14" t="s">
        <v>24</v>
      </c>
      <c r="E1" s="1" t="s">
        <v>17</v>
      </c>
    </row>
    <row r="2" spans="1:9" x14ac:dyDescent="0.25">
      <c r="A2" t="s">
        <v>18</v>
      </c>
      <c r="B2" s="2">
        <v>-1.3554050388925936</v>
      </c>
      <c r="C2" s="2">
        <v>-1.1838024567843215</v>
      </c>
      <c r="D2" s="2">
        <v>0.5064019604762906</v>
      </c>
      <c r="E2" s="2">
        <v>100</v>
      </c>
    </row>
    <row r="3" spans="1:9" x14ac:dyDescent="0.25">
      <c r="A3" t="s">
        <v>19</v>
      </c>
      <c r="B3" s="6">
        <v>0.46916932507128145</v>
      </c>
      <c r="C3" s="6">
        <v>0.46891176522752387</v>
      </c>
      <c r="D3" s="6">
        <v>0.47094610472146697</v>
      </c>
      <c r="E3" s="6">
        <v>0.41654013347452401</v>
      </c>
      <c r="F3" s="13"/>
      <c r="G3" s="13"/>
      <c r="H3" s="13"/>
      <c r="I3" s="13"/>
    </row>
    <row r="4" spans="1:9" x14ac:dyDescent="0.25">
      <c r="A4" t="s">
        <v>20</v>
      </c>
      <c r="B4" s="6">
        <v>0.21422241204829498</v>
      </c>
      <c r="C4" s="6">
        <v>0.21401557846273969</v>
      </c>
      <c r="D4" s="6">
        <v>0.2156492560020257</v>
      </c>
      <c r="E4" s="6">
        <v>0.3522785726412333</v>
      </c>
      <c r="F4" s="13"/>
      <c r="G4" s="13"/>
      <c r="H4" s="13"/>
      <c r="I4" s="13"/>
    </row>
    <row r="5" spans="1:9" x14ac:dyDescent="0.25">
      <c r="A5" t="s">
        <v>21</v>
      </c>
      <c r="B5" s="6">
        <v>0.18907533947358932</v>
      </c>
      <c r="C5" s="6">
        <v>0.1909568750129633</v>
      </c>
      <c r="D5" s="6">
        <v>0.17609554414258105</v>
      </c>
      <c r="E5" s="6">
        <v>9.0093633648305887E-2</v>
      </c>
      <c r="F5" s="13"/>
      <c r="G5" s="13"/>
      <c r="H5" s="13"/>
      <c r="I5" s="13"/>
    </row>
    <row r="6" spans="1:9" x14ac:dyDescent="0.25">
      <c r="A6" t="s">
        <v>22</v>
      </c>
      <c r="B6" s="6">
        <v>0.12753292340683434</v>
      </c>
      <c r="C6" s="6">
        <v>0.1261157812967732</v>
      </c>
      <c r="D6" s="6">
        <v>0.13730909513392642</v>
      </c>
      <c r="E6" s="6">
        <v>0.14108766023593683</v>
      </c>
      <c r="F6" s="13"/>
      <c r="G6" s="13"/>
      <c r="H6" s="13"/>
      <c r="I6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192"/>
  <sheetViews>
    <sheetView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BO2" sqref="BO2:BO1186"/>
    </sheetView>
  </sheetViews>
  <sheetFormatPr defaultRowHeight="15" x14ac:dyDescent="0.25"/>
  <cols>
    <col min="1" max="2" width="10.7109375" style="74" bestFit="1" customWidth="1"/>
    <col min="3" max="3" width="14.140625" style="12" customWidth="1"/>
    <col min="4" max="4" width="19.85546875" style="5" customWidth="1"/>
    <col min="5" max="5" width="17" style="5" bestFit="1" customWidth="1"/>
    <col min="6" max="6" width="15.140625" customWidth="1"/>
    <col min="7" max="7" width="20.5703125" style="29" bestFit="1" customWidth="1"/>
    <col min="8" max="8" width="19.7109375" style="56" bestFit="1" customWidth="1"/>
    <col min="9" max="9" width="17.42578125" bestFit="1" customWidth="1"/>
    <col min="10" max="10" width="14.5703125" style="5" bestFit="1" customWidth="1"/>
    <col min="11" max="11" width="15.85546875" style="5" bestFit="1" customWidth="1"/>
    <col min="12" max="12" width="14.5703125" style="5" customWidth="1"/>
    <col min="13" max="13" width="13.5703125" style="5" bestFit="1" customWidth="1"/>
    <col min="14" max="14" width="15" style="5" bestFit="1" customWidth="1"/>
    <col min="15" max="15" width="27.140625" style="5" bestFit="1" customWidth="1"/>
    <col min="16" max="16" width="24.85546875" bestFit="1" customWidth="1"/>
    <col min="17" max="17" width="28.5703125" bestFit="1" customWidth="1"/>
    <col min="18" max="18" width="29.85546875" style="5" bestFit="1" customWidth="1"/>
    <col min="19" max="19" width="27.5703125" style="5" bestFit="1" customWidth="1"/>
    <col min="20" max="20" width="31.28515625" style="85" bestFit="1" customWidth="1"/>
    <col min="21" max="21" width="26.28515625" style="5" customWidth="1"/>
    <col min="22" max="22" width="20.5703125" style="5" bestFit="1" customWidth="1"/>
    <col min="23" max="23" width="19.28515625" style="29" customWidth="1"/>
    <col min="24" max="24" width="23.5703125" customWidth="1"/>
    <col min="25" max="25" width="28.7109375" customWidth="1"/>
    <col min="26" max="26" width="19.7109375" style="5" bestFit="1" customWidth="1"/>
    <col min="27" max="27" width="25.7109375" bestFit="1" customWidth="1"/>
    <col min="28" max="28" width="24.7109375" bestFit="1" customWidth="1"/>
    <col min="29" max="29" width="22.42578125" style="5" bestFit="1" customWidth="1"/>
    <col min="30" max="30" width="19.5703125" style="5" bestFit="1" customWidth="1"/>
    <col min="31" max="31" width="20.85546875" style="5" bestFit="1" customWidth="1"/>
    <col min="32" max="32" width="24.42578125" style="5" customWidth="1"/>
    <col min="33" max="33" width="18.5703125" style="5" bestFit="1" customWidth="1"/>
    <col min="34" max="34" width="20" style="5" bestFit="1" customWidth="1"/>
    <col min="35" max="35" width="32.140625" style="13" bestFit="1" customWidth="1"/>
    <col min="36" max="36" width="30" style="13" bestFit="1" customWidth="1"/>
    <col min="37" max="37" width="33.5703125" style="13" bestFit="1" customWidth="1"/>
    <col min="38" max="38" width="34.85546875" style="13" bestFit="1" customWidth="1"/>
    <col min="39" max="39" width="32.5703125" style="13" bestFit="1" customWidth="1"/>
    <col min="40" max="40" width="36.28515625" style="13" bestFit="1" customWidth="1"/>
    <col min="41" max="41" width="23" style="13" bestFit="1" customWidth="1"/>
    <col min="42" max="42" width="25.7109375" style="13" bestFit="1" customWidth="1"/>
    <col min="43" max="43" width="12" style="13" bestFit="1" customWidth="1"/>
    <col min="44" max="44" width="18.28515625" style="19" bestFit="1" customWidth="1"/>
    <col min="45" max="46" width="12" style="19" bestFit="1" customWidth="1"/>
    <col min="47" max="47" width="18.28515625" style="19" bestFit="1" customWidth="1"/>
    <col min="48" max="48" width="26.85546875" style="19" bestFit="1" customWidth="1"/>
    <col min="49" max="49" width="17.85546875" style="19" bestFit="1" customWidth="1"/>
    <col min="50" max="50" width="16.85546875" style="19" bestFit="1" customWidth="1"/>
    <col min="51" max="51" width="12" style="19" bestFit="1" customWidth="1"/>
    <col min="52" max="52" width="17.85546875" style="19" bestFit="1" customWidth="1"/>
    <col min="53" max="55" width="12" style="19" bestFit="1" customWidth="1"/>
    <col min="56" max="56" width="16.85546875" style="19" bestFit="1" customWidth="1"/>
    <col min="57" max="58" width="12" style="19" bestFit="1" customWidth="1"/>
    <col min="59" max="59" width="19.85546875" style="19" bestFit="1" customWidth="1"/>
    <col min="60" max="60" width="12" style="19" bestFit="1" customWidth="1"/>
    <col min="61" max="61" width="12" bestFit="1" customWidth="1"/>
    <col min="62" max="62" width="19.42578125" bestFit="1" customWidth="1"/>
    <col min="63" max="63" width="18.5703125" style="5" bestFit="1" customWidth="1"/>
    <col min="64" max="64" width="12" style="5" bestFit="1" customWidth="1"/>
    <col min="65" max="65" width="22.7109375" style="5" bestFit="1" customWidth="1"/>
    <col min="66" max="66" width="17.28515625" style="5" bestFit="1" customWidth="1"/>
    <col min="67" max="68" width="9.7109375" bestFit="1" customWidth="1"/>
    <col min="69" max="69" width="11.42578125" bestFit="1" customWidth="1"/>
    <col min="70" max="70" width="22.7109375" bestFit="1" customWidth="1"/>
    <col min="71" max="71" width="9.28515625" bestFit="1" customWidth="1"/>
    <col min="72" max="72" width="10.28515625" bestFit="1" customWidth="1"/>
    <col min="73" max="73" width="9.7109375" bestFit="1" customWidth="1"/>
    <col min="74" max="74" width="27" bestFit="1" customWidth="1"/>
    <col min="75" max="75" width="9.7109375" bestFit="1" customWidth="1"/>
    <col min="78" max="81" width="9.140625" style="5"/>
  </cols>
  <sheetData>
    <row r="1" spans="1:81" x14ac:dyDescent="0.25">
      <c r="A1" s="71" t="s">
        <v>0</v>
      </c>
      <c r="B1" s="71" t="s">
        <v>0</v>
      </c>
      <c r="C1" s="30" t="s">
        <v>58</v>
      </c>
      <c r="D1" s="15" t="s">
        <v>49</v>
      </c>
      <c r="E1" s="4" t="s">
        <v>79</v>
      </c>
      <c r="F1" s="1" t="s">
        <v>80</v>
      </c>
      <c r="G1" s="28" t="s">
        <v>81</v>
      </c>
      <c r="H1" s="119" t="s">
        <v>82</v>
      </c>
      <c r="I1" s="1" t="s">
        <v>83</v>
      </c>
      <c r="J1" s="4" t="s">
        <v>84</v>
      </c>
      <c r="K1" s="15" t="s">
        <v>85</v>
      </c>
      <c r="L1" s="4" t="s">
        <v>86</v>
      </c>
      <c r="M1" s="15" t="s">
        <v>54</v>
      </c>
      <c r="N1" s="15" t="s">
        <v>60</v>
      </c>
      <c r="O1" s="15" t="s">
        <v>61</v>
      </c>
      <c r="P1" s="14" t="s">
        <v>52</v>
      </c>
      <c r="Q1" s="14" t="s">
        <v>16</v>
      </c>
      <c r="R1" s="15" t="s">
        <v>87</v>
      </c>
      <c r="S1" s="4" t="s">
        <v>88</v>
      </c>
      <c r="T1" s="84" t="s">
        <v>89</v>
      </c>
      <c r="U1" s="4" t="s">
        <v>90</v>
      </c>
      <c r="V1" s="4" t="s">
        <v>91</v>
      </c>
      <c r="W1" s="28" t="s">
        <v>92</v>
      </c>
      <c r="X1" s="14" t="s">
        <v>93</v>
      </c>
      <c r="Y1" s="1" t="s">
        <v>94</v>
      </c>
      <c r="Z1" s="15" t="s">
        <v>62</v>
      </c>
      <c r="AA1" s="1" t="s">
        <v>63</v>
      </c>
      <c r="AB1" s="1" t="s">
        <v>59</v>
      </c>
      <c r="AC1" s="4" t="s">
        <v>5</v>
      </c>
      <c r="AD1" s="4" t="s">
        <v>6</v>
      </c>
      <c r="AE1" s="4" t="s">
        <v>7</v>
      </c>
      <c r="AF1" s="4" t="s">
        <v>8</v>
      </c>
      <c r="AG1" s="15" t="s">
        <v>9</v>
      </c>
      <c r="AH1" s="4" t="s">
        <v>10</v>
      </c>
      <c r="AI1" s="75" t="s">
        <v>11</v>
      </c>
      <c r="AJ1" s="75" t="s">
        <v>12</v>
      </c>
      <c r="AK1" s="75" t="s">
        <v>13</v>
      </c>
      <c r="AL1" s="75" t="s">
        <v>14</v>
      </c>
      <c r="AM1" s="75" t="s">
        <v>15</v>
      </c>
      <c r="AN1" s="75" t="s">
        <v>45</v>
      </c>
      <c r="AO1" s="75" t="s">
        <v>46</v>
      </c>
      <c r="AP1" s="75" t="s">
        <v>47</v>
      </c>
      <c r="AQ1" s="75" t="s">
        <v>48</v>
      </c>
      <c r="AR1" s="69" t="s">
        <v>95</v>
      </c>
      <c r="AS1" s="68" t="s">
        <v>96</v>
      </c>
      <c r="AT1" s="68" t="s">
        <v>97</v>
      </c>
      <c r="AU1" s="68" t="s">
        <v>98</v>
      </c>
      <c r="AV1" s="68" t="s">
        <v>99</v>
      </c>
      <c r="AW1" s="68" t="s">
        <v>100</v>
      </c>
      <c r="AX1" s="68" t="s">
        <v>101</v>
      </c>
      <c r="AY1" s="68" t="s">
        <v>102</v>
      </c>
      <c r="AZ1" s="68" t="s">
        <v>103</v>
      </c>
      <c r="BA1" s="68" t="s">
        <v>104</v>
      </c>
      <c r="BB1" s="68" t="s">
        <v>105</v>
      </c>
      <c r="BC1" s="68" t="s">
        <v>106</v>
      </c>
      <c r="BD1" s="68" t="s">
        <v>107</v>
      </c>
      <c r="BE1" s="68" t="s">
        <v>108</v>
      </c>
      <c r="BF1" s="68" t="s">
        <v>109</v>
      </c>
      <c r="BG1" s="68" t="s">
        <v>110</v>
      </c>
      <c r="BH1" s="68" t="s">
        <v>111</v>
      </c>
      <c r="BI1" s="1" t="s">
        <v>112</v>
      </c>
      <c r="BJ1" s="1" t="s">
        <v>113</v>
      </c>
      <c r="BK1" s="4" t="s">
        <v>114</v>
      </c>
      <c r="BL1" s="4" t="s">
        <v>115</v>
      </c>
      <c r="BM1" s="4" t="s">
        <v>116</v>
      </c>
      <c r="BN1" s="4" t="s">
        <v>117</v>
      </c>
      <c r="BO1" s="1" t="s">
        <v>1354</v>
      </c>
      <c r="BP1" s="1"/>
      <c r="BQ1" s="1"/>
      <c r="BR1" s="1"/>
      <c r="BS1" s="1"/>
      <c r="BT1" s="1"/>
      <c r="BU1" s="1"/>
      <c r="BV1" s="1"/>
      <c r="BW1" s="1"/>
      <c r="BX1" s="1"/>
      <c r="BZ1" s="4"/>
      <c r="CA1" s="4"/>
      <c r="CB1" s="4"/>
      <c r="CC1" s="4"/>
    </row>
    <row r="2" spans="1:81" x14ac:dyDescent="0.25">
      <c r="A2" s="3">
        <f>DATE(YEAR(TBL_DATA[[#This Row],[Date]]), MONTH(TBL_DATA[[#This Row],[Date]]), DAY(TBL_DATA[[#This Row],[Date]]))</f>
        <v>40739</v>
      </c>
      <c r="B2" s="72" t="s">
        <v>118</v>
      </c>
      <c r="C2" s="11">
        <v>-5.2005866261725093E-5</v>
      </c>
      <c r="D2" s="5">
        <v>-5.2005866261750633E-5</v>
      </c>
      <c r="L2" s="6"/>
      <c r="O2" s="5">
        <v>-5.2005866261750633E-5</v>
      </c>
      <c r="Z2" s="5">
        <v>0</v>
      </c>
      <c r="AA2">
        <v>0</v>
      </c>
      <c r="AB2" s="5">
        <f>SUM(TBL_DATA[[#This Row],[Consumer.Discretionary.1]:[Utilities.1]])*SQRT(252)</f>
        <v>0</v>
      </c>
      <c r="BO2" s="5" t="str">
        <f xml:space="preserve"> IF(ISBLANK(TBL_DATA[[#This Row],[SMALL.CAP]]),"",  SUM(TBL_DATA[[#This Row],[LARGE.CAP]:[SMALL.CAP]])*SQRT(252))</f>
        <v/>
      </c>
    </row>
    <row r="3" spans="1:81" x14ac:dyDescent="0.25">
      <c r="A3" s="3">
        <f>DATE(YEAR(TBL_DATA[[#This Row],[Date]]), MONTH(TBL_DATA[[#This Row],[Date]]), DAY(TBL_DATA[[#This Row],[Date]]))</f>
        <v>40742</v>
      </c>
      <c r="B3" s="72" t="s">
        <v>119</v>
      </c>
      <c r="C3" s="11">
        <v>-1.5899763138113194E-4</v>
      </c>
      <c r="D3" s="5">
        <v>-2.1099522883338828E-4</v>
      </c>
      <c r="L3" s="6"/>
      <c r="O3" s="5">
        <v>-2.1099522883338828E-4</v>
      </c>
      <c r="Z3" s="5">
        <v>0</v>
      </c>
      <c r="AA3">
        <v>1</v>
      </c>
      <c r="AB3" s="5">
        <f>SUM(TBL_DATA[[#This Row],[Consumer.Discretionary.1]:[Utilities.1]])*SQRT(252)</f>
        <v>0</v>
      </c>
      <c r="BO3" s="5" t="str">
        <f xml:space="preserve"> IF(ISBLANK(TBL_DATA[[#This Row],[SMALL.CAP]]),"",  SUM(TBL_DATA[[#This Row],[LARGE.CAP]:[SMALL.CAP]])*SQRT(252))</f>
        <v/>
      </c>
    </row>
    <row r="4" spans="1:81" x14ac:dyDescent="0.25">
      <c r="A4" s="3">
        <f>DATE(YEAR(TBL_DATA[[#This Row],[Date]]), MONTH(TBL_DATA[[#This Row],[Date]]), DAY(TBL_DATA[[#This Row],[Date]]))</f>
        <v>40743</v>
      </c>
      <c r="B4" s="72" t="s">
        <v>120</v>
      </c>
      <c r="C4" s="11">
        <v>-5.3503037040404292E-5</v>
      </c>
      <c r="D4" s="5">
        <v>-2.6448697698822077E-4</v>
      </c>
      <c r="L4" s="6"/>
      <c r="O4" s="5">
        <v>-2.6448697698822077E-4</v>
      </c>
      <c r="Z4" s="5">
        <v>0</v>
      </c>
      <c r="AA4">
        <v>0</v>
      </c>
      <c r="AB4" s="5">
        <f>SUM(TBL_DATA[[#This Row],[Consumer.Discretionary.1]:[Utilities.1]])*SQRT(252)</f>
        <v>0</v>
      </c>
      <c r="BO4" s="5" t="str">
        <f xml:space="preserve"> IF(ISBLANK(TBL_DATA[[#This Row],[SMALL.CAP]]),"",  SUM(TBL_DATA[[#This Row],[LARGE.CAP]:[SMALL.CAP]])*SQRT(252))</f>
        <v/>
      </c>
    </row>
    <row r="5" spans="1:81" x14ac:dyDescent="0.25">
      <c r="A5" s="3">
        <f>DATE(YEAR(TBL_DATA[[#This Row],[Date]]), MONTH(TBL_DATA[[#This Row],[Date]]), DAY(TBL_DATA[[#This Row],[Date]]))</f>
        <v>40744</v>
      </c>
      <c r="B5" s="72" t="s">
        <v>121</v>
      </c>
      <c r="C5" s="11">
        <v>-5.350589976854149E-5</v>
      </c>
      <c r="D5" s="5">
        <v>-3.1797872514305325E-4</v>
      </c>
      <c r="L5" s="6"/>
      <c r="O5" s="5">
        <v>-3.1797872514305325E-4</v>
      </c>
      <c r="Z5" s="5">
        <v>0</v>
      </c>
      <c r="AA5">
        <v>0</v>
      </c>
      <c r="AB5" s="5">
        <f>SUM(TBL_DATA[[#This Row],[Consumer.Discretionary.1]:[Utilities.1]])*SQRT(252)</f>
        <v>0</v>
      </c>
      <c r="BO5" s="5" t="str">
        <f xml:space="preserve"> IF(ISBLANK(TBL_DATA[[#This Row],[SMALL.CAP]]),"",  SUM(TBL_DATA[[#This Row],[LARGE.CAP]:[SMALL.CAP]])*SQRT(252))</f>
        <v/>
      </c>
    </row>
    <row r="6" spans="1:81" x14ac:dyDescent="0.25">
      <c r="A6" s="3">
        <f>DATE(YEAR(TBL_DATA[[#This Row],[Date]]), MONTH(TBL_DATA[[#This Row],[Date]]), DAY(TBL_DATA[[#This Row],[Date]]))</f>
        <v>40745</v>
      </c>
      <c r="B6" s="72" t="s">
        <v>122</v>
      </c>
      <c r="C6" s="11">
        <v>-5.3508762803172783E-5</v>
      </c>
      <c r="D6" s="5">
        <v>-3.7147047329810778E-4</v>
      </c>
      <c r="L6" s="6"/>
      <c r="O6" s="5">
        <v>-3.7147047329810778E-4</v>
      </c>
      <c r="Z6" s="5">
        <v>0</v>
      </c>
      <c r="AA6">
        <v>0</v>
      </c>
      <c r="AB6" s="5">
        <f>SUM(TBL_DATA[[#This Row],[Consumer.Discretionary.1]:[Utilities.1]])*SQRT(252)</f>
        <v>0</v>
      </c>
      <c r="BO6" s="5" t="str">
        <f xml:space="preserve"> IF(ISBLANK(TBL_DATA[[#This Row],[SMALL.CAP]]),"",  SUM(TBL_DATA[[#This Row],[LARGE.CAP]:[SMALL.CAP]])*SQRT(252))</f>
        <v/>
      </c>
    </row>
    <row r="7" spans="1:81" x14ac:dyDescent="0.25">
      <c r="A7" s="3">
        <f>DATE(YEAR(TBL_DATA[[#This Row],[Date]]), MONTH(TBL_DATA[[#This Row],[Date]]), DAY(TBL_DATA[[#This Row],[Date]]))</f>
        <v>40746</v>
      </c>
      <c r="B7" s="72" t="s">
        <v>123</v>
      </c>
      <c r="C7" s="11">
        <v>-5.3511626143951314E-5</v>
      </c>
      <c r="D7" s="5">
        <v>-4.2496222145294027E-4</v>
      </c>
      <c r="L7" s="6"/>
      <c r="O7" s="5">
        <v>-4.2496222145294027E-4</v>
      </c>
      <c r="Z7" s="5">
        <v>0</v>
      </c>
      <c r="AA7">
        <v>1</v>
      </c>
      <c r="AB7" s="5">
        <f>SUM(TBL_DATA[[#This Row],[Consumer.Discretionary.1]:[Utilities.1]])*SQRT(252)</f>
        <v>0</v>
      </c>
      <c r="BO7" s="5" t="str">
        <f xml:space="preserve"> IF(ISBLANK(TBL_DATA[[#This Row],[SMALL.CAP]]),"",  SUM(TBL_DATA[[#This Row],[LARGE.CAP]:[SMALL.CAP]])*SQRT(252))</f>
        <v/>
      </c>
    </row>
    <row r="8" spans="1:81" x14ac:dyDescent="0.25">
      <c r="A8" s="3">
        <f>DATE(YEAR(TBL_DATA[[#This Row],[Date]]), MONTH(TBL_DATA[[#This Row],[Date]]), DAY(TBL_DATA[[#This Row],[Date]]))</f>
        <v>40749</v>
      </c>
      <c r="B8" s="72" t="s">
        <v>124</v>
      </c>
      <c r="C8" s="11">
        <v>-1.6054346937409897E-4</v>
      </c>
      <c r="D8" s="5">
        <v>-5.8543746591765977E-4</v>
      </c>
      <c r="L8" s="6"/>
      <c r="O8" s="5">
        <v>-5.8543746591765977E-4</v>
      </c>
      <c r="Z8" s="5">
        <v>1</v>
      </c>
      <c r="AA8">
        <v>0</v>
      </c>
      <c r="AB8" s="5">
        <f>SUM(TBL_DATA[[#This Row],[Consumer.Discretionary.1]:[Utilities.1]])*SQRT(252)</f>
        <v>0</v>
      </c>
      <c r="BO8" s="5" t="str">
        <f xml:space="preserve"> IF(ISBLANK(TBL_DATA[[#This Row],[SMALL.CAP]]),"",  SUM(TBL_DATA[[#This Row],[LARGE.CAP]:[SMALL.CAP]])*SQRT(252))</f>
        <v/>
      </c>
    </row>
    <row r="9" spans="1:81" x14ac:dyDescent="0.25">
      <c r="A9" s="3">
        <f>DATE(YEAR(TBL_DATA[[#This Row],[Date]]), MONTH(TBL_DATA[[#This Row],[Date]]), DAY(TBL_DATA[[#This Row],[Date]]))</f>
        <v>40750</v>
      </c>
      <c r="B9" s="72" t="s">
        <v>125</v>
      </c>
      <c r="C9" s="11">
        <v>-8.9561958171711399E-3</v>
      </c>
      <c r="D9" s="5">
        <v>-9.5363899905053229E-3</v>
      </c>
      <c r="L9" s="6"/>
      <c r="O9" s="5">
        <v>-9.5363899905053229E-3</v>
      </c>
      <c r="Z9" s="5">
        <v>0</v>
      </c>
      <c r="AA9">
        <v>0</v>
      </c>
      <c r="AB9" s="5">
        <f>SUM(TBL_DATA[[#This Row],[Consumer.Discretionary.1]:[Utilities.1]])*SQRT(252)</f>
        <v>0</v>
      </c>
      <c r="BO9" s="5" t="str">
        <f xml:space="preserve"> IF(ISBLANK(TBL_DATA[[#This Row],[SMALL.CAP]]),"",  SUM(TBL_DATA[[#This Row],[LARGE.CAP]:[SMALL.CAP]])*SQRT(252))</f>
        <v/>
      </c>
    </row>
    <row r="10" spans="1:81" x14ac:dyDescent="0.25">
      <c r="A10" s="3">
        <f>DATE(YEAR(TBL_DATA[[#This Row],[Date]]), MONTH(TBL_DATA[[#This Row],[Date]]), DAY(TBL_DATA[[#This Row],[Date]]))</f>
        <v>40751</v>
      </c>
      <c r="B10" s="72" t="s">
        <v>126</v>
      </c>
      <c r="C10" s="11">
        <v>-2.1032639596268547E-3</v>
      </c>
      <c r="D10" s="5">
        <v>-1.1619596404760291E-2</v>
      </c>
      <c r="L10" s="6"/>
      <c r="O10" s="5">
        <v>-1.1619596404760291E-2</v>
      </c>
      <c r="Z10" s="5">
        <v>0</v>
      </c>
      <c r="AA10">
        <v>0</v>
      </c>
      <c r="AB10" s="5">
        <f>SUM(TBL_DATA[[#This Row],[Consumer.Discretionary.1]:[Utilities.1]])*SQRT(252)</f>
        <v>0</v>
      </c>
      <c r="BO10" s="5" t="str">
        <f xml:space="preserve"> IF(ISBLANK(TBL_DATA[[#This Row],[SMALL.CAP]]),"",  SUM(TBL_DATA[[#This Row],[LARGE.CAP]:[SMALL.CAP]])*SQRT(252))</f>
        <v/>
      </c>
    </row>
    <row r="11" spans="1:81" x14ac:dyDescent="0.25">
      <c r="A11" s="3">
        <f>DATE(YEAR(TBL_DATA[[#This Row],[Date]]), MONTH(TBL_DATA[[#This Row],[Date]]), DAY(TBL_DATA[[#This Row],[Date]]))</f>
        <v>40752</v>
      </c>
      <c r="B11" s="72" t="s">
        <v>127</v>
      </c>
      <c r="C11" s="11">
        <v>4.3221318708741843E-3</v>
      </c>
      <c r="D11" s="5">
        <v>-7.347685961833772E-3</v>
      </c>
      <c r="L11" s="6"/>
      <c r="O11" s="5">
        <v>-7.347685961833772E-3</v>
      </c>
      <c r="Z11" s="5">
        <v>0</v>
      </c>
      <c r="AA11">
        <v>0</v>
      </c>
      <c r="AB11" s="5">
        <f>SUM(TBL_DATA[[#This Row],[Consumer.Discretionary.1]:[Utilities.1]])*SQRT(252)</f>
        <v>0</v>
      </c>
      <c r="BO11" s="5" t="str">
        <f xml:space="preserve"> IF(ISBLANK(TBL_DATA[[#This Row],[SMALL.CAP]]),"",  SUM(TBL_DATA[[#This Row],[LARGE.CAP]:[SMALL.CAP]])*SQRT(252))</f>
        <v/>
      </c>
    </row>
    <row r="12" spans="1:81" x14ac:dyDescent="0.25">
      <c r="A12" s="3">
        <f>DATE(YEAR(TBL_DATA[[#This Row],[Date]]), MONTH(TBL_DATA[[#This Row],[Date]]), DAY(TBL_DATA[[#This Row],[Date]]))</f>
        <v>40753</v>
      </c>
      <c r="B12" s="72" t="s">
        <v>128</v>
      </c>
      <c r="C12" s="11">
        <v>2.8231166249536115E-3</v>
      </c>
      <c r="D12" s="5">
        <v>-4.5453127112738967E-3</v>
      </c>
      <c r="L12" s="6"/>
      <c r="O12" s="5">
        <v>-4.5453127112738967E-3</v>
      </c>
      <c r="Z12" s="5">
        <v>0</v>
      </c>
      <c r="AA12">
        <v>0</v>
      </c>
      <c r="AB12" s="5">
        <f>SUM(TBL_DATA[[#This Row],[Consumer.Discretionary.1]:[Utilities.1]])*SQRT(252)</f>
        <v>0</v>
      </c>
      <c r="BO12" s="5" t="str">
        <f xml:space="preserve"> IF(ISBLANK(TBL_DATA[[#This Row],[SMALL.CAP]]),"",  SUM(TBL_DATA[[#This Row],[LARGE.CAP]:[SMALL.CAP]])*SQRT(252))</f>
        <v/>
      </c>
    </row>
    <row r="13" spans="1:81" x14ac:dyDescent="0.25">
      <c r="A13" s="3">
        <f>DATE(YEAR(TBL_DATA[[#This Row],[Date]]), MONTH(TBL_DATA[[#This Row],[Date]]), DAY(TBL_DATA[[#This Row],[Date]]))</f>
        <v>40756</v>
      </c>
      <c r="B13" s="72" t="s">
        <v>129</v>
      </c>
      <c r="C13" s="11">
        <v>-3.6644963295329488E-3</v>
      </c>
      <c r="D13" s="5">
        <v>-8.1931527590597408E-3</v>
      </c>
      <c r="L13" s="6"/>
      <c r="O13" s="5">
        <v>-8.1931527590597408E-3</v>
      </c>
      <c r="Z13" s="5">
        <v>0</v>
      </c>
      <c r="AA13">
        <v>0</v>
      </c>
      <c r="AB13" s="5">
        <f>SUM(TBL_DATA[[#This Row],[Consumer.Discretionary.1]:[Utilities.1]])*SQRT(252)</f>
        <v>0</v>
      </c>
      <c r="BO13" s="5" t="str">
        <f xml:space="preserve"> IF(ISBLANK(TBL_DATA[[#This Row],[SMALL.CAP]]),"",  SUM(TBL_DATA[[#This Row],[LARGE.CAP]:[SMALL.CAP]])*SQRT(252))</f>
        <v/>
      </c>
    </row>
    <row r="14" spans="1:81" x14ac:dyDescent="0.25">
      <c r="A14" s="3">
        <f>DATE(YEAR(TBL_DATA[[#This Row],[Date]]), MONTH(TBL_DATA[[#This Row],[Date]]), DAY(TBL_DATA[[#This Row],[Date]]))</f>
        <v>40757</v>
      </c>
      <c r="B14" s="72" t="s">
        <v>130</v>
      </c>
      <c r="C14" s="11">
        <v>-9.1971828664828333E-3</v>
      </c>
      <c r="D14" s="5">
        <v>-1.7314981701364474E-2</v>
      </c>
      <c r="L14" s="6"/>
      <c r="O14" s="5">
        <v>-1.7314981701364474E-2</v>
      </c>
      <c r="Z14" s="5">
        <v>0</v>
      </c>
      <c r="AA14">
        <v>0</v>
      </c>
      <c r="AB14" s="5">
        <f>SUM(TBL_DATA[[#This Row],[Consumer.Discretionary.1]:[Utilities.1]])*SQRT(252)</f>
        <v>0</v>
      </c>
      <c r="BO14" s="5" t="str">
        <f xml:space="preserve"> IF(ISBLANK(TBL_DATA[[#This Row],[SMALL.CAP]]),"",  SUM(TBL_DATA[[#This Row],[LARGE.CAP]:[SMALL.CAP]])*SQRT(252))</f>
        <v/>
      </c>
    </row>
    <row r="15" spans="1:81" x14ac:dyDescent="0.25">
      <c r="A15" s="3">
        <f>DATE(YEAR(TBL_DATA[[#This Row],[Date]]), MONTH(TBL_DATA[[#This Row],[Date]]), DAY(TBL_DATA[[#This Row],[Date]]))</f>
        <v>40758</v>
      </c>
      <c r="B15" s="72" t="s">
        <v>131</v>
      </c>
      <c r="C15" s="11">
        <v>1.2096505924262444E-4</v>
      </c>
      <c r="D15" s="5">
        <v>-1.7196111149909155E-2</v>
      </c>
      <c r="L15" s="6"/>
      <c r="O15" s="5">
        <v>-1.7196111149909155E-2</v>
      </c>
      <c r="Z15" s="5">
        <v>0</v>
      </c>
      <c r="AA15">
        <v>0</v>
      </c>
      <c r="AB15" s="5">
        <f>SUM(TBL_DATA[[#This Row],[Consumer.Discretionary.1]:[Utilities.1]])*SQRT(252)</f>
        <v>0</v>
      </c>
      <c r="BO15" s="5" t="str">
        <f xml:space="preserve"> IF(ISBLANK(TBL_DATA[[#This Row],[SMALL.CAP]]),"",  SUM(TBL_DATA[[#This Row],[LARGE.CAP]:[SMALL.CAP]])*SQRT(252))</f>
        <v/>
      </c>
    </row>
    <row r="16" spans="1:81" x14ac:dyDescent="0.25">
      <c r="A16" s="3">
        <f>DATE(YEAR(TBL_DATA[[#This Row],[Date]]), MONTH(TBL_DATA[[#This Row],[Date]]), DAY(TBL_DATA[[#This Row],[Date]]))</f>
        <v>40759</v>
      </c>
      <c r="B16" s="72" t="s">
        <v>132</v>
      </c>
      <c r="C16" s="11">
        <v>-1.9655956506225852E-2</v>
      </c>
      <c r="D16" s="5">
        <v>-3.6514061643296181E-2</v>
      </c>
      <c r="L16" s="6"/>
      <c r="O16" s="5">
        <v>-3.6514061643296181E-2</v>
      </c>
      <c r="Z16" s="5">
        <v>0</v>
      </c>
      <c r="AA16">
        <v>0</v>
      </c>
      <c r="AB16" s="5">
        <f>SUM(TBL_DATA[[#This Row],[Consumer.Discretionary.1]:[Utilities.1]])*SQRT(252)</f>
        <v>0</v>
      </c>
      <c r="BO16" s="5" t="str">
        <f xml:space="preserve"> IF(ISBLANK(TBL_DATA[[#This Row],[SMALL.CAP]]),"",  SUM(TBL_DATA[[#This Row],[LARGE.CAP]:[SMALL.CAP]])*SQRT(252))</f>
        <v/>
      </c>
    </row>
    <row r="17" spans="1:67" x14ac:dyDescent="0.25">
      <c r="A17" s="3">
        <f>DATE(YEAR(TBL_DATA[[#This Row],[Date]]), MONTH(TBL_DATA[[#This Row],[Date]]), DAY(TBL_DATA[[#This Row],[Date]]))</f>
        <v>40760</v>
      </c>
      <c r="B17" s="72" t="s">
        <v>133</v>
      </c>
      <c r="C17" s="11">
        <v>-5.6675616530466036E-3</v>
      </c>
      <c r="D17" s="5">
        <v>-4.1974677600776222E-2</v>
      </c>
      <c r="L17" s="6"/>
      <c r="O17" s="5">
        <v>-4.1974677600776222E-2</v>
      </c>
      <c r="Z17" s="5">
        <v>0</v>
      </c>
      <c r="AA17">
        <v>0</v>
      </c>
      <c r="AB17" s="5">
        <f>SUM(TBL_DATA[[#This Row],[Consumer.Discretionary.1]:[Utilities.1]])*SQRT(252)</f>
        <v>0</v>
      </c>
      <c r="BO17" s="5" t="str">
        <f xml:space="preserve"> IF(ISBLANK(TBL_DATA[[#This Row],[SMALL.CAP]]),"",  SUM(TBL_DATA[[#This Row],[LARGE.CAP]:[SMALL.CAP]])*SQRT(252))</f>
        <v/>
      </c>
    </row>
    <row r="18" spans="1:67" x14ac:dyDescent="0.25">
      <c r="A18" s="3">
        <f>DATE(YEAR(TBL_DATA[[#This Row],[Date]]), MONTH(TBL_DATA[[#This Row],[Date]]), DAY(TBL_DATA[[#This Row],[Date]]))</f>
        <v>40763</v>
      </c>
      <c r="B18" s="72" t="s">
        <v>134</v>
      </c>
      <c r="C18" s="11">
        <v>-3.4137156612154676E-2</v>
      </c>
      <c r="D18" s="5">
        <v>-7.4678938069928535E-2</v>
      </c>
      <c r="L18" s="6"/>
      <c r="O18" s="5">
        <v>-7.4678938069928535E-2</v>
      </c>
      <c r="Z18" s="5">
        <v>0</v>
      </c>
      <c r="AA18">
        <v>0</v>
      </c>
      <c r="AB18" s="5">
        <f>SUM(TBL_DATA[[#This Row],[Consumer.Discretionary.1]:[Utilities.1]])*SQRT(252)</f>
        <v>0</v>
      </c>
      <c r="BO18" s="5" t="str">
        <f xml:space="preserve"> IF(ISBLANK(TBL_DATA[[#This Row],[SMALL.CAP]]),"",  SUM(TBL_DATA[[#This Row],[LARGE.CAP]:[SMALL.CAP]])*SQRT(252))</f>
        <v/>
      </c>
    </row>
    <row r="19" spans="1:67" x14ac:dyDescent="0.25">
      <c r="A19" s="3">
        <f>DATE(YEAR(TBL_DATA[[#This Row],[Date]]), MONTH(TBL_DATA[[#This Row],[Date]]), DAY(TBL_DATA[[#This Row],[Date]]))</f>
        <v>40764</v>
      </c>
      <c r="B19" s="72" t="s">
        <v>135</v>
      </c>
      <c r="C19" s="11">
        <v>2.5132398328681849E-2</v>
      </c>
      <c r="D19" s="5">
        <v>-5.1423400559583166E-2</v>
      </c>
      <c r="L19" s="6"/>
      <c r="O19" s="5">
        <v>-5.1423400559583166E-2</v>
      </c>
      <c r="Z19" s="5">
        <v>0</v>
      </c>
      <c r="AA19">
        <v>0</v>
      </c>
      <c r="AB19" s="5">
        <f>SUM(TBL_DATA[[#This Row],[Consumer.Discretionary.1]:[Utilities.1]])*SQRT(252)</f>
        <v>0</v>
      </c>
      <c r="BO19" s="5" t="str">
        <f xml:space="preserve"> IF(ISBLANK(TBL_DATA[[#This Row],[SMALL.CAP]]),"",  SUM(TBL_DATA[[#This Row],[LARGE.CAP]:[SMALL.CAP]])*SQRT(252))</f>
        <v/>
      </c>
    </row>
    <row r="20" spans="1:67" x14ac:dyDescent="0.25">
      <c r="A20" s="3">
        <f>DATE(YEAR(TBL_DATA[[#This Row],[Date]]), MONTH(TBL_DATA[[#This Row],[Date]]), DAY(TBL_DATA[[#This Row],[Date]]))</f>
        <v>40765</v>
      </c>
      <c r="B20" s="72" t="s">
        <v>136</v>
      </c>
      <c r="C20" s="11">
        <v>-1.2915241865120792E-2</v>
      </c>
      <c r="D20" s="5">
        <v>-6.3674496768949984E-2</v>
      </c>
      <c r="L20" s="6"/>
      <c r="O20" s="5">
        <v>-6.3674496768949984E-2</v>
      </c>
      <c r="Z20" s="5">
        <v>0</v>
      </c>
      <c r="AA20">
        <v>0</v>
      </c>
      <c r="AB20" s="5">
        <f>SUM(TBL_DATA[[#This Row],[Consumer.Discretionary.1]:[Utilities.1]])*SQRT(252)</f>
        <v>0</v>
      </c>
      <c r="BO20" s="5" t="str">
        <f xml:space="preserve"> IF(ISBLANK(TBL_DATA[[#This Row],[SMALL.CAP]]),"",  SUM(TBL_DATA[[#This Row],[LARGE.CAP]:[SMALL.CAP]])*SQRT(252))</f>
        <v/>
      </c>
    </row>
    <row r="21" spans="1:67" x14ac:dyDescent="0.25">
      <c r="A21" s="3">
        <f>DATE(YEAR(TBL_DATA[[#This Row],[Date]]), MONTH(TBL_DATA[[#This Row],[Date]]), DAY(TBL_DATA[[#This Row],[Date]]))</f>
        <v>40766</v>
      </c>
      <c r="B21" s="72" t="s">
        <v>137</v>
      </c>
      <c r="C21" s="11">
        <v>1.681033661933385E-2</v>
      </c>
      <c r="D21" s="5">
        <v>-4.7934549874368737E-2</v>
      </c>
      <c r="L21" s="6"/>
      <c r="O21" s="5">
        <v>-4.7934549874368737E-2</v>
      </c>
      <c r="Z21" s="5">
        <v>0</v>
      </c>
      <c r="AA21">
        <v>0</v>
      </c>
      <c r="AB21" s="5">
        <f>SUM(TBL_DATA[[#This Row],[Consumer.Discretionary.1]:[Utilities.1]])*SQRT(252)</f>
        <v>0</v>
      </c>
      <c r="BO21" s="5" t="str">
        <f xml:space="preserve"> IF(ISBLANK(TBL_DATA[[#This Row],[SMALL.CAP]]),"",  SUM(TBL_DATA[[#This Row],[LARGE.CAP]:[SMALL.CAP]])*SQRT(252))</f>
        <v/>
      </c>
    </row>
    <row r="22" spans="1:67" x14ac:dyDescent="0.25">
      <c r="A22" s="3">
        <f>DATE(YEAR(TBL_DATA[[#This Row],[Date]]), MONTH(TBL_DATA[[#This Row],[Date]]), DAY(TBL_DATA[[#This Row],[Date]]))</f>
        <v>40767</v>
      </c>
      <c r="B22" s="72" t="s">
        <v>138</v>
      </c>
      <c r="C22" s="11">
        <v>2.5298833694113627E-3</v>
      </c>
      <c r="D22" s="5">
        <v>-4.5525935325504752E-2</v>
      </c>
      <c r="L22" s="6"/>
      <c r="O22" s="5">
        <v>-4.5525935325504752E-2</v>
      </c>
      <c r="Z22" s="5">
        <v>0</v>
      </c>
      <c r="AA22">
        <v>0</v>
      </c>
      <c r="AB22" s="5">
        <f>SUM(TBL_DATA[[#This Row],[Consumer.Discretionary.1]:[Utilities.1]])*SQRT(252)</f>
        <v>0</v>
      </c>
      <c r="BO22" s="5" t="str">
        <f xml:space="preserve"> IF(ISBLANK(TBL_DATA[[#This Row],[SMALL.CAP]]),"",  SUM(TBL_DATA[[#This Row],[LARGE.CAP]:[SMALL.CAP]])*SQRT(252))</f>
        <v/>
      </c>
    </row>
    <row r="23" spans="1:67" x14ac:dyDescent="0.25">
      <c r="A23" s="3">
        <f>DATE(YEAR(TBL_DATA[[#This Row],[Date]]), MONTH(TBL_DATA[[#This Row],[Date]]), DAY(TBL_DATA[[#This Row],[Date]]))</f>
        <v>40770</v>
      </c>
      <c r="B23" s="72" t="s">
        <v>139</v>
      </c>
      <c r="C23" s="11">
        <v>9.4401599098328133E-3</v>
      </c>
      <c r="D23" s="5">
        <v>-3.6515547525189374E-2</v>
      </c>
      <c r="L23" s="6"/>
      <c r="O23" s="5">
        <v>-3.6515547525189374E-2</v>
      </c>
      <c r="Z23" s="5">
        <v>0</v>
      </c>
      <c r="AA23">
        <v>0</v>
      </c>
      <c r="AB23" s="5">
        <f>SUM(TBL_DATA[[#This Row],[Consumer.Discretionary.1]:[Utilities.1]])*SQRT(252)</f>
        <v>0</v>
      </c>
      <c r="BO23" s="5" t="str">
        <f xml:space="preserve"> IF(ISBLANK(TBL_DATA[[#This Row],[SMALL.CAP]]),"",  SUM(TBL_DATA[[#This Row],[LARGE.CAP]:[SMALL.CAP]])*SQRT(252))</f>
        <v/>
      </c>
    </row>
    <row r="24" spans="1:67" x14ac:dyDescent="0.25">
      <c r="A24" s="3">
        <f>DATE(YEAR(TBL_DATA[[#This Row],[Date]]), MONTH(TBL_DATA[[#This Row],[Date]]), DAY(TBL_DATA[[#This Row],[Date]]))</f>
        <v>40771</v>
      </c>
      <c r="B24" s="72" t="s">
        <v>140</v>
      </c>
      <c r="C24" s="11">
        <v>-9.7621008411136988E-3</v>
      </c>
      <c r="D24" s="5">
        <v>-4.5921179909093723E-2</v>
      </c>
      <c r="L24" s="6"/>
      <c r="O24" s="5">
        <v>-4.5921179909093723E-2</v>
      </c>
      <c r="Z24" s="5">
        <v>0</v>
      </c>
      <c r="AA24">
        <v>0</v>
      </c>
      <c r="AB24" s="5">
        <f>SUM(TBL_DATA[[#This Row],[Consumer.Discretionary.1]:[Utilities.1]])*SQRT(252)</f>
        <v>0</v>
      </c>
      <c r="BO24" s="5" t="str">
        <f xml:space="preserve"> IF(ISBLANK(TBL_DATA[[#This Row],[SMALL.CAP]]),"",  SUM(TBL_DATA[[#This Row],[LARGE.CAP]:[SMALL.CAP]])*SQRT(252))</f>
        <v/>
      </c>
    </row>
    <row r="25" spans="1:67" x14ac:dyDescent="0.25">
      <c r="A25" s="3">
        <f>DATE(YEAR(TBL_DATA[[#This Row],[Date]]), MONTH(TBL_DATA[[#This Row],[Date]]), DAY(TBL_DATA[[#This Row],[Date]]))</f>
        <v>40772</v>
      </c>
      <c r="B25" s="72" t="s">
        <v>141</v>
      </c>
      <c r="C25" s="11">
        <v>-2.5447908100968667E-3</v>
      </c>
      <c r="D25" s="5">
        <v>-4.8349110922569105E-2</v>
      </c>
      <c r="L25" s="6"/>
      <c r="O25" s="5">
        <v>-4.8349110922569105E-2</v>
      </c>
      <c r="Z25" s="5">
        <v>0</v>
      </c>
      <c r="AA25">
        <v>0</v>
      </c>
      <c r="AB25" s="5">
        <f>SUM(TBL_DATA[[#This Row],[Consumer.Discretionary.1]:[Utilities.1]])*SQRT(252)</f>
        <v>0</v>
      </c>
      <c r="BO25" s="5" t="str">
        <f xml:space="preserve"> IF(ISBLANK(TBL_DATA[[#This Row],[SMALL.CAP]]),"",  SUM(TBL_DATA[[#This Row],[LARGE.CAP]:[SMALL.CAP]])*SQRT(252))</f>
        <v/>
      </c>
    </row>
    <row r="26" spans="1:67" x14ac:dyDescent="0.25">
      <c r="A26" s="3">
        <f>DATE(YEAR(TBL_DATA[[#This Row],[Date]]), MONTH(TBL_DATA[[#This Row],[Date]]), DAY(TBL_DATA[[#This Row],[Date]]))</f>
        <v>40773</v>
      </c>
      <c r="B26" s="72" t="s">
        <v>142</v>
      </c>
      <c r="C26" s="11">
        <v>-2.6941489112546912E-2</v>
      </c>
      <c r="D26" s="5">
        <v>-7.3988002989594293E-2</v>
      </c>
      <c r="L26" s="6"/>
      <c r="O26" s="5">
        <v>-7.3988002989594293E-2</v>
      </c>
      <c r="Z26" s="5">
        <v>0</v>
      </c>
      <c r="AA26">
        <v>0</v>
      </c>
      <c r="AB26" s="5">
        <f>SUM(TBL_DATA[[#This Row],[Consumer.Discretionary.1]:[Utilities.1]])*SQRT(252)</f>
        <v>0</v>
      </c>
      <c r="BO26" s="5" t="str">
        <f xml:space="preserve"> IF(ISBLANK(TBL_DATA[[#This Row],[SMALL.CAP]]),"",  SUM(TBL_DATA[[#This Row],[LARGE.CAP]:[SMALL.CAP]])*SQRT(252))</f>
        <v/>
      </c>
    </row>
    <row r="27" spans="1:67" x14ac:dyDescent="0.25">
      <c r="A27" s="3">
        <f>DATE(YEAR(TBL_DATA[[#This Row],[Date]]), MONTH(TBL_DATA[[#This Row],[Date]]), DAY(TBL_DATA[[#This Row],[Date]]))</f>
        <v>40774</v>
      </c>
      <c r="B27" s="72" t="s">
        <v>143</v>
      </c>
      <c r="C27" s="11">
        <v>-5.1571949609038499E-3</v>
      </c>
      <c r="D27" s="5">
        <v>-7.8763627394312863E-2</v>
      </c>
      <c r="L27" s="6"/>
      <c r="O27" s="5">
        <v>-7.8763627394312863E-2</v>
      </c>
      <c r="Z27" s="5">
        <v>0</v>
      </c>
      <c r="AA27">
        <v>0</v>
      </c>
      <c r="AB27" s="5">
        <f>SUM(TBL_DATA[[#This Row],[Consumer.Discretionary.1]:[Utilities.1]])*SQRT(252)</f>
        <v>0</v>
      </c>
      <c r="BO27" s="5" t="str">
        <f xml:space="preserve"> IF(ISBLANK(TBL_DATA[[#This Row],[SMALL.CAP]]),"",  SUM(TBL_DATA[[#This Row],[LARGE.CAP]:[SMALL.CAP]])*SQRT(252))</f>
        <v/>
      </c>
    </row>
    <row r="28" spans="1:67" x14ac:dyDescent="0.25">
      <c r="A28" s="3">
        <f>DATE(YEAR(TBL_DATA[[#This Row],[Date]]), MONTH(TBL_DATA[[#This Row],[Date]]), DAY(TBL_DATA[[#This Row],[Date]]))</f>
        <v>40777</v>
      </c>
      <c r="B28" s="72" t="s">
        <v>144</v>
      </c>
      <c r="C28" s="11">
        <v>3.5322979452988859E-4</v>
      </c>
      <c r="D28" s="5">
        <v>-7.8438219259703956E-2</v>
      </c>
      <c r="L28" s="6"/>
      <c r="O28" s="5">
        <v>-7.8438219259703956E-2</v>
      </c>
      <c r="Z28" s="5">
        <v>0</v>
      </c>
      <c r="AA28">
        <v>0</v>
      </c>
      <c r="AB28" s="5">
        <f>SUM(TBL_DATA[[#This Row],[Consumer.Discretionary.1]:[Utilities.1]])*SQRT(252)</f>
        <v>0</v>
      </c>
      <c r="BO28" s="5" t="str">
        <f xml:space="preserve"> IF(ISBLANK(TBL_DATA[[#This Row],[SMALL.CAP]]),"",  SUM(TBL_DATA[[#This Row],[LARGE.CAP]:[SMALL.CAP]])*SQRT(252))</f>
        <v/>
      </c>
    </row>
    <row r="29" spans="1:67" x14ac:dyDescent="0.25">
      <c r="A29" s="3">
        <f>DATE(YEAR(TBL_DATA[[#This Row],[Date]]), MONTH(TBL_DATA[[#This Row],[Date]]), DAY(TBL_DATA[[#This Row],[Date]]))</f>
        <v>40778</v>
      </c>
      <c r="B29" s="72" t="s">
        <v>145</v>
      </c>
      <c r="C29" s="11">
        <v>2.1649049034846133E-2</v>
      </c>
      <c r="D29" s="5">
        <v>-5.8487283079817098E-2</v>
      </c>
      <c r="L29" s="6"/>
      <c r="O29" s="5">
        <v>-5.8487283079817098E-2</v>
      </c>
      <c r="Z29" s="5">
        <v>0</v>
      </c>
      <c r="AA29">
        <v>0</v>
      </c>
      <c r="AB29" s="5">
        <f>SUM(TBL_DATA[[#This Row],[Consumer.Discretionary.1]:[Utilities.1]])*SQRT(252)</f>
        <v>0</v>
      </c>
      <c r="BO29" s="5" t="str">
        <f xml:space="preserve"> IF(ISBLANK(TBL_DATA[[#This Row],[SMALL.CAP]]),"",  SUM(TBL_DATA[[#This Row],[LARGE.CAP]:[SMALL.CAP]])*SQRT(252))</f>
        <v/>
      </c>
    </row>
    <row r="30" spans="1:67" x14ac:dyDescent="0.25">
      <c r="A30" s="3">
        <f>DATE(YEAR(TBL_DATA[[#This Row],[Date]]), MONTH(TBL_DATA[[#This Row],[Date]]), DAY(TBL_DATA[[#This Row],[Date]]))</f>
        <v>40779</v>
      </c>
      <c r="B30" s="72" t="s">
        <v>146</v>
      </c>
      <c r="C30" s="11">
        <v>6.9440170191545159E-3</v>
      </c>
      <c r="D30" s="5">
        <v>-5.1949402749772777E-2</v>
      </c>
      <c r="L30" s="6"/>
      <c r="O30" s="5">
        <v>-5.1949402749772777E-2</v>
      </c>
      <c r="Z30" s="5">
        <v>0</v>
      </c>
      <c r="AA30">
        <v>0</v>
      </c>
      <c r="AB30" s="5">
        <f>SUM(TBL_DATA[[#This Row],[Consumer.Discretionary.1]:[Utilities.1]])*SQRT(252)</f>
        <v>0</v>
      </c>
      <c r="BO30" s="5" t="str">
        <f xml:space="preserve"> IF(ISBLANK(TBL_DATA[[#This Row],[SMALL.CAP]]),"",  SUM(TBL_DATA[[#This Row],[LARGE.CAP]:[SMALL.CAP]])*SQRT(252))</f>
        <v/>
      </c>
    </row>
    <row r="31" spans="1:67" x14ac:dyDescent="0.25">
      <c r="A31" s="3">
        <f>DATE(YEAR(TBL_DATA[[#This Row],[Date]]), MONTH(TBL_DATA[[#This Row],[Date]]), DAY(TBL_DATA[[#This Row],[Date]]))</f>
        <v>40780</v>
      </c>
      <c r="B31" s="72" t="s">
        <v>147</v>
      </c>
      <c r="C31" s="11">
        <v>-8.8270466225419397E-3</v>
      </c>
      <c r="D31" s="5">
        <v>-6.0317889572229388E-2</v>
      </c>
      <c r="L31" s="6"/>
      <c r="O31" s="5">
        <v>-6.0317889572229388E-2</v>
      </c>
      <c r="Z31" s="5">
        <v>0</v>
      </c>
      <c r="AA31">
        <v>0</v>
      </c>
      <c r="AB31" s="5">
        <f>SUM(TBL_DATA[[#This Row],[Consumer.Discretionary.1]:[Utilities.1]])*SQRT(252)</f>
        <v>0</v>
      </c>
      <c r="BO31" s="5" t="str">
        <f xml:space="preserve"> IF(ISBLANK(TBL_DATA[[#This Row],[SMALL.CAP]]),"",  SUM(TBL_DATA[[#This Row],[LARGE.CAP]:[SMALL.CAP]])*SQRT(252))</f>
        <v/>
      </c>
    </row>
    <row r="32" spans="1:67" x14ac:dyDescent="0.25">
      <c r="A32" s="3">
        <f>DATE(YEAR(TBL_DATA[[#This Row],[Date]]), MONTH(TBL_DATA[[#This Row],[Date]]), DAY(TBL_DATA[[#This Row],[Date]]))</f>
        <v>40781</v>
      </c>
      <c r="B32" s="72" t="s">
        <v>148</v>
      </c>
      <c r="C32" s="11">
        <v>1.6071928362589239E-2</v>
      </c>
      <c r="D32" s="5">
        <v>-4.5215386009827552E-2</v>
      </c>
      <c r="L32" s="6"/>
      <c r="O32" s="5">
        <v>-4.5215386009827552E-2</v>
      </c>
      <c r="Z32" s="5">
        <v>0</v>
      </c>
      <c r="AA32">
        <v>0</v>
      </c>
      <c r="AB32" s="5">
        <f>SUM(TBL_DATA[[#This Row],[Consumer.Discretionary.1]:[Utilities.1]])*SQRT(252)</f>
        <v>0</v>
      </c>
      <c r="BO32" s="5" t="str">
        <f xml:space="preserve"> IF(ISBLANK(TBL_DATA[[#This Row],[SMALL.CAP]]),"",  SUM(TBL_DATA[[#This Row],[LARGE.CAP]:[SMALL.CAP]])*SQRT(252))</f>
        <v/>
      </c>
    </row>
    <row r="33" spans="1:67" x14ac:dyDescent="0.25">
      <c r="A33" s="3">
        <f>DATE(YEAR(TBL_DATA[[#This Row],[Date]]), MONTH(TBL_DATA[[#This Row],[Date]]), DAY(TBL_DATA[[#This Row],[Date]]))</f>
        <v>40784</v>
      </c>
      <c r="B33" s="72" t="s">
        <v>149</v>
      </c>
      <c r="C33" s="11">
        <v>2.2982674288133182E-2</v>
      </c>
      <c r="D33" s="5">
        <v>-2.3271882211170491E-2</v>
      </c>
      <c r="L33" s="6"/>
      <c r="O33" s="5">
        <v>-2.3271882211170491E-2</v>
      </c>
      <c r="Z33" s="5">
        <v>0</v>
      </c>
      <c r="AA33">
        <v>0</v>
      </c>
      <c r="AB33" s="5">
        <f>SUM(TBL_DATA[[#This Row],[Consumer.Discretionary.1]:[Utilities.1]])*SQRT(252)</f>
        <v>0</v>
      </c>
      <c r="BO33" s="5" t="str">
        <f xml:space="preserve"> IF(ISBLANK(TBL_DATA[[#This Row],[SMALL.CAP]]),"",  SUM(TBL_DATA[[#This Row],[LARGE.CAP]:[SMALL.CAP]])*SQRT(252))</f>
        <v/>
      </c>
    </row>
    <row r="34" spans="1:67" x14ac:dyDescent="0.25">
      <c r="A34" s="3">
        <f>DATE(YEAR(TBL_DATA[[#This Row],[Date]]), MONTH(TBL_DATA[[#This Row],[Date]]), DAY(TBL_DATA[[#This Row],[Date]]))</f>
        <v>40785</v>
      </c>
      <c r="B34" s="72" t="s">
        <v>150</v>
      </c>
      <c r="C34" s="11">
        <v>3.1810070602839267E-3</v>
      </c>
      <c r="D34" s="5">
        <v>-2.0164903172506299E-2</v>
      </c>
      <c r="L34" s="6"/>
      <c r="O34" s="5">
        <v>-2.0164903172506299E-2</v>
      </c>
      <c r="Z34" s="5">
        <v>0</v>
      </c>
      <c r="AA34">
        <v>0</v>
      </c>
      <c r="AB34" s="5">
        <f>SUM(TBL_DATA[[#This Row],[Consumer.Discretionary.1]:[Utilities.1]])*SQRT(252)</f>
        <v>0</v>
      </c>
      <c r="BO34" s="5" t="str">
        <f xml:space="preserve"> IF(ISBLANK(TBL_DATA[[#This Row],[SMALL.CAP]]),"",  SUM(TBL_DATA[[#This Row],[LARGE.CAP]:[SMALL.CAP]])*SQRT(252))</f>
        <v/>
      </c>
    </row>
    <row r="35" spans="1:67" x14ac:dyDescent="0.25">
      <c r="A35" s="3">
        <f>DATE(YEAR(TBL_DATA[[#This Row],[Date]]), MONTH(TBL_DATA[[#This Row],[Date]]), DAY(TBL_DATA[[#This Row],[Date]]))</f>
        <v>40786</v>
      </c>
      <c r="B35" s="72" t="s">
        <v>151</v>
      </c>
      <c r="C35" s="11">
        <v>-7.1213017302821299E-3</v>
      </c>
      <c r="D35" s="5">
        <v>-2.7142604542935156E-2</v>
      </c>
      <c r="L35" s="6"/>
      <c r="O35" s="5">
        <v>-2.7142604542935156E-2</v>
      </c>
      <c r="Z35" s="5">
        <v>0</v>
      </c>
      <c r="AA35">
        <v>0</v>
      </c>
      <c r="AB35" s="5">
        <f>SUM(TBL_DATA[[#This Row],[Consumer.Discretionary.1]:[Utilities.1]])*SQRT(252)</f>
        <v>0</v>
      </c>
      <c r="BO35" s="5" t="str">
        <f xml:space="preserve"> IF(ISBLANK(TBL_DATA[[#This Row],[SMALL.CAP]]),"",  SUM(TBL_DATA[[#This Row],[LARGE.CAP]:[SMALL.CAP]])*SQRT(252))</f>
        <v/>
      </c>
    </row>
    <row r="36" spans="1:67" x14ac:dyDescent="0.25">
      <c r="A36" s="3">
        <f>DATE(YEAR(TBL_DATA[[#This Row],[Date]]), MONTH(TBL_DATA[[#This Row],[Date]]), DAY(TBL_DATA[[#This Row],[Date]]))</f>
        <v>40787</v>
      </c>
      <c r="B36" s="72" t="s">
        <v>152</v>
      </c>
      <c r="C36" s="11">
        <v>-3.4380374319953558E-3</v>
      </c>
      <c r="D36" s="5">
        <v>-3.0487324684509987E-2</v>
      </c>
      <c r="L36" s="6"/>
      <c r="O36" s="5">
        <v>-3.0487324684509987E-2</v>
      </c>
      <c r="Z36" s="5">
        <v>0</v>
      </c>
      <c r="AA36">
        <v>0</v>
      </c>
      <c r="AB36" s="5">
        <f>SUM(TBL_DATA[[#This Row],[Consumer.Discretionary.1]:[Utilities.1]])*SQRT(252)</f>
        <v>0</v>
      </c>
      <c r="BO36" s="5" t="str">
        <f xml:space="preserve"> IF(ISBLANK(TBL_DATA[[#This Row],[SMALL.CAP]]),"",  SUM(TBL_DATA[[#This Row],[LARGE.CAP]:[SMALL.CAP]])*SQRT(252))</f>
        <v/>
      </c>
    </row>
    <row r="37" spans="1:67" x14ac:dyDescent="0.25">
      <c r="A37" s="3">
        <f>DATE(YEAR(TBL_DATA[[#This Row],[Date]]), MONTH(TBL_DATA[[#This Row],[Date]]), DAY(TBL_DATA[[#This Row],[Date]]))</f>
        <v>40788</v>
      </c>
      <c r="B37" s="72" t="s">
        <v>153</v>
      </c>
      <c r="C37" s="11">
        <v>-1.1753562928076174E-2</v>
      </c>
      <c r="D37" s="5">
        <v>-4.1882552923398042E-2</v>
      </c>
      <c r="L37" s="6"/>
      <c r="O37" s="5">
        <v>-4.1882552923398042E-2</v>
      </c>
      <c r="Z37" s="5">
        <v>0</v>
      </c>
      <c r="AA37">
        <v>0</v>
      </c>
      <c r="AB37" s="5">
        <f>SUM(TBL_DATA[[#This Row],[Consumer.Discretionary.1]:[Utilities.1]])*SQRT(252)</f>
        <v>0</v>
      </c>
      <c r="BO37" s="5" t="str">
        <f xml:space="preserve"> IF(ISBLANK(TBL_DATA[[#This Row],[SMALL.CAP]]),"",  SUM(TBL_DATA[[#This Row],[LARGE.CAP]:[SMALL.CAP]])*SQRT(252))</f>
        <v/>
      </c>
    </row>
    <row r="38" spans="1:67" x14ac:dyDescent="0.25">
      <c r="A38" s="3">
        <f>DATE(YEAR(TBL_DATA[[#This Row],[Date]]), MONTH(TBL_DATA[[#This Row],[Date]]), DAY(TBL_DATA[[#This Row],[Date]]))</f>
        <v>40792</v>
      </c>
      <c r="B38" s="72" t="s">
        <v>154</v>
      </c>
      <c r="C38" s="11">
        <v>5.7846138576395838E-4</v>
      </c>
      <c r="D38" s="5">
        <v>-4.1328318977237433E-2</v>
      </c>
      <c r="L38" s="6"/>
      <c r="O38" s="5">
        <v>-4.1328318977237433E-2</v>
      </c>
      <c r="Z38" s="5">
        <v>0</v>
      </c>
      <c r="AA38">
        <v>0</v>
      </c>
      <c r="AB38" s="5">
        <f>SUM(TBL_DATA[[#This Row],[Consumer.Discretionary.1]:[Utilities.1]])*SQRT(252)</f>
        <v>0</v>
      </c>
      <c r="BO38" s="5" t="str">
        <f xml:space="preserve"> IF(ISBLANK(TBL_DATA[[#This Row],[SMALL.CAP]]),"",  SUM(TBL_DATA[[#This Row],[LARGE.CAP]:[SMALL.CAP]])*SQRT(252))</f>
        <v/>
      </c>
    </row>
    <row r="39" spans="1:67" x14ac:dyDescent="0.25">
      <c r="A39" s="3">
        <f>DATE(YEAR(TBL_DATA[[#This Row],[Date]]), MONTH(TBL_DATA[[#This Row],[Date]]), DAY(TBL_DATA[[#This Row],[Date]]))</f>
        <v>40793</v>
      </c>
      <c r="B39" s="72" t="s">
        <v>155</v>
      </c>
      <c r="C39" s="11">
        <v>1.2128266688572415E-2</v>
      </c>
      <c r="D39" s="5">
        <v>-2.9701293163011289E-2</v>
      </c>
      <c r="L39" s="6"/>
      <c r="O39" s="5">
        <v>-2.9701293163011289E-2</v>
      </c>
      <c r="Z39" s="5">
        <v>0</v>
      </c>
      <c r="AA39">
        <v>0</v>
      </c>
      <c r="AB39" s="5">
        <f>SUM(TBL_DATA[[#This Row],[Consumer.Discretionary.1]:[Utilities.1]])*SQRT(252)</f>
        <v>0</v>
      </c>
      <c r="BO39" s="5" t="str">
        <f xml:space="preserve"> IF(ISBLANK(TBL_DATA[[#This Row],[SMALL.CAP]]),"",  SUM(TBL_DATA[[#This Row],[LARGE.CAP]:[SMALL.CAP]])*SQRT(252))</f>
        <v/>
      </c>
    </row>
    <row r="40" spans="1:67" x14ac:dyDescent="0.25">
      <c r="A40" s="3">
        <f>DATE(YEAR(TBL_DATA[[#This Row],[Date]]), MONTH(TBL_DATA[[#This Row],[Date]]), DAY(TBL_DATA[[#This Row],[Date]]))</f>
        <v>40794</v>
      </c>
      <c r="B40" s="72" t="s">
        <v>156</v>
      </c>
      <c r="C40" s="11">
        <v>-7.3490226825847641E-3</v>
      </c>
      <c r="D40" s="5">
        <v>-3.6832040368439012E-2</v>
      </c>
      <c r="L40" s="6"/>
      <c r="O40" s="5">
        <v>-3.6832040368439012E-2</v>
      </c>
      <c r="Z40" s="5">
        <v>0</v>
      </c>
      <c r="AA40">
        <v>0</v>
      </c>
      <c r="AB40" s="5">
        <f>SUM(TBL_DATA[[#This Row],[Consumer.Discretionary.1]:[Utilities.1]])*SQRT(252)</f>
        <v>0</v>
      </c>
      <c r="BO40" s="5" t="str">
        <f xml:space="preserve"> IF(ISBLANK(TBL_DATA[[#This Row],[SMALL.CAP]]),"",  SUM(TBL_DATA[[#This Row],[LARGE.CAP]:[SMALL.CAP]])*SQRT(252))</f>
        <v/>
      </c>
    </row>
    <row r="41" spans="1:67" x14ac:dyDescent="0.25">
      <c r="A41" s="3">
        <f>DATE(YEAR(TBL_DATA[[#This Row],[Date]]), MONTH(TBL_DATA[[#This Row],[Date]]), DAY(TBL_DATA[[#This Row],[Date]]))</f>
        <v>40795</v>
      </c>
      <c r="B41" s="72" t="s">
        <v>157</v>
      </c>
      <c r="C41" s="11">
        <v>-9.1621118366955936E-3</v>
      </c>
      <c r="D41" s="5">
        <v>-4.5656692932105281E-2</v>
      </c>
      <c r="L41" s="6"/>
      <c r="O41" s="5">
        <v>-4.5656692932105281E-2</v>
      </c>
      <c r="Z41" s="5">
        <v>0</v>
      </c>
      <c r="AA41">
        <v>0</v>
      </c>
      <c r="AB41" s="5">
        <f>SUM(TBL_DATA[[#This Row],[Consumer.Discretionary.1]:[Utilities.1]])*SQRT(252)</f>
        <v>0</v>
      </c>
      <c r="BO41" s="5" t="str">
        <f xml:space="preserve"> IF(ISBLANK(TBL_DATA[[#This Row],[SMALL.CAP]]),"",  SUM(TBL_DATA[[#This Row],[LARGE.CAP]:[SMALL.CAP]])*SQRT(252))</f>
        <v/>
      </c>
    </row>
    <row r="42" spans="1:67" x14ac:dyDescent="0.25">
      <c r="A42" s="3">
        <f>DATE(YEAR(TBL_DATA[[#This Row],[Date]]), MONTH(TBL_DATA[[#This Row],[Date]]), DAY(TBL_DATA[[#This Row],[Date]]))</f>
        <v>40798</v>
      </c>
      <c r="B42" s="72" t="s">
        <v>158</v>
      </c>
      <c r="C42" s="11">
        <v>1.848120895443385E-3</v>
      </c>
      <c r="D42" s="5">
        <v>-4.389295112488667E-2</v>
      </c>
      <c r="L42" s="6"/>
      <c r="O42" s="5">
        <v>-4.389295112488667E-2</v>
      </c>
      <c r="Z42" s="5">
        <v>0</v>
      </c>
      <c r="AA42">
        <v>0</v>
      </c>
      <c r="AB42" s="5">
        <f>SUM(TBL_DATA[[#This Row],[Consumer.Discretionary.1]:[Utilities.1]])*SQRT(252)</f>
        <v>0</v>
      </c>
      <c r="BO42" s="5" t="str">
        <f xml:space="preserve"> IF(ISBLANK(TBL_DATA[[#This Row],[SMALL.CAP]]),"",  SUM(TBL_DATA[[#This Row],[LARGE.CAP]:[SMALL.CAP]])*SQRT(252))</f>
        <v/>
      </c>
    </row>
    <row r="43" spans="1:67" x14ac:dyDescent="0.25">
      <c r="A43" s="3">
        <f>DATE(YEAR(TBL_DATA[[#This Row],[Date]]), MONTH(TBL_DATA[[#This Row],[Date]]), DAY(TBL_DATA[[#This Row],[Date]]))</f>
        <v>40799</v>
      </c>
      <c r="B43" s="72" t="s">
        <v>159</v>
      </c>
      <c r="C43" s="11">
        <v>7.6741247721307431E-3</v>
      </c>
      <c r="D43" s="5">
        <v>-3.6555666336305248E-2</v>
      </c>
      <c r="L43" s="6"/>
      <c r="O43" s="5">
        <v>-3.6555666336305248E-2</v>
      </c>
      <c r="Z43" s="5">
        <v>0</v>
      </c>
      <c r="AA43">
        <v>0</v>
      </c>
      <c r="AB43" s="5">
        <f>SUM(TBL_DATA[[#This Row],[Consumer.Discretionary.1]:[Utilities.1]])*SQRT(252)</f>
        <v>0</v>
      </c>
      <c r="BO43" s="5" t="str">
        <f xml:space="preserve"> IF(ISBLANK(TBL_DATA[[#This Row],[SMALL.CAP]]),"",  SUM(TBL_DATA[[#This Row],[LARGE.CAP]:[SMALL.CAP]])*SQRT(252))</f>
        <v/>
      </c>
    </row>
    <row r="44" spans="1:67" x14ac:dyDescent="0.25">
      <c r="A44" s="3">
        <f>DATE(YEAR(TBL_DATA[[#This Row],[Date]]), MONTH(TBL_DATA[[#This Row],[Date]]), DAY(TBL_DATA[[#This Row],[Date]]))</f>
        <v>40800</v>
      </c>
      <c r="B44" s="72" t="s">
        <v>160</v>
      </c>
      <c r="C44" s="11">
        <v>8.0814436789692079E-3</v>
      </c>
      <c r="D44" s="5">
        <v>-2.8769645215980133E-2</v>
      </c>
      <c r="L44" s="6"/>
      <c r="O44" s="5">
        <v>-2.8769645215980133E-2</v>
      </c>
      <c r="Z44" s="5">
        <v>0</v>
      </c>
      <c r="AA44">
        <v>0</v>
      </c>
      <c r="AB44" s="5">
        <f>SUM(TBL_DATA[[#This Row],[Consumer.Discretionary.1]:[Utilities.1]])*SQRT(252)</f>
        <v>0</v>
      </c>
      <c r="BO44" s="5" t="str">
        <f xml:space="preserve"> IF(ISBLANK(TBL_DATA[[#This Row],[SMALL.CAP]]),"",  SUM(TBL_DATA[[#This Row],[LARGE.CAP]:[SMALL.CAP]])*SQRT(252))</f>
        <v/>
      </c>
    </row>
    <row r="45" spans="1:67" x14ac:dyDescent="0.25">
      <c r="A45" s="3">
        <f>DATE(YEAR(TBL_DATA[[#This Row],[Date]]), MONTH(TBL_DATA[[#This Row],[Date]]), DAY(TBL_DATA[[#This Row],[Date]]))</f>
        <v>40801</v>
      </c>
      <c r="B45" s="72" t="s">
        <v>161</v>
      </c>
      <c r="C45" s="11">
        <v>3.6656319466861309E-3</v>
      </c>
      <c r="D45" s="5">
        <v>-2.5209472199892557E-2</v>
      </c>
      <c r="L45" s="6"/>
      <c r="O45" s="5">
        <v>-2.5209472199892557E-2</v>
      </c>
      <c r="Z45" s="5">
        <v>0</v>
      </c>
      <c r="AA45">
        <v>0</v>
      </c>
      <c r="AB45" s="5">
        <f>SUM(TBL_DATA[[#This Row],[Consumer.Discretionary.1]:[Utilities.1]])*SQRT(252)</f>
        <v>0</v>
      </c>
      <c r="BO45" s="5" t="str">
        <f xml:space="preserve"> IF(ISBLANK(TBL_DATA[[#This Row],[SMALL.CAP]]),"",  SUM(TBL_DATA[[#This Row],[LARGE.CAP]:[SMALL.CAP]])*SQRT(252))</f>
        <v/>
      </c>
    </row>
    <row r="46" spans="1:67" x14ac:dyDescent="0.25">
      <c r="A46" s="3">
        <f>DATE(YEAR(TBL_DATA[[#This Row],[Date]]), MONTH(TBL_DATA[[#This Row],[Date]]), DAY(TBL_DATA[[#This Row],[Date]]))</f>
        <v>40802</v>
      </c>
      <c r="B46" s="72" t="s">
        <v>162</v>
      </c>
      <c r="C46" s="11">
        <v>1.4419962349570816E-3</v>
      </c>
      <c r="D46" s="5">
        <v>-2.3803827928933097E-2</v>
      </c>
      <c r="L46" s="6"/>
      <c r="O46" s="5">
        <v>-2.3803827928933097E-2</v>
      </c>
      <c r="Z46" s="5">
        <v>0</v>
      </c>
      <c r="AA46">
        <v>0</v>
      </c>
      <c r="AB46" s="5">
        <f>SUM(TBL_DATA[[#This Row],[Consumer.Discretionary.1]:[Utilities.1]])*SQRT(252)</f>
        <v>0</v>
      </c>
      <c r="BO46" s="5" t="str">
        <f xml:space="preserve"> IF(ISBLANK(TBL_DATA[[#This Row],[SMALL.CAP]]),"",  SUM(TBL_DATA[[#This Row],[LARGE.CAP]:[SMALL.CAP]])*SQRT(252))</f>
        <v/>
      </c>
    </row>
    <row r="47" spans="1:67" x14ac:dyDescent="0.25">
      <c r="A47" s="3">
        <f>DATE(YEAR(TBL_DATA[[#This Row],[Date]]), MONTH(TBL_DATA[[#This Row],[Date]]), DAY(TBL_DATA[[#This Row],[Date]]))</f>
        <v>40805</v>
      </c>
      <c r="B47" s="72" t="s">
        <v>163</v>
      </c>
      <c r="C47" s="11">
        <v>2.4095065154090215E-3</v>
      </c>
      <c r="D47" s="5">
        <v>-2.1451676892010441E-2</v>
      </c>
      <c r="L47" s="6"/>
      <c r="O47" s="5">
        <v>-2.1451676892010441E-2</v>
      </c>
      <c r="Z47" s="5">
        <v>0</v>
      </c>
      <c r="AA47">
        <v>0</v>
      </c>
      <c r="AB47" s="5">
        <f>SUM(TBL_DATA[[#This Row],[Consumer.Discretionary.1]:[Utilities.1]])*SQRT(252)</f>
        <v>0</v>
      </c>
      <c r="BO47" s="5" t="str">
        <f xml:space="preserve"> IF(ISBLANK(TBL_DATA[[#This Row],[SMALL.CAP]]),"",  SUM(TBL_DATA[[#This Row],[LARGE.CAP]:[SMALL.CAP]])*SQRT(252))</f>
        <v/>
      </c>
    </row>
    <row r="48" spans="1:67" x14ac:dyDescent="0.25">
      <c r="A48" s="3">
        <f>DATE(YEAR(TBL_DATA[[#This Row],[Date]]), MONTH(TBL_DATA[[#This Row],[Date]]), DAY(TBL_DATA[[#This Row],[Date]]))</f>
        <v>40806</v>
      </c>
      <c r="B48" s="72" t="s">
        <v>164</v>
      </c>
      <c r="C48" s="11">
        <v>-6.1041903292617834E-3</v>
      </c>
      <c r="D48" s="5">
        <v>-2.742492210264158E-2</v>
      </c>
      <c r="L48" s="6"/>
      <c r="O48" s="5">
        <v>-2.742492210264158E-2</v>
      </c>
      <c r="Z48" s="5">
        <v>0</v>
      </c>
      <c r="AA48">
        <v>0</v>
      </c>
      <c r="AB48" s="5">
        <f>SUM(TBL_DATA[[#This Row],[Consumer.Discretionary.1]:[Utilities.1]])*SQRT(252)</f>
        <v>0</v>
      </c>
      <c r="BO48" s="5" t="str">
        <f xml:space="preserve"> IF(ISBLANK(TBL_DATA[[#This Row],[SMALL.CAP]]),"",  SUM(TBL_DATA[[#This Row],[LARGE.CAP]:[SMALL.CAP]])*SQRT(252))</f>
        <v/>
      </c>
    </row>
    <row r="49" spans="1:67" x14ac:dyDescent="0.25">
      <c r="A49" s="3">
        <f>DATE(YEAR(TBL_DATA[[#This Row],[Date]]), MONTH(TBL_DATA[[#This Row],[Date]]), DAY(TBL_DATA[[#This Row],[Date]]))</f>
        <v>40807</v>
      </c>
      <c r="B49" s="72" t="s">
        <v>165</v>
      </c>
      <c r="C49" s="11">
        <v>-1.1140580312400675E-2</v>
      </c>
      <c r="D49" s="5">
        <v>-3.8259972867796477E-2</v>
      </c>
      <c r="L49" s="6"/>
      <c r="O49" s="5">
        <v>-3.8259972867796477E-2</v>
      </c>
      <c r="Z49" s="5">
        <v>0</v>
      </c>
      <c r="AA49">
        <v>0</v>
      </c>
      <c r="AB49" s="5">
        <f>SUM(TBL_DATA[[#This Row],[Consumer.Discretionary.1]:[Utilities.1]])*SQRT(252)</f>
        <v>0</v>
      </c>
      <c r="BO49" s="5" t="str">
        <f xml:space="preserve"> IF(ISBLANK(TBL_DATA[[#This Row],[SMALL.CAP]]),"",  SUM(TBL_DATA[[#This Row],[LARGE.CAP]:[SMALL.CAP]])*SQRT(252))</f>
        <v/>
      </c>
    </row>
    <row r="50" spans="1:67" x14ac:dyDescent="0.25">
      <c r="A50" s="3">
        <f>DATE(YEAR(TBL_DATA[[#This Row],[Date]]), MONTH(TBL_DATA[[#This Row],[Date]]), DAY(TBL_DATA[[#This Row],[Date]]))</f>
        <v>40808</v>
      </c>
      <c r="B50" s="72" t="s">
        <v>166</v>
      </c>
      <c r="C50" s="11">
        <v>-1.0207770698275146E-2</v>
      </c>
      <c r="D50" s="5">
        <v>-4.807719453611492E-2</v>
      </c>
      <c r="L50" s="6"/>
      <c r="O50" s="5">
        <v>-4.807719453611492E-2</v>
      </c>
      <c r="Z50" s="5">
        <v>0</v>
      </c>
      <c r="AA50">
        <v>0</v>
      </c>
      <c r="AB50" s="5">
        <f>SUM(TBL_DATA[[#This Row],[Consumer.Discretionary.1]:[Utilities.1]])*SQRT(252)</f>
        <v>0</v>
      </c>
      <c r="BO50" s="5" t="str">
        <f xml:space="preserve"> IF(ISBLANK(TBL_DATA[[#This Row],[SMALL.CAP]]),"",  SUM(TBL_DATA[[#This Row],[LARGE.CAP]:[SMALL.CAP]])*SQRT(252))</f>
        <v/>
      </c>
    </row>
    <row r="51" spans="1:67" x14ac:dyDescent="0.25">
      <c r="A51" s="3">
        <f>DATE(YEAR(TBL_DATA[[#This Row],[Date]]), MONTH(TBL_DATA[[#This Row],[Date]]), DAY(TBL_DATA[[#This Row],[Date]]))</f>
        <v>40809</v>
      </c>
      <c r="B51" s="72" t="s">
        <v>167</v>
      </c>
      <c r="C51" s="11">
        <v>9.8338393337845807E-5</v>
      </c>
      <c r="D51" s="5">
        <v>-4.798358397684388E-2</v>
      </c>
      <c r="L51" s="6"/>
      <c r="O51" s="5">
        <v>-4.798358397684388E-2</v>
      </c>
      <c r="Z51" s="5">
        <v>0</v>
      </c>
      <c r="AA51">
        <v>0</v>
      </c>
      <c r="AB51" s="5">
        <f>SUM(TBL_DATA[[#This Row],[Consumer.Discretionary.1]:[Utilities.1]])*SQRT(252)</f>
        <v>0</v>
      </c>
      <c r="BO51" s="5" t="str">
        <f xml:space="preserve"> IF(ISBLANK(TBL_DATA[[#This Row],[SMALL.CAP]]),"",  SUM(TBL_DATA[[#This Row],[LARGE.CAP]:[SMALL.CAP]])*SQRT(252))</f>
        <v/>
      </c>
    </row>
    <row r="52" spans="1:67" x14ac:dyDescent="0.25">
      <c r="A52" s="3">
        <f>DATE(YEAR(TBL_DATA[[#This Row],[Date]]), MONTH(TBL_DATA[[#This Row],[Date]]), DAY(TBL_DATA[[#This Row],[Date]]))</f>
        <v>40812</v>
      </c>
      <c r="B52" s="72" t="s">
        <v>168</v>
      </c>
      <c r="C52" s="11">
        <v>3.7677069741598439E-3</v>
      </c>
      <c r="D52" s="5">
        <v>-4.4396665086678833E-2</v>
      </c>
      <c r="L52" s="6"/>
      <c r="O52" s="5">
        <v>-4.4396665086678833E-2</v>
      </c>
      <c r="Z52" s="5">
        <v>0</v>
      </c>
      <c r="AA52">
        <v>0</v>
      </c>
      <c r="AB52" s="5">
        <f>SUM(TBL_DATA[[#This Row],[Consumer.Discretionary.1]:[Utilities.1]])*SQRT(252)</f>
        <v>0</v>
      </c>
      <c r="BO52" s="5" t="str">
        <f xml:space="preserve"> IF(ISBLANK(TBL_DATA[[#This Row],[SMALL.CAP]]),"",  SUM(TBL_DATA[[#This Row],[LARGE.CAP]:[SMALL.CAP]])*SQRT(252))</f>
        <v/>
      </c>
    </row>
    <row r="53" spans="1:67" x14ac:dyDescent="0.25">
      <c r="A53" s="3">
        <f>DATE(YEAR(TBL_DATA[[#This Row],[Date]]), MONTH(TBL_DATA[[#This Row],[Date]]), DAY(TBL_DATA[[#This Row],[Date]]))</f>
        <v>40813</v>
      </c>
      <c r="B53" s="72" t="s">
        <v>169</v>
      </c>
      <c r="C53" s="11">
        <v>5.3084795730826695E-3</v>
      </c>
      <c r="D53" s="5">
        <v>-3.9323864303321798E-2</v>
      </c>
      <c r="L53" s="6"/>
      <c r="O53" s="5">
        <v>-3.9323864303321798E-2</v>
      </c>
      <c r="Z53" s="5">
        <v>0</v>
      </c>
      <c r="AA53">
        <v>0</v>
      </c>
      <c r="AB53" s="5">
        <f>SUM(TBL_DATA[[#This Row],[Consumer.Discretionary.1]:[Utilities.1]])*SQRT(252)</f>
        <v>0</v>
      </c>
      <c r="BO53" s="5" t="str">
        <f xml:space="preserve"> IF(ISBLANK(TBL_DATA[[#This Row],[SMALL.CAP]]),"",  SUM(TBL_DATA[[#This Row],[LARGE.CAP]:[SMALL.CAP]])*SQRT(252))</f>
        <v/>
      </c>
    </row>
    <row r="54" spans="1:67" x14ac:dyDescent="0.25">
      <c r="A54" s="3">
        <f>DATE(YEAR(TBL_DATA[[#This Row],[Date]]), MONTH(TBL_DATA[[#This Row],[Date]]), DAY(TBL_DATA[[#This Row],[Date]]))</f>
        <v>40814</v>
      </c>
      <c r="B54" s="72" t="s">
        <v>170</v>
      </c>
      <c r="C54" s="11">
        <v>-1.2979942338864483E-2</v>
      </c>
      <c r="D54" s="5">
        <v>-5.1793385150987858E-2</v>
      </c>
      <c r="L54" s="6"/>
      <c r="O54" s="5">
        <v>-5.1793385150987858E-2</v>
      </c>
      <c r="Z54" s="5">
        <v>0</v>
      </c>
      <c r="AA54">
        <v>0</v>
      </c>
      <c r="AB54" s="5">
        <f>SUM(TBL_DATA[[#This Row],[Consumer.Discretionary.1]:[Utilities.1]])*SQRT(252)</f>
        <v>0</v>
      </c>
      <c r="BO54" s="5" t="str">
        <f xml:space="preserve"> IF(ISBLANK(TBL_DATA[[#This Row],[SMALL.CAP]]),"",  SUM(TBL_DATA[[#This Row],[LARGE.CAP]:[SMALL.CAP]])*SQRT(252))</f>
        <v/>
      </c>
    </row>
    <row r="55" spans="1:67" x14ac:dyDescent="0.25">
      <c r="A55" s="3">
        <f>DATE(YEAR(TBL_DATA[[#This Row],[Date]]), MONTH(TBL_DATA[[#This Row],[Date]]), DAY(TBL_DATA[[#This Row],[Date]]))</f>
        <v>40815</v>
      </c>
      <c r="B55" s="72" t="s">
        <v>171</v>
      </c>
      <c r="C55" s="11">
        <v>1.7347181827299381E-3</v>
      </c>
      <c r="D55" s="5">
        <v>-5.0148513895224567E-2</v>
      </c>
      <c r="L55" s="6"/>
      <c r="O55" s="5">
        <v>-5.0148513895224567E-2</v>
      </c>
      <c r="Z55" s="5">
        <v>0</v>
      </c>
      <c r="AA55">
        <v>0</v>
      </c>
      <c r="AB55" s="5">
        <f>SUM(TBL_DATA[[#This Row],[Consumer.Discretionary.1]:[Utilities.1]])*SQRT(252)</f>
        <v>0</v>
      </c>
      <c r="BO55" s="5" t="str">
        <f xml:space="preserve"> IF(ISBLANK(TBL_DATA[[#This Row],[SMALL.CAP]]),"",  SUM(TBL_DATA[[#This Row],[LARGE.CAP]:[SMALL.CAP]])*SQRT(252))</f>
        <v/>
      </c>
    </row>
    <row r="56" spans="1:67" x14ac:dyDescent="0.25">
      <c r="A56" s="3">
        <f>DATE(YEAR(TBL_DATA[[#This Row],[Date]]), MONTH(TBL_DATA[[#This Row],[Date]]), DAY(TBL_DATA[[#This Row],[Date]]))</f>
        <v>40816</v>
      </c>
      <c r="B56" s="72" t="s">
        <v>172</v>
      </c>
      <c r="C56" s="11">
        <v>-6.1180975860812073E-3</v>
      </c>
      <c r="D56" s="5">
        <v>-5.5959797979497794E-2</v>
      </c>
      <c r="L56" s="6"/>
      <c r="O56" s="5">
        <v>-5.5959797979497794E-2</v>
      </c>
      <c r="Z56" s="5">
        <v>0</v>
      </c>
      <c r="AA56">
        <v>0</v>
      </c>
      <c r="AB56" s="5">
        <f>SUM(TBL_DATA[[#This Row],[Consumer.Discretionary.1]:[Utilities.1]])*SQRT(252)</f>
        <v>0</v>
      </c>
      <c r="BO56" s="5" t="str">
        <f xml:space="preserve"> IF(ISBLANK(TBL_DATA[[#This Row],[SMALL.CAP]]),"",  SUM(TBL_DATA[[#This Row],[LARGE.CAP]:[SMALL.CAP]])*SQRT(252))</f>
        <v/>
      </c>
    </row>
    <row r="57" spans="1:67" x14ac:dyDescent="0.25">
      <c r="A57" s="3">
        <f>DATE(YEAR(TBL_DATA[[#This Row],[Date]]), MONTH(TBL_DATA[[#This Row],[Date]]), DAY(TBL_DATA[[#This Row],[Date]]))</f>
        <v>40819</v>
      </c>
      <c r="B57" s="72" t="s">
        <v>173</v>
      </c>
      <c r="C57" s="11">
        <v>-1.5865520823496012E-2</v>
      </c>
      <c r="D57" s="5">
        <v>-7.0937487462871429E-2</v>
      </c>
      <c r="L57" s="6"/>
      <c r="O57" s="5">
        <v>-7.0937487462871429E-2</v>
      </c>
      <c r="Z57" s="5">
        <v>0</v>
      </c>
      <c r="AA57">
        <v>0</v>
      </c>
      <c r="AB57" s="5">
        <f>SUM(TBL_DATA[[#This Row],[Consumer.Discretionary.1]:[Utilities.1]])*SQRT(252)</f>
        <v>0</v>
      </c>
      <c r="BO57" s="5" t="str">
        <f xml:space="preserve"> IF(ISBLANK(TBL_DATA[[#This Row],[SMALL.CAP]]),"",  SUM(TBL_DATA[[#This Row],[LARGE.CAP]:[SMALL.CAP]])*SQRT(252))</f>
        <v/>
      </c>
    </row>
    <row r="58" spans="1:67" x14ac:dyDescent="0.25">
      <c r="A58" s="3">
        <f>DATE(YEAR(TBL_DATA[[#This Row],[Date]]), MONTH(TBL_DATA[[#This Row],[Date]]), DAY(TBL_DATA[[#This Row],[Date]]))</f>
        <v>40820</v>
      </c>
      <c r="B58" s="72" t="s">
        <v>174</v>
      </c>
      <c r="C58" s="11">
        <v>1.3546364712279655E-2</v>
      </c>
      <c r="D58" s="5">
        <v>-5.8352067827536769E-2</v>
      </c>
      <c r="L58" s="6"/>
      <c r="O58" s="5">
        <v>-5.8352067827536769E-2</v>
      </c>
      <c r="Z58" s="5">
        <v>0</v>
      </c>
      <c r="AA58">
        <v>0</v>
      </c>
      <c r="AB58" s="5">
        <f>SUM(TBL_DATA[[#This Row],[Consumer.Discretionary.1]:[Utilities.1]])*SQRT(252)</f>
        <v>0</v>
      </c>
      <c r="BO58" s="5" t="str">
        <f xml:space="preserve"> IF(ISBLANK(TBL_DATA[[#This Row],[SMALL.CAP]]),"",  SUM(TBL_DATA[[#This Row],[LARGE.CAP]:[SMALL.CAP]])*SQRT(252))</f>
        <v/>
      </c>
    </row>
    <row r="59" spans="1:67" x14ac:dyDescent="0.25">
      <c r="A59" s="3">
        <f>DATE(YEAR(TBL_DATA[[#This Row],[Date]]), MONTH(TBL_DATA[[#This Row],[Date]]), DAY(TBL_DATA[[#This Row],[Date]]))</f>
        <v>40821</v>
      </c>
      <c r="B59" s="72" t="s">
        <v>175</v>
      </c>
      <c r="C59" s="11">
        <v>7.3690688463541902E-3</v>
      </c>
      <c r="D59" s="5">
        <v>-5.1412999386330815E-2</v>
      </c>
      <c r="L59" s="6"/>
      <c r="O59" s="5">
        <v>-5.1412999386330815E-2</v>
      </c>
      <c r="Z59" s="5">
        <v>0</v>
      </c>
      <c r="AA59">
        <v>0</v>
      </c>
      <c r="AB59" s="5">
        <f>SUM(TBL_DATA[[#This Row],[Consumer.Discretionary.1]:[Utilities.1]])*SQRT(252)</f>
        <v>0</v>
      </c>
      <c r="BO59" s="5" t="str">
        <f xml:space="preserve"> IF(ISBLANK(TBL_DATA[[#This Row],[SMALL.CAP]]),"",  SUM(TBL_DATA[[#This Row],[LARGE.CAP]:[SMALL.CAP]])*SQRT(252))</f>
        <v/>
      </c>
    </row>
    <row r="60" spans="1:67" x14ac:dyDescent="0.25">
      <c r="A60" s="3">
        <f>DATE(YEAR(TBL_DATA[[#This Row],[Date]]), MONTH(TBL_DATA[[#This Row],[Date]]), DAY(TBL_DATA[[#This Row],[Date]]))</f>
        <v>40822</v>
      </c>
      <c r="B60" s="72" t="s">
        <v>176</v>
      </c>
      <c r="C60" s="11">
        <v>9.1008771929823925E-3</v>
      </c>
      <c r="D60" s="5">
        <v>-4.2780025586886317E-2</v>
      </c>
      <c r="L60" s="6"/>
      <c r="O60" s="5">
        <v>-4.2780025586886317E-2</v>
      </c>
      <c r="Z60" s="5">
        <v>0</v>
      </c>
      <c r="AA60">
        <v>0</v>
      </c>
      <c r="AB60" s="5">
        <f>SUM(TBL_DATA[[#This Row],[Consumer.Discretionary.1]:[Utilities.1]])*SQRT(252)</f>
        <v>0</v>
      </c>
      <c r="BO60" s="5" t="str">
        <f xml:space="preserve"> IF(ISBLANK(TBL_DATA[[#This Row],[SMALL.CAP]]),"",  SUM(TBL_DATA[[#This Row],[LARGE.CAP]:[SMALL.CAP]])*SQRT(252))</f>
        <v/>
      </c>
    </row>
    <row r="61" spans="1:67" x14ac:dyDescent="0.25">
      <c r="A61" s="3">
        <f>DATE(YEAR(TBL_DATA[[#This Row],[Date]]), MONTH(TBL_DATA[[#This Row],[Date]]), DAY(TBL_DATA[[#This Row],[Date]]))</f>
        <v>40823</v>
      </c>
      <c r="B61" s="72" t="s">
        <v>177</v>
      </c>
      <c r="C61" s="11">
        <v>-3.2132379193119819E-3</v>
      </c>
      <c r="D61" s="5">
        <v>-4.5855801105793348E-2</v>
      </c>
      <c r="L61" s="6"/>
      <c r="O61" s="5">
        <v>-4.5855801105793348E-2</v>
      </c>
      <c r="Z61" s="5">
        <v>0</v>
      </c>
      <c r="AA61">
        <v>0</v>
      </c>
      <c r="AB61" s="5">
        <f>SUM(TBL_DATA[[#This Row],[Consumer.Discretionary.1]:[Utilities.1]])*SQRT(252)</f>
        <v>0</v>
      </c>
      <c r="BO61" s="5" t="str">
        <f xml:space="preserve"> IF(ISBLANK(TBL_DATA[[#This Row],[SMALL.CAP]]),"",  SUM(TBL_DATA[[#This Row],[LARGE.CAP]:[SMALL.CAP]])*SQRT(252))</f>
        <v/>
      </c>
    </row>
    <row r="62" spans="1:67" x14ac:dyDescent="0.25">
      <c r="A62" s="3">
        <f>DATE(YEAR(TBL_DATA[[#This Row],[Date]]), MONTH(TBL_DATA[[#This Row],[Date]]), DAY(TBL_DATA[[#This Row],[Date]]))</f>
        <v>40826</v>
      </c>
      <c r="B62" s="72" t="s">
        <v>178</v>
      </c>
      <c r="C62" s="11">
        <v>1.191328993677381E-2</v>
      </c>
      <c r="D62" s="5">
        <v>-3.4488804622875957E-2</v>
      </c>
      <c r="L62" s="6"/>
      <c r="O62" s="5">
        <v>-3.4488804622875957E-2</v>
      </c>
      <c r="Z62" s="5">
        <v>0</v>
      </c>
      <c r="AA62">
        <v>0</v>
      </c>
      <c r="AB62" s="5">
        <f>SUM(TBL_DATA[[#This Row],[Consumer.Discretionary.1]:[Utilities.1]])*SQRT(252)</f>
        <v>0</v>
      </c>
      <c r="BO62" s="5" t="str">
        <f xml:space="preserve"> IF(ISBLANK(TBL_DATA[[#This Row],[SMALL.CAP]]),"",  SUM(TBL_DATA[[#This Row],[LARGE.CAP]:[SMALL.CAP]])*SQRT(252))</f>
        <v/>
      </c>
    </row>
    <row r="63" spans="1:67" x14ac:dyDescent="0.25">
      <c r="A63" s="3">
        <f>DATE(YEAR(TBL_DATA[[#This Row],[Date]]), MONTH(TBL_DATA[[#This Row],[Date]]), DAY(TBL_DATA[[#This Row],[Date]]))</f>
        <v>40827</v>
      </c>
      <c r="B63" s="72" t="s">
        <v>179</v>
      </c>
      <c r="C63" s="11">
        <v>-1.1849982301974204E-3</v>
      </c>
      <c r="D63" s="5">
        <v>-3.5632933680633694E-2</v>
      </c>
      <c r="L63" s="6"/>
      <c r="O63" s="5">
        <v>-3.5632933680633694E-2</v>
      </c>
      <c r="Z63" s="5">
        <v>0</v>
      </c>
      <c r="AA63">
        <v>0</v>
      </c>
      <c r="AB63" s="5">
        <f>SUM(TBL_DATA[[#This Row],[Consumer.Discretionary.1]:[Utilities.1]])*SQRT(252)</f>
        <v>0</v>
      </c>
      <c r="BO63" s="5" t="str">
        <f xml:space="preserve"> IF(ISBLANK(TBL_DATA[[#This Row],[SMALL.CAP]]),"",  SUM(TBL_DATA[[#This Row],[LARGE.CAP]:[SMALL.CAP]])*SQRT(252))</f>
        <v/>
      </c>
    </row>
    <row r="64" spans="1:67" x14ac:dyDescent="0.25">
      <c r="A64" s="3">
        <f>DATE(YEAR(TBL_DATA[[#This Row],[Date]]), MONTH(TBL_DATA[[#This Row],[Date]]), DAY(TBL_DATA[[#This Row],[Date]]))</f>
        <v>40828</v>
      </c>
      <c r="B64" s="72" t="s">
        <v>180</v>
      </c>
      <c r="C64" s="11">
        <v>4.3450124803549976E-3</v>
      </c>
      <c r="D64" s="6">
        <v>-3.1442746741832672E-2</v>
      </c>
      <c r="E64" s="6">
        <v>-7.6217214569535008E-3</v>
      </c>
      <c r="F64" s="2">
        <v>0.44247134271847977</v>
      </c>
      <c r="G64" s="29">
        <v>0.8398597820333773</v>
      </c>
      <c r="H64" s="56">
        <v>4.2822169205055131E-3</v>
      </c>
      <c r="I64">
        <v>0.55571445283658627</v>
      </c>
      <c r="J64" s="6">
        <v>1.3609049963873612</v>
      </c>
      <c r="K64" s="6">
        <v>0.70218630818329975</v>
      </c>
      <c r="L64" s="6">
        <v>5.8397033456541658E-3</v>
      </c>
      <c r="M64" s="6">
        <v>0.16987079759533133</v>
      </c>
      <c r="N64" s="6">
        <v>0.12552347298700345</v>
      </c>
      <c r="O64" s="6">
        <v>-3.1442746741832672E-2</v>
      </c>
      <c r="P64" s="2">
        <v>-2.874331138357087E-2</v>
      </c>
      <c r="Q64" s="2">
        <v>-2.5146046106635806E-2</v>
      </c>
      <c r="U64" s="6"/>
      <c r="X64">
        <v>0.91643864062651648</v>
      </c>
      <c r="Y64">
        <v>0.83796557696799201</v>
      </c>
      <c r="Z64" s="5">
        <v>0</v>
      </c>
      <c r="AA64">
        <v>0</v>
      </c>
      <c r="AB64" s="5">
        <f>SUM(TBL_DATA[[#This Row],[Consumer.Discretionary.1]:[Utilities.1]])*SQRT(252)</f>
        <v>0</v>
      </c>
      <c r="BO64" s="5" t="str">
        <f xml:space="preserve"> IF(ISBLANK(TBL_DATA[[#This Row],[SMALL.CAP]]),"",  SUM(TBL_DATA[[#This Row],[LARGE.CAP]:[SMALL.CAP]])*SQRT(252))</f>
        <v/>
      </c>
    </row>
    <row r="65" spans="1:67" x14ac:dyDescent="0.25">
      <c r="A65" s="3">
        <f>DATE(YEAR(TBL_DATA[[#This Row],[Date]]), MONTH(TBL_DATA[[#This Row],[Date]]), DAY(TBL_DATA[[#This Row],[Date]]))</f>
        <v>40829</v>
      </c>
      <c r="B65" s="72" t="s">
        <v>181</v>
      </c>
      <c r="C65" s="11">
        <v>2.1477663230240912E-3</v>
      </c>
      <c r="D65" s="6">
        <v>-2.936251209136409E-2</v>
      </c>
      <c r="E65" s="6">
        <v>1.6325894214616499E-2</v>
      </c>
      <c r="F65" s="2">
        <v>0.4428079932837875</v>
      </c>
      <c r="G65" s="29">
        <v>0.83927071373369466</v>
      </c>
      <c r="H65" s="56">
        <v>4.2920537563623925E-3</v>
      </c>
      <c r="I65">
        <v>0.63790752976062914</v>
      </c>
      <c r="J65" s="6">
        <v>1.3829055922651492</v>
      </c>
      <c r="K65" s="6">
        <v>0.7126532692480072</v>
      </c>
      <c r="L65" s="6">
        <v>5.7387958397125977E-3</v>
      </c>
      <c r="M65" s="6">
        <v>0.16994872666771182</v>
      </c>
      <c r="N65" s="6">
        <v>0.12552342989369944</v>
      </c>
      <c r="O65" s="6">
        <v>-2.936251209136409E-2</v>
      </c>
      <c r="P65" s="2">
        <v>-2.8721373833771491E-2</v>
      </c>
      <c r="Q65" s="2">
        <v>-2.5122458293518037E-2</v>
      </c>
      <c r="U65" s="6"/>
      <c r="X65">
        <v>0.91611719432269945</v>
      </c>
      <c r="Y65">
        <v>0.84418793479177812</v>
      </c>
      <c r="Z65" s="5">
        <v>0</v>
      </c>
      <c r="AA65">
        <v>0</v>
      </c>
      <c r="AB65" s="5">
        <f>SUM(TBL_DATA[[#This Row],[Consumer.Discretionary.1]:[Utilities.1]])*SQRT(252)</f>
        <v>0</v>
      </c>
      <c r="BO65" s="5" t="str">
        <f xml:space="preserve"> IF(ISBLANK(TBL_DATA[[#This Row],[SMALL.CAP]]),"",  SUM(TBL_DATA[[#This Row],[LARGE.CAP]:[SMALL.CAP]])*SQRT(252))</f>
        <v/>
      </c>
    </row>
    <row r="66" spans="1:67" x14ac:dyDescent="0.25">
      <c r="A66" s="3">
        <f>DATE(YEAR(TBL_DATA[[#This Row],[Date]]), MONTH(TBL_DATA[[#This Row],[Date]]), DAY(TBL_DATA[[#This Row],[Date]]))</f>
        <v>40830</v>
      </c>
      <c r="B66" s="72" t="s">
        <v>182</v>
      </c>
      <c r="C66" s="11">
        <v>3.337211438368719E-3</v>
      </c>
      <c r="D66" s="6">
        <v>-2.6123289564205954E-2</v>
      </c>
      <c r="E66" s="6">
        <v>-1.5128779208301801E-2</v>
      </c>
      <c r="F66" s="2">
        <v>0.44101963324719023</v>
      </c>
      <c r="G66" s="121">
        <v>0.83857325275778238</v>
      </c>
      <c r="H66" s="18">
        <v>4.305537792572956E-3</v>
      </c>
      <c r="I66" s="2">
        <v>0.61431555311940711</v>
      </c>
      <c r="J66" s="6">
        <v>1.378627418119049</v>
      </c>
      <c r="K66" s="6">
        <v>0.71235790568392909</v>
      </c>
      <c r="L66" s="6">
        <v>5.7473266216019336E-3</v>
      </c>
      <c r="M66" s="6">
        <v>0.17011394971513011</v>
      </c>
      <c r="N66" s="6">
        <v>0.12552302709579363</v>
      </c>
      <c r="O66" s="6">
        <v>-2.6123289564205954E-2</v>
      </c>
      <c r="P66" s="2">
        <v>-2.8693397160320464E-2</v>
      </c>
      <c r="Q66" s="2">
        <v>-2.5090982777771331E-2</v>
      </c>
      <c r="R66" s="6"/>
      <c r="S66" s="6"/>
      <c r="T66" s="86"/>
      <c r="U66" s="6"/>
      <c r="V66" s="6"/>
      <c r="X66">
        <v>0.91573645376701163</v>
      </c>
      <c r="Y66">
        <v>0.84401297720113821</v>
      </c>
      <c r="Z66" s="5">
        <v>0</v>
      </c>
      <c r="AA66">
        <v>0</v>
      </c>
      <c r="AB66" s="5">
        <f>SUM(TBL_DATA[[#This Row],[Consumer.Discretionary.1]:[Utilities.1]])*SQRT(252)</f>
        <v>0</v>
      </c>
      <c r="BO66" s="5" t="str">
        <f xml:space="preserve"> IF(ISBLANK(TBL_DATA[[#This Row],[SMALL.CAP]]),"",  SUM(TBL_DATA[[#This Row],[LARGE.CAP]:[SMALL.CAP]])*SQRT(252))</f>
        <v/>
      </c>
    </row>
    <row r="67" spans="1:67" x14ac:dyDescent="0.25">
      <c r="A67" s="3">
        <f>DATE(YEAR(TBL_DATA[[#This Row],[Date]]), MONTH(TBL_DATA[[#This Row],[Date]]), DAY(TBL_DATA[[#This Row],[Date]]))</f>
        <v>40833</v>
      </c>
      <c r="B67" s="72" t="s">
        <v>183</v>
      </c>
      <c r="C67" s="11">
        <v>-7.5371517500228014E-3</v>
      </c>
      <c r="D67" s="6">
        <v>-3.3463546116573539E-2</v>
      </c>
      <c r="E67" s="6">
        <v>1.8966612432759655E-2</v>
      </c>
      <c r="F67" s="2">
        <v>0.44450367723236411</v>
      </c>
      <c r="G67" s="121">
        <v>0.84695737850276331</v>
      </c>
      <c r="H67" s="18">
        <v>4.2070864707989828E-3</v>
      </c>
      <c r="I67" s="2">
        <v>0.614739550136987</v>
      </c>
      <c r="J67" s="6">
        <v>1.3904873436314698</v>
      </c>
      <c r="K67" s="6">
        <v>0.71181937303919729</v>
      </c>
      <c r="L67" s="6">
        <v>5.7730807380140222E-3</v>
      </c>
      <c r="M67" s="6">
        <v>0.17071650486495688</v>
      </c>
      <c r="N67" s="6">
        <v>0.12642489275060881</v>
      </c>
      <c r="O67" s="6">
        <v>-3.3463546116573539E-2</v>
      </c>
      <c r="P67" s="2">
        <v>-2.8912543749560499E-2</v>
      </c>
      <c r="Q67" s="2">
        <v>-2.5297369370893177E-2</v>
      </c>
      <c r="R67" s="6"/>
      <c r="S67" s="6"/>
      <c r="T67" s="86"/>
      <c r="U67" s="6"/>
      <c r="V67" s="6"/>
      <c r="X67">
        <v>0.92030287324487015</v>
      </c>
      <c r="Y67">
        <v>0.84369388586097827</v>
      </c>
      <c r="Z67" s="5">
        <v>0</v>
      </c>
      <c r="AA67">
        <v>0</v>
      </c>
      <c r="AB67" s="5">
        <f>SUM(TBL_DATA[[#This Row],[Consumer.Discretionary.1]:[Utilities.1]])*SQRT(252)</f>
        <v>0</v>
      </c>
      <c r="BO67" s="5" t="str">
        <f xml:space="preserve"> IF(ISBLANK(TBL_DATA[[#This Row],[SMALL.CAP]]),"",  SUM(TBL_DATA[[#This Row],[LARGE.CAP]:[SMALL.CAP]])*SQRT(252))</f>
        <v/>
      </c>
    </row>
    <row r="68" spans="1:67" x14ac:dyDescent="0.25">
      <c r="A68" s="3">
        <f>DATE(YEAR(TBL_DATA[[#This Row],[Date]]), MONTH(TBL_DATA[[#This Row],[Date]]), DAY(TBL_DATA[[#This Row],[Date]]))</f>
        <v>40834</v>
      </c>
      <c r="B68" s="72" t="s">
        <v>184</v>
      </c>
      <c r="C68" s="11">
        <v>7.5943918337227035E-3</v>
      </c>
      <c r="D68" s="6">
        <v>-2.6123289564205954E-2</v>
      </c>
      <c r="E68" s="6">
        <v>1.1963346248232032E-2</v>
      </c>
      <c r="F68" s="2">
        <v>0.44343821002812983</v>
      </c>
      <c r="G68" s="121">
        <v>0.84799042647034195</v>
      </c>
      <c r="H68" s="18">
        <v>4.2115535944388461E-3</v>
      </c>
      <c r="I68" s="2">
        <v>0.65945679473349639</v>
      </c>
      <c r="J68" s="6">
        <v>1.3967612574284158</v>
      </c>
      <c r="K68" s="6">
        <v>0.71337765038869161</v>
      </c>
      <c r="L68" s="6">
        <v>5.7831157830183248E-3</v>
      </c>
      <c r="M68" s="6">
        <v>0.17147749549122479</v>
      </c>
      <c r="N68" s="6">
        <v>0.12642484746076499</v>
      </c>
      <c r="O68" s="6">
        <v>-2.6123289564205954E-2</v>
      </c>
      <c r="P68" s="2">
        <v>-2.8917895267256306E-2</v>
      </c>
      <c r="Q68" s="2">
        <v>-2.5286605787025337E-2</v>
      </c>
      <c r="R68" s="6"/>
      <c r="S68" s="6"/>
      <c r="T68" s="86"/>
      <c r="U68" s="6"/>
      <c r="V68" s="6"/>
      <c r="X68">
        <v>0.92086395654859998</v>
      </c>
      <c r="Y68">
        <v>0.84461686603376074</v>
      </c>
      <c r="Z68" s="5">
        <v>0</v>
      </c>
      <c r="AA68">
        <v>0</v>
      </c>
      <c r="AB68" s="5">
        <f>SUM(TBL_DATA[[#This Row],[Consumer.Discretionary.1]:[Utilities.1]])*SQRT(252)</f>
        <v>0</v>
      </c>
      <c r="BO68" s="5" t="str">
        <f xml:space="preserve"> IF(ISBLANK(TBL_DATA[[#This Row],[SMALL.CAP]]),"",  SUM(TBL_DATA[[#This Row],[LARGE.CAP]:[SMALL.CAP]])*SQRT(252))</f>
        <v/>
      </c>
    </row>
    <row r="69" spans="1:67" x14ac:dyDescent="0.25">
      <c r="A69" s="3">
        <f>DATE(YEAR(TBL_DATA[[#This Row],[Date]]), MONTH(TBL_DATA[[#This Row],[Date]]), DAY(TBL_DATA[[#This Row],[Date]]))</f>
        <v>40835</v>
      </c>
      <c r="B69" s="72" t="s">
        <v>185</v>
      </c>
      <c r="C69" s="11">
        <v>-4.4551585243049422E-3</v>
      </c>
      <c r="D69" s="6">
        <v>-3.046206469232593E-2</v>
      </c>
      <c r="E69" s="6">
        <v>4.2358692563604361E-2</v>
      </c>
      <c r="F69" s="2">
        <v>0.44602194273409423</v>
      </c>
      <c r="G69" s="121">
        <v>0.85353751677458378</v>
      </c>
      <c r="H69" s="18">
        <v>4.138676595725246E-3</v>
      </c>
      <c r="I69" s="2">
        <v>0.6408470072804191</v>
      </c>
      <c r="J69" s="6">
        <v>1.3964203369375903</v>
      </c>
      <c r="K69" s="6">
        <v>0.70980426253928752</v>
      </c>
      <c r="L69" s="6">
        <v>5.8256422195919286E-3</v>
      </c>
      <c r="M69" s="6">
        <v>0.17167164350751576</v>
      </c>
      <c r="N69" s="6">
        <v>0.12673840914511142</v>
      </c>
      <c r="O69" s="6">
        <v>-3.046206469232593E-2</v>
      </c>
      <c r="P69" s="2">
        <v>-2.9020099027776598E-2</v>
      </c>
      <c r="Q69" s="2">
        <v>-2.5384698176271248E-2</v>
      </c>
      <c r="R69" s="6"/>
      <c r="S69" s="6"/>
      <c r="T69" s="86"/>
      <c r="U69" s="6"/>
      <c r="V69" s="6"/>
      <c r="X69">
        <v>0.9238709416225751</v>
      </c>
      <c r="Y69">
        <v>0.84249882049726776</v>
      </c>
      <c r="Z69" s="5">
        <v>0</v>
      </c>
      <c r="AA69">
        <v>0</v>
      </c>
      <c r="AB69" s="5">
        <f>SUM(TBL_DATA[[#This Row],[Consumer.Discretionary.1]:[Utilities.1]])*SQRT(252)</f>
        <v>0</v>
      </c>
      <c r="BO69" s="5" t="str">
        <f xml:space="preserve"> IF(ISBLANK(TBL_DATA[[#This Row],[SMALL.CAP]]),"",  SUM(TBL_DATA[[#This Row],[LARGE.CAP]:[SMALL.CAP]])*SQRT(252))</f>
        <v/>
      </c>
    </row>
    <row r="70" spans="1:67" x14ac:dyDescent="0.25">
      <c r="A70" s="3">
        <f>DATE(YEAR(TBL_DATA[[#This Row],[Date]]), MONTH(TBL_DATA[[#This Row],[Date]]), DAY(TBL_DATA[[#This Row],[Date]]))</f>
        <v>40836</v>
      </c>
      <c r="B70" s="72" t="s">
        <v>186</v>
      </c>
      <c r="C70" s="11">
        <v>5.1800766283523958E-3</v>
      </c>
      <c r="D70" s="6">
        <v>-2.5439783893337786E-2</v>
      </c>
      <c r="E70" s="6">
        <v>5.7689228619840716E-2</v>
      </c>
      <c r="F70" s="2">
        <v>0.44662473434422173</v>
      </c>
      <c r="G70" s="121">
        <v>0.85302959248192145</v>
      </c>
      <c r="H70" s="18">
        <v>4.1546623294721413E-3</v>
      </c>
      <c r="I70" s="2">
        <v>0.70640591783292295</v>
      </c>
      <c r="J70" s="6">
        <v>1.40224823747844</v>
      </c>
      <c r="K70" s="6">
        <v>0.70996256698480864</v>
      </c>
      <c r="L70" s="6">
        <v>5.8364370995982739E-3</v>
      </c>
      <c r="M70" s="6">
        <v>0.17203668022802779</v>
      </c>
      <c r="N70" s="6">
        <v>0.12673836395763174</v>
      </c>
      <c r="O70" s="6">
        <v>-2.5439783893337786E-2</v>
      </c>
      <c r="P70" s="2">
        <v>-2.8997824853855429E-2</v>
      </c>
      <c r="Q70" s="2">
        <v>-2.5354693810121082E-2</v>
      </c>
      <c r="R70" s="6"/>
      <c r="S70" s="6"/>
      <c r="T70" s="86"/>
      <c r="U70" s="6"/>
      <c r="V70" s="6"/>
      <c r="X70">
        <v>0.92359601151256687</v>
      </c>
      <c r="Y70">
        <v>0.84259276461693444</v>
      </c>
      <c r="Z70" s="5">
        <v>0</v>
      </c>
      <c r="AA70">
        <v>0</v>
      </c>
      <c r="AB70" s="5">
        <f>SUM(TBL_DATA[[#This Row],[Consumer.Discretionary.1]:[Utilities.1]])*SQRT(252)</f>
        <v>0</v>
      </c>
      <c r="BO70" s="5" t="str">
        <f xml:space="preserve"> IF(ISBLANK(TBL_DATA[[#This Row],[SMALL.CAP]]),"",  SUM(TBL_DATA[[#This Row],[LARGE.CAP]:[SMALL.CAP]])*SQRT(252))</f>
        <v/>
      </c>
    </row>
    <row r="71" spans="1:67" x14ac:dyDescent="0.25">
      <c r="A71" s="3">
        <f>DATE(YEAR(TBL_DATA[[#This Row],[Date]]), MONTH(TBL_DATA[[#This Row],[Date]]), DAY(TBL_DATA[[#This Row],[Date]]))</f>
        <v>40837</v>
      </c>
      <c r="B71" s="72" t="s">
        <v>187</v>
      </c>
      <c r="C71" s="11">
        <v>9.4986887845338284E-3</v>
      </c>
      <c r="D71" s="6">
        <v>-1.6182739698752502E-2</v>
      </c>
      <c r="E71" s="6">
        <v>5.2545120110553123E-2</v>
      </c>
      <c r="F71" s="2">
        <v>0.44748726799016197</v>
      </c>
      <c r="G71" s="121">
        <v>0.85545097500774681</v>
      </c>
      <c r="H71" s="18">
        <v>4.147189684839887E-3</v>
      </c>
      <c r="I71" s="2">
        <v>0.73874249222986821</v>
      </c>
      <c r="J71" s="6">
        <v>1.4095866521620863</v>
      </c>
      <c r="K71" s="6">
        <v>0.70920760759381396</v>
      </c>
      <c r="L71" s="6">
        <v>5.8821735855925155E-3</v>
      </c>
      <c r="M71" s="6">
        <v>0.17315960510720335</v>
      </c>
      <c r="N71" s="6">
        <v>0.12673795722606113</v>
      </c>
      <c r="O71" s="6">
        <v>-1.6182739698752502E-2</v>
      </c>
      <c r="P71" s="2">
        <v>-2.90315323511076E-2</v>
      </c>
      <c r="Q71" s="2">
        <v>-2.5364621712918842E-2</v>
      </c>
      <c r="R71" s="6"/>
      <c r="S71" s="6"/>
      <c r="T71" s="86"/>
      <c r="U71" s="6"/>
      <c r="V71" s="6"/>
      <c r="X71">
        <v>0.9249059276530488</v>
      </c>
      <c r="Y71">
        <v>0.84214464766678543</v>
      </c>
      <c r="Z71" s="5">
        <v>0</v>
      </c>
      <c r="AA71">
        <v>0</v>
      </c>
      <c r="AB71" s="5">
        <f>SUM(TBL_DATA[[#This Row],[Consumer.Discretionary.1]:[Utilities.1]])*SQRT(252)</f>
        <v>0</v>
      </c>
      <c r="BO71" s="5" t="str">
        <f xml:space="preserve"> IF(ISBLANK(TBL_DATA[[#This Row],[SMALL.CAP]]),"",  SUM(TBL_DATA[[#This Row],[LARGE.CAP]:[SMALL.CAP]])*SQRT(252))</f>
        <v/>
      </c>
    </row>
    <row r="72" spans="1:67" x14ac:dyDescent="0.25">
      <c r="A72" s="3">
        <f>DATE(YEAR(TBL_DATA[[#This Row],[Date]]), MONTH(TBL_DATA[[#This Row],[Date]]), DAY(TBL_DATA[[#This Row],[Date]]))</f>
        <v>40840</v>
      </c>
      <c r="B72" s="72" t="s">
        <v>188</v>
      </c>
      <c r="C72" s="11">
        <v>9.1827641932608652E-3</v>
      </c>
      <c r="D72" s="6">
        <v>-7.1485777881461487E-3</v>
      </c>
      <c r="E72" s="6">
        <v>9.7934781515813807E-2</v>
      </c>
      <c r="F72" s="2">
        <v>0.44804899845455354</v>
      </c>
      <c r="G72" s="121">
        <v>0.86167316460150289</v>
      </c>
      <c r="H72" s="18">
        <v>4.0585473812079116E-3</v>
      </c>
      <c r="I72" s="2">
        <v>0.84320090327704578</v>
      </c>
      <c r="J72" s="6">
        <v>1.4167017969932751</v>
      </c>
      <c r="K72" s="6">
        <v>0.71894996272891254</v>
      </c>
      <c r="L72" s="6">
        <v>5.7850780597271528E-3</v>
      </c>
      <c r="M72" s="6">
        <v>0.17322783203148723</v>
      </c>
      <c r="N72" s="6">
        <v>0.12546575639501339</v>
      </c>
      <c r="O72" s="6">
        <v>-7.1485777881461487E-3</v>
      </c>
      <c r="P72" s="2">
        <v>-2.8754975879686701E-2</v>
      </c>
      <c r="Q72" s="2">
        <v>-2.5086620435509199E-2</v>
      </c>
      <c r="R72" s="6"/>
      <c r="S72" s="6"/>
      <c r="T72" s="86"/>
      <c r="U72" s="6"/>
      <c r="V72" s="6"/>
      <c r="X72">
        <v>0.92826352109813248</v>
      </c>
      <c r="Y72">
        <v>0.84790917127302767</v>
      </c>
      <c r="Z72" s="5">
        <v>0</v>
      </c>
      <c r="AA72">
        <v>0</v>
      </c>
      <c r="AB72" s="5">
        <f>SUM(TBL_DATA[[#This Row],[Consumer.Discretionary.1]:[Utilities.1]])*SQRT(252)</f>
        <v>0</v>
      </c>
      <c r="BO72" s="5" t="str">
        <f xml:space="preserve"> IF(ISBLANK(TBL_DATA[[#This Row],[SMALL.CAP]]),"",  SUM(TBL_DATA[[#This Row],[LARGE.CAP]:[SMALL.CAP]])*SQRT(252))</f>
        <v/>
      </c>
    </row>
    <row r="73" spans="1:67" x14ac:dyDescent="0.25">
      <c r="A73" s="3">
        <f>DATE(YEAR(TBL_DATA[[#This Row],[Date]]), MONTH(TBL_DATA[[#This Row],[Date]]), DAY(TBL_DATA[[#This Row],[Date]]))</f>
        <v>40841</v>
      </c>
      <c r="B73" s="72" t="s">
        <v>189</v>
      </c>
      <c r="C73" s="11">
        <v>-8.5604393959801735E-3</v>
      </c>
      <c r="D73" s="6">
        <v>-1.56478222172034E-2</v>
      </c>
      <c r="E73" s="6">
        <v>7.0196325177293017E-2</v>
      </c>
      <c r="F73" s="2">
        <v>0.45211625969329428</v>
      </c>
      <c r="G73" s="121">
        <v>0.86897783168699183</v>
      </c>
      <c r="H73" s="18">
        <v>3.9684677905522658E-3</v>
      </c>
      <c r="I73" s="2">
        <v>0.77964125057738332</v>
      </c>
      <c r="J73" s="6">
        <v>1.425363259555233</v>
      </c>
      <c r="K73" s="6">
        <v>0.71762482437047292</v>
      </c>
      <c r="L73" s="6">
        <v>5.8259093875131689E-3</v>
      </c>
      <c r="M73" s="6">
        <v>0.17404066697626916</v>
      </c>
      <c r="N73" s="6">
        <v>0.12655862531351381</v>
      </c>
      <c r="O73" s="6">
        <v>-1.56478222172034E-2</v>
      </c>
      <c r="P73" s="2">
        <v>-2.8992852373130033E-2</v>
      </c>
      <c r="Q73" s="2">
        <v>-2.5307283947297445E-2</v>
      </c>
      <c r="R73" s="6"/>
      <c r="S73" s="6"/>
      <c r="T73" s="86"/>
      <c r="U73" s="6"/>
      <c r="V73" s="6"/>
      <c r="X73">
        <v>0.93218980453928568</v>
      </c>
      <c r="Y73">
        <v>0.84712739559671468</v>
      </c>
      <c r="Z73" s="5">
        <v>0</v>
      </c>
      <c r="AA73">
        <v>0</v>
      </c>
      <c r="AB73" s="5">
        <f>SUM(TBL_DATA[[#This Row],[Consumer.Discretionary.1]:[Utilities.1]])*SQRT(252)</f>
        <v>0</v>
      </c>
      <c r="BO73" s="5" t="str">
        <f xml:space="preserve"> IF(ISBLANK(TBL_DATA[[#This Row],[SMALL.CAP]]),"",  SUM(TBL_DATA[[#This Row],[LARGE.CAP]:[SMALL.CAP]])*SQRT(252))</f>
        <v/>
      </c>
    </row>
    <row r="74" spans="1:67" x14ac:dyDescent="0.25">
      <c r="A74" s="3">
        <f>DATE(YEAR(TBL_DATA[[#This Row],[Date]]), MONTH(TBL_DATA[[#This Row],[Date]]), DAY(TBL_DATA[[#This Row],[Date]]))</f>
        <v>40842</v>
      </c>
      <c r="B74" s="72" t="s">
        <v>190</v>
      </c>
      <c r="C74" s="11">
        <v>-1.0566516219601904E-3</v>
      </c>
      <c r="D74" s="6">
        <v>-1.6687939542437746E-2</v>
      </c>
      <c r="E74" s="6">
        <v>2.1656350201648911E-2</v>
      </c>
      <c r="F74" s="2">
        <v>0.45049292159980719</v>
      </c>
      <c r="G74" s="121">
        <v>0.86798793942037322</v>
      </c>
      <c r="H74" s="18">
        <v>3.9785949671312677E-3</v>
      </c>
      <c r="I74" s="2">
        <v>0.69877783084284628</v>
      </c>
      <c r="J74" s="6">
        <v>1.4177399065676</v>
      </c>
      <c r="K74" s="6">
        <v>0.71510101610633692</v>
      </c>
      <c r="L74" s="6">
        <v>5.8447827627547801E-3</v>
      </c>
      <c r="M74" s="6">
        <v>0.1738293852562284</v>
      </c>
      <c r="N74" s="6">
        <v>0.12657626828061863</v>
      </c>
      <c r="O74" s="6">
        <v>-1.6687939542437746E-2</v>
      </c>
      <c r="P74" s="2">
        <v>-2.9043039882537574E-2</v>
      </c>
      <c r="Q74" s="2">
        <v>-2.536194565948682E-2</v>
      </c>
      <c r="R74" s="6"/>
      <c r="S74" s="6"/>
      <c r="T74" s="86"/>
      <c r="U74" s="6"/>
      <c r="V74" s="6"/>
      <c r="X74">
        <v>0.93165870329234479</v>
      </c>
      <c r="Y74">
        <v>0.84563645623065276</v>
      </c>
      <c r="Z74" s="5">
        <v>0</v>
      </c>
      <c r="AA74">
        <v>0</v>
      </c>
      <c r="AB74" s="5">
        <f>SUM(TBL_DATA[[#This Row],[Consumer.Discretionary.1]:[Utilities.1]])*SQRT(252)</f>
        <v>0</v>
      </c>
      <c r="BO74" s="5" t="str">
        <f xml:space="preserve"> IF(ISBLANK(TBL_DATA[[#This Row],[SMALL.CAP]]),"",  SUM(TBL_DATA[[#This Row],[LARGE.CAP]:[SMALL.CAP]])*SQRT(252))</f>
        <v/>
      </c>
    </row>
    <row r="75" spans="1:67" x14ac:dyDescent="0.25">
      <c r="A75" s="3">
        <f>DATE(YEAR(TBL_DATA[[#This Row],[Date]]), MONTH(TBL_DATA[[#This Row],[Date]]), DAY(TBL_DATA[[#This Row],[Date]]))</f>
        <v>40843</v>
      </c>
      <c r="B75" s="72" t="s">
        <v>191</v>
      </c>
      <c r="C75" s="11">
        <v>1.217945811989053E-2</v>
      </c>
      <c r="D75" s="6">
        <v>-4.7117314833114987E-3</v>
      </c>
      <c r="E75" s="6">
        <v>-1.440552867685585E-2</v>
      </c>
      <c r="F75" s="2">
        <v>0.4481434542384034</v>
      </c>
      <c r="G75" s="121">
        <v>0.87332930315668633</v>
      </c>
      <c r="H75" s="18">
        <v>3.9339764165130546E-3</v>
      </c>
      <c r="I75" s="2">
        <v>0.71306541340910012</v>
      </c>
      <c r="J75" s="6">
        <v>1.4293430655675765</v>
      </c>
      <c r="K75" s="6">
        <v>0.71908761310950053</v>
      </c>
      <c r="L75" s="6">
        <v>5.8584012957565599E-3</v>
      </c>
      <c r="M75" s="6">
        <v>0.17546639060550526</v>
      </c>
      <c r="N75" s="6">
        <v>0.12657626828061863</v>
      </c>
      <c r="O75" s="6">
        <v>-4.7117314833114987E-3</v>
      </c>
      <c r="P75" s="2">
        <v>-2.9167177792360648E-2</v>
      </c>
      <c r="Q75" s="2">
        <v>-2.5451417560881897E-2</v>
      </c>
      <c r="R75" s="6"/>
      <c r="S75" s="6"/>
      <c r="T75" s="86"/>
      <c r="U75" s="6"/>
      <c r="V75" s="6"/>
      <c r="X75">
        <v>0.93452089498131941</v>
      </c>
      <c r="Y75">
        <v>0.84799033786329248</v>
      </c>
      <c r="Z75" s="5">
        <v>0</v>
      </c>
      <c r="AA75">
        <v>0</v>
      </c>
      <c r="AB75" s="5">
        <f>SUM(TBL_DATA[[#This Row],[Consumer.Discretionary.1]:[Utilities.1]])*SQRT(252)</f>
        <v>0</v>
      </c>
      <c r="BO75" s="5" t="str">
        <f xml:space="preserve"> IF(ISBLANK(TBL_DATA[[#This Row],[SMALL.CAP]]),"",  SUM(TBL_DATA[[#This Row],[LARGE.CAP]:[SMALL.CAP]])*SQRT(252))</f>
        <v/>
      </c>
    </row>
    <row r="76" spans="1:67" x14ac:dyDescent="0.25">
      <c r="A76" s="3">
        <f>DATE(YEAR(TBL_DATA[[#This Row],[Date]]), MONTH(TBL_DATA[[#This Row],[Date]]), DAY(TBL_DATA[[#This Row],[Date]]))</f>
        <v>40844</v>
      </c>
      <c r="B76" s="72" t="s">
        <v>192</v>
      </c>
      <c r="C76" s="11">
        <v>3.7322902826090734E-3</v>
      </c>
      <c r="D76" s="6">
        <v>-9.9702675033175314E-4</v>
      </c>
      <c r="E76" s="6">
        <v>6.9655521044744706E-3</v>
      </c>
      <c r="F76" s="2">
        <v>0.44791495097229245</v>
      </c>
      <c r="G76" s="121">
        <v>0.87206041690069702</v>
      </c>
      <c r="H76" s="18">
        <v>3.9533128430645865E-3</v>
      </c>
      <c r="I76" s="2">
        <v>0.71654838649400499</v>
      </c>
      <c r="J76" s="6">
        <v>1.4274876611043408</v>
      </c>
      <c r="K76" s="6">
        <v>0.71924919888549876</v>
      </c>
      <c r="L76" s="6">
        <v>5.8562447625732641E-3</v>
      </c>
      <c r="M76" s="6">
        <v>0.17545226864341434</v>
      </c>
      <c r="N76" s="6">
        <v>0.12636390924014063</v>
      </c>
      <c r="O76" s="6">
        <v>-9.9702675033175314E-4</v>
      </c>
      <c r="P76" s="2">
        <v>-2.9047416399032942E-2</v>
      </c>
      <c r="Q76" s="2">
        <v>-2.5331955220979446E-2</v>
      </c>
      <c r="R76" s="6"/>
      <c r="S76" s="6"/>
      <c r="T76" s="86"/>
      <c r="U76" s="6"/>
      <c r="V76" s="6"/>
      <c r="X76">
        <v>0.93384175153004223</v>
      </c>
      <c r="Y76">
        <v>0.84808560822920387</v>
      </c>
      <c r="Z76" s="5">
        <v>0</v>
      </c>
      <c r="AA76">
        <v>0</v>
      </c>
      <c r="AB76" s="5">
        <f>SUM(TBL_DATA[[#This Row],[Consumer.Discretionary.1]:[Utilities.1]])*SQRT(252)</f>
        <v>0</v>
      </c>
      <c r="BO76" s="5" t="str">
        <f xml:space="preserve"> IF(ISBLANK(TBL_DATA[[#This Row],[SMALL.CAP]]),"",  SUM(TBL_DATA[[#This Row],[LARGE.CAP]:[SMALL.CAP]])*SQRT(252))</f>
        <v/>
      </c>
    </row>
    <row r="77" spans="1:67" x14ac:dyDescent="0.25">
      <c r="A77" s="3">
        <f>DATE(YEAR(TBL_DATA[[#This Row],[Date]]), MONTH(TBL_DATA[[#This Row],[Date]]), DAY(TBL_DATA[[#This Row],[Date]]))</f>
        <v>40847</v>
      </c>
      <c r="B77" s="72" t="s">
        <v>193</v>
      </c>
      <c r="C77" s="11">
        <v>-8.5523478053932001E-3</v>
      </c>
      <c r="D77" s="6">
        <v>-9.5408476361847905E-3</v>
      </c>
      <c r="E77" s="6">
        <v>8.087061237086246E-3</v>
      </c>
      <c r="F77" s="2">
        <v>0.44776108232069506</v>
      </c>
      <c r="G77" s="121">
        <v>0.87169136639426525</v>
      </c>
      <c r="H77" s="18">
        <v>3.955957182231711E-3</v>
      </c>
      <c r="I77" s="2">
        <v>0.65422136838094991</v>
      </c>
      <c r="J77" s="6">
        <v>1.4467456967185894</v>
      </c>
      <c r="K77" s="6">
        <v>0.7155261054867379</v>
      </c>
      <c r="L77" s="6">
        <v>5.8904008680920805E-3</v>
      </c>
      <c r="M77" s="6">
        <v>0.17531695244848255</v>
      </c>
      <c r="N77" s="6">
        <v>0.12618262748758269</v>
      </c>
      <c r="O77" s="6">
        <v>-9.5408476361847905E-3</v>
      </c>
      <c r="P77" s="2">
        <v>-2.9014643346174221E-2</v>
      </c>
      <c r="Q77" s="2">
        <v>-2.5302047688600563E-2</v>
      </c>
      <c r="R77" s="6"/>
      <c r="S77" s="6"/>
      <c r="T77" s="86"/>
      <c r="U77" s="6"/>
      <c r="V77" s="6"/>
      <c r="X77">
        <v>0.93364413262991452</v>
      </c>
      <c r="Y77">
        <v>0.84588776175491376</v>
      </c>
      <c r="Z77" s="5">
        <v>0</v>
      </c>
      <c r="AA77">
        <v>0</v>
      </c>
      <c r="AB77" s="5">
        <f>SUM(TBL_DATA[[#This Row],[Consumer.Discretionary.1]:[Utilities.1]])*SQRT(252)</f>
        <v>0</v>
      </c>
      <c r="BO77" s="5" t="str">
        <f xml:space="preserve"> IF(ISBLANK(TBL_DATA[[#This Row],[SMALL.CAP]]),"",  SUM(TBL_DATA[[#This Row],[LARGE.CAP]:[SMALL.CAP]])*SQRT(252))</f>
        <v/>
      </c>
    </row>
    <row r="78" spans="1:67" x14ac:dyDescent="0.25">
      <c r="A78" s="3">
        <f>DATE(YEAR(TBL_DATA[[#This Row],[Date]]), MONTH(TBL_DATA[[#This Row],[Date]]), DAY(TBL_DATA[[#This Row],[Date]]))</f>
        <v>40848</v>
      </c>
      <c r="B78" s="72" t="s">
        <v>194</v>
      </c>
      <c r="C78" s="11">
        <v>-8.6861291967955927E-3</v>
      </c>
      <c r="D78" s="6">
        <v>-1.8144103797765543E-2</v>
      </c>
      <c r="E78" s="6">
        <v>3.2896050188470305E-2</v>
      </c>
      <c r="F78" s="2">
        <v>0.44501593382322518</v>
      </c>
      <c r="G78" s="121">
        <v>0.87192490059710337</v>
      </c>
      <c r="H78" s="18">
        <v>3.9725479661187604E-3</v>
      </c>
      <c r="I78" s="2">
        <v>0.61122015658231432</v>
      </c>
      <c r="J78" s="6">
        <v>1.4561026481253789</v>
      </c>
      <c r="K78" s="6">
        <v>0.7193487052696329</v>
      </c>
      <c r="L78" s="6">
        <v>5.8805821862301828E-3</v>
      </c>
      <c r="M78" s="6">
        <v>0.17621264468287015</v>
      </c>
      <c r="N78" s="6">
        <v>0.12737288110647318</v>
      </c>
      <c r="O78" s="6">
        <v>-1.8144103797765543E-2</v>
      </c>
      <c r="P78" s="2">
        <v>-2.9303620426161969E-2</v>
      </c>
      <c r="Q78" s="2">
        <v>-2.5572057161329181E-2</v>
      </c>
      <c r="R78" s="6"/>
      <c r="S78" s="6"/>
      <c r="T78" s="86"/>
      <c r="U78" s="6"/>
      <c r="V78" s="6"/>
      <c r="X78">
        <v>0.93376919021624583</v>
      </c>
      <c r="Y78">
        <v>0.84814427149491078</v>
      </c>
      <c r="Z78" s="5">
        <v>0</v>
      </c>
      <c r="AA78">
        <v>0</v>
      </c>
      <c r="AB78" s="5">
        <f>SUM(TBL_DATA[[#This Row],[Consumer.Discretionary.1]:[Utilities.1]])*SQRT(252)</f>
        <v>0</v>
      </c>
      <c r="BO78" s="5" t="str">
        <f xml:space="preserve"> IF(ISBLANK(TBL_DATA[[#This Row],[SMALL.CAP]]),"",  SUM(TBL_DATA[[#This Row],[LARGE.CAP]:[SMALL.CAP]])*SQRT(252))</f>
        <v/>
      </c>
    </row>
    <row r="79" spans="1:67" x14ac:dyDescent="0.25">
      <c r="A79" s="3">
        <f>DATE(YEAR(TBL_DATA[[#This Row],[Date]]), MONTH(TBL_DATA[[#This Row],[Date]]), DAY(TBL_DATA[[#This Row],[Date]]))</f>
        <v>40849</v>
      </c>
      <c r="B79" s="72" t="s">
        <v>195</v>
      </c>
      <c r="C79" s="11">
        <v>9.2616413686648358E-3</v>
      </c>
      <c r="D79" s="6">
        <v>-9.0505066114314747E-3</v>
      </c>
      <c r="E79" s="6">
        <v>3.4052671461602735E-2</v>
      </c>
      <c r="F79" s="2">
        <v>0.4482246163884544</v>
      </c>
      <c r="G79" s="121">
        <v>0.86622696706077862</v>
      </c>
      <c r="H79" s="18">
        <v>3.9749685717524585E-3</v>
      </c>
      <c r="I79" s="2">
        <v>0.61355259393772466</v>
      </c>
      <c r="J79" s="6">
        <v>1.5540058029651089</v>
      </c>
      <c r="K79" s="6">
        <v>0.72026995039108388</v>
      </c>
      <c r="L79" s="6">
        <v>5.7480293048117843E-3</v>
      </c>
      <c r="M79" s="6">
        <v>0.17252406516152893</v>
      </c>
      <c r="N79" s="6">
        <v>0.12115454732144883</v>
      </c>
      <c r="O79" s="6">
        <v>-9.0505066114314747E-3</v>
      </c>
      <c r="P79" s="2">
        <v>-2.8230259932316346E-2</v>
      </c>
      <c r="Q79" s="2">
        <v>-2.4576807792062744E-2</v>
      </c>
      <c r="R79" s="6"/>
      <c r="S79" s="6"/>
      <c r="T79" s="86"/>
      <c r="U79" s="6"/>
      <c r="V79" s="6"/>
      <c r="X79">
        <v>0.93071314971949271</v>
      </c>
      <c r="Y79">
        <v>0.8486871923100312</v>
      </c>
      <c r="Z79" s="5">
        <v>0</v>
      </c>
      <c r="AA79">
        <v>0</v>
      </c>
      <c r="AB79" s="5">
        <f>SUM(TBL_DATA[[#This Row],[Consumer.Discretionary.1]:[Utilities.1]])*SQRT(252)</f>
        <v>0</v>
      </c>
      <c r="BO79" s="5" t="str">
        <f xml:space="preserve"> IF(ISBLANK(TBL_DATA[[#This Row],[SMALL.CAP]]),"",  SUM(TBL_DATA[[#This Row],[LARGE.CAP]:[SMALL.CAP]])*SQRT(252))</f>
        <v/>
      </c>
    </row>
    <row r="80" spans="1:67" x14ac:dyDescent="0.25">
      <c r="A80" s="3">
        <f>DATE(YEAR(TBL_DATA[[#This Row],[Date]]), MONTH(TBL_DATA[[#This Row],[Date]]), DAY(TBL_DATA[[#This Row],[Date]]))</f>
        <v>40850</v>
      </c>
      <c r="B80" s="72" t="s">
        <v>196</v>
      </c>
      <c r="C80" s="11">
        <v>7.4222908638347154E-3</v>
      </c>
      <c r="D80" s="6">
        <v>-1.6953912401319604E-3</v>
      </c>
      <c r="E80" s="6">
        <v>5.2389245215210156E-2</v>
      </c>
      <c r="F80" s="2">
        <v>0.44724450463125209</v>
      </c>
      <c r="G80" s="121">
        <v>0.8703924034124475</v>
      </c>
      <c r="H80" s="18">
        <v>3.9144736234012637E-3</v>
      </c>
      <c r="I80" s="2">
        <v>0.57947883052508797</v>
      </c>
      <c r="J80" s="6">
        <v>1.5640817294531644</v>
      </c>
      <c r="K80" s="6">
        <v>0.72284096053282298</v>
      </c>
      <c r="L80" s="6">
        <v>5.7243036897923968E-3</v>
      </c>
      <c r="M80" s="6">
        <v>0.17260700335943191</v>
      </c>
      <c r="N80" s="6">
        <v>0.12062312927586005</v>
      </c>
      <c r="O80" s="6">
        <v>-1.6953912401319604E-3</v>
      </c>
      <c r="P80" s="2">
        <v>-2.8036298259033313E-2</v>
      </c>
      <c r="Q80" s="2">
        <v>-2.4381089779822857E-2</v>
      </c>
      <c r="R80" s="6"/>
      <c r="S80" s="6"/>
      <c r="T80" s="86"/>
      <c r="U80" s="6"/>
      <c r="V80" s="6"/>
      <c r="X80">
        <v>0.93294823190381104</v>
      </c>
      <c r="Y80">
        <v>0.85020054136234413</v>
      </c>
      <c r="Z80" s="5">
        <v>0</v>
      </c>
      <c r="AA80">
        <v>0</v>
      </c>
      <c r="AB80" s="5">
        <f>SUM(TBL_DATA[[#This Row],[Consumer.Discretionary.1]:[Utilities.1]])*SQRT(252)</f>
        <v>0</v>
      </c>
      <c r="BO80" s="5" t="str">
        <f xml:space="preserve"> IF(ISBLANK(TBL_DATA[[#This Row],[SMALL.CAP]]),"",  SUM(TBL_DATA[[#This Row],[LARGE.CAP]:[SMALL.CAP]])*SQRT(252))</f>
        <v/>
      </c>
    </row>
    <row r="81" spans="1:67" x14ac:dyDescent="0.25">
      <c r="A81" s="3">
        <f>DATE(YEAR(TBL_DATA[[#This Row],[Date]]), MONTH(TBL_DATA[[#This Row],[Date]]), DAY(TBL_DATA[[#This Row],[Date]]))</f>
        <v>40851</v>
      </c>
      <c r="B81" s="72" t="s">
        <v>197</v>
      </c>
      <c r="C81" s="11">
        <v>-4.4652159676123373E-3</v>
      </c>
      <c r="D81" s="6">
        <v>-6.1530369197074775E-3</v>
      </c>
      <c r="E81" s="6">
        <v>7.0184375048813141E-2</v>
      </c>
      <c r="F81" s="2">
        <v>0.43625765979930559</v>
      </c>
      <c r="G81" s="121">
        <v>0.84843007378782709</v>
      </c>
      <c r="H81" s="18">
        <v>3.8706585330717152E-3</v>
      </c>
      <c r="I81" s="2">
        <v>0.53277750281095804</v>
      </c>
      <c r="J81" s="6">
        <v>1.6865784830052963</v>
      </c>
      <c r="K81" s="6">
        <v>0.67727100929908923</v>
      </c>
      <c r="L81" s="6">
        <v>5.6480343604283544E-3</v>
      </c>
      <c r="M81" s="6">
        <v>0.15782602213056773</v>
      </c>
      <c r="N81" s="6">
        <v>9.9841424692356157E-2</v>
      </c>
      <c r="O81" s="6">
        <v>-6.1530369197074775E-3</v>
      </c>
      <c r="P81" s="2">
        <v>-2.5103470181852595E-2</v>
      </c>
      <c r="Q81" s="2">
        <v>-2.1761270832441407E-2</v>
      </c>
      <c r="R81" s="6"/>
      <c r="S81" s="6"/>
      <c r="T81" s="86"/>
      <c r="U81" s="6"/>
      <c r="V81" s="6"/>
      <c r="X81">
        <v>0.92110264020239729</v>
      </c>
      <c r="Y81">
        <v>0.82296476795734652</v>
      </c>
      <c r="Z81" s="5">
        <v>0</v>
      </c>
      <c r="AA81">
        <v>0</v>
      </c>
      <c r="AB81" s="5">
        <f>SUM(TBL_DATA[[#This Row],[Consumer.Discretionary.1]:[Utilities.1]])*SQRT(252)</f>
        <v>0</v>
      </c>
      <c r="BO81" s="5" t="str">
        <f xml:space="preserve"> IF(ISBLANK(TBL_DATA[[#This Row],[SMALL.CAP]]),"",  SUM(TBL_DATA[[#This Row],[LARGE.CAP]:[SMALL.CAP]])*SQRT(252))</f>
        <v/>
      </c>
    </row>
    <row r="82" spans="1:67" x14ac:dyDescent="0.25">
      <c r="A82" s="3">
        <f>DATE(YEAR(TBL_DATA[[#This Row],[Date]]), MONTH(TBL_DATA[[#This Row],[Date]]), DAY(TBL_DATA[[#This Row],[Date]]))</f>
        <v>40854</v>
      </c>
      <c r="B82" s="72" t="s">
        <v>198</v>
      </c>
      <c r="C82" s="11">
        <v>1.8389498549770888E-3</v>
      </c>
      <c r="D82" s="6">
        <v>-4.3254021910814622E-3</v>
      </c>
      <c r="E82" s="6">
        <v>5.0385629523155062E-2</v>
      </c>
      <c r="F82" s="2">
        <v>0.42842816036752479</v>
      </c>
      <c r="G82" s="121">
        <v>0.83576468773430546</v>
      </c>
      <c r="H82" s="18">
        <v>3.8331312622094742E-3</v>
      </c>
      <c r="I82" s="2">
        <v>0.49809764725415917</v>
      </c>
      <c r="J82" s="6">
        <v>1.6405706411957506</v>
      </c>
      <c r="K82" s="6">
        <v>0.64924259142083585</v>
      </c>
      <c r="L82" s="6">
        <v>5.6017516102375891E-3</v>
      </c>
      <c r="M82" s="6">
        <v>0.15014839411825726</v>
      </c>
      <c r="N82" s="6">
        <v>9.9841424692356157E-2</v>
      </c>
      <c r="O82" s="6">
        <v>-4.3254021910814622E-3</v>
      </c>
      <c r="P82" s="2">
        <v>-2.4194460871636327E-2</v>
      </c>
      <c r="Q82" s="2">
        <v>-2.1014846646030243E-2</v>
      </c>
      <c r="R82" s="6"/>
      <c r="S82" s="6"/>
      <c r="T82" s="86"/>
      <c r="U82" s="6"/>
      <c r="V82" s="6"/>
      <c r="X82">
        <v>0.91420166688444926</v>
      </c>
      <c r="Y82">
        <v>0.80575591305359695</v>
      </c>
      <c r="Z82" s="5">
        <v>0</v>
      </c>
      <c r="AA82">
        <v>0</v>
      </c>
      <c r="AB82" s="5">
        <f>SUM(TBL_DATA[[#This Row],[Consumer.Discretionary.1]:[Utilities.1]])*SQRT(252)</f>
        <v>0</v>
      </c>
      <c r="BO82" s="5" t="str">
        <f xml:space="preserve"> IF(ISBLANK(TBL_DATA[[#This Row],[SMALL.CAP]]),"",  SUM(TBL_DATA[[#This Row],[LARGE.CAP]:[SMALL.CAP]])*SQRT(252))</f>
        <v/>
      </c>
    </row>
    <row r="83" spans="1:67" x14ac:dyDescent="0.25">
      <c r="A83" s="3">
        <f>DATE(YEAR(TBL_DATA[[#This Row],[Date]]), MONTH(TBL_DATA[[#This Row],[Date]]), DAY(TBL_DATA[[#This Row],[Date]]))</f>
        <v>40855</v>
      </c>
      <c r="B83" s="72" t="s">
        <v>199</v>
      </c>
      <c r="C83" s="11">
        <v>9.2375651031951691E-3</v>
      </c>
      <c r="D83" s="6">
        <v>4.8722067277759962E-3</v>
      </c>
      <c r="E83" s="6">
        <v>3.4723517226638245E-2</v>
      </c>
      <c r="F83" s="2">
        <v>0.44119445838136495</v>
      </c>
      <c r="G83" s="121">
        <v>0.83593370773648723</v>
      </c>
      <c r="H83" s="18">
        <v>3.7876370656145927E-3</v>
      </c>
      <c r="I83" s="2">
        <v>0.52645022455793278</v>
      </c>
      <c r="J83" s="6">
        <v>1.6424313323031596</v>
      </c>
      <c r="K83" s="6">
        <v>0.6388481252785827</v>
      </c>
      <c r="L83" s="6">
        <v>5.6195768260697034E-3</v>
      </c>
      <c r="M83" s="6">
        <v>0.1484427346673684</v>
      </c>
      <c r="N83" s="6">
        <v>9.6442190948055243E-2</v>
      </c>
      <c r="O83" s="6">
        <v>0</v>
      </c>
      <c r="P83" s="2">
        <v>-2.3558743070887775E-2</v>
      </c>
      <c r="Q83" s="2">
        <v>-2.0415248705809897E-2</v>
      </c>
      <c r="R83" s="6"/>
      <c r="S83" s="6"/>
      <c r="T83" s="86"/>
      <c r="U83" s="6"/>
      <c r="V83" s="6"/>
      <c r="X83">
        <v>0.91429410352275986</v>
      </c>
      <c r="Y83">
        <v>0.79927975407774632</v>
      </c>
      <c r="Z83" s="5">
        <v>0</v>
      </c>
      <c r="AA83">
        <v>0</v>
      </c>
      <c r="AB83" s="5">
        <f>SUM(TBL_DATA[[#This Row],[Consumer.Discretionary.1]:[Utilities.1]])*SQRT(252)</f>
        <v>0</v>
      </c>
      <c r="BO83" s="5" t="str">
        <f xml:space="preserve"> IF(ISBLANK(TBL_DATA[[#This Row],[SMALL.CAP]]),"",  SUM(TBL_DATA[[#This Row],[LARGE.CAP]:[SMALL.CAP]])*SQRT(252))</f>
        <v/>
      </c>
    </row>
    <row r="84" spans="1:67" x14ac:dyDescent="0.25">
      <c r="A84" s="3">
        <f>DATE(YEAR(TBL_DATA[[#This Row],[Date]]), MONTH(TBL_DATA[[#This Row],[Date]]), DAY(TBL_DATA[[#This Row],[Date]]))</f>
        <v>40856</v>
      </c>
      <c r="B84" s="72" t="s">
        <v>200</v>
      </c>
      <c r="C84" s="11">
        <v>-1.7152658662093361E-3</v>
      </c>
      <c r="D84" s="6">
        <v>3.1485837316733711E-3</v>
      </c>
      <c r="E84" s="6">
        <v>0.11708133771086482</v>
      </c>
      <c r="F84" s="2">
        <v>0.42519921379645603</v>
      </c>
      <c r="G84" s="121">
        <v>0.79376208766290335</v>
      </c>
      <c r="H84" s="18">
        <v>4.1507834045822149E-3</v>
      </c>
      <c r="I84" s="2">
        <v>0.63328245148300288</v>
      </c>
      <c r="J84" s="6">
        <v>1.6820602311315538</v>
      </c>
      <c r="K84" s="6">
        <v>0.61914362025221004</v>
      </c>
      <c r="L84" s="6">
        <v>5.6406147302835389E-3</v>
      </c>
      <c r="M84" s="6">
        <v>0.14509287629435286</v>
      </c>
      <c r="N84" s="6">
        <v>9.6503185143435963E-2</v>
      </c>
      <c r="O84" s="6">
        <v>-1.7152658662094034E-3</v>
      </c>
      <c r="P84" s="2">
        <v>-2.3294864917376784E-2</v>
      </c>
      <c r="Q84" s="2">
        <v>-2.0222308755795223E-2</v>
      </c>
      <c r="R84" s="6"/>
      <c r="S84" s="6"/>
      <c r="T84" s="86"/>
      <c r="U84" s="6"/>
      <c r="V84" s="6"/>
      <c r="X84">
        <v>0.89093326779445337</v>
      </c>
      <c r="Y84">
        <v>0.78685679780517248</v>
      </c>
      <c r="Z84" s="5">
        <v>0</v>
      </c>
      <c r="AA84">
        <v>0</v>
      </c>
      <c r="AB84" s="5">
        <f>SUM(TBL_DATA[[#This Row],[Consumer.Discretionary.1]:[Utilities.1]])*SQRT(252)</f>
        <v>0</v>
      </c>
      <c r="BO84" s="5" t="str">
        <f xml:space="preserve"> IF(ISBLANK(TBL_DATA[[#This Row],[SMALL.CAP]]),"",  SUM(TBL_DATA[[#This Row],[LARGE.CAP]:[SMALL.CAP]])*SQRT(252))</f>
        <v/>
      </c>
    </row>
    <row r="85" spans="1:67" x14ac:dyDescent="0.25">
      <c r="A85" s="3">
        <f>DATE(YEAR(TBL_DATA[[#This Row],[Date]]), MONTH(TBL_DATA[[#This Row],[Date]]), DAY(TBL_DATA[[#This Row],[Date]]))</f>
        <v>40857</v>
      </c>
      <c r="B85" s="72" t="s">
        <v>201</v>
      </c>
      <c r="C85" s="11">
        <v>-1.6441521507287427E-3</v>
      </c>
      <c r="D85" s="6">
        <v>1.4992548302303899E-3</v>
      </c>
      <c r="E85" s="6">
        <v>9.2676909666696616E-2</v>
      </c>
      <c r="F85" s="2">
        <v>0.42326703651217934</v>
      </c>
      <c r="G85" s="121">
        <v>0.78750269850211541</v>
      </c>
      <c r="H85" s="18">
        <v>4.2146426452941985E-3</v>
      </c>
      <c r="I85" s="2">
        <v>0.64555345575129963</v>
      </c>
      <c r="J85" s="6">
        <v>1.7040197866910578</v>
      </c>
      <c r="K85" s="6">
        <v>0.62193514168144648</v>
      </c>
      <c r="L85" s="6">
        <v>5.6216940077313694E-3</v>
      </c>
      <c r="M85" s="6">
        <v>0.14513906397616669</v>
      </c>
      <c r="N85" s="6">
        <v>9.6559192664433899E-2</v>
      </c>
      <c r="O85" s="6">
        <v>-3.3565978588752099E-3</v>
      </c>
      <c r="P85" s="2">
        <v>-2.3368812234299072E-2</v>
      </c>
      <c r="Q85" s="2">
        <v>-2.0295277980271E-2</v>
      </c>
      <c r="R85" s="6"/>
      <c r="S85" s="6"/>
      <c r="T85" s="86"/>
      <c r="U85" s="6"/>
      <c r="V85" s="6"/>
      <c r="X85">
        <v>0.8874134878973361</v>
      </c>
      <c r="Y85">
        <v>0.78862864624704476</v>
      </c>
      <c r="Z85" s="5">
        <v>0</v>
      </c>
      <c r="AA85">
        <v>0</v>
      </c>
      <c r="AB85" s="5">
        <f>SUM(TBL_DATA[[#This Row],[Consumer.Discretionary.1]:[Utilities.1]])*SQRT(252)</f>
        <v>0</v>
      </c>
      <c r="BO85" s="5" t="str">
        <f xml:space="preserve"> IF(ISBLANK(TBL_DATA[[#This Row],[SMALL.CAP]]),"",  SUM(TBL_DATA[[#This Row],[LARGE.CAP]:[SMALL.CAP]])*SQRT(252))</f>
        <v/>
      </c>
    </row>
    <row r="86" spans="1:67" x14ac:dyDescent="0.25">
      <c r="A86" s="3">
        <f>DATE(YEAR(TBL_DATA[[#This Row],[Date]]), MONTH(TBL_DATA[[#This Row],[Date]]), DAY(TBL_DATA[[#This Row],[Date]]))</f>
        <v>40858</v>
      </c>
      <c r="B86" s="72" t="s">
        <v>202</v>
      </c>
      <c r="C86" s="11">
        <v>6.1868518271241714E-3</v>
      </c>
      <c r="D86" s="6">
        <v>7.6953823248404607E-3</v>
      </c>
      <c r="E86" s="6">
        <v>8.3397814183107544E-2</v>
      </c>
      <c r="F86" s="2">
        <v>0.42145308501846357</v>
      </c>
      <c r="G86" s="121">
        <v>0.78451011473264531</v>
      </c>
      <c r="H86" s="18">
        <v>4.2254333913823126E-3</v>
      </c>
      <c r="I86" s="2">
        <v>0.68395700649670421</v>
      </c>
      <c r="J86" s="6">
        <v>1.7472387589274512</v>
      </c>
      <c r="K86" s="6">
        <v>0.625908105041875</v>
      </c>
      <c r="L86" s="6">
        <v>5.5673299985136183E-3</v>
      </c>
      <c r="M86" s="6">
        <v>0.14449675209854271</v>
      </c>
      <c r="N86" s="6">
        <v>9.6559192664433899E-2</v>
      </c>
      <c r="O86" s="6">
        <v>0</v>
      </c>
      <c r="P86" s="2">
        <v>-2.3313471852769711E-2</v>
      </c>
      <c r="Q86" s="2">
        <v>-2.0253539502347481E-2</v>
      </c>
      <c r="R86" s="6"/>
      <c r="S86" s="6"/>
      <c r="T86" s="86"/>
      <c r="U86" s="6"/>
      <c r="V86" s="6"/>
      <c r="X86">
        <v>0.8857257559383972</v>
      </c>
      <c r="Y86">
        <v>0.79114354262793241</v>
      </c>
      <c r="Z86" s="5">
        <v>0</v>
      </c>
      <c r="AA86">
        <v>0</v>
      </c>
      <c r="AB86" s="5">
        <f>SUM(TBL_DATA[[#This Row],[Consumer.Discretionary.1]:[Utilities.1]])*SQRT(252)</f>
        <v>0</v>
      </c>
      <c r="BO86" s="5" t="str">
        <f xml:space="preserve"> IF(ISBLANK(TBL_DATA[[#This Row],[SMALL.CAP]]),"",  SUM(TBL_DATA[[#This Row],[LARGE.CAP]:[SMALL.CAP]])*SQRT(252))</f>
        <v/>
      </c>
    </row>
    <row r="87" spans="1:67" x14ac:dyDescent="0.25">
      <c r="A87" s="3">
        <f>DATE(YEAR(TBL_DATA[[#This Row],[Date]]), MONTH(TBL_DATA[[#This Row],[Date]]), DAY(TBL_DATA[[#This Row],[Date]]))</f>
        <v>40861</v>
      </c>
      <c r="B87" s="72" t="s">
        <v>203</v>
      </c>
      <c r="C87" s="11">
        <v>-2.2118021764132947E-3</v>
      </c>
      <c r="D87" s="6">
        <v>5.4665594850527022E-3</v>
      </c>
      <c r="E87" s="6">
        <v>0.11737714568256363</v>
      </c>
      <c r="F87" s="2">
        <v>0.41796118141084665</v>
      </c>
      <c r="G87" s="121">
        <v>0.78720710921197612</v>
      </c>
      <c r="H87" s="18">
        <v>4.1567295668788421E-3</v>
      </c>
      <c r="I87" s="2">
        <v>0.70895315097699863</v>
      </c>
      <c r="J87" s="6">
        <v>1.7334496024809678</v>
      </c>
      <c r="K87" s="6">
        <v>0.62485932579471593</v>
      </c>
      <c r="L87" s="6">
        <v>5.5191257670890569E-3</v>
      </c>
      <c r="M87" s="6">
        <v>0.14304526405758994</v>
      </c>
      <c r="N87" s="6">
        <v>9.4668112435757998E-2</v>
      </c>
      <c r="O87" s="6">
        <v>-2.2118021764133688E-3</v>
      </c>
      <c r="P87" s="2">
        <v>-2.2951873392595069E-2</v>
      </c>
      <c r="Q87" s="2">
        <v>-1.9922678447327341E-2</v>
      </c>
      <c r="R87" s="6"/>
      <c r="S87" s="6"/>
      <c r="T87" s="86"/>
      <c r="U87" s="6"/>
      <c r="V87" s="6"/>
      <c r="X87">
        <v>0.88724692685406137</v>
      </c>
      <c r="Y87">
        <v>0.79048043985586114</v>
      </c>
      <c r="Z87" s="5">
        <v>0</v>
      </c>
      <c r="AA87">
        <v>0</v>
      </c>
      <c r="AB87" s="5">
        <f>SUM(TBL_DATA[[#This Row],[Consumer.Discretionary.1]:[Utilities.1]])*SQRT(252)</f>
        <v>0</v>
      </c>
      <c r="BO87" s="5" t="str">
        <f xml:space="preserve"> IF(ISBLANK(TBL_DATA[[#This Row],[SMALL.CAP]]),"",  SUM(TBL_DATA[[#This Row],[LARGE.CAP]:[SMALL.CAP]])*SQRT(252))</f>
        <v/>
      </c>
    </row>
    <row r="88" spans="1:67" x14ac:dyDescent="0.25">
      <c r="A88" s="3">
        <f>DATE(YEAR(TBL_DATA[[#This Row],[Date]]), MONTH(TBL_DATA[[#This Row],[Date]]), DAY(TBL_DATA[[#This Row],[Date]]))</f>
        <v>40862</v>
      </c>
      <c r="B88" s="72" t="s">
        <v>204</v>
      </c>
      <c r="C88" s="11">
        <v>4.2856298398060997E-3</v>
      </c>
      <c r="D88" s="6">
        <v>9.7756169753091537E-3</v>
      </c>
      <c r="E88" s="6">
        <v>0.14099274615109492</v>
      </c>
      <c r="F88" s="2">
        <v>0.41828347913387315</v>
      </c>
      <c r="G88" s="29">
        <v>0.78908050634530336</v>
      </c>
      <c r="H88" s="56">
        <v>4.1380725239562417E-3</v>
      </c>
      <c r="I88">
        <v>0.73410845301615524</v>
      </c>
      <c r="J88" s="6">
        <v>1.7331042010756872</v>
      </c>
      <c r="K88" s="6">
        <v>0.62363456249898785</v>
      </c>
      <c r="L88" s="6">
        <v>5.5277017826763581E-3</v>
      </c>
      <c r="M88" s="6">
        <v>0.14303423851029282</v>
      </c>
      <c r="N88" s="6">
        <v>9.4531199458595186E-2</v>
      </c>
      <c r="O88" s="6">
        <v>0</v>
      </c>
      <c r="P88" s="2">
        <v>-2.2841617658241036E-2</v>
      </c>
      <c r="Q88" s="2">
        <v>-1.9812656195237546E-2</v>
      </c>
      <c r="U88" s="6"/>
      <c r="X88">
        <v>0.88830203554044795</v>
      </c>
      <c r="Y88">
        <v>0.78970536436001726</v>
      </c>
      <c r="Z88" s="5">
        <v>0</v>
      </c>
      <c r="AA88">
        <v>0</v>
      </c>
      <c r="AB88" s="5">
        <f>SUM(TBL_DATA[[#This Row],[Consumer.Discretionary.1]:[Utilities.1]])*SQRT(252)</f>
        <v>0</v>
      </c>
      <c r="BO88" s="5" t="str">
        <f xml:space="preserve"> IF(ISBLANK(TBL_DATA[[#This Row],[SMALL.CAP]]),"",  SUM(TBL_DATA[[#This Row],[LARGE.CAP]:[SMALL.CAP]])*SQRT(252))</f>
        <v/>
      </c>
    </row>
    <row r="89" spans="1:67" x14ac:dyDescent="0.25">
      <c r="A89" s="3">
        <f>DATE(YEAR(TBL_DATA[[#This Row],[Date]]), MONTH(TBL_DATA[[#This Row],[Date]]), DAY(TBL_DATA[[#This Row],[Date]]))</f>
        <v>40863</v>
      </c>
      <c r="B89" s="72" t="s">
        <v>205</v>
      </c>
      <c r="C89" s="11">
        <v>-2.884134318255337E-3</v>
      </c>
      <c r="D89" s="6">
        <v>6.8632884646531167E-3</v>
      </c>
      <c r="E89" s="6">
        <v>0.2088026680134798</v>
      </c>
      <c r="F89" s="2">
        <v>0.39587973498916718</v>
      </c>
      <c r="G89" s="121">
        <v>0.76938308427550695</v>
      </c>
      <c r="H89" s="18">
        <v>3.9804582253218602E-3</v>
      </c>
      <c r="I89" s="2">
        <v>0.74719947445653601</v>
      </c>
      <c r="J89" s="6">
        <v>1.6800847778934049</v>
      </c>
      <c r="K89" s="6">
        <v>0.55777174881208769</v>
      </c>
      <c r="L89" s="6">
        <v>5.5120193352315317E-3</v>
      </c>
      <c r="M89" s="6">
        <v>0.13157935737049195</v>
      </c>
      <c r="N89" s="6">
        <v>7.7884820419242939E-2</v>
      </c>
      <c r="O89" s="6">
        <v>-2.8841343182554047E-3</v>
      </c>
      <c r="P89" s="2">
        <v>-2.0551888268527819E-2</v>
      </c>
      <c r="Q89" s="2">
        <v>-1.7765500848614342E-2</v>
      </c>
      <c r="R89" s="6"/>
      <c r="S89" s="6"/>
      <c r="T89" s="86"/>
      <c r="U89" s="6"/>
      <c r="V89" s="6"/>
      <c r="X89">
        <v>0.87714484794445846</v>
      </c>
      <c r="Y89">
        <v>0.74684118044741477</v>
      </c>
      <c r="Z89" s="5">
        <v>0</v>
      </c>
      <c r="AA89">
        <v>0</v>
      </c>
      <c r="AB89" s="5">
        <f>SUM(TBL_DATA[[#This Row],[Consumer.Discretionary.1]:[Utilities.1]])*SQRT(252)</f>
        <v>0</v>
      </c>
      <c r="BO89" s="5" t="str">
        <f xml:space="preserve"> IF(ISBLANK(TBL_DATA[[#This Row],[SMALL.CAP]]),"",  SUM(TBL_DATA[[#This Row],[LARGE.CAP]:[SMALL.CAP]])*SQRT(252))</f>
        <v/>
      </c>
    </row>
    <row r="90" spans="1:67" x14ac:dyDescent="0.25">
      <c r="A90" s="3">
        <f>DATE(YEAR(TBL_DATA[[#This Row],[Date]]), MONTH(TBL_DATA[[#This Row],[Date]]), DAY(TBL_DATA[[#This Row],[Date]]))</f>
        <v>40864</v>
      </c>
      <c r="B90" s="72" t="s">
        <v>206</v>
      </c>
      <c r="C90" s="11">
        <v>-6.6999203093178897E-3</v>
      </c>
      <c r="D90" s="6">
        <v>1.1738466956234817E-4</v>
      </c>
      <c r="E90" s="6">
        <v>0.20440884916420843</v>
      </c>
      <c r="F90" s="2">
        <v>0.3966109307838212</v>
      </c>
      <c r="G90" s="121">
        <v>0.77044549288816067</v>
      </c>
      <c r="H90" s="18">
        <v>3.9817356010452346E-3</v>
      </c>
      <c r="I90" s="2">
        <v>0.70978869094927299</v>
      </c>
      <c r="J90" s="6">
        <v>1.7120916331366998</v>
      </c>
      <c r="K90" s="6">
        <v>0.55967544341723041</v>
      </c>
      <c r="L90" s="6">
        <v>5.5146246699762274E-3</v>
      </c>
      <c r="M90" s="6">
        <v>0.13192581217664104</v>
      </c>
      <c r="N90" s="6">
        <v>7.8353138679209747E-2</v>
      </c>
      <c r="O90" s="6">
        <v>-9.5647311574794669E-3</v>
      </c>
      <c r="P90" s="2">
        <v>-2.0634079719045011E-2</v>
      </c>
      <c r="Q90" s="2">
        <v>-1.7840355606410774E-2</v>
      </c>
      <c r="R90" s="6"/>
      <c r="S90" s="6"/>
      <c r="T90" s="86"/>
      <c r="U90" s="6"/>
      <c r="V90" s="6"/>
      <c r="X90">
        <v>0.8777502451655369</v>
      </c>
      <c r="Y90">
        <v>0.7481145924370346</v>
      </c>
      <c r="Z90" s="5">
        <v>0</v>
      </c>
      <c r="AA90">
        <v>0</v>
      </c>
      <c r="AB90" s="5">
        <f>SUM(TBL_DATA[[#This Row],[Consumer.Discretionary.1]:[Utilities.1]])*SQRT(252)</f>
        <v>0</v>
      </c>
      <c r="BO90" s="5" t="str">
        <f xml:space="preserve"> IF(ISBLANK(TBL_DATA[[#This Row],[SMALL.CAP]]),"",  SUM(TBL_DATA[[#This Row],[LARGE.CAP]:[SMALL.CAP]])*SQRT(252))</f>
        <v/>
      </c>
    </row>
    <row r="91" spans="1:67" x14ac:dyDescent="0.25">
      <c r="A91" s="3">
        <f>DATE(YEAR(TBL_DATA[[#This Row],[Date]]), MONTH(TBL_DATA[[#This Row],[Date]]), DAY(TBL_DATA[[#This Row],[Date]]))</f>
        <v>40865</v>
      </c>
      <c r="B91" s="72" t="s">
        <v>207</v>
      </c>
      <c r="C91" s="11">
        <v>-2.7337017887919175E-3</v>
      </c>
      <c r="D91" s="6">
        <v>-2.6166380139108769E-3</v>
      </c>
      <c r="E91" s="6">
        <v>0.19063008295104256</v>
      </c>
      <c r="F91" s="2">
        <v>0.3968737996716149</v>
      </c>
      <c r="G91" s="121">
        <v>0.76875779168339109</v>
      </c>
      <c r="H91" s="18">
        <v>4.0035548341528747E-3</v>
      </c>
      <c r="I91" s="2">
        <v>0.66372088601535273</v>
      </c>
      <c r="J91" s="6">
        <v>1.7187629259322006</v>
      </c>
      <c r="K91" s="6">
        <v>0.55879235956480067</v>
      </c>
      <c r="L91" s="6">
        <v>5.5301096097762929E-3</v>
      </c>
      <c r="M91" s="6">
        <v>0.13216379402908962</v>
      </c>
      <c r="N91" s="6">
        <v>7.8543662015236174E-2</v>
      </c>
      <c r="O91" s="6">
        <v>-1.2272285823597073E-2</v>
      </c>
      <c r="P91" s="2">
        <v>-2.0722715677376526E-2</v>
      </c>
      <c r="Q91" s="2">
        <v>-1.7923951947183107E-2</v>
      </c>
      <c r="R91" s="6"/>
      <c r="S91" s="6"/>
      <c r="T91" s="86"/>
      <c r="U91" s="6"/>
      <c r="V91" s="6"/>
      <c r="X91">
        <v>0.87678833915796972</v>
      </c>
      <c r="Y91">
        <v>0.74752415316483301</v>
      </c>
      <c r="Z91" s="5">
        <v>0</v>
      </c>
      <c r="AA91">
        <v>0</v>
      </c>
      <c r="AB91" s="5">
        <f>SUM(TBL_DATA[[#This Row],[Consumer.Discretionary.1]:[Utilities.1]])*SQRT(252)</f>
        <v>0</v>
      </c>
      <c r="BO91" s="5" t="str">
        <f xml:space="preserve"> IF(ISBLANK(TBL_DATA[[#This Row],[SMALL.CAP]]),"",  SUM(TBL_DATA[[#This Row],[LARGE.CAP]:[SMALL.CAP]])*SQRT(252))</f>
        <v/>
      </c>
    </row>
    <row r="92" spans="1:67" x14ac:dyDescent="0.25">
      <c r="A92" s="3">
        <f>DATE(YEAR(TBL_DATA[[#This Row],[Date]]), MONTH(TBL_DATA[[#This Row],[Date]]), DAY(TBL_DATA[[#This Row],[Date]]))</f>
        <v>40868</v>
      </c>
      <c r="B92" s="72" t="s">
        <v>208</v>
      </c>
      <c r="C92" s="11">
        <v>-1.0979679399320609E-2</v>
      </c>
      <c r="D92" s="6">
        <v>-1.3567587566734707E-2</v>
      </c>
      <c r="E92" s="6">
        <v>0.13806051143751685</v>
      </c>
      <c r="F92" s="2">
        <v>0.38876119287936756</v>
      </c>
      <c r="G92" s="121">
        <v>0.76230118091759858</v>
      </c>
      <c r="H92" s="18">
        <v>3.924184511433248E-3</v>
      </c>
      <c r="I92" s="2">
        <v>0.57978106962341358</v>
      </c>
      <c r="J92" s="6">
        <v>1.6359089542270169</v>
      </c>
      <c r="K92" s="6">
        <v>0.5572531591644847</v>
      </c>
      <c r="L92" s="6">
        <v>5.3556679466573547E-3</v>
      </c>
      <c r="M92" s="6">
        <v>0.12777214264127396</v>
      </c>
      <c r="N92" s="6">
        <v>8.155562691568935E-2</v>
      </c>
      <c r="O92" s="6">
        <v>-2.3117219459077742E-2</v>
      </c>
      <c r="P92" s="2">
        <v>-2.0509180931555272E-2</v>
      </c>
      <c r="Q92" s="2">
        <v>-1.7803416912138669E-2</v>
      </c>
      <c r="R92" s="6"/>
      <c r="S92" s="6"/>
      <c r="T92" s="86"/>
      <c r="U92" s="6"/>
      <c r="V92" s="6"/>
      <c r="X92">
        <v>0.87309860893120117</v>
      </c>
      <c r="Y92">
        <v>0.74649391100295293</v>
      </c>
      <c r="Z92" s="5">
        <v>0</v>
      </c>
      <c r="AA92">
        <v>0</v>
      </c>
      <c r="AB92" s="5">
        <f>SUM(TBL_DATA[[#This Row],[Consumer.Discretionary.1]:[Utilities.1]])*SQRT(252)</f>
        <v>0</v>
      </c>
      <c r="BO92" s="5" t="str">
        <f xml:space="preserve"> IF(ISBLANK(TBL_DATA[[#This Row],[SMALL.CAP]]),"",  SUM(TBL_DATA[[#This Row],[LARGE.CAP]:[SMALL.CAP]])*SQRT(252))</f>
        <v/>
      </c>
    </row>
    <row r="93" spans="1:67" x14ac:dyDescent="0.25">
      <c r="A93" s="3">
        <f>DATE(YEAR(TBL_DATA[[#This Row],[Date]]), MONTH(TBL_DATA[[#This Row],[Date]]), DAY(TBL_DATA[[#This Row],[Date]]))</f>
        <v>40869</v>
      </c>
      <c r="B93" s="72" t="s">
        <v>209</v>
      </c>
      <c r="C93" s="11">
        <v>-2.0485938512058502E-3</v>
      </c>
      <c r="D93" s="6">
        <v>-1.5588386941475574E-2</v>
      </c>
      <c r="E93" s="6">
        <v>0.12789902857275814</v>
      </c>
      <c r="F93" s="2">
        <v>0.38816253730194478</v>
      </c>
      <c r="G93" s="121">
        <v>0.76061529543598438</v>
      </c>
      <c r="H93" s="18">
        <v>3.9226414466035139E-3</v>
      </c>
      <c r="I93" s="2">
        <v>0.55421433498989026</v>
      </c>
      <c r="J93" s="6">
        <v>1.6298767875389113</v>
      </c>
      <c r="K93" s="6">
        <v>0.55598203026852633</v>
      </c>
      <c r="L93" s="6">
        <v>5.342329704583931E-3</v>
      </c>
      <c r="M93" s="6">
        <v>0.12727135980460616</v>
      </c>
      <c r="N93" s="6">
        <v>8.1658479220959701E-2</v>
      </c>
      <c r="O93" s="6">
        <v>-2.5118455516642713E-2</v>
      </c>
      <c r="P93" s="2">
        <v>-2.0568512949938826E-2</v>
      </c>
      <c r="Q93" s="2">
        <v>-1.7873353747448563E-2</v>
      </c>
      <c r="R93" s="6"/>
      <c r="S93" s="6"/>
      <c r="T93" s="86"/>
      <c r="U93" s="6"/>
      <c r="V93" s="6"/>
      <c r="X93">
        <v>0.87213261344590487</v>
      </c>
      <c r="Y93">
        <v>0.7456420255514884</v>
      </c>
      <c r="Z93" s="5">
        <v>0</v>
      </c>
      <c r="AA93">
        <v>0</v>
      </c>
      <c r="AB93" s="5">
        <f>SUM(TBL_DATA[[#This Row],[Consumer.Discretionary.1]:[Utilities.1]])*SQRT(252)</f>
        <v>0</v>
      </c>
      <c r="BO93" s="5" t="str">
        <f xml:space="preserve"> IF(ISBLANK(TBL_DATA[[#This Row],[SMALL.CAP]]),"",  SUM(TBL_DATA[[#This Row],[LARGE.CAP]:[SMALL.CAP]])*SQRT(252))</f>
        <v/>
      </c>
    </row>
    <row r="94" spans="1:67" x14ac:dyDescent="0.25">
      <c r="A94" s="3">
        <f>DATE(YEAR(TBL_DATA[[#This Row],[Date]]), MONTH(TBL_DATA[[#This Row],[Date]]), DAY(TBL_DATA[[#This Row],[Date]]))</f>
        <v>40870</v>
      </c>
      <c r="B94" s="72" t="s">
        <v>210</v>
      </c>
      <c r="C94" s="11">
        <v>-1.4294123862281259E-2</v>
      </c>
      <c r="D94" s="6">
        <v>-2.9659688470002221E-2</v>
      </c>
      <c r="E94" s="6">
        <v>0.11437477121086936</v>
      </c>
      <c r="F94" s="2">
        <v>0.39243306947243195</v>
      </c>
      <c r="G94" s="121">
        <v>0.76169008696190088</v>
      </c>
      <c r="H94" s="18">
        <v>3.9785064961899265E-3</v>
      </c>
      <c r="I94" s="2">
        <v>0.56232226303852739</v>
      </c>
      <c r="J94" s="6">
        <v>1.6550724709597213</v>
      </c>
      <c r="K94" s="6">
        <v>0.57082055947837007</v>
      </c>
      <c r="L94" s="6">
        <v>5.339105125423506E-3</v>
      </c>
      <c r="M94" s="6">
        <v>0.1293746797679019</v>
      </c>
      <c r="N94" s="6">
        <v>8.4697863776690044E-2</v>
      </c>
      <c r="O94" s="6">
        <v>-3.9053533064539847E-2</v>
      </c>
      <c r="P94" s="2">
        <v>-2.1005610205857197E-2</v>
      </c>
      <c r="Q94" s="2">
        <v>-1.8265910093585178E-2</v>
      </c>
      <c r="R94" s="6"/>
      <c r="S94" s="6"/>
      <c r="T94" s="86"/>
      <c r="U94" s="6"/>
      <c r="V94" s="6"/>
      <c r="X94">
        <v>0.87274858175874492</v>
      </c>
      <c r="Y94">
        <v>0.7555266768806842</v>
      </c>
      <c r="Z94" s="5">
        <v>0</v>
      </c>
      <c r="AA94">
        <v>0</v>
      </c>
      <c r="AB94" s="5">
        <f>SUM(TBL_DATA[[#This Row],[Consumer.Discretionary.1]:[Utilities.1]])*SQRT(252)</f>
        <v>0</v>
      </c>
      <c r="BO94" s="5" t="str">
        <f xml:space="preserve"> IF(ISBLANK(TBL_DATA[[#This Row],[SMALL.CAP]]),"",  SUM(TBL_DATA[[#This Row],[LARGE.CAP]:[SMALL.CAP]])*SQRT(252))</f>
        <v/>
      </c>
    </row>
    <row r="95" spans="1:67" x14ac:dyDescent="0.25">
      <c r="A95" s="3">
        <f>DATE(YEAR(TBL_DATA[[#This Row],[Date]]), MONTH(TBL_DATA[[#This Row],[Date]]), DAY(TBL_DATA[[#This Row],[Date]]))</f>
        <v>40872</v>
      </c>
      <c r="B95" s="72" t="s">
        <v>211</v>
      </c>
      <c r="C95" s="11">
        <v>-6.1098860712973579E-3</v>
      </c>
      <c r="D95" s="6">
        <v>-3.5588357223837686E-2</v>
      </c>
      <c r="E95" s="6">
        <v>4.8692754740265798E-2</v>
      </c>
      <c r="F95" s="2">
        <v>0.38581863241257702</v>
      </c>
      <c r="G95" s="121">
        <v>0.76631295373370623</v>
      </c>
      <c r="H95" s="18">
        <v>3.8405504241004664E-3</v>
      </c>
      <c r="I95" s="2">
        <v>0.46653041674904427</v>
      </c>
      <c r="J95" s="6">
        <v>1.6234252358296881</v>
      </c>
      <c r="K95" s="6">
        <v>0.57304158321192411</v>
      </c>
      <c r="L95" s="6">
        <v>5.1912141097786363E-3</v>
      </c>
      <c r="M95" s="6">
        <v>0.12611781044365122</v>
      </c>
      <c r="N95" s="6">
        <v>8.5574826669714499E-2</v>
      </c>
      <c r="O95" s="6">
        <v>-4.4924806498131242E-2</v>
      </c>
      <c r="P95" s="2">
        <v>-2.0815254944618913E-2</v>
      </c>
      <c r="Q95" s="2">
        <v>-1.8144523855260133E-2</v>
      </c>
      <c r="R95" s="6"/>
      <c r="S95" s="6"/>
      <c r="T95" s="86"/>
      <c r="U95" s="6"/>
      <c r="V95" s="6"/>
      <c r="X95">
        <v>0.87539302815004538</v>
      </c>
      <c r="Y95">
        <v>0.7569951011809285</v>
      </c>
      <c r="Z95" s="5">
        <v>0</v>
      </c>
      <c r="AA95">
        <v>0</v>
      </c>
      <c r="AB95" s="5">
        <f>SUM(TBL_DATA[[#This Row],[Consumer.Discretionary.1]:[Utilities.1]])*SQRT(252)</f>
        <v>0</v>
      </c>
      <c r="BO95" s="5" t="str">
        <f xml:space="preserve"> IF(ISBLANK(TBL_DATA[[#This Row],[SMALL.CAP]]),"",  SUM(TBL_DATA[[#This Row],[LARGE.CAP]:[SMALL.CAP]])*SQRT(252))</f>
        <v/>
      </c>
    </row>
    <row r="96" spans="1:67" x14ac:dyDescent="0.25">
      <c r="A96" s="3">
        <f>DATE(YEAR(TBL_DATA[[#This Row],[Date]]), MONTH(TBL_DATA[[#This Row],[Date]]), DAY(TBL_DATA[[#This Row],[Date]]))</f>
        <v>40875</v>
      </c>
      <c r="B96" s="72" t="s">
        <v>212</v>
      </c>
      <c r="C96" s="11">
        <v>2.0152530621677808E-2</v>
      </c>
      <c r="D96" s="6">
        <v>-1.6153022060888422E-2</v>
      </c>
      <c r="E96" s="6">
        <v>3.5366103848276431E-2</v>
      </c>
      <c r="F96" s="2">
        <v>0.38172984884842626</v>
      </c>
      <c r="G96" s="121">
        <v>0.7762624190578401</v>
      </c>
      <c r="H96" s="18">
        <v>3.6992869909547011E-3</v>
      </c>
      <c r="I96" s="2">
        <v>0.47150418369708436</v>
      </c>
      <c r="J96" s="6">
        <v>1.5927180742864973</v>
      </c>
      <c r="K96" s="6">
        <v>0.54357304010347796</v>
      </c>
      <c r="L96" s="6">
        <v>5.2836519388144883E-3</v>
      </c>
      <c r="M96" s="6">
        <v>0.12415060107401103</v>
      </c>
      <c r="N96" s="6">
        <v>8.5574826669714499E-2</v>
      </c>
      <c r="O96" s="6">
        <v>-2.5677624415079925E-2</v>
      </c>
      <c r="P96" s="2">
        <v>-2.0532529494547303E-2</v>
      </c>
      <c r="Q96" s="2">
        <v>-1.7903456971923023E-2</v>
      </c>
      <c r="R96" s="6"/>
      <c r="S96" s="6"/>
      <c r="T96" s="86"/>
      <c r="U96" s="6"/>
      <c r="V96" s="6"/>
      <c r="X96">
        <v>0.88105755717651069</v>
      </c>
      <c r="Y96">
        <v>0.73727406037611165</v>
      </c>
      <c r="Z96" s="5">
        <v>0</v>
      </c>
      <c r="AA96">
        <v>0</v>
      </c>
      <c r="AB96" s="5">
        <f>SUM(TBL_DATA[[#This Row],[Consumer.Discretionary.1]:[Utilities.1]])*SQRT(252)</f>
        <v>0</v>
      </c>
      <c r="BO96" s="5" t="str">
        <f xml:space="preserve"> IF(ISBLANK(TBL_DATA[[#This Row],[SMALL.CAP]]),"",  SUM(TBL_DATA[[#This Row],[LARGE.CAP]:[SMALL.CAP]])*SQRT(252))</f>
        <v/>
      </c>
    </row>
    <row r="97" spans="1:67" x14ac:dyDescent="0.25">
      <c r="A97" s="3">
        <f>DATE(YEAR(TBL_DATA[[#This Row],[Date]]), MONTH(TBL_DATA[[#This Row],[Date]]), DAY(TBL_DATA[[#This Row],[Date]]))</f>
        <v>40876</v>
      </c>
      <c r="B97" s="72" t="s">
        <v>213</v>
      </c>
      <c r="C97" s="11">
        <v>-2.5372660957817842E-3</v>
      </c>
      <c r="D97" s="6">
        <v>-1.8649303641450676E-2</v>
      </c>
      <c r="E97" s="6">
        <v>1.1968379500347348E-2</v>
      </c>
      <c r="F97" s="2">
        <v>0.38100613909963654</v>
      </c>
      <c r="G97" s="121">
        <v>0.77383842621255772</v>
      </c>
      <c r="H97" s="18">
        <v>3.7180275563364973E-3</v>
      </c>
      <c r="I97" s="2">
        <v>0.42267274414851852</v>
      </c>
      <c r="J97" s="6">
        <v>1.562621885017599</v>
      </c>
      <c r="K97" s="6">
        <v>0.52635277044901396</v>
      </c>
      <c r="L97" s="6">
        <v>5.3805998616388755E-3</v>
      </c>
      <c r="M97" s="6">
        <v>0.12410905415276662</v>
      </c>
      <c r="N97" s="6">
        <v>8.5725152881257052E-2</v>
      </c>
      <c r="O97" s="6">
        <v>-2.8149739545013097E-2</v>
      </c>
      <c r="P97" s="2">
        <v>-2.0616375891688913E-2</v>
      </c>
      <c r="Q97" s="2">
        <v>-1.7988183186545163E-2</v>
      </c>
      <c r="R97" s="6"/>
      <c r="S97" s="6"/>
      <c r="T97" s="86"/>
      <c r="U97" s="6"/>
      <c r="V97" s="6"/>
      <c r="X97">
        <v>0.87968086611711516</v>
      </c>
      <c r="Y97">
        <v>0.72550173704065934</v>
      </c>
      <c r="Z97" s="5">
        <v>0</v>
      </c>
      <c r="AA97">
        <v>0</v>
      </c>
      <c r="AB97" s="5">
        <f>SUM(TBL_DATA[[#This Row],[Consumer.Discretionary.1]:[Utilities.1]])*SQRT(252)</f>
        <v>0</v>
      </c>
      <c r="BO97" s="5" t="str">
        <f xml:space="preserve"> IF(ISBLANK(TBL_DATA[[#This Row],[SMALL.CAP]]),"",  SUM(TBL_DATA[[#This Row],[LARGE.CAP]:[SMALL.CAP]])*SQRT(252))</f>
        <v/>
      </c>
    </row>
    <row r="98" spans="1:67" x14ac:dyDescent="0.25">
      <c r="A98" s="3">
        <f>DATE(YEAR(TBL_DATA[[#This Row],[Date]]), MONTH(TBL_DATA[[#This Row],[Date]]), DAY(TBL_DATA[[#This Row],[Date]]))</f>
        <v>40877</v>
      </c>
      <c r="B98" s="72" t="s">
        <v>214</v>
      </c>
      <c r="C98" s="11">
        <v>2.3377999848588064E-2</v>
      </c>
      <c r="D98" s="6">
        <v>4.292712789431441E-3</v>
      </c>
      <c r="E98" s="6">
        <v>7.5670683392684124E-2</v>
      </c>
      <c r="F98" s="2">
        <v>0.39598181619401412</v>
      </c>
      <c r="G98" s="121">
        <v>0.80986368944836284</v>
      </c>
      <c r="H98" s="18">
        <v>3.6175663850831056E-3</v>
      </c>
      <c r="I98" s="2">
        <v>0.60467050510039999</v>
      </c>
      <c r="J98" s="6">
        <v>1.7130036858245998</v>
      </c>
      <c r="K98" s="6">
        <v>0.60428379987583269</v>
      </c>
      <c r="L98" s="6">
        <v>5.2188629630151176E-3</v>
      </c>
      <c r="M98" s="6">
        <v>0.13169953714134253</v>
      </c>
      <c r="N98" s="6">
        <v>8.453372157417427E-2</v>
      </c>
      <c r="O98" s="6">
        <v>-5.4298243032459004E-3</v>
      </c>
      <c r="P98" s="2">
        <v>-2.1396492150227785E-2</v>
      </c>
      <c r="Q98" s="2">
        <v>-1.860755974599216E-2</v>
      </c>
      <c r="R98" s="6"/>
      <c r="S98" s="6"/>
      <c r="T98" s="86"/>
      <c r="U98" s="6"/>
      <c r="V98" s="6"/>
      <c r="X98">
        <v>0.8999242687295208</v>
      </c>
      <c r="Y98">
        <v>0.77735693209479562</v>
      </c>
      <c r="Z98" s="5">
        <v>0</v>
      </c>
      <c r="AA98">
        <v>0</v>
      </c>
      <c r="AB98" s="5">
        <f>SUM(TBL_DATA[[#This Row],[Consumer.Discretionary.1]:[Utilities.1]])*SQRT(252)</f>
        <v>0</v>
      </c>
      <c r="BO98" s="5" t="str">
        <f xml:space="preserve"> IF(ISBLANK(TBL_DATA[[#This Row],[SMALL.CAP]]),"",  SUM(TBL_DATA[[#This Row],[LARGE.CAP]:[SMALL.CAP]])*SQRT(252))</f>
        <v/>
      </c>
    </row>
    <row r="99" spans="1:67" x14ac:dyDescent="0.25">
      <c r="A99" s="3">
        <f>DATE(YEAR(TBL_DATA[[#This Row],[Date]]), MONTH(TBL_DATA[[#This Row],[Date]]), DAY(TBL_DATA[[#This Row],[Date]]))</f>
        <v>40878</v>
      </c>
      <c r="B99" s="72" t="s">
        <v>215</v>
      </c>
      <c r="C99" s="11">
        <v>-5.2819245735251895E-3</v>
      </c>
      <c r="D99" s="6">
        <v>-1.0118855692633488E-3</v>
      </c>
      <c r="E99" s="6">
        <v>5.090591993405158E-2</v>
      </c>
      <c r="F99" s="2">
        <v>0.39710917524157369</v>
      </c>
      <c r="G99" s="121">
        <v>0.8055585413747145</v>
      </c>
      <c r="H99" s="18">
        <v>3.6660045550323435E-3</v>
      </c>
      <c r="I99" s="2">
        <v>0.59684350430794342</v>
      </c>
      <c r="J99" s="6">
        <v>1.7161295664682923</v>
      </c>
      <c r="K99" s="6">
        <v>0.60452255117214115</v>
      </c>
      <c r="L99" s="6">
        <v>5.2282870896111213E-3</v>
      </c>
      <c r="M99" s="6">
        <v>0.13197717728215724</v>
      </c>
      <c r="N99" s="6">
        <v>8.4913276856133924E-2</v>
      </c>
      <c r="O99" s="6">
        <v>-1.0683068954353891E-2</v>
      </c>
      <c r="P99" s="2">
        <v>-2.1472002526769222E-2</v>
      </c>
      <c r="Q99" s="2">
        <v>-1.8677190682087244E-2</v>
      </c>
      <c r="R99" s="6"/>
      <c r="S99" s="6"/>
      <c r="T99" s="86"/>
      <c r="U99" s="6"/>
      <c r="V99" s="6"/>
      <c r="X99">
        <v>0.8975291312123046</v>
      </c>
      <c r="Y99">
        <v>0.77751048299823022</v>
      </c>
      <c r="Z99" s="5">
        <v>0</v>
      </c>
      <c r="AA99">
        <v>0</v>
      </c>
      <c r="AB99" s="5">
        <f>SUM(TBL_DATA[[#This Row],[Consumer.Discretionary.1]:[Utilities.1]])*SQRT(252)</f>
        <v>0</v>
      </c>
      <c r="BO99" s="5" t="str">
        <f xml:space="preserve"> IF(ISBLANK(TBL_DATA[[#This Row],[SMALL.CAP]]),"",  SUM(TBL_DATA[[#This Row],[LARGE.CAP]:[SMALL.CAP]])*SQRT(252))</f>
        <v/>
      </c>
    </row>
    <row r="100" spans="1:67" x14ac:dyDescent="0.25">
      <c r="A100" s="3">
        <f>DATE(YEAR(TBL_DATA[[#This Row],[Date]]), MONTH(TBL_DATA[[#This Row],[Date]]), DAY(TBL_DATA[[#This Row],[Date]]))</f>
        <v>40879</v>
      </c>
      <c r="B100" s="72" t="s">
        <v>216</v>
      </c>
      <c r="C100" s="11">
        <v>1.3951689671584942E-2</v>
      </c>
      <c r="D100" s="6">
        <v>1.2925686588876051E-2</v>
      </c>
      <c r="E100" s="6">
        <v>0.12037961518559004</v>
      </c>
      <c r="F100" s="2">
        <v>0.39380300419248093</v>
      </c>
      <c r="G100" s="121">
        <v>0.76382904189174916</v>
      </c>
      <c r="H100" s="18">
        <v>4.0496177447322847E-3</v>
      </c>
      <c r="I100" s="2">
        <v>0.7106204586263285</v>
      </c>
      <c r="J100" s="6">
        <v>1.6990482061359964</v>
      </c>
      <c r="K100" s="6">
        <v>0.58019765515277721</v>
      </c>
      <c r="L100" s="6">
        <v>5.3991229211971673E-3</v>
      </c>
      <c r="M100" s="6">
        <v>0.1322820922907412</v>
      </c>
      <c r="N100" s="6">
        <v>8.1594605339014067E-2</v>
      </c>
      <c r="O100" s="6">
        <v>0</v>
      </c>
      <c r="P100" s="2">
        <v>-2.1114767733861874E-2</v>
      </c>
      <c r="Q100" s="2">
        <v>-1.8313498863085226E-2</v>
      </c>
      <c r="R100" s="6"/>
      <c r="S100" s="6"/>
      <c r="T100" s="86"/>
      <c r="U100" s="6"/>
      <c r="V100" s="6"/>
      <c r="X100">
        <v>0.87397313568081092</v>
      </c>
      <c r="Y100">
        <v>0.76170706649786124</v>
      </c>
      <c r="Z100" s="5">
        <v>0</v>
      </c>
      <c r="AA100">
        <v>0</v>
      </c>
      <c r="AB100" s="5">
        <f>SUM(TBL_DATA[[#This Row],[Consumer.Discretionary.1]:[Utilities.1]])*SQRT(252)</f>
        <v>0</v>
      </c>
      <c r="BO100" s="5" t="str">
        <f xml:space="preserve"> IF(ISBLANK(TBL_DATA[[#This Row],[SMALL.CAP]]),"",  SUM(TBL_DATA[[#This Row],[LARGE.CAP]:[SMALL.CAP]])*SQRT(252))</f>
        <v/>
      </c>
    </row>
    <row r="101" spans="1:67" x14ac:dyDescent="0.25">
      <c r="A101" s="3">
        <f>DATE(YEAR(TBL_DATA[[#This Row],[Date]]), MONTH(TBL_DATA[[#This Row],[Date]]), DAY(TBL_DATA[[#This Row],[Date]]))</f>
        <v>40882</v>
      </c>
      <c r="B101" s="72" t="s">
        <v>217</v>
      </c>
      <c r="C101" s="11">
        <v>8.9042100630775632E-3</v>
      </c>
      <c r="D101" s="6">
        <v>2.1944989680550586E-2</v>
      </c>
      <c r="E101" s="6">
        <v>0.12509111421797781</v>
      </c>
      <c r="F101" s="2">
        <v>0.39691127390987097</v>
      </c>
      <c r="G101" s="121">
        <v>0.76499215528772158</v>
      </c>
      <c r="H101" s="18">
        <v>4.0688841524871506E-3</v>
      </c>
      <c r="I101" s="2">
        <v>0.71904143671562259</v>
      </c>
      <c r="J101" s="6">
        <v>1.7253030563292318</v>
      </c>
      <c r="K101" s="6">
        <v>0.58597255678993865</v>
      </c>
      <c r="L101" s="6">
        <v>5.4006832858041875E-3</v>
      </c>
      <c r="M101" s="6">
        <v>0.13323993605910173</v>
      </c>
      <c r="N101" s="6">
        <v>8.1594605339014067E-2</v>
      </c>
      <c r="O101" s="6">
        <v>0</v>
      </c>
      <c r="P101" s="2">
        <v>-2.1142146568720415E-2</v>
      </c>
      <c r="Q101" s="2">
        <v>-1.8320593940067617E-2</v>
      </c>
      <c r="R101" s="6"/>
      <c r="S101" s="6"/>
      <c r="T101" s="86"/>
      <c r="U101" s="6"/>
      <c r="V101" s="6"/>
      <c r="X101">
        <v>0.87463829969177642</v>
      </c>
      <c r="Y101">
        <v>0.76548844327653887</v>
      </c>
      <c r="Z101" s="5">
        <v>0</v>
      </c>
      <c r="AA101">
        <v>0</v>
      </c>
      <c r="AB101" s="5">
        <f>SUM(TBL_DATA[[#This Row],[Consumer.Discretionary.1]:[Utilities.1]])*SQRT(252)</f>
        <v>0</v>
      </c>
      <c r="BO101" s="5" t="str">
        <f xml:space="preserve"> IF(ISBLANK(TBL_DATA[[#This Row],[SMALL.CAP]]),"",  SUM(TBL_DATA[[#This Row],[LARGE.CAP]:[SMALL.CAP]])*SQRT(252))</f>
        <v/>
      </c>
    </row>
    <row r="102" spans="1:67" x14ac:dyDescent="0.25">
      <c r="A102" s="3">
        <f>DATE(YEAR(TBL_DATA[[#This Row],[Date]]), MONTH(TBL_DATA[[#This Row],[Date]]), DAY(TBL_DATA[[#This Row],[Date]]))</f>
        <v>40883</v>
      </c>
      <c r="B102" s="72" t="s">
        <v>218</v>
      </c>
      <c r="C102" s="11">
        <v>-1.0468615961731532E-3</v>
      </c>
      <c r="D102" s="6">
        <v>2.0875154717452382E-2</v>
      </c>
      <c r="E102" s="6">
        <v>0.11553264108078887</v>
      </c>
      <c r="F102" s="2">
        <v>0.39664163063011193</v>
      </c>
      <c r="G102" s="121">
        <v>0.75741191717542833</v>
      </c>
      <c r="H102" s="18">
        <v>4.0762746063889837E-3</v>
      </c>
      <c r="I102" s="2">
        <v>0.67589598579659693</v>
      </c>
      <c r="J102" s="6">
        <v>1.7053870585618753</v>
      </c>
      <c r="K102" s="6">
        <v>0.57873534553701367</v>
      </c>
      <c r="L102" s="6">
        <v>5.3716315161934812E-3</v>
      </c>
      <c r="M102" s="6">
        <v>0.13137991383146377</v>
      </c>
      <c r="N102" s="6">
        <v>8.1621463459286447E-2</v>
      </c>
      <c r="O102" s="6">
        <v>-1.0468615961731764E-3</v>
      </c>
      <c r="P102" s="2">
        <v>-2.1041479767722141E-2</v>
      </c>
      <c r="Q102" s="2">
        <v>-1.825931585960593E-2</v>
      </c>
      <c r="R102" s="6"/>
      <c r="S102" s="6"/>
      <c r="T102" s="86"/>
      <c r="U102" s="6"/>
      <c r="V102" s="6"/>
      <c r="X102">
        <v>0.87029415554479539</v>
      </c>
      <c r="Y102">
        <v>0.76074657116349442</v>
      </c>
      <c r="Z102" s="5">
        <v>0</v>
      </c>
      <c r="AA102">
        <v>0</v>
      </c>
      <c r="AB102" s="5">
        <f>SUM(TBL_DATA[[#This Row],[Consumer.Discretionary.1]:[Utilities.1]])*SQRT(252)</f>
        <v>0</v>
      </c>
      <c r="BO102" s="5" t="str">
        <f xml:space="preserve"> IF(ISBLANK(TBL_DATA[[#This Row],[SMALL.CAP]]),"",  SUM(TBL_DATA[[#This Row],[LARGE.CAP]:[SMALL.CAP]])*SQRT(252))</f>
        <v/>
      </c>
    </row>
    <row r="103" spans="1:67" x14ac:dyDescent="0.25">
      <c r="A103" s="3">
        <f>DATE(YEAR(TBL_DATA[[#This Row],[Date]]), MONTH(TBL_DATA[[#This Row],[Date]]), DAY(TBL_DATA[[#This Row],[Date]]))</f>
        <v>40884</v>
      </c>
      <c r="B103" s="72" t="s">
        <v>219</v>
      </c>
      <c r="C103" s="11">
        <v>2.5325667709774112E-3</v>
      </c>
      <c r="D103" s="6">
        <v>2.3460589211606431E-2</v>
      </c>
      <c r="E103" s="6">
        <v>0.13771638717014367</v>
      </c>
      <c r="F103" s="2">
        <v>0.3946191657519183</v>
      </c>
      <c r="G103" s="121">
        <v>0.75643887480144889</v>
      </c>
      <c r="H103" s="18">
        <v>4.0526967630139773E-3</v>
      </c>
      <c r="I103" s="2">
        <v>0.74352966564358436</v>
      </c>
      <c r="J103" s="6">
        <v>1.7069413825323489</v>
      </c>
      <c r="K103" s="6">
        <v>0.58891388346911033</v>
      </c>
      <c r="L103" s="6">
        <v>5.26509884075794E-3</v>
      </c>
      <c r="M103" s="6">
        <v>0.13035881202826749</v>
      </c>
      <c r="N103" s="6">
        <v>8.0287176807252669E-2</v>
      </c>
      <c r="O103" s="6">
        <v>0</v>
      </c>
      <c r="P103" s="2">
        <v>-2.0714559629861379E-2</v>
      </c>
      <c r="Q103" s="2">
        <v>-1.7954019062029963E-2</v>
      </c>
      <c r="R103" s="6"/>
      <c r="S103" s="6"/>
      <c r="T103" s="86"/>
      <c r="U103" s="6"/>
      <c r="V103" s="6"/>
      <c r="X103">
        <v>0.86973494514216743</v>
      </c>
      <c r="Y103">
        <v>0.76740724746975808</v>
      </c>
      <c r="Z103" s="5">
        <v>0</v>
      </c>
      <c r="AA103">
        <v>0</v>
      </c>
      <c r="AB103" s="5">
        <f>SUM(TBL_DATA[[#This Row],[Consumer.Discretionary.1]:[Utilities.1]])*SQRT(252)</f>
        <v>0</v>
      </c>
      <c r="BO103" s="5" t="str">
        <f xml:space="preserve"> IF(ISBLANK(TBL_DATA[[#This Row],[SMALL.CAP]]),"",  SUM(TBL_DATA[[#This Row],[LARGE.CAP]:[SMALL.CAP]])*SQRT(252))</f>
        <v/>
      </c>
    </row>
    <row r="104" spans="1:67" x14ac:dyDescent="0.25">
      <c r="A104" s="3">
        <f>DATE(YEAR(TBL_DATA[[#This Row],[Date]]), MONTH(TBL_DATA[[#This Row],[Date]]), DAY(TBL_DATA[[#This Row],[Date]]))</f>
        <v>40885</v>
      </c>
      <c r="B104" s="72" t="s">
        <v>220</v>
      </c>
      <c r="C104" s="11">
        <v>-6.8671147955109537E-3</v>
      </c>
      <c r="D104" s="6">
        <v>1.6432367856809016E-2</v>
      </c>
      <c r="E104" s="6">
        <v>0.13810750750943224</v>
      </c>
      <c r="F104" s="2">
        <v>0.39474933242300753</v>
      </c>
      <c r="G104" s="121">
        <v>0.75395784720551995</v>
      </c>
      <c r="H104" s="18">
        <v>4.0530448292209666E-3</v>
      </c>
      <c r="I104" s="2">
        <v>0.77423530787949346</v>
      </c>
      <c r="J104" s="6">
        <v>1.6830529119693642</v>
      </c>
      <c r="K104" s="6">
        <v>0.58932411210167224</v>
      </c>
      <c r="L104" s="6">
        <v>5.2363208613607536E-3</v>
      </c>
      <c r="M104" s="6">
        <v>0.12971103316908908</v>
      </c>
      <c r="N104" s="6">
        <v>7.9365500369527581E-2</v>
      </c>
      <c r="O104" s="6">
        <v>-6.8671147955109424E-3</v>
      </c>
      <c r="P104" s="2">
        <v>-2.0570240360450534E-2</v>
      </c>
      <c r="Q104" s="2">
        <v>-1.7823417467641794E-2</v>
      </c>
      <c r="R104" s="6"/>
      <c r="S104" s="6"/>
      <c r="T104" s="86"/>
      <c r="U104" s="6"/>
      <c r="V104" s="6"/>
      <c r="X104">
        <v>0.8683074612172349</v>
      </c>
      <c r="Y104">
        <v>0.76767448316436326</v>
      </c>
      <c r="Z104" s="5">
        <v>0</v>
      </c>
      <c r="AA104">
        <v>0</v>
      </c>
      <c r="AB104" s="5">
        <f>SUM(TBL_DATA[[#This Row],[Consumer.Discretionary.1]:[Utilities.1]])*SQRT(252)</f>
        <v>0</v>
      </c>
      <c r="BO104" s="5" t="str">
        <f xml:space="preserve"> IF(ISBLANK(TBL_DATA[[#This Row],[SMALL.CAP]]),"",  SUM(TBL_DATA[[#This Row],[LARGE.CAP]:[SMALL.CAP]])*SQRT(252))</f>
        <v/>
      </c>
    </row>
    <row r="105" spans="1:67" x14ac:dyDescent="0.25">
      <c r="A105" s="3">
        <f>DATE(YEAR(TBL_DATA[[#This Row],[Date]]), MONTH(TBL_DATA[[#This Row],[Date]]), DAY(TBL_DATA[[#This Row],[Date]]))</f>
        <v>40886</v>
      </c>
      <c r="B105" s="72" t="s">
        <v>221</v>
      </c>
      <c r="C105" s="11">
        <v>1.233809899716393E-2</v>
      </c>
      <c r="D105" s="6">
        <v>2.8973211035348001E-2</v>
      </c>
      <c r="E105" s="6">
        <v>0.16665514163295092</v>
      </c>
      <c r="F105" s="2">
        <v>0.39907340902347327</v>
      </c>
      <c r="G105" s="121">
        <v>0.75568885703260102</v>
      </c>
      <c r="H105" s="18">
        <v>4.0994698297963884E-3</v>
      </c>
      <c r="I105" s="2">
        <v>0.78249737902506666</v>
      </c>
      <c r="J105" s="6">
        <v>1.7115721243358446</v>
      </c>
      <c r="K105" s="6">
        <v>0.6015387172991532</v>
      </c>
      <c r="L105" s="6">
        <v>5.2353909887960966E-3</v>
      </c>
      <c r="M105" s="6">
        <v>0.1316607507576146</v>
      </c>
      <c r="N105" s="6">
        <v>7.9365500369527581E-2</v>
      </c>
      <c r="O105" s="6">
        <v>0</v>
      </c>
      <c r="P105" s="2">
        <v>-2.0728467795042581E-2</v>
      </c>
      <c r="Q105" s="2">
        <v>-1.7940356749824381E-2</v>
      </c>
      <c r="R105" s="6"/>
      <c r="S105" s="6"/>
      <c r="T105" s="86"/>
      <c r="U105" s="6"/>
      <c r="V105" s="6"/>
      <c r="X105">
        <v>0.86930366215299071</v>
      </c>
      <c r="Y105">
        <v>0.77558927100570019</v>
      </c>
      <c r="Z105" s="5">
        <v>0</v>
      </c>
      <c r="AA105">
        <v>0</v>
      </c>
      <c r="AB105" s="5">
        <f>SUM(TBL_DATA[[#This Row],[Consumer.Discretionary.1]:[Utilities.1]])*SQRT(252)</f>
        <v>0</v>
      </c>
      <c r="BO105" s="5" t="str">
        <f xml:space="preserve"> IF(ISBLANK(TBL_DATA[[#This Row],[SMALL.CAP]]),"",  SUM(TBL_DATA[[#This Row],[LARGE.CAP]:[SMALL.CAP]])*SQRT(252))</f>
        <v/>
      </c>
    </row>
    <row r="106" spans="1:67" x14ac:dyDescent="0.25">
      <c r="A106" s="3">
        <f>DATE(YEAR(TBL_DATA[[#This Row],[Date]]), MONTH(TBL_DATA[[#This Row],[Date]]), DAY(TBL_DATA[[#This Row],[Date]]))</f>
        <v>40889</v>
      </c>
      <c r="B106" s="72" t="s">
        <v>222</v>
      </c>
      <c r="C106" s="11">
        <v>-4.9819494584836871E-3</v>
      </c>
      <c r="D106" s="6">
        <v>2.3846918503836356E-2</v>
      </c>
      <c r="E106" s="6">
        <v>0.15353472990625217</v>
      </c>
      <c r="F106" s="2">
        <v>0.39746098029046634</v>
      </c>
      <c r="G106" s="29">
        <v>0.75787448569679872</v>
      </c>
      <c r="H106" s="56">
        <v>4.0781080775659862E-3</v>
      </c>
      <c r="I106">
        <v>0.74054342528225736</v>
      </c>
      <c r="J106" s="6">
        <v>1.7070809799687201</v>
      </c>
      <c r="K106" s="6">
        <v>0.61422773903303429</v>
      </c>
      <c r="L106" s="6">
        <v>5.1475900330069596E-3</v>
      </c>
      <c r="M106" s="6">
        <v>0.13156450119113916</v>
      </c>
      <c r="N106" s="6">
        <v>7.9988511240883992E-2</v>
      </c>
      <c r="O106" s="6">
        <v>-4.9819494584835144E-3</v>
      </c>
      <c r="P106" s="2">
        <v>-2.0913327025003176E-2</v>
      </c>
      <c r="Q106" s="2">
        <v>-1.8127254206650945E-2</v>
      </c>
      <c r="U106" s="6"/>
      <c r="X106">
        <v>0.87055986910539274</v>
      </c>
      <c r="Y106">
        <v>0.78372682679172989</v>
      </c>
      <c r="Z106" s="5">
        <v>0</v>
      </c>
      <c r="AA106">
        <v>0</v>
      </c>
      <c r="AB106" s="5">
        <f>SUM(TBL_DATA[[#This Row],[Consumer.Discretionary.1]:[Utilities.1]])*SQRT(252)</f>
        <v>0</v>
      </c>
      <c r="BO106" s="5" t="str">
        <f xml:space="preserve"> IF(ISBLANK(TBL_DATA[[#This Row],[SMALL.CAP]]),"",  SUM(TBL_DATA[[#This Row],[LARGE.CAP]:[SMALL.CAP]])*SQRT(252))</f>
        <v/>
      </c>
    </row>
    <row r="107" spans="1:67" x14ac:dyDescent="0.25">
      <c r="A107" s="3">
        <f>DATE(YEAR(TBL_DATA[[#This Row],[Date]]), MONTH(TBL_DATA[[#This Row],[Date]]), DAY(TBL_DATA[[#This Row],[Date]]))</f>
        <v>40890</v>
      </c>
      <c r="B107" s="72" t="s">
        <v>223</v>
      </c>
      <c r="C107" s="11">
        <v>-1.7778100282998404E-2</v>
      </c>
      <c r="D107" s="6">
        <v>5.6448653122360692E-3</v>
      </c>
      <c r="E107" s="6">
        <v>7.6093985895554717E-2</v>
      </c>
      <c r="F107" s="2">
        <v>0.40289726590140457</v>
      </c>
      <c r="G107" s="121">
        <v>0.72632786328743149</v>
      </c>
      <c r="H107" s="18">
        <v>4.4817351828312559E-3</v>
      </c>
      <c r="I107" s="2">
        <v>0.60509010994517953</v>
      </c>
      <c r="J107" s="6">
        <v>1.7384016451445869</v>
      </c>
      <c r="K107" s="6">
        <v>0.59877670317318943</v>
      </c>
      <c r="L107" s="6">
        <v>5.426552023984333E-3</v>
      </c>
      <c r="M107" s="6">
        <v>0.13599757680891739</v>
      </c>
      <c r="N107" s="6">
        <v>8.753516624318719E-2</v>
      </c>
      <c r="O107" s="6">
        <v>-2.2671480144404454E-2</v>
      </c>
      <c r="P107" s="2">
        <v>-2.2062146455549891E-2</v>
      </c>
      <c r="Q107" s="2">
        <v>-1.9182196707109592E-2</v>
      </c>
      <c r="R107" s="6"/>
      <c r="S107" s="6"/>
      <c r="T107" s="86"/>
      <c r="U107" s="6"/>
      <c r="V107" s="6"/>
      <c r="X107">
        <v>0.85224870975991018</v>
      </c>
      <c r="Y107">
        <v>0.77380663164203334</v>
      </c>
      <c r="Z107" s="5">
        <v>0</v>
      </c>
      <c r="AA107">
        <v>0</v>
      </c>
      <c r="AB107" s="5">
        <f>SUM(TBL_DATA[[#This Row],[Consumer.Discretionary.1]:[Utilities.1]])*SQRT(252)</f>
        <v>0</v>
      </c>
      <c r="BO107" s="5" t="str">
        <f xml:space="preserve"> IF(ISBLANK(TBL_DATA[[#This Row],[SMALL.CAP]]),"",  SUM(TBL_DATA[[#This Row],[LARGE.CAP]:[SMALL.CAP]])*SQRT(252))</f>
        <v/>
      </c>
    </row>
    <row r="108" spans="1:67" x14ac:dyDescent="0.25">
      <c r="A108" s="3">
        <f>DATE(YEAR(TBL_DATA[[#This Row],[Date]]), MONTH(TBL_DATA[[#This Row],[Date]]), DAY(TBL_DATA[[#This Row],[Date]]))</f>
        <v>40891</v>
      </c>
      <c r="B108" s="72" t="s">
        <v>224</v>
      </c>
      <c r="C108" s="11">
        <v>-5.1418439716311645E-3</v>
      </c>
      <c r="D108" s="6">
        <v>4.7399632392863822E-4</v>
      </c>
      <c r="E108" s="6">
        <v>8.7590159241465182E-2</v>
      </c>
      <c r="F108" s="2">
        <v>0.40647455806308574</v>
      </c>
      <c r="G108" s="121">
        <v>0.73042942894974061</v>
      </c>
      <c r="H108" s="18">
        <v>4.4588339154769006E-3</v>
      </c>
      <c r="I108" s="2">
        <v>0.64079460669675625</v>
      </c>
      <c r="J108" s="6">
        <v>1.7381041381984961</v>
      </c>
      <c r="K108" s="6">
        <v>0.60150817773719967</v>
      </c>
      <c r="L108" s="6">
        <v>5.4211916811311095E-3</v>
      </c>
      <c r="M108" s="6">
        <v>0.13632808271463978</v>
      </c>
      <c r="N108" s="6">
        <v>8.8137163370151733E-2</v>
      </c>
      <c r="O108" s="6">
        <v>-2.769675090252699E-2</v>
      </c>
      <c r="P108" s="2">
        <v>-2.2256995039615795E-2</v>
      </c>
      <c r="Q108" s="2">
        <v>-1.937004634000021E-2</v>
      </c>
      <c r="R108" s="6"/>
      <c r="S108" s="6"/>
      <c r="T108" s="86"/>
      <c r="U108" s="6"/>
      <c r="V108" s="6"/>
      <c r="X108">
        <v>0.8546516418692125</v>
      </c>
      <c r="Y108">
        <v>0.77556958278235733</v>
      </c>
      <c r="Z108" s="5">
        <v>0</v>
      </c>
      <c r="AA108">
        <v>0</v>
      </c>
      <c r="AB108" s="5">
        <f>SUM(TBL_DATA[[#This Row],[Consumer.Discretionary.1]:[Utilities.1]])*SQRT(252)</f>
        <v>0</v>
      </c>
      <c r="BO108" s="5" t="str">
        <f xml:space="preserve"> IF(ISBLANK(TBL_DATA[[#This Row],[SMALL.CAP]]),"",  SUM(TBL_DATA[[#This Row],[LARGE.CAP]:[SMALL.CAP]])*SQRT(252))</f>
        <v/>
      </c>
    </row>
    <row r="109" spans="1:67" x14ac:dyDescent="0.25">
      <c r="A109" s="3">
        <f>DATE(YEAR(TBL_DATA[[#This Row],[Date]]), MONTH(TBL_DATA[[#This Row],[Date]]), DAY(TBL_DATA[[#This Row],[Date]]))</f>
        <v>40892</v>
      </c>
      <c r="B109" s="72" t="s">
        <v>225</v>
      </c>
      <c r="C109" s="11">
        <v>1.024772767777579E-2</v>
      </c>
      <c r="D109" s="6">
        <v>1.072658138695215E-2</v>
      </c>
      <c r="E109" s="6">
        <v>0.13083864355198038</v>
      </c>
      <c r="F109" s="2">
        <v>0.4081137365027051</v>
      </c>
      <c r="G109" s="121">
        <v>0.72080351239266727</v>
      </c>
      <c r="H109" s="18">
        <v>4.5840489218341397E-3</v>
      </c>
      <c r="I109" s="2">
        <v>0.66397812406974022</v>
      </c>
      <c r="J109" s="6">
        <v>1.7561294817501203</v>
      </c>
      <c r="K109" s="6">
        <v>0.60503044288689156</v>
      </c>
      <c r="L109" s="6">
        <v>5.4522540047078237E-3</v>
      </c>
      <c r="M109" s="6">
        <v>0.13771921515403518</v>
      </c>
      <c r="N109" s="6">
        <v>8.8137163370151733E-2</v>
      </c>
      <c r="O109" s="6">
        <v>-1.7732851985559628E-2</v>
      </c>
      <c r="P109" s="2">
        <v>-2.2348921452921458E-2</v>
      </c>
      <c r="Q109" s="2">
        <v>-1.9432513467244377E-2</v>
      </c>
      <c r="R109" s="6"/>
      <c r="S109" s="6"/>
      <c r="T109" s="86"/>
      <c r="U109" s="6"/>
      <c r="V109" s="6"/>
      <c r="X109">
        <v>0.84900147961747818</v>
      </c>
      <c r="Y109">
        <v>0.77783702848790359</v>
      </c>
      <c r="Z109" s="5">
        <v>0</v>
      </c>
      <c r="AA109">
        <v>0</v>
      </c>
      <c r="AB109" s="5">
        <f>SUM(TBL_DATA[[#This Row],[Consumer.Discretionary.1]:[Utilities.1]])*SQRT(252)</f>
        <v>0</v>
      </c>
      <c r="BO109" s="5" t="str">
        <f xml:space="preserve"> IF(ISBLANK(TBL_DATA[[#This Row],[SMALL.CAP]]),"",  SUM(TBL_DATA[[#This Row],[LARGE.CAP]:[SMALL.CAP]])*SQRT(252))</f>
        <v/>
      </c>
    </row>
    <row r="110" spans="1:67" x14ac:dyDescent="0.25">
      <c r="A110" s="3">
        <f>DATE(YEAR(TBL_DATA[[#This Row],[Date]]), MONTH(TBL_DATA[[#This Row],[Date]]), DAY(TBL_DATA[[#This Row],[Date]]))</f>
        <v>40893</v>
      </c>
      <c r="B110" s="72" t="s">
        <v>226</v>
      </c>
      <c r="C110" s="11">
        <v>1.7876569345211833E-2</v>
      </c>
      <c r="D110" s="6">
        <v>2.8794905208164856E-2</v>
      </c>
      <c r="E110" s="6">
        <v>0.17696157900236509</v>
      </c>
      <c r="F110" s="2">
        <v>0.4133539033341142</v>
      </c>
      <c r="G110" s="121">
        <v>0.69265949814468886</v>
      </c>
      <c r="H110" s="18">
        <v>4.9576190479340681E-3</v>
      </c>
      <c r="I110" s="2">
        <v>0.70619666011402038</v>
      </c>
      <c r="J110" s="6">
        <v>1.8636583589348426</v>
      </c>
      <c r="K110" s="6">
        <v>0.62233898906235707</v>
      </c>
      <c r="L110" s="6">
        <v>5.4955900606359666E-3</v>
      </c>
      <c r="M110" s="6">
        <v>0.14195919374510077</v>
      </c>
      <c r="N110" s="6">
        <v>8.8137163370151733E-2</v>
      </c>
      <c r="O110" s="6">
        <v>-1.7328519855608349E-4</v>
      </c>
      <c r="P110" s="2">
        <v>-2.2809601741363091E-2</v>
      </c>
      <c r="Q110" s="2">
        <v>-1.9803405940614215E-2</v>
      </c>
      <c r="R110" s="6"/>
      <c r="S110" s="6"/>
      <c r="T110" s="86"/>
      <c r="U110" s="6"/>
      <c r="V110" s="6"/>
      <c r="X110">
        <v>0.83226167648443894</v>
      </c>
      <c r="Y110">
        <v>0.7888846487683463</v>
      </c>
      <c r="Z110" s="5">
        <v>0</v>
      </c>
      <c r="AA110">
        <v>0</v>
      </c>
      <c r="AB110" s="5">
        <f>SUM(TBL_DATA[[#This Row],[Consumer.Discretionary.1]:[Utilities.1]])*SQRT(252)</f>
        <v>0</v>
      </c>
      <c r="BO110" s="5" t="str">
        <f xml:space="preserve"> IF(ISBLANK(TBL_DATA[[#This Row],[SMALL.CAP]]),"",  SUM(TBL_DATA[[#This Row],[LARGE.CAP]:[SMALL.CAP]])*SQRT(252))</f>
        <v/>
      </c>
    </row>
    <row r="111" spans="1:67" x14ac:dyDescent="0.25">
      <c r="A111" s="3">
        <f>DATE(YEAR(TBL_DATA[[#This Row],[Date]]), MONTH(TBL_DATA[[#This Row],[Date]]), DAY(TBL_DATA[[#This Row],[Date]]))</f>
        <v>40896</v>
      </c>
      <c r="B111" s="72" t="s">
        <v>227</v>
      </c>
      <c r="C111" s="11">
        <v>-3.3363182067651207E-3</v>
      </c>
      <c r="D111" s="6">
        <v>2.5362518034891757E-2</v>
      </c>
      <c r="E111" s="6">
        <v>0.21014655804815452</v>
      </c>
      <c r="F111" s="2">
        <v>0.41226616852800807</v>
      </c>
      <c r="G111" s="121">
        <v>0.69823816306024344</v>
      </c>
      <c r="H111" s="18">
        <v>4.8971021641167744E-3</v>
      </c>
      <c r="I111" s="2">
        <v>0.71853237639072853</v>
      </c>
      <c r="J111" s="6">
        <v>1.8601281952736954</v>
      </c>
      <c r="K111" s="6">
        <v>0.62349045821215598</v>
      </c>
      <c r="L111" s="6">
        <v>5.4700966579131751E-3</v>
      </c>
      <c r="M111" s="6">
        <v>0.14151656465324405</v>
      </c>
      <c r="N111" s="6">
        <v>8.7542213162225754E-2</v>
      </c>
      <c r="O111" s="6">
        <v>-3.5090252707582481E-3</v>
      </c>
      <c r="P111" s="2">
        <v>-2.2691945217843061E-2</v>
      </c>
      <c r="Q111" s="2">
        <v>-1.9695122742499356E-2</v>
      </c>
      <c r="R111" s="6"/>
      <c r="S111" s="6"/>
      <c r="T111" s="86"/>
      <c r="U111" s="6"/>
      <c r="V111" s="6"/>
      <c r="X111">
        <v>0.83560646422837304</v>
      </c>
      <c r="Y111">
        <v>0.78961411981559437</v>
      </c>
      <c r="Z111" s="5">
        <v>0</v>
      </c>
      <c r="AA111">
        <v>0</v>
      </c>
      <c r="AB111" s="5">
        <f>SUM(TBL_DATA[[#This Row],[Consumer.Discretionary.1]:[Utilities.1]])*SQRT(252)</f>
        <v>0</v>
      </c>
      <c r="BO111" s="5" t="str">
        <f xml:space="preserve"> IF(ISBLANK(TBL_DATA[[#This Row],[SMALL.CAP]]),"",  SUM(TBL_DATA[[#This Row],[LARGE.CAP]:[SMALL.CAP]])*SQRT(252))</f>
        <v/>
      </c>
    </row>
    <row r="112" spans="1:67" x14ac:dyDescent="0.25">
      <c r="A112" s="3">
        <f>DATE(YEAR(TBL_DATA[[#This Row],[Date]]), MONTH(TBL_DATA[[#This Row],[Date]]), DAY(TBL_DATA[[#This Row],[Date]]))</f>
        <v>40897</v>
      </c>
      <c r="B112" s="72" t="s">
        <v>228</v>
      </c>
      <c r="C112" s="11">
        <v>8.7817177967452562E-3</v>
      </c>
      <c r="D112" s="6">
        <v>3.4366962307634363E-2</v>
      </c>
      <c r="E112" s="6">
        <v>0.1905468005788391</v>
      </c>
      <c r="F112" s="2">
        <v>0.40639918101252603</v>
      </c>
      <c r="G112" s="121">
        <v>0.68906427296453987</v>
      </c>
      <c r="H112" s="18">
        <v>4.9262450819238749E-3</v>
      </c>
      <c r="I112" s="2">
        <v>0.68877160363347323</v>
      </c>
      <c r="J112" s="6">
        <v>1.8414607552790012</v>
      </c>
      <c r="K112" s="6">
        <v>0.61446034563237117</v>
      </c>
      <c r="L112" s="6">
        <v>5.4854874792528291E-3</v>
      </c>
      <c r="M112" s="6">
        <v>0.14024292840298774</v>
      </c>
      <c r="N112" s="6">
        <v>8.4659252102486565E-2</v>
      </c>
      <c r="O112" s="6">
        <v>0</v>
      </c>
      <c r="P112" s="2">
        <v>-2.2163587901823885E-2</v>
      </c>
      <c r="Q112" s="2">
        <v>-1.9193736557029689E-2</v>
      </c>
      <c r="R112" s="6"/>
      <c r="S112" s="6"/>
      <c r="T112" s="86"/>
      <c r="U112" s="6"/>
      <c r="V112" s="6"/>
      <c r="X112">
        <v>0.83009895371849485</v>
      </c>
      <c r="Y112">
        <v>0.78387521049741782</v>
      </c>
      <c r="Z112" s="5">
        <v>1</v>
      </c>
      <c r="AA112">
        <v>1</v>
      </c>
      <c r="AB112" s="5">
        <f>SUM(TBL_DATA[[#This Row],[Consumer.Discretionary.1]:[Utilities.1]])*SQRT(252)</f>
        <v>0</v>
      </c>
      <c r="BO112" s="5" t="str">
        <f xml:space="preserve"> IF(ISBLANK(TBL_DATA[[#This Row],[SMALL.CAP]]),"",  SUM(TBL_DATA[[#This Row],[LARGE.CAP]:[SMALL.CAP]])*SQRT(252))</f>
        <v/>
      </c>
    </row>
    <row r="113" spans="1:67" x14ac:dyDescent="0.25">
      <c r="A113" s="3">
        <f>DATE(YEAR(TBL_DATA[[#This Row],[Date]]), MONTH(TBL_DATA[[#This Row],[Date]]), DAY(TBL_DATA[[#This Row],[Date]]))</f>
        <v>40898</v>
      </c>
      <c r="B113" s="72" t="s">
        <v>229</v>
      </c>
      <c r="C113" s="11">
        <v>4.6830333414736337E-3</v>
      </c>
      <c r="D113" s="6">
        <v>3.9210937279439584E-2</v>
      </c>
      <c r="E113" s="6">
        <v>0.19401790051738654</v>
      </c>
      <c r="F113" s="2">
        <v>0.41005572226205994</v>
      </c>
      <c r="G113" s="121">
        <v>0.67985974087720846</v>
      </c>
      <c r="H113" s="18">
        <v>4.9355465269143514E-3</v>
      </c>
      <c r="I113" s="2">
        <v>0.6441742632780505</v>
      </c>
      <c r="J113" s="6">
        <v>2.0320987552980139</v>
      </c>
      <c r="K113" s="6">
        <v>0.63613920774121979</v>
      </c>
      <c r="L113" s="6">
        <v>5.2617805910788584E-3</v>
      </c>
      <c r="M113" s="6">
        <v>0.13847308717337611</v>
      </c>
      <c r="N113" s="6">
        <v>8.2160785269117992E-2</v>
      </c>
      <c r="O113" s="6">
        <v>0</v>
      </c>
      <c r="P113" s="2">
        <v>-2.1632450198911551E-2</v>
      </c>
      <c r="Q113" s="2">
        <v>-1.8700077858696686E-2</v>
      </c>
      <c r="R113" s="6"/>
      <c r="S113" s="6"/>
      <c r="T113" s="86"/>
      <c r="U113" s="6"/>
      <c r="V113" s="6"/>
      <c r="X113">
        <v>0.82453607615264979</v>
      </c>
      <c r="Y113">
        <v>0.79758335472928465</v>
      </c>
      <c r="Z113" s="5">
        <v>0</v>
      </c>
      <c r="AA113">
        <v>0</v>
      </c>
      <c r="AB113" s="5">
        <f>SUM(TBL_DATA[[#This Row],[Consumer.Discretionary.1]:[Utilities.1]])*SQRT(252)</f>
        <v>0</v>
      </c>
      <c r="BO113" s="5" t="str">
        <f xml:space="preserve"> IF(ISBLANK(TBL_DATA[[#This Row],[SMALL.CAP]]),"",  SUM(TBL_DATA[[#This Row],[LARGE.CAP]:[SMALL.CAP]])*SQRT(252))</f>
        <v/>
      </c>
    </row>
    <row r="114" spans="1:67" x14ac:dyDescent="0.25">
      <c r="A114" s="3">
        <f>DATE(YEAR(TBL_DATA[[#This Row],[Date]]), MONTH(TBL_DATA[[#This Row],[Date]]), DAY(TBL_DATA[[#This Row],[Date]]))</f>
        <v>40899</v>
      </c>
      <c r="B114" s="72" t="s">
        <v>230</v>
      </c>
      <c r="C114" s="11">
        <v>1.6156936759176297E-3</v>
      </c>
      <c r="D114" s="6">
        <v>4.0889983818746645E-2</v>
      </c>
      <c r="E114" s="6">
        <v>0.19684569735626245</v>
      </c>
      <c r="F114" s="2">
        <v>0.40987553366185137</v>
      </c>
      <c r="G114" s="121">
        <v>0.68043494619022371</v>
      </c>
      <c r="H114" s="18">
        <v>4.9301811977661685E-3</v>
      </c>
      <c r="I114" s="2">
        <v>0.59746242328566956</v>
      </c>
      <c r="J114" s="6">
        <v>2.0159830785840236</v>
      </c>
      <c r="K114" s="6">
        <v>0.63066985969080236</v>
      </c>
      <c r="L114" s="6">
        <v>5.3001799664196591E-3</v>
      </c>
      <c r="M114" s="6">
        <v>0.13844698776571621</v>
      </c>
      <c r="N114" s="6">
        <v>8.2160785269117992E-2</v>
      </c>
      <c r="O114" s="6">
        <v>0</v>
      </c>
      <c r="P114" s="2">
        <v>-2.1604018210119376E-2</v>
      </c>
      <c r="Q114" s="2">
        <v>-1.8672198563447207E-2</v>
      </c>
      <c r="R114" s="6"/>
      <c r="S114" s="6"/>
      <c r="T114" s="86"/>
      <c r="U114" s="6"/>
      <c r="V114" s="6"/>
      <c r="X114">
        <v>0.82488480783090168</v>
      </c>
      <c r="Y114">
        <v>0.79414725315321877</v>
      </c>
      <c r="Z114" s="5">
        <v>0</v>
      </c>
      <c r="AA114">
        <v>0</v>
      </c>
      <c r="AB114" s="5">
        <f>SUM(TBL_DATA[[#This Row],[Consumer.Discretionary.1]:[Utilities.1]])*SQRT(252)</f>
        <v>0</v>
      </c>
      <c r="BO114" s="5" t="str">
        <f xml:space="preserve"> IF(ISBLANK(TBL_DATA[[#This Row],[SMALL.CAP]]),"",  SUM(TBL_DATA[[#This Row],[LARGE.CAP]:[SMALL.CAP]])*SQRT(252))</f>
        <v/>
      </c>
    </row>
    <row r="115" spans="1:67" x14ac:dyDescent="0.25">
      <c r="A115" s="3">
        <f>DATE(YEAR(TBL_DATA[[#This Row],[Date]]), MONTH(TBL_DATA[[#This Row],[Date]]), DAY(TBL_DATA[[#This Row],[Date]]))</f>
        <v>40900</v>
      </c>
      <c r="B115" s="72" t="s">
        <v>231</v>
      </c>
      <c r="C115" s="11">
        <v>1.1705590133043369E-3</v>
      </c>
      <c r="D115" s="6">
        <v>4.2108406971163914E-2</v>
      </c>
      <c r="E115" s="6">
        <v>0.209515992368009</v>
      </c>
      <c r="F115" s="2">
        <v>0.41615661229762718</v>
      </c>
      <c r="G115" s="121">
        <v>0.68701857167476399</v>
      </c>
      <c r="H115" s="18">
        <v>4.8763502965870256E-3</v>
      </c>
      <c r="I115" s="2">
        <v>0.55691595438435493</v>
      </c>
      <c r="J115" s="6">
        <v>2.0005230694753418</v>
      </c>
      <c r="K115" s="6">
        <v>0.62587618996803718</v>
      </c>
      <c r="L115" s="6">
        <v>5.3314247789691821E-3</v>
      </c>
      <c r="M115" s="6">
        <v>0.13836806966891596</v>
      </c>
      <c r="N115" s="6">
        <v>8.2160785269117992E-2</v>
      </c>
      <c r="O115" s="6">
        <v>0</v>
      </c>
      <c r="P115" s="2">
        <v>-2.1632098584982291E-2</v>
      </c>
      <c r="Q115" s="2">
        <v>-1.870195014568278E-2</v>
      </c>
      <c r="R115" s="6"/>
      <c r="S115" s="6"/>
      <c r="T115" s="86"/>
      <c r="U115" s="6"/>
      <c r="V115" s="6"/>
      <c r="X115">
        <v>0.82886583454426666</v>
      </c>
      <c r="Y115">
        <v>0.79112337215382356</v>
      </c>
      <c r="Z115" s="5">
        <v>0</v>
      </c>
      <c r="AA115">
        <v>0</v>
      </c>
      <c r="AB115" s="5">
        <f>SUM(TBL_DATA[[#This Row],[Consumer.Discretionary.1]:[Utilities.1]])*SQRT(252)</f>
        <v>0</v>
      </c>
      <c r="BO115" s="5" t="str">
        <f xml:space="preserve"> IF(ISBLANK(TBL_DATA[[#This Row],[SMALL.CAP]]),"",  SUM(TBL_DATA[[#This Row],[LARGE.CAP]:[SMALL.CAP]])*SQRT(252))</f>
        <v/>
      </c>
    </row>
    <row r="116" spans="1:67" x14ac:dyDescent="0.25">
      <c r="A116" s="3">
        <f>DATE(YEAR(TBL_DATA[[#This Row],[Date]]), MONTH(TBL_DATA[[#This Row],[Date]]), DAY(TBL_DATA[[#This Row],[Date]]))</f>
        <v>40904</v>
      </c>
      <c r="B116" s="72" t="s">
        <v>232</v>
      </c>
      <c r="C116" s="11">
        <v>3.4220207032252575E-3</v>
      </c>
      <c r="D116" s="6">
        <v>4.567452351482415E-2</v>
      </c>
      <c r="E116" s="6">
        <v>0.22188465655987955</v>
      </c>
      <c r="F116" s="2">
        <v>0.41591953428419565</v>
      </c>
      <c r="G116" s="121">
        <v>0.68482895312335124</v>
      </c>
      <c r="H116" s="18">
        <v>4.8875612055985541E-3</v>
      </c>
      <c r="I116" s="2">
        <v>0.61537100850164861</v>
      </c>
      <c r="J116" s="6">
        <v>2.0054874603429753</v>
      </c>
      <c r="K116" s="6">
        <v>0.62114313618956007</v>
      </c>
      <c r="L116" s="6">
        <v>5.3586652966979374E-3</v>
      </c>
      <c r="M116" s="6">
        <v>0.13820358928392698</v>
      </c>
      <c r="N116" s="6">
        <v>8.2160785269117992E-2</v>
      </c>
      <c r="O116" s="6">
        <v>0</v>
      </c>
      <c r="P116" s="2">
        <v>-2.1634647362027588E-2</v>
      </c>
      <c r="Q116" s="2">
        <v>-1.8707982038048864E-2</v>
      </c>
      <c r="R116" s="6"/>
      <c r="S116" s="6"/>
      <c r="T116" s="86"/>
      <c r="U116" s="6"/>
      <c r="V116" s="6"/>
      <c r="X116">
        <v>0.82754392821369405</v>
      </c>
      <c r="Y116">
        <v>0.78812634532133241</v>
      </c>
      <c r="Z116" s="5">
        <v>0</v>
      </c>
      <c r="AA116">
        <v>0</v>
      </c>
      <c r="AB116" s="5">
        <f>SUM(TBL_DATA[[#This Row],[Consumer.Discretionary.1]:[Utilities.1]])*SQRT(252)</f>
        <v>0</v>
      </c>
      <c r="BO116" s="5" t="str">
        <f xml:space="preserve"> IF(ISBLANK(TBL_DATA[[#This Row],[SMALL.CAP]]),"",  SUM(TBL_DATA[[#This Row],[LARGE.CAP]:[SMALL.CAP]])*SQRT(252))</f>
        <v/>
      </c>
    </row>
    <row r="117" spans="1:67" x14ac:dyDescent="0.25">
      <c r="A117" s="3">
        <f>DATE(YEAR(TBL_DATA[[#This Row],[Date]]), MONTH(TBL_DATA[[#This Row],[Date]]), DAY(TBL_DATA[[#This Row],[Date]]))</f>
        <v>40905</v>
      </c>
      <c r="B117" s="72" t="s">
        <v>233</v>
      </c>
      <c r="C117" s="11">
        <v>-6.2949384715945923E-3</v>
      </c>
      <c r="D117" s="6">
        <v>3.9092066727984376E-2</v>
      </c>
      <c r="E117" s="6">
        <v>0.2403401089505417</v>
      </c>
      <c r="F117" s="2">
        <v>0.41108969568688408</v>
      </c>
      <c r="G117" s="121">
        <v>0.67994466450770397</v>
      </c>
      <c r="H117" s="18">
        <v>4.8470737582587357E-3</v>
      </c>
      <c r="I117" s="2">
        <v>0.59753145466162327</v>
      </c>
      <c r="J117" s="6">
        <v>2.0117562413243948</v>
      </c>
      <c r="K117" s="6">
        <v>0.60649244820168358</v>
      </c>
      <c r="L117" s="6">
        <v>5.3745688209298689E-3</v>
      </c>
      <c r="M117" s="6">
        <v>0.1360089109344664</v>
      </c>
      <c r="N117" s="6">
        <v>7.8961915028713539E-2</v>
      </c>
      <c r="O117" s="6">
        <v>-6.2949384715945689E-3</v>
      </c>
      <c r="P117" s="2">
        <v>-2.1163001750287621E-2</v>
      </c>
      <c r="Q117" s="2">
        <v>-1.828281198498239E-2</v>
      </c>
      <c r="R117" s="6"/>
      <c r="S117" s="6"/>
      <c r="T117" s="86"/>
      <c r="U117" s="6"/>
      <c r="V117" s="6"/>
      <c r="X117">
        <v>0.82458757237039659</v>
      </c>
      <c r="Y117">
        <v>0.77877625040937382</v>
      </c>
      <c r="Z117" s="5">
        <v>0</v>
      </c>
      <c r="AA117">
        <v>0</v>
      </c>
      <c r="AB117" s="5">
        <f>SUM(TBL_DATA[[#This Row],[Consumer.Discretionary.1]:[Utilities.1]])*SQRT(252)</f>
        <v>0</v>
      </c>
      <c r="BO117" s="5" t="str">
        <f xml:space="preserve"> IF(ISBLANK(TBL_DATA[[#This Row],[SMALL.CAP]]),"",  SUM(TBL_DATA[[#This Row],[LARGE.CAP]:[SMALL.CAP]])*SQRT(252))</f>
        <v/>
      </c>
    </row>
    <row r="118" spans="1:67" x14ac:dyDescent="0.25">
      <c r="A118" s="3">
        <f>DATE(YEAR(TBL_DATA[[#This Row],[Date]]), MONTH(TBL_DATA[[#This Row],[Date]]), DAY(TBL_DATA[[#This Row],[Date]]))</f>
        <v>40906</v>
      </c>
      <c r="B118" s="72" t="s">
        <v>234</v>
      </c>
      <c r="C118" s="11">
        <v>4.3614419928214914E-3</v>
      </c>
      <c r="D118" s="6">
        <v>4.3624006502219537E-2</v>
      </c>
      <c r="E118" s="6">
        <v>0.24792140844866339</v>
      </c>
      <c r="F118" s="2">
        <v>0.41152429686146547</v>
      </c>
      <c r="G118" s="121">
        <v>0.68168429190723323</v>
      </c>
      <c r="H118" s="18">
        <v>4.8381698556450971E-3</v>
      </c>
      <c r="I118" s="2">
        <v>0.59200811212736637</v>
      </c>
      <c r="J118" s="6">
        <v>2.0061744551763661</v>
      </c>
      <c r="K118" s="6">
        <v>0.60665207052942194</v>
      </c>
      <c r="L118" s="6">
        <v>5.3782441093106707E-3</v>
      </c>
      <c r="M118" s="6">
        <v>0.13612953041046774</v>
      </c>
      <c r="N118" s="6">
        <v>7.8961915028713539E-2</v>
      </c>
      <c r="O118" s="6">
        <v>-1.9609514877652057E-3</v>
      </c>
      <c r="P118" s="2">
        <v>-2.1141397486661152E-2</v>
      </c>
      <c r="Q118" s="2">
        <v>-1.8258653425627144E-2</v>
      </c>
      <c r="R118" s="6"/>
      <c r="S118" s="6"/>
      <c r="T118" s="86"/>
      <c r="U118" s="6"/>
      <c r="V118" s="6"/>
      <c r="X118">
        <v>0.82564174549693969</v>
      </c>
      <c r="Y118">
        <v>0.7788787264583763</v>
      </c>
      <c r="Z118" s="5">
        <v>0</v>
      </c>
      <c r="AA118">
        <v>0</v>
      </c>
      <c r="AB118" s="5">
        <f>SUM(TBL_DATA[[#This Row],[Consumer.Discretionary.1]:[Utilities.1]])*SQRT(252)</f>
        <v>0</v>
      </c>
      <c r="BO118" s="5" t="str">
        <f xml:space="preserve"> IF(ISBLANK(TBL_DATA[[#This Row],[SMALL.CAP]]),"",  SUM(TBL_DATA[[#This Row],[LARGE.CAP]:[SMALL.CAP]])*SQRT(252))</f>
        <v/>
      </c>
    </row>
    <row r="119" spans="1:67" x14ac:dyDescent="0.25">
      <c r="A119" s="3">
        <f>DATE(YEAR(TBL_DATA[[#This Row],[Date]]), MONTH(TBL_DATA[[#This Row],[Date]]), DAY(TBL_DATA[[#This Row],[Date]]))</f>
        <v>40907</v>
      </c>
      <c r="B119" s="72" t="s">
        <v>235</v>
      </c>
      <c r="C119" s="11">
        <v>-2.5200751751239384E-3</v>
      </c>
      <c r="D119" s="6">
        <v>4.0993995551269924E-2</v>
      </c>
      <c r="E119" s="6">
        <v>0.22027923434764074</v>
      </c>
      <c r="F119" s="2">
        <v>0.41708484478166646</v>
      </c>
      <c r="G119" s="121">
        <v>0.68067909925492354</v>
      </c>
      <c r="H119" s="18">
        <v>4.8232673260710963E-3</v>
      </c>
      <c r="I119" s="2">
        <v>0.59260380642602795</v>
      </c>
      <c r="J119" s="6">
        <v>1.9935756785902146</v>
      </c>
      <c r="K119" s="6">
        <v>0.60343249753319617</v>
      </c>
      <c r="L119" s="6">
        <v>5.3750959514993635E-3</v>
      </c>
      <c r="M119" s="6">
        <v>0.13549645428535106</v>
      </c>
      <c r="N119" s="6">
        <v>7.8170727694346243E-2</v>
      </c>
      <c r="O119" s="6">
        <v>-4.4760849177252204E-3</v>
      </c>
      <c r="P119" s="2">
        <v>-2.0978844087315991E-2</v>
      </c>
      <c r="Q119" s="2">
        <v>-1.8109506349174305E-2</v>
      </c>
      <c r="R119" s="6"/>
      <c r="S119" s="6"/>
      <c r="T119" s="86"/>
      <c r="U119" s="6"/>
      <c r="V119" s="6"/>
      <c r="X119">
        <v>0.82503278677572789</v>
      </c>
      <c r="Y119">
        <v>0.77680917703976449</v>
      </c>
      <c r="Z119" s="5">
        <v>0</v>
      </c>
      <c r="AA119">
        <v>0</v>
      </c>
      <c r="AB119" s="5">
        <f>SUM(TBL_DATA[[#This Row],[Consumer.Discretionary.1]:[Utilities.1]])*SQRT(252)</f>
        <v>0</v>
      </c>
      <c r="BO119" s="5" t="str">
        <f xml:space="preserve"> IF(ISBLANK(TBL_DATA[[#This Row],[SMALL.CAP]]),"",  SUM(TBL_DATA[[#This Row],[LARGE.CAP]:[SMALL.CAP]])*SQRT(252))</f>
        <v/>
      </c>
    </row>
    <row r="120" spans="1:67" x14ac:dyDescent="0.25">
      <c r="A120" s="3">
        <f>DATE(YEAR(TBL_DATA[[#This Row],[Date]]), MONTH(TBL_DATA[[#This Row],[Date]]), DAY(TBL_DATA[[#This Row],[Date]]))</f>
        <v>40911</v>
      </c>
      <c r="B120" s="72" t="s">
        <v>236</v>
      </c>
      <c r="C120" s="11">
        <v>1.6414736150959523E-3</v>
      </c>
      <c r="D120" s="6">
        <v>4.270275972844062E-2</v>
      </c>
      <c r="E120" s="6">
        <v>0.22688775558398011</v>
      </c>
      <c r="F120" s="2">
        <v>0.40398567340106323</v>
      </c>
      <c r="G120" s="121">
        <v>0.65589034133533497</v>
      </c>
      <c r="H120" s="18">
        <v>4.8323933197097274E-3</v>
      </c>
      <c r="I120" s="2">
        <v>0.56642202877587522</v>
      </c>
      <c r="J120" s="6">
        <v>1.8915658163015774</v>
      </c>
      <c r="K120" s="6">
        <v>0.56201237078261534</v>
      </c>
      <c r="L120" s="6">
        <v>5.4518608920385795E-3</v>
      </c>
      <c r="M120" s="6">
        <v>0.13077180381629444</v>
      </c>
      <c r="N120" s="6">
        <v>7.1440910298375168E-2</v>
      </c>
      <c r="O120" s="6">
        <v>-2.8419586779206973E-3</v>
      </c>
      <c r="P120" s="2">
        <v>-1.9914041586910819E-2</v>
      </c>
      <c r="Q120" s="2">
        <v>-1.7144755307398767E-2</v>
      </c>
      <c r="R120" s="6"/>
      <c r="S120" s="6"/>
      <c r="T120" s="86"/>
      <c r="U120" s="6"/>
      <c r="V120" s="6"/>
      <c r="X120">
        <v>0.8098705707304934</v>
      </c>
      <c r="Y120">
        <v>0.74967484337052115</v>
      </c>
      <c r="Z120" s="5">
        <v>0</v>
      </c>
      <c r="AA120">
        <v>0</v>
      </c>
      <c r="AB120" s="5">
        <f>SUM(TBL_DATA[[#This Row],[Consumer.Discretionary.1]:[Utilities.1]])*SQRT(252)</f>
        <v>0</v>
      </c>
      <c r="BO120" s="5" t="str">
        <f xml:space="preserve"> IF(ISBLANK(TBL_DATA[[#This Row],[SMALL.CAP]]),"",  SUM(TBL_DATA[[#This Row],[LARGE.CAP]:[SMALL.CAP]])*SQRT(252))</f>
        <v/>
      </c>
    </row>
    <row r="121" spans="1:67" x14ac:dyDescent="0.25">
      <c r="A121" s="3">
        <f>DATE(YEAR(TBL_DATA[[#This Row],[Date]]), MONTH(TBL_DATA[[#This Row],[Date]]), DAY(TBL_DATA[[#This Row],[Date]]))</f>
        <v>40912</v>
      </c>
      <c r="B121" s="72" t="s">
        <v>237</v>
      </c>
      <c r="C121" s="11">
        <v>-5.4151110097757369E-4</v>
      </c>
      <c r="D121" s="6">
        <v>4.2138124609027772E-2</v>
      </c>
      <c r="E121" s="6">
        <v>0.20500024534509964</v>
      </c>
      <c r="F121" s="2">
        <v>0.39972045219163255</v>
      </c>
      <c r="G121" s="121">
        <v>0.64737539689713663</v>
      </c>
      <c r="H121" s="18">
        <v>4.8134259058427694E-3</v>
      </c>
      <c r="I121" s="2">
        <v>0.49994929502673879</v>
      </c>
      <c r="J121" s="6">
        <v>1.8721513475528822</v>
      </c>
      <c r="K121" s="6">
        <v>0.56681037241326115</v>
      </c>
      <c r="L121" s="6">
        <v>5.335031775649925E-3</v>
      </c>
      <c r="M121" s="6">
        <v>0.12867620864348334</v>
      </c>
      <c r="N121" s="6">
        <v>7.1449118968328881E-2</v>
      </c>
      <c r="O121" s="6">
        <v>-3.3819308267255543E-3</v>
      </c>
      <c r="P121" s="2">
        <v>-1.9788627012927312E-2</v>
      </c>
      <c r="Q121" s="2">
        <v>-1.706371805933813E-2</v>
      </c>
      <c r="R121" s="6"/>
      <c r="S121" s="6"/>
      <c r="T121" s="86"/>
      <c r="U121" s="6"/>
      <c r="V121" s="6"/>
      <c r="X121">
        <v>0.80459641864548248</v>
      </c>
      <c r="Y121">
        <v>0.75286809761953721</v>
      </c>
      <c r="Z121" s="5">
        <v>0</v>
      </c>
      <c r="AA121">
        <v>0</v>
      </c>
      <c r="AB121" s="5">
        <f>SUM(TBL_DATA[[#This Row],[Consumer.Discretionary.1]:[Utilities.1]])*SQRT(252)</f>
        <v>0</v>
      </c>
      <c r="BO121" s="5" t="str">
        <f xml:space="preserve"> IF(ISBLANK(TBL_DATA[[#This Row],[SMALL.CAP]]),"",  SUM(TBL_DATA[[#This Row],[LARGE.CAP]:[SMALL.CAP]])*SQRT(252))</f>
        <v/>
      </c>
    </row>
    <row r="122" spans="1:67" x14ac:dyDescent="0.25">
      <c r="A122" s="3">
        <f>DATE(YEAR(TBL_DATA[[#This Row],[Date]]), MONTH(TBL_DATA[[#This Row],[Date]]), DAY(TBL_DATA[[#This Row],[Date]]))</f>
        <v>40913</v>
      </c>
      <c r="B122" s="72" t="s">
        <v>238</v>
      </c>
      <c r="C122" s="11">
        <v>3.5502452378236142E-3</v>
      </c>
      <c r="D122" s="6">
        <v>4.5837970523075366E-2</v>
      </c>
      <c r="E122" s="6">
        <v>0.21589813074818687</v>
      </c>
      <c r="F122" s="2">
        <v>0.40054204274038735</v>
      </c>
      <c r="G122" s="121">
        <v>0.64430652775081454</v>
      </c>
      <c r="H122" s="18">
        <v>4.8168606058399434E-3</v>
      </c>
      <c r="I122" s="2">
        <v>0.50880746473606298</v>
      </c>
      <c r="J122" s="6">
        <v>1.8802023421716123</v>
      </c>
      <c r="K122" s="6">
        <v>0.56411389829534364</v>
      </c>
      <c r="L122" s="6">
        <v>5.3322762622348332E-3</v>
      </c>
      <c r="M122" s="6">
        <v>0.12821132883673941</v>
      </c>
      <c r="N122" s="6">
        <v>7.1449118968328881E-2</v>
      </c>
      <c r="O122" s="6">
        <v>0</v>
      </c>
      <c r="P122" s="2">
        <v>-1.9771815249640612E-2</v>
      </c>
      <c r="Q122" s="2">
        <v>-1.7056750813239912E-2</v>
      </c>
      <c r="R122" s="6"/>
      <c r="S122" s="6"/>
      <c r="T122" s="86"/>
      <c r="U122" s="6"/>
      <c r="V122" s="6"/>
      <c r="X122">
        <v>0.80268706713813109</v>
      </c>
      <c r="Y122">
        <v>0.75107516154865883</v>
      </c>
      <c r="Z122" s="5">
        <v>0</v>
      </c>
      <c r="AA122">
        <v>0</v>
      </c>
      <c r="AB122" s="5">
        <f>SUM(TBL_DATA[[#This Row],[Consumer.Discretionary.1]:[Utilities.1]])*SQRT(252)</f>
        <v>0</v>
      </c>
      <c r="BO122" s="5" t="str">
        <f xml:space="preserve"> IF(ISBLANK(TBL_DATA[[#This Row],[SMALL.CAP]]),"",  SUM(TBL_DATA[[#This Row],[LARGE.CAP]:[SMALL.CAP]])*SQRT(252))</f>
        <v/>
      </c>
    </row>
    <row r="123" spans="1:67" x14ac:dyDescent="0.25">
      <c r="A123" s="3">
        <f>DATE(YEAR(TBL_DATA[[#This Row],[Date]]), MONTH(TBL_DATA[[#This Row],[Date]]), DAY(TBL_DATA[[#This Row],[Date]]))</f>
        <v>40914</v>
      </c>
      <c r="B123" s="72" t="s">
        <v>239</v>
      </c>
      <c r="C123" s="11">
        <v>-2.2447964765219281E-3</v>
      </c>
      <c r="D123" s="6">
        <v>4.34902771318324E-2</v>
      </c>
      <c r="E123" s="6">
        <v>0.20111143301987111</v>
      </c>
      <c r="F123" s="2">
        <v>0.40006101648464537</v>
      </c>
      <c r="G123" s="121">
        <v>0.63950726503548139</v>
      </c>
      <c r="H123" s="18">
        <v>4.8228434787145865E-3</v>
      </c>
      <c r="I123" s="2">
        <v>0.48872784688120108</v>
      </c>
      <c r="J123" s="6">
        <v>1.8807230349905326</v>
      </c>
      <c r="K123" s="6">
        <v>0.55674770702468357</v>
      </c>
      <c r="L123" s="6">
        <v>5.3478646187731195E-3</v>
      </c>
      <c r="M123" s="6">
        <v>0.1275132102176374</v>
      </c>
      <c r="N123" s="6">
        <v>7.1590034545559733E-2</v>
      </c>
      <c r="O123" s="6">
        <v>-2.2447964765218709E-3</v>
      </c>
      <c r="P123" s="2">
        <v>-1.9835630229116417E-2</v>
      </c>
      <c r="Q123" s="2">
        <v>-1.7135349486577328E-2</v>
      </c>
      <c r="R123" s="6"/>
      <c r="S123" s="6"/>
      <c r="T123" s="86"/>
      <c r="U123" s="6"/>
      <c r="V123" s="6"/>
      <c r="X123">
        <v>0.79969198134999542</v>
      </c>
      <c r="Y123">
        <v>0.74615528345290405</v>
      </c>
      <c r="Z123" s="5">
        <v>0</v>
      </c>
      <c r="AA123">
        <v>0</v>
      </c>
      <c r="AB123" s="5">
        <f>SUM(TBL_DATA[[#This Row],[Consumer.Discretionary.1]:[Utilities.1]])*SQRT(252)</f>
        <v>0</v>
      </c>
      <c r="BO123" s="5" t="str">
        <f xml:space="preserve"> IF(ISBLANK(TBL_DATA[[#This Row],[SMALL.CAP]]),"",  SUM(TBL_DATA[[#This Row],[LARGE.CAP]:[SMALL.CAP]])*SQRT(252))</f>
        <v/>
      </c>
    </row>
    <row r="124" spans="1:67" x14ac:dyDescent="0.25">
      <c r="A124" s="3">
        <f>DATE(YEAR(TBL_DATA[[#This Row],[Date]]), MONTH(TBL_DATA[[#This Row],[Date]]), DAY(TBL_DATA[[#This Row],[Date]]))</f>
        <v>40917</v>
      </c>
      <c r="B124" s="72" t="s">
        <v>240</v>
      </c>
      <c r="C124" s="11">
        <v>-7.1197687499121155E-4</v>
      </c>
      <c r="D124" s="6">
        <v>4.2747336185236184E-2</v>
      </c>
      <c r="E124" s="6">
        <v>0.19340048822094036</v>
      </c>
      <c r="F124" s="2">
        <v>0.39956568906152334</v>
      </c>
      <c r="G124" s="121">
        <v>0.63671336655812216</v>
      </c>
      <c r="H124" s="18">
        <v>4.8312392857159684E-3</v>
      </c>
      <c r="I124" s="2">
        <v>0.47379129376727458</v>
      </c>
      <c r="J124" s="6">
        <v>1.8537643133510495</v>
      </c>
      <c r="K124" s="6">
        <v>0.54826835376349592</v>
      </c>
      <c r="L124" s="6">
        <v>5.3873364230472886E-3</v>
      </c>
      <c r="M124" s="6">
        <v>0.12724306127487753</v>
      </c>
      <c r="N124" s="6">
        <v>7.1315223471655115E-2</v>
      </c>
      <c r="O124" s="6">
        <v>-2.9551751083328748E-3</v>
      </c>
      <c r="P124" s="2">
        <v>-1.9750933041945602E-2</v>
      </c>
      <c r="Q124" s="2">
        <v>-1.7056373102659034E-2</v>
      </c>
      <c r="R124" s="6"/>
      <c r="S124" s="6"/>
      <c r="T124" s="86"/>
      <c r="U124" s="6"/>
      <c r="V124" s="6"/>
      <c r="X124">
        <v>0.79794321010841496</v>
      </c>
      <c r="Y124">
        <v>0.74045145267160895</v>
      </c>
      <c r="Z124" s="5">
        <v>0</v>
      </c>
      <c r="AA124">
        <v>0</v>
      </c>
      <c r="AB124" s="5">
        <f>SUM(TBL_DATA[[#This Row],[Consumer.Discretionary.1]:[Utilities.1]])*SQRT(252)</f>
        <v>0</v>
      </c>
      <c r="BO124" s="5" t="str">
        <f xml:space="preserve"> IF(ISBLANK(TBL_DATA[[#This Row],[SMALL.CAP]]),"",  SUM(TBL_DATA[[#This Row],[LARGE.CAP]:[SMALL.CAP]])*SQRT(252))</f>
        <v/>
      </c>
    </row>
    <row r="125" spans="1:67" x14ac:dyDescent="0.25">
      <c r="A125" s="3">
        <f>DATE(YEAR(TBL_DATA[[#This Row],[Date]]), MONTH(TBL_DATA[[#This Row],[Date]]), DAY(TBL_DATA[[#This Row],[Date]]))</f>
        <v>40918</v>
      </c>
      <c r="B125" s="72" t="s">
        <v>241</v>
      </c>
      <c r="C125" s="11">
        <v>6.3838579591604652E-3</v>
      </c>
      <c r="D125" s="6">
        <v>4.9404087066735602E-2</v>
      </c>
      <c r="E125" s="6">
        <v>0.21246524556397084</v>
      </c>
      <c r="F125" s="2">
        <v>0.40594818349953399</v>
      </c>
      <c r="G125" s="121">
        <v>0.62931152010277636</v>
      </c>
      <c r="H125" s="18">
        <v>4.8274198810664519E-3</v>
      </c>
      <c r="I125" s="2">
        <v>0.44262250857941399</v>
      </c>
      <c r="J125" s="6">
        <v>1.8141820698558202</v>
      </c>
      <c r="K125" s="6">
        <v>0.53525258875093906</v>
      </c>
      <c r="L125" s="6">
        <v>5.4052902530269849E-3</v>
      </c>
      <c r="M125" s="6">
        <v>0.12586668679752352</v>
      </c>
      <c r="N125" s="6">
        <v>7.1315223471655115E-2</v>
      </c>
      <c r="O125" s="6">
        <v>0</v>
      </c>
      <c r="P125" s="2">
        <v>-1.9609459886157796E-2</v>
      </c>
      <c r="Q125" s="2">
        <v>-1.6944046711268243E-2</v>
      </c>
      <c r="R125" s="6"/>
      <c r="S125" s="6"/>
      <c r="T125" s="86"/>
      <c r="U125" s="6"/>
      <c r="V125" s="6"/>
      <c r="X125">
        <v>0.79329157319536459</v>
      </c>
      <c r="Y125">
        <v>0.73160958765651718</v>
      </c>
      <c r="Z125" s="5">
        <v>0</v>
      </c>
      <c r="AA125">
        <v>0</v>
      </c>
      <c r="AB125" s="5">
        <f>SUM(TBL_DATA[[#This Row],[Consumer.Discretionary.1]:[Utilities.1]])*SQRT(252)</f>
        <v>0</v>
      </c>
      <c r="BO125" s="5" t="str">
        <f xml:space="preserve"> IF(ISBLANK(TBL_DATA[[#This Row],[SMALL.CAP]]),"",  SUM(TBL_DATA[[#This Row],[LARGE.CAP]:[SMALL.CAP]])*SQRT(252))</f>
        <v/>
      </c>
    </row>
    <row r="126" spans="1:67" x14ac:dyDescent="0.25">
      <c r="A126" s="3">
        <f>DATE(YEAR(TBL_DATA[[#This Row],[Date]]), MONTH(TBL_DATA[[#This Row],[Date]]), DAY(TBL_DATA[[#This Row],[Date]]))</f>
        <v>40919</v>
      </c>
      <c r="B126" s="72" t="s">
        <v>242</v>
      </c>
      <c r="C126" s="11">
        <v>-1.0477876106194165E-3</v>
      </c>
      <c r="D126" s="6">
        <v>4.8304534465773763E-2</v>
      </c>
      <c r="E126" s="6">
        <v>0.21342820477328361</v>
      </c>
      <c r="F126" s="2">
        <v>0.40595659553937657</v>
      </c>
      <c r="G126" s="29">
        <v>0.62945969150081404</v>
      </c>
      <c r="H126" s="56">
        <v>4.8260350020914783E-3</v>
      </c>
      <c r="I126">
        <v>0.45258343032727888</v>
      </c>
      <c r="J126" s="6">
        <v>1.8163538044916587</v>
      </c>
      <c r="K126" s="6">
        <v>0.53697246455438263</v>
      </c>
      <c r="L126" s="6">
        <v>5.394809918616475E-3</v>
      </c>
      <c r="M126" s="6">
        <v>0.12585573446252268</v>
      </c>
      <c r="N126" s="6">
        <v>7.1306631186010286E-2</v>
      </c>
      <c r="O126" s="6">
        <v>-1.0477876106192996E-3</v>
      </c>
      <c r="P126" s="2">
        <v>-1.9605457774723431E-2</v>
      </c>
      <c r="Q126" s="2">
        <v>-1.6940276531719513E-2</v>
      </c>
      <c r="U126" s="6"/>
      <c r="X126">
        <v>0.79338495794967911</v>
      </c>
      <c r="Y126">
        <v>0.73278405042303063</v>
      </c>
      <c r="Z126" s="5">
        <v>0</v>
      </c>
      <c r="AA126">
        <v>0</v>
      </c>
      <c r="AB126" s="5">
        <f>SUM(TBL_DATA[[#This Row],[Consumer.Discretionary.1]:[Utilities.1]])*SQRT(252)</f>
        <v>0</v>
      </c>
      <c r="BO126" s="5" t="str">
        <f xml:space="preserve"> IF(ISBLANK(TBL_DATA[[#This Row],[SMALL.CAP]]),"",  SUM(TBL_DATA[[#This Row],[LARGE.CAP]:[SMALL.CAP]])*SQRT(252))</f>
        <v/>
      </c>
    </row>
    <row r="127" spans="1:67" x14ac:dyDescent="0.25">
      <c r="A127" s="3">
        <f>DATE(YEAR(TBL_DATA[[#This Row],[Date]]), MONTH(TBL_DATA[[#This Row],[Date]]), DAY(TBL_DATA[[#This Row],[Date]]))</f>
        <v>40920</v>
      </c>
      <c r="B127" s="72" t="s">
        <v>243</v>
      </c>
      <c r="C127" s="11">
        <v>5.9531402814984639E-4</v>
      </c>
      <c r="D127" s="6">
        <v>4.8928604860914326E-2</v>
      </c>
      <c r="E127" s="6">
        <v>0.2100990056764076</v>
      </c>
      <c r="F127" s="2">
        <v>0.40614638435476164</v>
      </c>
      <c r="G127" s="121">
        <v>0.62836870106963783</v>
      </c>
      <c r="H127" s="18">
        <v>4.8278138923950678E-3</v>
      </c>
      <c r="I127" s="2">
        <v>0.44366016413444687</v>
      </c>
      <c r="J127" s="6">
        <v>1.8152560034310412</v>
      </c>
      <c r="K127" s="6">
        <v>0.53537043157988717</v>
      </c>
      <c r="L127" s="6">
        <v>5.3981854538169942E-3</v>
      </c>
      <c r="M127" s="6">
        <v>0.12571718526355205</v>
      </c>
      <c r="N127" s="6">
        <v>7.1306631186010286E-2</v>
      </c>
      <c r="O127" s="6">
        <v>-4.5309734513265809E-4</v>
      </c>
      <c r="P127" s="2">
        <v>-1.9641900749402193E-2</v>
      </c>
      <c r="Q127" s="2">
        <v>-1.6979653490518321E-2</v>
      </c>
      <c r="R127" s="6">
        <v>8.6939597382824418E-2</v>
      </c>
      <c r="S127" s="6">
        <v>7.2359097969503974E-2</v>
      </c>
      <c r="T127" s="86">
        <v>1.2015019509981377</v>
      </c>
      <c r="U127" s="6">
        <v>0.51075309993781759</v>
      </c>
      <c r="V127" s="6">
        <v>8.9854376412690187E-2</v>
      </c>
      <c r="W127" s="29">
        <v>5.6842317573046293</v>
      </c>
      <c r="X127">
        <v>0.79269710550098382</v>
      </c>
      <c r="Y127">
        <v>0.7316901199140845</v>
      </c>
      <c r="Z127" s="5">
        <v>0</v>
      </c>
      <c r="AA127">
        <v>0</v>
      </c>
      <c r="AB127" s="5">
        <f>SUM(TBL_DATA[[#This Row],[Consumer.Discretionary.1]:[Utilities.1]])*SQRT(252)</f>
        <v>0</v>
      </c>
      <c r="BO127" s="5" t="str">
        <f xml:space="preserve"> IF(ISBLANK(TBL_DATA[[#This Row],[SMALL.CAP]]),"",  SUM(TBL_DATA[[#This Row],[LARGE.CAP]:[SMALL.CAP]])*SQRT(252))</f>
        <v/>
      </c>
    </row>
    <row r="128" spans="1:67" x14ac:dyDescent="0.25">
      <c r="A128" s="3">
        <f>DATE(YEAR(TBL_DATA[[#This Row],[Date]]), MONTH(TBL_DATA[[#This Row],[Date]]), DAY(TBL_DATA[[#This Row],[Date]]))</f>
        <v>40921</v>
      </c>
      <c r="B128" s="72" t="s">
        <v>244</v>
      </c>
      <c r="C128" s="11">
        <v>-8.1452835266952964E-3</v>
      </c>
      <c r="D128" s="6">
        <v>4.0384783975061289E-2</v>
      </c>
      <c r="E128" s="6">
        <v>0.16382635277313429</v>
      </c>
      <c r="F128" s="2">
        <v>0.40977137352639365</v>
      </c>
      <c r="G128" s="121">
        <v>0.62658601364596245</v>
      </c>
      <c r="H128" s="18">
        <v>4.8930632178118046E-3</v>
      </c>
      <c r="I128" s="2">
        <v>0.3907406107839555</v>
      </c>
      <c r="J128" s="6">
        <v>1.8358003951336601</v>
      </c>
      <c r="K128" s="6">
        <v>0.53659019821117071</v>
      </c>
      <c r="L128" s="6">
        <v>5.4508991162539773E-3</v>
      </c>
      <c r="M128" s="6">
        <v>0.1271117819208438</v>
      </c>
      <c r="N128" s="6">
        <v>7.31438187820318E-2</v>
      </c>
      <c r="O128" s="6">
        <v>-8.5946902654865376E-3</v>
      </c>
      <c r="P128" s="2">
        <v>-2.0037559403794689E-2</v>
      </c>
      <c r="Q128" s="2">
        <v>-1.734577949891385E-2</v>
      </c>
      <c r="R128" s="6">
        <v>7.9172130161979437E-2</v>
      </c>
      <c r="S128" s="6">
        <v>7.2809986740490898E-2</v>
      </c>
      <c r="T128" s="86">
        <v>1.0873800931205284</v>
      </c>
      <c r="U128" s="6">
        <v>0.52077383955343048</v>
      </c>
      <c r="V128" s="6">
        <v>8.9591811298991103E-2</v>
      </c>
      <c r="W128" s="29">
        <v>5.8127392671577223</v>
      </c>
      <c r="X128">
        <v>0.79157186259111223</v>
      </c>
      <c r="Y128">
        <v>0.73252317247386156</v>
      </c>
      <c r="Z128" s="5">
        <v>0</v>
      </c>
      <c r="AA128">
        <v>0</v>
      </c>
      <c r="AB128" s="5">
        <f>SUM(TBL_DATA[[#This Row],[Consumer.Discretionary.1]:[Utilities.1]])*SQRT(252)</f>
        <v>0</v>
      </c>
      <c r="BO128" s="5" t="str">
        <f xml:space="preserve"> IF(ISBLANK(TBL_DATA[[#This Row],[SMALL.CAP]]),"",  SUM(TBL_DATA[[#This Row],[LARGE.CAP]:[SMALL.CAP]])*SQRT(252))</f>
        <v/>
      </c>
    </row>
    <row r="129" spans="1:67" x14ac:dyDescent="0.25">
      <c r="A129" s="3">
        <f>DATE(YEAR(TBL_DATA[[#This Row],[Date]]), MONTH(TBL_DATA[[#This Row],[Date]]), DAY(TBL_DATA[[#This Row],[Date]]))</f>
        <v>40925</v>
      </c>
      <c r="B129" s="72" t="s">
        <v>245</v>
      </c>
      <c r="C129" s="11">
        <v>-3.5419463566511373E-3</v>
      </c>
      <c r="D129" s="6">
        <v>3.6699796879945401E-2</v>
      </c>
      <c r="E129" s="6">
        <v>0.15695406166914316</v>
      </c>
      <c r="F129" s="2">
        <v>0.4137252039673231</v>
      </c>
      <c r="G129" s="121">
        <v>0.62513498885189678</v>
      </c>
      <c r="H129" s="18">
        <v>4.912572640755803E-3</v>
      </c>
      <c r="I129" s="2">
        <v>0.37749981506513008</v>
      </c>
      <c r="J129" s="6">
        <v>1.8458063640409725</v>
      </c>
      <c r="K129" s="6">
        <v>0.53296936138166351</v>
      </c>
      <c r="L129" s="6">
        <v>5.4833279127126612E-3</v>
      </c>
      <c r="M129" s="6">
        <v>0.12737136480317027</v>
      </c>
      <c r="N129" s="6">
        <v>7.3486051479122808E-2</v>
      </c>
      <c r="O129" s="6">
        <v>-1.2106194690265526E-2</v>
      </c>
      <c r="P129" s="2">
        <v>-2.0189987186410956E-2</v>
      </c>
      <c r="Q129" s="2">
        <v>-1.7492710230228196E-2</v>
      </c>
      <c r="R129" s="6">
        <v>6.1120000193856994E-2</v>
      </c>
      <c r="S129" s="6">
        <v>7.3076357431516428E-2</v>
      </c>
      <c r="T129" s="86">
        <v>0.83638542398799298</v>
      </c>
      <c r="U129" s="6">
        <v>0.49911756682301922</v>
      </c>
      <c r="V129" s="6">
        <v>8.9965001283229082E-2</v>
      </c>
      <c r="W129" s="29">
        <v>5.5479081832243882</v>
      </c>
      <c r="X129">
        <v>0.79065478487889806</v>
      </c>
      <c r="Y129">
        <v>0.73004750624987647</v>
      </c>
      <c r="Z129" s="5">
        <v>0</v>
      </c>
      <c r="AA129">
        <v>0</v>
      </c>
      <c r="AB129" s="5">
        <f>SUM(TBL_DATA[[#This Row],[Consumer.Discretionary.1]:[Utilities.1]])*SQRT(252)</f>
        <v>0</v>
      </c>
      <c r="BO129" s="5" t="str">
        <f xml:space="preserve"> IF(ISBLANK(TBL_DATA[[#This Row],[SMALL.CAP]]),"",  SUM(TBL_DATA[[#This Row],[LARGE.CAP]:[SMALL.CAP]])*SQRT(252))</f>
        <v/>
      </c>
    </row>
    <row r="130" spans="1:67" x14ac:dyDescent="0.25">
      <c r="A130" s="3">
        <f>DATE(YEAR(TBL_DATA[[#This Row],[Date]]), MONTH(TBL_DATA[[#This Row],[Date]]), DAY(TBL_DATA[[#This Row],[Date]]))</f>
        <v>40926</v>
      </c>
      <c r="B130" s="72" t="s">
        <v>246</v>
      </c>
      <c r="C130" s="11">
        <v>6.6074243944388746E-3</v>
      </c>
      <c r="D130" s="6">
        <v>4.3549712407559893E-2</v>
      </c>
      <c r="E130" s="6">
        <v>0.16348079727383413</v>
      </c>
      <c r="F130" s="2">
        <v>0.41448521192933968</v>
      </c>
      <c r="G130" s="29">
        <v>0.62037299201925833</v>
      </c>
      <c r="H130" s="56">
        <v>4.9155411575700749E-3</v>
      </c>
      <c r="I130">
        <v>0.42156379363069219</v>
      </c>
      <c r="J130" s="6">
        <v>1.8399037948984163</v>
      </c>
      <c r="K130" s="6">
        <v>0.54144521141921753</v>
      </c>
      <c r="L130" s="6">
        <v>5.4024207186583175E-3</v>
      </c>
      <c r="M130" s="6">
        <v>0.12664646033915355</v>
      </c>
      <c r="N130" s="6">
        <v>7.1923328176474136E-2</v>
      </c>
      <c r="O130" s="6">
        <v>-5.5787610619467687E-3</v>
      </c>
      <c r="P130" s="2">
        <v>-1.9844733712185484E-2</v>
      </c>
      <c r="Q130" s="2">
        <v>-1.7162807679730736E-2</v>
      </c>
      <c r="R130" s="5">
        <v>7.9973161007180105E-2</v>
      </c>
      <c r="S130" s="5">
        <v>7.2339224371905958E-2</v>
      </c>
      <c r="T130" s="85">
        <v>1.1055296998489648</v>
      </c>
      <c r="U130" s="6">
        <v>0.52829071435935582</v>
      </c>
      <c r="V130" s="5">
        <v>8.9398022074036826E-2</v>
      </c>
      <c r="W130" s="29">
        <v>5.9094228496670871</v>
      </c>
      <c r="X130">
        <v>0.78763760195870436</v>
      </c>
      <c r="Y130">
        <v>0.73582960759894522</v>
      </c>
      <c r="Z130" s="5">
        <v>0</v>
      </c>
      <c r="AA130">
        <v>0</v>
      </c>
      <c r="AB130" s="5">
        <f>SUM(TBL_DATA[[#This Row],[Consumer.Discretionary.1]:[Utilities.1]])*SQRT(252)</f>
        <v>0</v>
      </c>
      <c r="BO130" s="5" t="str">
        <f xml:space="preserve"> IF(ISBLANK(TBL_DATA[[#This Row],[SMALL.CAP]]),"",  SUM(TBL_DATA[[#This Row],[LARGE.CAP]:[SMALL.CAP]])*SQRT(252))</f>
        <v/>
      </c>
    </row>
    <row r="131" spans="1:67" x14ac:dyDescent="0.25">
      <c r="A131" s="3">
        <f>DATE(YEAR(TBL_DATA[[#This Row],[Date]]), MONTH(TBL_DATA[[#This Row],[Date]]), DAY(TBL_DATA[[#This Row],[Date]]))</f>
        <v>40927</v>
      </c>
      <c r="B131" s="72" t="s">
        <v>247</v>
      </c>
      <c r="C131" s="11">
        <v>1.2245304779939766E-3</v>
      </c>
      <c r="D131" s="6">
        <v>4.4827570835704655E-2</v>
      </c>
      <c r="E131" s="6">
        <v>0.16301098356536148</v>
      </c>
      <c r="F131" s="2">
        <v>0.41612843906786939</v>
      </c>
      <c r="G131" s="121">
        <v>0.61643217644553239</v>
      </c>
      <c r="H131" s="18">
        <v>4.9153109609407818E-3</v>
      </c>
      <c r="I131" s="2">
        <v>0.38748893529219597</v>
      </c>
      <c r="J131" s="6">
        <v>1.826416268604534</v>
      </c>
      <c r="K131" s="6">
        <v>0.53864927332467427</v>
      </c>
      <c r="L131" s="6">
        <v>5.3907044076510506E-3</v>
      </c>
      <c r="M131" s="6">
        <v>0.12598829085862709</v>
      </c>
      <c r="N131" s="6">
        <v>7.1923328176474136E-2</v>
      </c>
      <c r="O131" s="6">
        <v>-4.3610619469027778E-3</v>
      </c>
      <c r="P131" s="2">
        <v>-1.9836221268717286E-2</v>
      </c>
      <c r="Q131" s="2">
        <v>-1.7168232948053804E-2</v>
      </c>
      <c r="R131" s="6">
        <v>7.756977989222591E-2</v>
      </c>
      <c r="S131" s="6">
        <v>7.2360471830324985E-2</v>
      </c>
      <c r="T131" s="86">
        <v>1.0719910737193092</v>
      </c>
      <c r="U131" s="6">
        <v>0.52813723546977975</v>
      </c>
      <c r="V131" s="6">
        <v>8.939731398862219E-2</v>
      </c>
      <c r="W131" s="29">
        <v>5.9077528384912892</v>
      </c>
      <c r="X131">
        <v>0.78513194843002809</v>
      </c>
      <c r="Y131">
        <v>0.73392729430419335</v>
      </c>
      <c r="Z131" s="5">
        <v>0</v>
      </c>
      <c r="AA131">
        <v>0</v>
      </c>
      <c r="AB131" s="5">
        <f>SUM(TBL_DATA[[#This Row],[Consumer.Discretionary.1]:[Utilities.1]])*SQRT(252)</f>
        <v>0</v>
      </c>
      <c r="BO131" s="5" t="str">
        <f xml:space="preserve"> IF(ISBLANK(TBL_DATA[[#This Row],[SMALL.CAP]]),"",  SUM(TBL_DATA[[#This Row],[LARGE.CAP]:[SMALL.CAP]])*SQRT(252))</f>
        <v/>
      </c>
    </row>
    <row r="132" spans="1:67" x14ac:dyDescent="0.25">
      <c r="A132" s="3">
        <f>DATE(YEAR(TBL_DATA[[#This Row],[Date]]), MONTH(TBL_DATA[[#This Row],[Date]]), DAY(TBL_DATA[[#This Row],[Date]]))</f>
        <v>40928</v>
      </c>
      <c r="B132" s="72" t="s">
        <v>248</v>
      </c>
      <c r="C132" s="11">
        <v>-1.6354508866987846E-3</v>
      </c>
      <c r="D132" s="6">
        <v>4.3118806658534181E-2</v>
      </c>
      <c r="E132" s="6">
        <v>0.15054170987201654</v>
      </c>
      <c r="F132" s="2">
        <v>0.41642827978492614</v>
      </c>
      <c r="G132" s="121">
        <v>0.61247626591573079</v>
      </c>
      <c r="H132" s="18">
        <v>4.9255324889060197E-3</v>
      </c>
      <c r="I132" s="2">
        <v>0.39932675351602742</v>
      </c>
      <c r="J132" s="6">
        <v>1.8252365157171677</v>
      </c>
      <c r="K132" s="6">
        <v>0.5416245293462707</v>
      </c>
      <c r="L132" s="6">
        <v>5.3569145563228246E-3</v>
      </c>
      <c r="M132" s="6">
        <v>0.12560424151872221</v>
      </c>
      <c r="N132" s="6">
        <v>7.1444175301316665E-2</v>
      </c>
      <c r="O132" s="6">
        <v>-5.9893805309734205E-3</v>
      </c>
      <c r="P132" s="2">
        <v>-1.9727498704137449E-2</v>
      </c>
      <c r="Q132" s="2">
        <v>-1.7067643196026955E-2</v>
      </c>
      <c r="R132" s="6">
        <v>8.6333844214137256E-2</v>
      </c>
      <c r="S132" s="6">
        <v>7.1870037487683905E-2</v>
      </c>
      <c r="T132" s="86">
        <v>1.2012494668439815</v>
      </c>
      <c r="U132" s="6">
        <v>0.52703031660126265</v>
      </c>
      <c r="V132" s="6">
        <v>8.9438179217685154E-2</v>
      </c>
      <c r="W132" s="29">
        <v>5.8926771677508585</v>
      </c>
      <c r="X132">
        <v>0.78260862882780102</v>
      </c>
      <c r="Y132">
        <v>0.73595144496513532</v>
      </c>
      <c r="Z132" s="5">
        <v>0</v>
      </c>
      <c r="AA132">
        <v>0</v>
      </c>
      <c r="AB132" s="5">
        <f>SUM(TBL_DATA[[#This Row],[Consumer.Discretionary.1]:[Utilities.1]])*SQRT(252)</f>
        <v>0</v>
      </c>
      <c r="BO132" s="5" t="str">
        <f xml:space="preserve"> IF(ISBLANK(TBL_DATA[[#This Row],[SMALL.CAP]]),"",  SUM(TBL_DATA[[#This Row],[LARGE.CAP]:[SMALL.CAP]])*SQRT(252))</f>
        <v/>
      </c>
    </row>
    <row r="133" spans="1:67" x14ac:dyDescent="0.25">
      <c r="A133" s="3">
        <f>DATE(YEAR(TBL_DATA[[#This Row],[Date]]), MONTH(TBL_DATA[[#This Row],[Date]]), DAY(TBL_DATA[[#This Row],[Date]]))</f>
        <v>40931</v>
      </c>
      <c r="B133" s="72" t="s">
        <v>249</v>
      </c>
      <c r="C133" s="11">
        <v>-1.6096407509757998E-3</v>
      </c>
      <c r="D133" s="6">
        <v>4.1439760119227342E-2</v>
      </c>
      <c r="E133" s="6">
        <v>0.12757578653261947</v>
      </c>
      <c r="F133" s="2">
        <v>0.41597867486067308</v>
      </c>
      <c r="G133" s="121">
        <v>0.61215983868906598</v>
      </c>
      <c r="H133" s="18">
        <v>4.9219664798756434E-3</v>
      </c>
      <c r="I133" s="2">
        <v>0.35220310690923085</v>
      </c>
      <c r="J133" s="6">
        <v>1.8390575124591075</v>
      </c>
      <c r="K133" s="6">
        <v>0.54975173863588733</v>
      </c>
      <c r="L133" s="6">
        <v>5.3032034011226909E-3</v>
      </c>
      <c r="M133" s="6">
        <v>0.12546209426828703</v>
      </c>
      <c r="N133" s="6">
        <v>7.1516669091017337E-2</v>
      </c>
      <c r="O133" s="6">
        <v>-7.5893805309734663E-3</v>
      </c>
      <c r="P133" s="2">
        <v>-1.9811596674388633E-2</v>
      </c>
      <c r="Q133" s="2">
        <v>-1.7154751344457327E-2</v>
      </c>
      <c r="R133" s="6">
        <v>8.3369821545892231E-2</v>
      </c>
      <c r="S133" s="6">
        <v>7.1926067279857175E-2</v>
      </c>
      <c r="T133" s="86">
        <v>1.159104406772423</v>
      </c>
      <c r="U133" s="6">
        <v>0.53120484879117313</v>
      </c>
      <c r="V133" s="6">
        <v>8.9354602991769214E-2</v>
      </c>
      <c r="W133" s="29">
        <v>5.944907492231871</v>
      </c>
      <c r="X133">
        <v>0.78240644085351563</v>
      </c>
      <c r="Y133">
        <v>0.74145245203983756</v>
      </c>
      <c r="Z133" s="5">
        <v>0</v>
      </c>
      <c r="AA133">
        <v>0</v>
      </c>
      <c r="AB133" s="5">
        <f>SUM(TBL_DATA[[#This Row],[Consumer.Discretionary.1]:[Utilities.1]])*SQRT(252)</f>
        <v>0</v>
      </c>
      <c r="BO133" s="5" t="str">
        <f xml:space="preserve"> IF(ISBLANK(TBL_DATA[[#This Row],[SMALL.CAP]]),"",  SUM(TBL_DATA[[#This Row],[LARGE.CAP]:[SMALL.CAP]])*SQRT(252))</f>
        <v/>
      </c>
    </row>
    <row r="134" spans="1:67" x14ac:dyDescent="0.25">
      <c r="A134" s="3">
        <f>DATE(YEAR(TBL_DATA[[#This Row],[Date]]), MONTH(TBL_DATA[[#This Row],[Date]]), DAY(TBL_DATA[[#This Row],[Date]]))</f>
        <v>40932</v>
      </c>
      <c r="B134" s="72" t="s">
        <v>250</v>
      </c>
      <c r="C134" s="11">
        <v>5.3788754298106792E-3</v>
      </c>
      <c r="D134" s="6">
        <v>4.7041534856560485E-2</v>
      </c>
      <c r="E134" s="6">
        <v>0.14714018020984199</v>
      </c>
      <c r="F134" s="2">
        <v>0.41356033785734914</v>
      </c>
      <c r="G134" s="121">
        <v>0.59987986410700722</v>
      </c>
      <c r="H134" s="18">
        <v>4.96519754533123E-3</v>
      </c>
      <c r="I134" s="2">
        <v>0.33693405128761644</v>
      </c>
      <c r="J134" s="6">
        <v>1.830571059084585</v>
      </c>
      <c r="K134" s="6">
        <v>0.55154780489551636</v>
      </c>
      <c r="L134" s="6">
        <v>5.2565331217759373E-3</v>
      </c>
      <c r="M134" s="6">
        <v>0.12460675852524401</v>
      </c>
      <c r="N134" s="6">
        <v>7.1516669091017337E-2</v>
      </c>
      <c r="O134" s="6">
        <v>-2.2513274336284361E-3</v>
      </c>
      <c r="P134" s="2">
        <v>-1.9734530175590074E-2</v>
      </c>
      <c r="Q134" s="2">
        <v>-1.7095797844550432E-2</v>
      </c>
      <c r="R134" s="6">
        <v>9.0966447076025414E-2</v>
      </c>
      <c r="S134" s="6">
        <v>7.2288991744341446E-2</v>
      </c>
      <c r="T134" s="86">
        <v>1.2583720547346822</v>
      </c>
      <c r="U134" s="6">
        <v>0.53404437286289164</v>
      </c>
      <c r="V134" s="6">
        <v>8.9396374957586802E-2</v>
      </c>
      <c r="W134" s="29">
        <v>5.9738929359972763</v>
      </c>
      <c r="X134">
        <v>0.77451911797386075</v>
      </c>
      <c r="Y134">
        <v>0.74266264541547833</v>
      </c>
      <c r="Z134" s="5">
        <v>0</v>
      </c>
      <c r="AA134">
        <v>0</v>
      </c>
      <c r="AB134" s="5">
        <f>SUM(TBL_DATA[[#This Row],[Consumer.Discretionary.1]:[Utilities.1]])*SQRT(252)</f>
        <v>0</v>
      </c>
      <c r="BO134" s="5" t="str">
        <f xml:space="preserve"> IF(ISBLANK(TBL_DATA[[#This Row],[SMALL.CAP]]),"",  SUM(TBL_DATA[[#This Row],[LARGE.CAP]:[SMALL.CAP]])*SQRT(252))</f>
        <v/>
      </c>
    </row>
    <row r="135" spans="1:67" x14ac:dyDescent="0.25">
      <c r="A135" s="3">
        <f>DATE(YEAR(TBL_DATA[[#This Row],[Date]]), MONTH(TBL_DATA[[#This Row],[Date]]), DAY(TBL_DATA[[#This Row],[Date]]))</f>
        <v>40933</v>
      </c>
      <c r="B135" s="72" t="s">
        <v>251</v>
      </c>
      <c r="C135" s="11">
        <v>3.3065591916668856E-3</v>
      </c>
      <c r="D135" s="6">
        <v>5.0503639667697442E-2</v>
      </c>
      <c r="E135" s="6">
        <v>0.12937444354951255</v>
      </c>
      <c r="F135" s="2">
        <v>0.41015492670038312</v>
      </c>
      <c r="G135" s="121">
        <v>0.59612565218664293</v>
      </c>
      <c r="H135" s="18">
        <v>4.9478174964525208E-3</v>
      </c>
      <c r="I135" s="2">
        <v>0.29013525002726204</v>
      </c>
      <c r="J135" s="6">
        <v>1.7957581949422119</v>
      </c>
      <c r="K135" s="6">
        <v>0.54669948748309849</v>
      </c>
      <c r="L135" s="6">
        <v>5.2418385712845921E-3</v>
      </c>
      <c r="M135" s="6">
        <v>0.12359212731472764</v>
      </c>
      <c r="N135" s="6">
        <v>7.1516669091017337E-2</v>
      </c>
      <c r="O135" s="6">
        <v>0</v>
      </c>
      <c r="P135" s="2">
        <v>-1.9658811468174803E-2</v>
      </c>
      <c r="Q135" s="2">
        <v>-1.7041565453053804E-2</v>
      </c>
      <c r="R135" s="6">
        <v>0.10572465520158181</v>
      </c>
      <c r="S135" s="6">
        <v>7.1499129479307949E-2</v>
      </c>
      <c r="T135" s="86">
        <v>1.4786845094691512</v>
      </c>
      <c r="U135" s="6">
        <v>0.54919343901723972</v>
      </c>
      <c r="V135" s="6">
        <v>8.8640442201424891E-2</v>
      </c>
      <c r="W135" s="29">
        <v>6.1957434482249401</v>
      </c>
      <c r="X135">
        <v>0.77209173819348875</v>
      </c>
      <c r="Y135">
        <v>0.739391295244337</v>
      </c>
      <c r="Z135" s="5">
        <v>0</v>
      </c>
      <c r="AA135">
        <v>0</v>
      </c>
      <c r="AB135" s="5">
        <f>SUM(TBL_DATA[[#This Row],[Consumer.Discretionary.1]:[Utilities.1]])*SQRT(252)</f>
        <v>0</v>
      </c>
      <c r="BO135" s="5" t="str">
        <f xml:space="preserve"> IF(ISBLANK(TBL_DATA[[#This Row],[SMALL.CAP]]),"",  SUM(TBL_DATA[[#This Row],[LARGE.CAP]:[SMALL.CAP]])*SQRT(252))</f>
        <v/>
      </c>
    </row>
    <row r="136" spans="1:67" x14ac:dyDescent="0.25">
      <c r="A136" s="3">
        <f>DATE(YEAR(TBL_DATA[[#This Row],[Date]]), MONTH(TBL_DATA[[#This Row],[Date]]), DAY(TBL_DATA[[#This Row],[Date]]))</f>
        <v>40934</v>
      </c>
      <c r="B136" s="72" t="s">
        <v>252</v>
      </c>
      <c r="C136" s="11">
        <v>2.0933818017228175E-3</v>
      </c>
      <c r="D136" s="6">
        <v>5.2702744869621343E-2</v>
      </c>
      <c r="E136" s="6">
        <v>0.15244752043489473</v>
      </c>
      <c r="F136" s="2">
        <v>0.40665343198879206</v>
      </c>
      <c r="G136" s="121">
        <v>0.58224248803923317</v>
      </c>
      <c r="H136" s="18">
        <v>4.9712261835443399E-3</v>
      </c>
      <c r="I136" s="2">
        <v>0.31607128526323947</v>
      </c>
      <c r="J136" s="6">
        <v>1.776151205736477</v>
      </c>
      <c r="K136" s="6">
        <v>0.53927562940477203</v>
      </c>
      <c r="L136" s="6">
        <v>5.2206187891724477E-3</v>
      </c>
      <c r="M136" s="6">
        <v>0.12209606284966969</v>
      </c>
      <c r="N136" s="6">
        <v>6.9437089997097912E-2</v>
      </c>
      <c r="O136" s="6">
        <v>0</v>
      </c>
      <c r="P136" s="2">
        <v>-1.9240526323586082E-2</v>
      </c>
      <c r="Q136" s="2">
        <v>-1.6654961685302023E-2</v>
      </c>
      <c r="R136" s="6">
        <v>0.10074146631013758</v>
      </c>
      <c r="S136" s="6">
        <v>7.1175351745730073E-2</v>
      </c>
      <c r="T136" s="86">
        <v>1.4153982219860435</v>
      </c>
      <c r="U136" s="6">
        <v>0.53945377536777905</v>
      </c>
      <c r="V136" s="6">
        <v>8.8440711718414028E-2</v>
      </c>
      <c r="W136" s="29">
        <v>6.0996091606017764</v>
      </c>
      <c r="X136">
        <v>0.76304815577998297</v>
      </c>
      <c r="Y136">
        <v>0.7343538856741838</v>
      </c>
      <c r="Z136" s="5">
        <v>0</v>
      </c>
      <c r="AA136">
        <v>0</v>
      </c>
      <c r="AB136" s="5">
        <f>SUM(TBL_DATA[[#This Row],[Consumer.Discretionary.1]:[Utilities.1]])*SQRT(252)</f>
        <v>0</v>
      </c>
      <c r="BO136" s="5" t="str">
        <f xml:space="preserve"> IF(ISBLANK(TBL_DATA[[#This Row],[SMALL.CAP]]),"",  SUM(TBL_DATA[[#This Row],[LARGE.CAP]:[SMALL.CAP]])*SQRT(252))</f>
        <v/>
      </c>
    </row>
    <row r="137" spans="1:67" x14ac:dyDescent="0.25">
      <c r="A137" s="3">
        <f>DATE(YEAR(TBL_DATA[[#This Row],[Date]]), MONTH(TBL_DATA[[#This Row],[Date]]), DAY(TBL_DATA[[#This Row],[Date]]))</f>
        <v>40935</v>
      </c>
      <c r="B137" s="72" t="s">
        <v>253</v>
      </c>
      <c r="C137" s="11">
        <v>-3.1758578344883996E-3</v>
      </c>
      <c r="D137" s="6">
        <v>4.9359510609939816E-2</v>
      </c>
      <c r="E137" s="6">
        <v>0.16376898223588698</v>
      </c>
      <c r="F137" s="2">
        <v>0.41163951655176395</v>
      </c>
      <c r="G137" s="121">
        <v>0.59075160644382929</v>
      </c>
      <c r="H137" s="18">
        <v>4.9294111952166084E-3</v>
      </c>
      <c r="I137" s="2">
        <v>0.30815741156181642</v>
      </c>
      <c r="J137" s="6">
        <v>1.7753002777368425</v>
      </c>
      <c r="K137" s="6">
        <v>0.5357123205643527</v>
      </c>
      <c r="L137" s="6">
        <v>5.2504331706459814E-3</v>
      </c>
      <c r="M137" s="6">
        <v>0.12232122615103065</v>
      </c>
      <c r="N137" s="6">
        <v>6.9694961859547905E-2</v>
      </c>
      <c r="O137" s="6">
        <v>-3.1758578344882604E-3</v>
      </c>
      <c r="P137" s="2">
        <v>-1.9311666569215419E-2</v>
      </c>
      <c r="Q137" s="2">
        <v>-1.6721333765142468E-2</v>
      </c>
      <c r="R137" s="6">
        <v>8.2810834539905898E-2</v>
      </c>
      <c r="S137" s="6">
        <v>7.0886646715011367E-2</v>
      </c>
      <c r="T137" s="86">
        <v>1.1682148666565348</v>
      </c>
      <c r="U137" s="6">
        <v>0.49983652525954891</v>
      </c>
      <c r="V137" s="6">
        <v>8.8706435203391512E-2</v>
      </c>
      <c r="W137" s="29">
        <v>5.6347267716653624</v>
      </c>
      <c r="X137">
        <v>0.76860367319173628</v>
      </c>
      <c r="Y137">
        <v>0.73192371225719466</v>
      </c>
      <c r="Z137" s="5">
        <v>0</v>
      </c>
      <c r="AA137">
        <v>0</v>
      </c>
      <c r="AB137" s="5">
        <f>SUM(TBL_DATA[[#This Row],[Consumer.Discretionary.1]:[Utilities.1]])*SQRT(252)</f>
        <v>0</v>
      </c>
      <c r="BO137" s="5" t="str">
        <f xml:space="preserve"> IF(ISBLANK(TBL_DATA[[#This Row],[SMALL.CAP]]),"",  SUM(TBL_DATA[[#This Row],[LARGE.CAP]:[SMALL.CAP]])*SQRT(252))</f>
        <v/>
      </c>
    </row>
    <row r="138" spans="1:67" x14ac:dyDescent="0.25">
      <c r="A138" s="3">
        <f>DATE(YEAR(TBL_DATA[[#This Row],[Date]]), MONTH(TBL_DATA[[#This Row],[Date]]), DAY(TBL_DATA[[#This Row],[Date]]))</f>
        <v>40938</v>
      </c>
      <c r="B138" s="72" t="s">
        <v>254</v>
      </c>
      <c r="C138" s="11">
        <v>-5.8621959162866296E-3</v>
      </c>
      <c r="D138" s="6">
        <v>4.3207959572125532E-2</v>
      </c>
      <c r="E138" s="6">
        <v>0.14910358139049018</v>
      </c>
      <c r="F138" s="2">
        <v>0.4204331193280581</v>
      </c>
      <c r="G138" s="121">
        <v>0.57545556346879589</v>
      </c>
      <c r="H138" s="18">
        <v>4.965255904992194E-3</v>
      </c>
      <c r="I138" s="2">
        <v>0.25197149159271537</v>
      </c>
      <c r="J138" s="6">
        <v>1.7529568656340415</v>
      </c>
      <c r="K138" s="6">
        <v>0.52534852472359672</v>
      </c>
      <c r="L138" s="6">
        <v>5.2500988090836958E-3</v>
      </c>
      <c r="M138" s="6">
        <v>0.12097073794951428</v>
      </c>
      <c r="N138" s="6">
        <v>7.0674246175304545E-2</v>
      </c>
      <c r="O138" s="6">
        <v>-9.0194362499470548E-3</v>
      </c>
      <c r="P138" s="2">
        <v>-1.9373111598926733E-2</v>
      </c>
      <c r="Q138" s="2">
        <v>-1.681137737908954E-2</v>
      </c>
      <c r="R138" s="6">
        <v>6.0354089743705597E-2</v>
      </c>
      <c r="S138" s="6">
        <v>7.0838990805524554E-2</v>
      </c>
      <c r="T138" s="86">
        <v>0.85198968897505434</v>
      </c>
      <c r="U138" s="6">
        <v>0.46688535019334321</v>
      </c>
      <c r="V138" s="6">
        <v>8.8859472330084927E-2</v>
      </c>
      <c r="W138" s="29">
        <v>5.2541989947792098</v>
      </c>
      <c r="X138">
        <v>0.75858787458592825</v>
      </c>
      <c r="Y138">
        <v>0.72480930231585516</v>
      </c>
      <c r="Z138" s="5">
        <v>0</v>
      </c>
      <c r="AA138">
        <v>0</v>
      </c>
      <c r="AB138" s="5">
        <f>SUM(TBL_DATA[[#This Row],[Consumer.Discretionary.1]:[Utilities.1]])*SQRT(252)</f>
        <v>0</v>
      </c>
      <c r="BO138" s="5" t="str">
        <f xml:space="preserve"> IF(ISBLANK(TBL_DATA[[#This Row],[SMALL.CAP]]),"",  SUM(TBL_DATA[[#This Row],[LARGE.CAP]:[SMALL.CAP]])*SQRT(252))</f>
        <v/>
      </c>
    </row>
    <row r="139" spans="1:67" x14ac:dyDescent="0.25">
      <c r="A139" s="3">
        <f>DATE(YEAR(TBL_DATA[[#This Row],[Date]]), MONTH(TBL_DATA[[#This Row],[Date]]), DAY(TBL_DATA[[#This Row],[Date]]))</f>
        <v>40939</v>
      </c>
      <c r="B139" s="72" t="s">
        <v>255</v>
      </c>
      <c r="C139" s="11">
        <v>-6.4095259799455478E-4</v>
      </c>
      <c r="D139" s="6">
        <v>4.2539312720189182E-2</v>
      </c>
      <c r="E139" s="6">
        <v>0.13082546340391255</v>
      </c>
      <c r="F139" s="2">
        <v>0.42054276520002554</v>
      </c>
      <c r="G139" s="121">
        <v>0.57693098349578475</v>
      </c>
      <c r="H139" s="18">
        <v>4.9517702644913354E-3</v>
      </c>
      <c r="I139" s="2">
        <v>0.22909085227044224</v>
      </c>
      <c r="J139" s="6">
        <v>1.7391667501339876</v>
      </c>
      <c r="K139" s="6">
        <v>0.51845089460486937</v>
      </c>
      <c r="L139" s="6">
        <v>5.2829337839042558E-3</v>
      </c>
      <c r="M139" s="6">
        <v>0.12085236327786893</v>
      </c>
      <c r="N139" s="6">
        <v>7.0685870960037339E-2</v>
      </c>
      <c r="O139" s="6">
        <v>-9.6546078168447957E-3</v>
      </c>
      <c r="P139" s="2">
        <v>-1.9422812270653355E-2</v>
      </c>
      <c r="Q139" s="2">
        <v>-1.6863584809493969E-2</v>
      </c>
      <c r="R139" s="6">
        <v>6.335641753273813E-2</v>
      </c>
      <c r="S139" s="6">
        <v>7.0783964023159895E-2</v>
      </c>
      <c r="T139" s="86">
        <v>0.89506738435853161</v>
      </c>
      <c r="U139" s="6">
        <v>0.45390585257319138</v>
      </c>
      <c r="V139" s="6">
        <v>8.9113343617308993E-2</v>
      </c>
      <c r="W139" s="29">
        <v>5.093578965260896</v>
      </c>
      <c r="X139">
        <v>0.75955973003825361</v>
      </c>
      <c r="Y139">
        <v>0.72003534260817326</v>
      </c>
      <c r="Z139" s="5">
        <v>0</v>
      </c>
      <c r="AA139">
        <v>0</v>
      </c>
      <c r="AB139" s="5">
        <f>SUM(TBL_DATA[[#This Row],[Consumer.Discretionary.1]:[Utilities.1]])*SQRT(252)</f>
        <v>0</v>
      </c>
      <c r="BO139" s="5" t="str">
        <f xml:space="preserve"> IF(ISBLANK(TBL_DATA[[#This Row],[SMALL.CAP]]),"",  SUM(TBL_DATA[[#This Row],[LARGE.CAP]:[SMALL.CAP]])*SQRT(252))</f>
        <v/>
      </c>
    </row>
    <row r="140" spans="1:67" x14ac:dyDescent="0.25">
      <c r="A140" s="3">
        <f>DATE(YEAR(TBL_DATA[[#This Row],[Date]]), MONTH(TBL_DATA[[#This Row],[Date]]), DAY(TBL_DATA[[#This Row],[Date]]))</f>
        <v>40940</v>
      </c>
      <c r="B140" s="72" t="s">
        <v>256</v>
      </c>
      <c r="C140" s="11">
        <v>3.5061214600287205E-3</v>
      </c>
      <c r="D140" s="6">
        <v>4.619458217744099E-2</v>
      </c>
      <c r="E140" s="6">
        <v>0.12027258625413895</v>
      </c>
      <c r="F140" s="2">
        <v>0.42310662922146075</v>
      </c>
      <c r="G140" s="29">
        <v>0.56765730870640463</v>
      </c>
      <c r="H140" s="56">
        <v>4.9495862674764661E-3</v>
      </c>
      <c r="I140">
        <v>0.21988069911094654</v>
      </c>
      <c r="J140" s="6">
        <v>1.6633638684505583</v>
      </c>
      <c r="K140" s="6">
        <v>0.5015763347685458</v>
      </c>
      <c r="L140" s="6">
        <v>5.3143990829368163E-3</v>
      </c>
      <c r="M140" s="6">
        <v>0.11949647866243254</v>
      </c>
      <c r="N140" s="6">
        <v>6.8585142279078165E-2</v>
      </c>
      <c r="O140" s="6">
        <v>-6.1823365844708711E-3</v>
      </c>
      <c r="P140" s="2">
        <v>-1.900557876622256E-2</v>
      </c>
      <c r="Q140" s="2">
        <v>-1.6475064166341775E-2</v>
      </c>
      <c r="R140" s="5">
        <v>5.7715670957819487E-2</v>
      </c>
      <c r="S140" s="5">
        <v>7.0743292564666868E-2</v>
      </c>
      <c r="T140" s="85">
        <v>0.81584654693674663</v>
      </c>
      <c r="U140" s="6">
        <v>0.4232330423237034</v>
      </c>
      <c r="V140" s="5">
        <v>8.918787326509954E-2</v>
      </c>
      <c r="W140" s="29">
        <v>4.7454101867156018</v>
      </c>
      <c r="X140">
        <v>0.75343036088705939</v>
      </c>
      <c r="Y140">
        <v>0.70822054105239407</v>
      </c>
      <c r="Z140" s="5">
        <v>0</v>
      </c>
      <c r="AA140">
        <v>0</v>
      </c>
      <c r="AB140" s="5">
        <f>SUM(TBL_DATA[[#This Row],[Consumer.Discretionary.1]:[Utilities.1]])*SQRT(252)</f>
        <v>0</v>
      </c>
      <c r="BO140" s="5" t="str">
        <f xml:space="preserve"> IF(ISBLANK(TBL_DATA[[#This Row],[SMALL.CAP]]),"",  SUM(TBL_DATA[[#This Row],[LARGE.CAP]:[SMALL.CAP]])*SQRT(252))</f>
        <v/>
      </c>
    </row>
    <row r="141" spans="1:67" x14ac:dyDescent="0.25">
      <c r="A141" s="3">
        <f>DATE(YEAR(TBL_DATA[[#This Row],[Date]]), MONTH(TBL_DATA[[#This Row],[Date]]), DAY(TBL_DATA[[#This Row],[Date]]))</f>
        <v>40941</v>
      </c>
      <c r="B141" s="72" t="s">
        <v>257</v>
      </c>
      <c r="C141" s="11">
        <v>5.6952946356290659E-3</v>
      </c>
      <c r="D141" s="6">
        <v>5.2152968569140423E-2</v>
      </c>
      <c r="E141" s="6">
        <v>0.12630121597073973</v>
      </c>
      <c r="F141" s="2">
        <v>0.4306368498356804</v>
      </c>
      <c r="G141" s="121">
        <v>0.55433484875690409</v>
      </c>
      <c r="H141" s="18">
        <v>4.9734342131863936E-3</v>
      </c>
      <c r="I141" s="2">
        <v>0.24420602739069319</v>
      </c>
      <c r="J141" s="6">
        <v>1.6579521111182896</v>
      </c>
      <c r="K141" s="6">
        <v>0.48696846315205883</v>
      </c>
      <c r="L141" s="6">
        <v>5.3361013674202229E-3</v>
      </c>
      <c r="M141" s="6">
        <v>0.1182639308941717</v>
      </c>
      <c r="N141" s="6">
        <v>6.6348522061517673E-2</v>
      </c>
      <c r="O141" s="6">
        <v>-5.2225217722690065E-4</v>
      </c>
      <c r="P141" s="2">
        <v>-1.857201532367446E-2</v>
      </c>
      <c r="Q141" s="2">
        <v>-1.6067601744991507E-2</v>
      </c>
      <c r="R141" s="6">
        <v>7.3468457212298777E-2</v>
      </c>
      <c r="S141" s="6">
        <v>7.0996176304096076E-2</v>
      </c>
      <c r="T141" s="86">
        <v>1.0348227332358471</v>
      </c>
      <c r="U141" s="6">
        <v>0.42069559044843285</v>
      </c>
      <c r="V141" s="6">
        <v>8.9061429455341637E-2</v>
      </c>
      <c r="W141" s="29">
        <v>4.723656391113547</v>
      </c>
      <c r="X141">
        <v>0.74453666716751032</v>
      </c>
      <c r="Y141">
        <v>0.69783125693254733</v>
      </c>
      <c r="Z141" s="5">
        <v>0</v>
      </c>
      <c r="AA141">
        <v>0</v>
      </c>
      <c r="AB141" s="5">
        <f>SUM(TBL_DATA[[#This Row],[Consumer.Discretionary.1]:[Utilities.1]])*SQRT(252)</f>
        <v>0</v>
      </c>
      <c r="BO141" s="5" t="str">
        <f xml:space="preserve"> IF(ISBLANK(TBL_DATA[[#This Row],[SMALL.CAP]]),"",  SUM(TBL_DATA[[#This Row],[LARGE.CAP]:[SMALL.CAP]])*SQRT(252))</f>
        <v/>
      </c>
    </row>
    <row r="142" spans="1:67" x14ac:dyDescent="0.25">
      <c r="A142" s="3">
        <f>DATE(YEAR(TBL_DATA[[#This Row],[Date]]), MONTH(TBL_DATA[[#This Row],[Date]]), DAY(TBL_DATA[[#This Row],[Date]]))</f>
        <v>40942</v>
      </c>
      <c r="B142" s="72" t="s">
        <v>258</v>
      </c>
      <c r="C142" s="11">
        <v>3.6153085722355378E-3</v>
      </c>
      <c r="D142" s="6">
        <v>5.5956826215711297E-2</v>
      </c>
      <c r="E142" s="6">
        <v>0.10675264622916281</v>
      </c>
      <c r="F142" s="2">
        <v>0.4238994479321897</v>
      </c>
      <c r="G142" s="121">
        <v>0.54455639658307853</v>
      </c>
      <c r="H142" s="18">
        <v>4.9833028611447989E-3</v>
      </c>
      <c r="I142" s="2">
        <v>0.20722802606816537</v>
      </c>
      <c r="J142" s="6">
        <v>1.6300303166730234</v>
      </c>
      <c r="K142" s="6">
        <v>0.4842027856111476</v>
      </c>
      <c r="L142" s="6">
        <v>5.303217938313726E-3</v>
      </c>
      <c r="M142" s="6">
        <v>0.11721960382624831</v>
      </c>
      <c r="N142" s="6">
        <v>6.6348522061517673E-2</v>
      </c>
      <c r="O142" s="6">
        <v>0</v>
      </c>
      <c r="P142" s="2">
        <v>-1.8487701860452888E-2</v>
      </c>
      <c r="Q142" s="2">
        <v>-1.6005403451371678E-2</v>
      </c>
      <c r="R142" s="6">
        <v>6.4039052463256141E-2</v>
      </c>
      <c r="S142" s="6">
        <v>7.1117617179360368E-2</v>
      </c>
      <c r="T142" s="86">
        <v>0.90046679013089104</v>
      </c>
      <c r="U142" s="6">
        <v>0.39313809461624882</v>
      </c>
      <c r="V142" s="6">
        <v>8.7629090678836133E-2</v>
      </c>
      <c r="W142" s="29">
        <v>4.4863879286059758</v>
      </c>
      <c r="X142">
        <v>0.73794064570470608</v>
      </c>
      <c r="Y142">
        <v>0.69584681188545205</v>
      </c>
      <c r="Z142" s="5">
        <v>0</v>
      </c>
      <c r="AA142">
        <v>0</v>
      </c>
      <c r="AB142" s="5">
        <f>SUM(TBL_DATA[[#This Row],[Consumer.Discretionary.1]:[Utilities.1]])*SQRT(252)</f>
        <v>0</v>
      </c>
      <c r="BO142" s="5" t="str">
        <f xml:space="preserve"> IF(ISBLANK(TBL_DATA[[#This Row],[SMALL.CAP]]),"",  SUM(TBL_DATA[[#This Row],[LARGE.CAP]:[SMALL.CAP]])*SQRT(252))</f>
        <v/>
      </c>
    </row>
    <row r="143" spans="1:67" x14ac:dyDescent="0.25">
      <c r="A143" s="3">
        <f>DATE(YEAR(TBL_DATA[[#This Row],[Date]]), MONTH(TBL_DATA[[#This Row],[Date]]), DAY(TBL_DATA[[#This Row],[Date]]))</f>
        <v>40945</v>
      </c>
      <c r="B143" s="72" t="s">
        <v>259</v>
      </c>
      <c r="C143" s="11">
        <v>-2.6032139138266407E-3</v>
      </c>
      <c r="D143" s="6">
        <v>5.3207944713306476E-2</v>
      </c>
      <c r="E143" s="6">
        <v>9.8041059500798111E-2</v>
      </c>
      <c r="F143" s="2">
        <v>0.42619647179489945</v>
      </c>
      <c r="G143" s="121">
        <v>0.53854763573983333</v>
      </c>
      <c r="H143" s="18">
        <v>4.9944022182031632E-3</v>
      </c>
      <c r="I143" s="2">
        <v>0.18860276798646591</v>
      </c>
      <c r="J143" s="6">
        <v>1.6302545069157244</v>
      </c>
      <c r="K143" s="6">
        <v>0.47366295036353273</v>
      </c>
      <c r="L143" s="6">
        <v>5.3339881674572291E-3</v>
      </c>
      <c r="M143" s="6">
        <v>0.11671329968387877</v>
      </c>
      <c r="N143" s="6">
        <v>6.6552485081116677E-2</v>
      </c>
      <c r="O143" s="6">
        <v>-2.6032139138265631E-3</v>
      </c>
      <c r="P143" s="2">
        <v>-1.8562509419687505E-2</v>
      </c>
      <c r="Q143" s="2">
        <v>-1.60909327493436E-2</v>
      </c>
      <c r="R143" s="6">
        <v>7.0494053539278623E-2</v>
      </c>
      <c r="S143" s="6">
        <v>7.0760607699287603E-2</v>
      </c>
      <c r="T143" s="86">
        <v>0.99623301482737736</v>
      </c>
      <c r="U143" s="6">
        <v>0.36671103028325214</v>
      </c>
      <c r="V143" s="6">
        <v>8.7642862748954289E-2</v>
      </c>
      <c r="W143" s="29">
        <v>4.184151667131931</v>
      </c>
      <c r="X143">
        <v>0.73385804876681249</v>
      </c>
      <c r="Y143">
        <v>0.68823175628819455</v>
      </c>
      <c r="Z143" s="5">
        <v>0</v>
      </c>
      <c r="AA143">
        <v>0</v>
      </c>
      <c r="AB143" s="5">
        <f>SUM(TBL_DATA[[#This Row],[Consumer.Discretionary.1]:[Utilities.1]])*SQRT(252)</f>
        <v>0</v>
      </c>
      <c r="BO143" s="5" t="str">
        <f xml:space="preserve"> IF(ISBLANK(TBL_DATA[[#This Row],[SMALL.CAP]]),"",  SUM(TBL_DATA[[#This Row],[LARGE.CAP]:[SMALL.CAP]])*SQRT(252))</f>
        <v/>
      </c>
    </row>
    <row r="144" spans="1:67" x14ac:dyDescent="0.25">
      <c r="A144" s="3">
        <f>DATE(YEAR(TBL_DATA[[#This Row],[Date]]), MONTH(TBL_DATA[[#This Row],[Date]]), DAY(TBL_DATA[[#This Row],[Date]]))</f>
        <v>40946</v>
      </c>
      <c r="B144" s="72" t="s">
        <v>260</v>
      </c>
      <c r="C144" s="11">
        <v>4.923745432485486E-3</v>
      </c>
      <c r="D144" s="6">
        <v>5.8393672520546058E-2</v>
      </c>
      <c r="E144" s="6">
        <v>0.12451937700775817</v>
      </c>
      <c r="F144" s="2">
        <v>0.42480487129289185</v>
      </c>
      <c r="G144" s="121">
        <v>0.53417940375093065</v>
      </c>
      <c r="H144" s="18">
        <v>5.0078269646112025E-3</v>
      </c>
      <c r="I144" s="2">
        <v>0.21126279016690508</v>
      </c>
      <c r="J144" s="6">
        <v>1.6267618797730914</v>
      </c>
      <c r="K144" s="6">
        <v>0.47106428857813409</v>
      </c>
      <c r="L144" s="6">
        <v>5.3363144814803816E-3</v>
      </c>
      <c r="M144" s="6">
        <v>0.11647701739303641</v>
      </c>
      <c r="N144" s="6">
        <v>6.595059253655404E-2</v>
      </c>
      <c r="O144" s="6">
        <v>0</v>
      </c>
      <c r="P144" s="2">
        <v>-1.8374124312360261E-2</v>
      </c>
      <c r="Q144" s="2">
        <v>-1.5907551268845885E-2</v>
      </c>
      <c r="R144" s="6">
        <v>9.3706065633766489E-2</v>
      </c>
      <c r="S144" s="6">
        <v>7.0549679238604585E-2</v>
      </c>
      <c r="T144" s="86">
        <v>1.3282280889874096</v>
      </c>
      <c r="U144" s="6">
        <v>0.35525514740474784</v>
      </c>
      <c r="V144" s="6">
        <v>8.6898484119945801E-2</v>
      </c>
      <c r="W144" s="29">
        <v>4.0881627683446107</v>
      </c>
      <c r="X144">
        <v>0.73087577860463449</v>
      </c>
      <c r="Y144">
        <v>0.68634123333669395</v>
      </c>
      <c r="Z144" s="5">
        <v>0</v>
      </c>
      <c r="AA144">
        <v>0</v>
      </c>
      <c r="AB144" s="5">
        <f>SUM(TBL_DATA[[#This Row],[Consumer.Discretionary.1]:[Utilities.1]])*SQRT(252)</f>
        <v>0</v>
      </c>
      <c r="BO144" s="5" t="str">
        <f xml:space="preserve"> IF(ISBLANK(TBL_DATA[[#This Row],[SMALL.CAP]]),"",  SUM(TBL_DATA[[#This Row],[LARGE.CAP]:[SMALL.CAP]])*SQRT(252))</f>
        <v/>
      </c>
    </row>
    <row r="145" spans="1:67" x14ac:dyDescent="0.25">
      <c r="A145" s="3">
        <f>DATE(YEAR(TBL_DATA[[#This Row],[Date]]), MONTH(TBL_DATA[[#This Row],[Date]]), DAY(TBL_DATA[[#This Row],[Date]]))</f>
        <v>40947</v>
      </c>
      <c r="B145" s="72" t="s">
        <v>261</v>
      </c>
      <c r="C145" s="11">
        <v>4.9557770602273541E-3</v>
      </c>
      <c r="D145" s="6">
        <v>6.3638835603513133E-2</v>
      </c>
      <c r="E145" s="6">
        <v>0.14568790265739517</v>
      </c>
      <c r="F145" s="2">
        <v>0.4259371713746527</v>
      </c>
      <c r="G145" s="121">
        <v>0.53336837931919023</v>
      </c>
      <c r="H145" s="18">
        <v>5.0231567469240018E-3</v>
      </c>
      <c r="I145" s="2">
        <v>0.21491962008887078</v>
      </c>
      <c r="J145" s="6">
        <v>1.6325716103673968</v>
      </c>
      <c r="K145" s="6">
        <v>0.47215202825106828</v>
      </c>
      <c r="L145" s="6">
        <v>5.342494412265128E-3</v>
      </c>
      <c r="M145" s="6">
        <v>0.11673199784102264</v>
      </c>
      <c r="N145" s="6">
        <v>6.595059253655404E-2</v>
      </c>
      <c r="O145" s="6">
        <v>0</v>
      </c>
      <c r="P145" s="2">
        <v>-1.8367119108396487E-2</v>
      </c>
      <c r="Q145" s="2">
        <v>-1.5895146476931608E-2</v>
      </c>
      <c r="R145" s="6">
        <v>9.4146810695641125E-2</v>
      </c>
      <c r="S145" s="6">
        <v>7.0455825373767975E-2</v>
      </c>
      <c r="T145" s="86">
        <v>1.3362530379311084</v>
      </c>
      <c r="U145" s="6">
        <v>0.34328915538273175</v>
      </c>
      <c r="V145" s="6">
        <v>8.6485098393188312E-2</v>
      </c>
      <c r="W145" s="29">
        <v>3.9693445664134166</v>
      </c>
      <c r="X145">
        <v>0.7303207372923145</v>
      </c>
      <c r="Y145">
        <v>0.68713319542216</v>
      </c>
      <c r="Z145" s="5">
        <v>0</v>
      </c>
      <c r="AA145">
        <v>0</v>
      </c>
      <c r="AB145" s="5">
        <f>SUM(TBL_DATA[[#This Row],[Consumer.Discretionary.1]:[Utilities.1]])*SQRT(252)</f>
        <v>0</v>
      </c>
      <c r="BO145" s="5" t="str">
        <f xml:space="preserve"> IF(ISBLANK(TBL_DATA[[#This Row],[SMALL.CAP]]),"",  SUM(TBL_DATA[[#This Row],[LARGE.CAP]:[SMALL.CAP]])*SQRT(252))</f>
        <v/>
      </c>
    </row>
    <row r="146" spans="1:67" x14ac:dyDescent="0.25">
      <c r="A146" s="3">
        <f>DATE(YEAR(TBL_DATA[[#This Row],[Date]]), MONTH(TBL_DATA[[#This Row],[Date]]), DAY(TBL_DATA[[#This Row],[Date]]))</f>
        <v>40948</v>
      </c>
      <c r="B146" s="72" t="s">
        <v>262</v>
      </c>
      <c r="C146" s="11">
        <v>4.3306371624548543E-3</v>
      </c>
      <c r="D146" s="6">
        <v>6.8245069472407938E-2</v>
      </c>
      <c r="E146" s="6">
        <v>0.14559800706176285</v>
      </c>
      <c r="F146" s="2">
        <v>0.42208703533263009</v>
      </c>
      <c r="G146" s="121">
        <v>0.52599260338536213</v>
      </c>
      <c r="H146" s="18">
        <v>5.0199274435090988E-3</v>
      </c>
      <c r="I146" s="2">
        <v>0.20117350029265291</v>
      </c>
      <c r="J146" s="6">
        <v>1.6181586752599122</v>
      </c>
      <c r="K146" s="6">
        <v>0.46874799368620329</v>
      </c>
      <c r="L146" s="6">
        <v>5.3144114155260361E-3</v>
      </c>
      <c r="M146" s="6">
        <v>0.1157457760438758</v>
      </c>
      <c r="N146" s="6">
        <v>6.595059253655404E-2</v>
      </c>
      <c r="O146" s="6">
        <v>0</v>
      </c>
      <c r="P146" s="2">
        <v>-1.8280746777892234E-2</v>
      </c>
      <c r="Q146" s="2">
        <v>-1.5829658851017274E-2</v>
      </c>
      <c r="R146" s="6">
        <v>8.6097071080176502E-2</v>
      </c>
      <c r="S146" s="6">
        <v>7.0166657159562967E-2</v>
      </c>
      <c r="T146" s="86">
        <v>1.2270368087279242</v>
      </c>
      <c r="U146" s="6">
        <v>0.3480185636429487</v>
      </c>
      <c r="V146" s="6">
        <v>8.6495642974730225E-2</v>
      </c>
      <c r="W146" s="29">
        <v>4.023538662457514</v>
      </c>
      <c r="X146">
        <v>0.72525347526596673</v>
      </c>
      <c r="Y146">
        <v>0.68465173167545801</v>
      </c>
      <c r="Z146" s="5">
        <v>0</v>
      </c>
      <c r="AA146">
        <v>0</v>
      </c>
      <c r="AB146" s="5">
        <f>SUM(TBL_DATA[[#This Row],[Consumer.Discretionary.1]:[Utilities.1]])*SQRT(252)</f>
        <v>0</v>
      </c>
      <c r="BO146" s="5" t="str">
        <f xml:space="preserve"> IF(ISBLANK(TBL_DATA[[#This Row],[SMALL.CAP]]),"",  SUM(TBL_DATA[[#This Row],[LARGE.CAP]:[SMALL.CAP]])*SQRT(252))</f>
        <v/>
      </c>
    </row>
    <row r="147" spans="1:67" x14ac:dyDescent="0.25">
      <c r="A147" s="3">
        <f>DATE(YEAR(TBL_DATA[[#This Row],[Date]]), MONTH(TBL_DATA[[#This Row],[Date]]), DAY(TBL_DATA[[#This Row],[Date]]))</f>
        <v>40949</v>
      </c>
      <c r="B147" s="72" t="s">
        <v>263</v>
      </c>
      <c r="C147" s="11">
        <v>-7.4277050616888838E-3</v>
      </c>
      <c r="D147" s="6">
        <v>6.0310460162763535E-2</v>
      </c>
      <c r="E147" s="6">
        <v>3.7975584670971507E-2</v>
      </c>
      <c r="F147" s="2">
        <v>0.48742040709295176</v>
      </c>
      <c r="G147" s="121">
        <v>0.59127185011292027</v>
      </c>
      <c r="H147" s="18">
        <v>4.7058727270805414E-3</v>
      </c>
      <c r="I147" s="2">
        <v>0.12288024839405831</v>
      </c>
      <c r="J147" s="6">
        <v>1.7623883240842093</v>
      </c>
      <c r="K147" s="6">
        <v>0.49892989929531661</v>
      </c>
      <c r="L147" s="6">
        <v>5.2104129784826319E-3</v>
      </c>
      <c r="M147" s="6">
        <v>0.11684850841432208</v>
      </c>
      <c r="N147" s="6">
        <v>6.7515889373459342E-2</v>
      </c>
      <c r="O147" s="6">
        <v>-7.4277050616888829E-3</v>
      </c>
      <c r="P147" s="2">
        <v>-1.8555085898725968E-2</v>
      </c>
      <c r="Q147" s="2">
        <v>-1.6080645983621647E-2</v>
      </c>
      <c r="R147" s="6">
        <v>8.150729584213301E-2</v>
      </c>
      <c r="S147" s="6">
        <v>7.0272218391574673E-2</v>
      </c>
      <c r="T147" s="86">
        <v>1.1598793621108363</v>
      </c>
      <c r="U147" s="6">
        <v>0.35285895142856538</v>
      </c>
      <c r="V147" s="6">
        <v>8.6375303827124897E-2</v>
      </c>
      <c r="W147" s="29">
        <v>4.0851833312770962</v>
      </c>
      <c r="X147">
        <v>0.76894203299918529</v>
      </c>
      <c r="Y147">
        <v>0.7063497004284186</v>
      </c>
      <c r="Z147" s="5">
        <v>0</v>
      </c>
      <c r="AA147">
        <v>0</v>
      </c>
      <c r="AB147" s="5">
        <f>SUM(TBL_DATA[[#This Row],[Consumer.Discretionary.1]:[Utilities.1]])*SQRT(252)</f>
        <v>0</v>
      </c>
      <c r="BO147" s="5" t="str">
        <f xml:space="preserve"> IF(ISBLANK(TBL_DATA[[#This Row],[SMALL.CAP]]),"",  SUM(TBL_DATA[[#This Row],[LARGE.CAP]:[SMALL.CAP]])*SQRT(252))</f>
        <v/>
      </c>
    </row>
    <row r="148" spans="1:67" x14ac:dyDescent="0.25">
      <c r="A148" s="3">
        <f>DATE(YEAR(TBL_DATA[[#This Row],[Date]]), MONTH(TBL_DATA[[#This Row],[Date]]), DAY(TBL_DATA[[#This Row],[Date]]))</f>
        <v>40952</v>
      </c>
      <c r="B148" s="72" t="s">
        <v>264</v>
      </c>
      <c r="C148" s="11">
        <v>4.7926680586890709E-3</v>
      </c>
      <c r="D148" s="6">
        <v>6.5392176237479616E-2</v>
      </c>
      <c r="E148" s="6">
        <v>6.6170955864071734E-2</v>
      </c>
      <c r="F148" s="2">
        <v>0.4934832419681795</v>
      </c>
      <c r="G148" s="121">
        <v>0.60304507500426774</v>
      </c>
      <c r="H148" s="18">
        <v>4.6430781076047126E-3</v>
      </c>
      <c r="I148" s="2">
        <v>0.1530762239386767</v>
      </c>
      <c r="J148" s="6">
        <v>1.7797074884136319</v>
      </c>
      <c r="K148" s="6">
        <v>0.50693573775244849</v>
      </c>
      <c r="L148" s="6">
        <v>5.1747235706670466E-3</v>
      </c>
      <c r="M148" s="6">
        <v>0.11698647703356396</v>
      </c>
      <c r="N148" s="6">
        <v>6.7435764789243832E-2</v>
      </c>
      <c r="O148" s="6">
        <v>-2.6706355277982263E-3</v>
      </c>
      <c r="P148" s="2">
        <v>-1.8475893499341933E-2</v>
      </c>
      <c r="Q148" s="2">
        <v>-1.5998531894751655E-2</v>
      </c>
      <c r="R148" s="6">
        <v>8.4645007602225597E-2</v>
      </c>
      <c r="S148" s="6">
        <v>7.0298978939939902E-2</v>
      </c>
      <c r="T148" s="86">
        <v>1.2040716505220119</v>
      </c>
      <c r="U148" s="6">
        <v>0.3757624277228111</v>
      </c>
      <c r="V148" s="6">
        <v>8.5869905777372496E-2</v>
      </c>
      <c r="W148" s="29">
        <v>4.3759501576375079</v>
      </c>
      <c r="X148">
        <v>0.77655976911263402</v>
      </c>
      <c r="Y148">
        <v>0.71199419783622431</v>
      </c>
      <c r="Z148" s="5">
        <v>0</v>
      </c>
      <c r="AA148">
        <v>0</v>
      </c>
      <c r="AB148" s="5">
        <f>SUM(TBL_DATA[[#This Row],[Consumer.Discretionary.1]:[Utilities.1]])*SQRT(252)</f>
        <v>0</v>
      </c>
      <c r="BO148" s="5" t="str">
        <f xml:space="preserve"> IF(ISBLANK(TBL_DATA[[#This Row],[SMALL.CAP]]),"",  SUM(TBL_DATA[[#This Row],[LARGE.CAP]:[SMALL.CAP]])*SQRT(252))</f>
        <v/>
      </c>
    </row>
    <row r="149" spans="1:67" x14ac:dyDescent="0.25">
      <c r="A149" s="3">
        <f>DATE(YEAR(TBL_DATA[[#This Row],[Date]]), MONTH(TBL_DATA[[#This Row],[Date]]), DAY(TBL_DATA[[#This Row],[Date]]))</f>
        <v>40953</v>
      </c>
      <c r="B149" s="72" t="s">
        <v>265</v>
      </c>
      <c r="C149" s="11">
        <v>1.5062551428851184E-3</v>
      </c>
      <c r="D149" s="6">
        <v>6.6996928682126811E-2</v>
      </c>
      <c r="E149" s="6">
        <v>8.645377128060372E-2</v>
      </c>
      <c r="F149" s="2">
        <v>0.50148469806549589</v>
      </c>
      <c r="G149" s="29">
        <v>0.60339944312628369</v>
      </c>
      <c r="H149" s="56">
        <v>4.6224208152485504E-3</v>
      </c>
      <c r="I149">
        <v>0.16566007258467819</v>
      </c>
      <c r="J149" s="6">
        <v>1.7929741636222982</v>
      </c>
      <c r="K149" s="6">
        <v>0.50366867276219796</v>
      </c>
      <c r="L149" s="6">
        <v>5.1710491320641197E-3</v>
      </c>
      <c r="M149" s="6">
        <v>0.11651801858247884</v>
      </c>
      <c r="N149" s="6">
        <v>6.7435764789243832E-2</v>
      </c>
      <c r="O149" s="6">
        <v>-1.1684030434117032E-3</v>
      </c>
      <c r="P149" s="2">
        <v>-1.8472164633004363E-2</v>
      </c>
      <c r="Q149" s="2">
        <v>-1.6004723328687177E-2</v>
      </c>
      <c r="R149" s="5">
        <v>8.9061594337293215E-2</v>
      </c>
      <c r="S149" s="5">
        <v>7.0327521087875391E-2</v>
      </c>
      <c r="T149" s="85">
        <v>1.2663832445623853</v>
      </c>
      <c r="U149" s="6">
        <v>0.39633387128873898</v>
      </c>
      <c r="V149" s="5">
        <v>8.5435973896189232E-2</v>
      </c>
      <c r="W149" s="29">
        <v>4.6389577272252174</v>
      </c>
      <c r="X149">
        <v>0.77678790099118022</v>
      </c>
      <c r="Y149">
        <v>0.70969618342090446</v>
      </c>
      <c r="Z149" s="5">
        <v>0</v>
      </c>
      <c r="AA149">
        <v>0</v>
      </c>
      <c r="AB149" s="5">
        <f>SUM(TBL_DATA[[#This Row],[Consumer.Discretionary.1]:[Utilities.1]])*SQRT(252)</f>
        <v>0</v>
      </c>
      <c r="BO149" s="5" t="str">
        <f xml:space="preserve"> IF(ISBLANK(TBL_DATA[[#This Row],[SMALL.CAP]]),"",  SUM(TBL_DATA[[#This Row],[LARGE.CAP]:[SMALL.CAP]])*SQRT(252))</f>
        <v/>
      </c>
    </row>
    <row r="150" spans="1:67" x14ac:dyDescent="0.25">
      <c r="A150" s="3">
        <f>DATE(YEAR(TBL_DATA[[#This Row],[Date]]), MONTH(TBL_DATA[[#This Row],[Date]]), DAY(TBL_DATA[[#This Row],[Date]]))</f>
        <v>40954</v>
      </c>
      <c r="B150" s="72" t="s">
        <v>266</v>
      </c>
      <c r="C150" s="11">
        <v>-5.8627748610899011E-3</v>
      </c>
      <c r="D150" s="6">
        <v>6.0741365911789247E-2</v>
      </c>
      <c r="E150" s="6">
        <v>5.9330530851327445E-2</v>
      </c>
      <c r="F150" s="2">
        <v>0.50734975193263687</v>
      </c>
      <c r="G150" s="121">
        <v>0.60532441193081943</v>
      </c>
      <c r="H150" s="18">
        <v>4.6360348508987011E-3</v>
      </c>
      <c r="I150" s="2">
        <v>0.13406878308175219</v>
      </c>
      <c r="J150" s="6">
        <v>1.7917529359711371</v>
      </c>
      <c r="K150" s="6">
        <v>0.49479444000193878</v>
      </c>
      <c r="L150" s="6">
        <v>5.2451827039221811E-3</v>
      </c>
      <c r="M150" s="6">
        <v>0.11714582900469418</v>
      </c>
      <c r="N150" s="6">
        <v>6.8304484578446109E-2</v>
      </c>
      <c r="O150" s="6">
        <v>-7.0243278205109894E-3</v>
      </c>
      <c r="P150" s="2">
        <v>-1.8634681484249672E-2</v>
      </c>
      <c r="Q150" s="2">
        <v>-1.6153945366083944E-2</v>
      </c>
      <c r="R150" s="6">
        <v>9.3629893821997712E-2</v>
      </c>
      <c r="S150" s="6">
        <v>7.0056201829219192E-2</v>
      </c>
      <c r="T150" s="86">
        <v>1.3364968607668131</v>
      </c>
      <c r="U150" s="6">
        <v>0.38834077264350908</v>
      </c>
      <c r="V150" s="6">
        <v>8.5805983921324963E-2</v>
      </c>
      <c r="W150" s="29">
        <v>4.5258005898467015</v>
      </c>
      <c r="X150">
        <v>0.77802597124441764</v>
      </c>
      <c r="Y150">
        <v>0.70341626367460319</v>
      </c>
      <c r="Z150" s="5">
        <v>0</v>
      </c>
      <c r="AA150">
        <v>0</v>
      </c>
      <c r="AB150" s="5">
        <f>SUM(TBL_DATA[[#This Row],[Consumer.Discretionary.1]:[Utilities.1]])*SQRT(252)</f>
        <v>0</v>
      </c>
      <c r="BO150" s="5" t="str">
        <f xml:space="preserve"> IF(ISBLANK(TBL_DATA[[#This Row],[SMALL.CAP]]),"",  SUM(TBL_DATA[[#This Row],[LARGE.CAP]:[SMALL.CAP]])*SQRT(252))</f>
        <v/>
      </c>
    </row>
    <row r="151" spans="1:67" x14ac:dyDescent="0.25">
      <c r="A151" s="3">
        <f>DATE(YEAR(TBL_DATA[[#This Row],[Date]]), MONTH(TBL_DATA[[#This Row],[Date]]), DAY(TBL_DATA[[#This Row],[Date]]))</f>
        <v>40955</v>
      </c>
      <c r="B151" s="72" t="s">
        <v>267</v>
      </c>
      <c r="C151" s="11">
        <v>3.0117106516502098E-3</v>
      </c>
      <c r="D151" s="6">
        <v>6.3936011982151708E-2</v>
      </c>
      <c r="E151" s="6">
        <v>4.2343867321387174E-2</v>
      </c>
      <c r="F151" s="2">
        <v>0.50313687259558804</v>
      </c>
      <c r="G151" s="121">
        <v>0.60284040959963092</v>
      </c>
      <c r="H151" s="18">
        <v>4.6457164491188387E-3</v>
      </c>
      <c r="I151" s="2">
        <v>0.11100298548322951</v>
      </c>
      <c r="J151" s="6">
        <v>1.7937544542986037</v>
      </c>
      <c r="K151" s="6">
        <v>0.49918733630215345</v>
      </c>
      <c r="L151" s="6">
        <v>5.2168436751515923E-3</v>
      </c>
      <c r="M151" s="6">
        <v>0.11702278847549787</v>
      </c>
      <c r="N151" s="6">
        <v>6.8304484578446109E-2</v>
      </c>
      <c r="O151" s="6">
        <v>-4.0337724117784912E-3</v>
      </c>
      <c r="P151" s="2">
        <v>-1.8634409420359429E-2</v>
      </c>
      <c r="Q151" s="2">
        <v>-1.6156278867303177E-2</v>
      </c>
      <c r="R151" s="6">
        <v>9.6446416125140599E-2</v>
      </c>
      <c r="S151" s="6">
        <v>6.9959535911256865E-2</v>
      </c>
      <c r="T151" s="86">
        <v>1.3786028576216134</v>
      </c>
      <c r="U151" s="6">
        <v>0.38466240231582582</v>
      </c>
      <c r="V151" s="6">
        <v>8.5830625356722381E-2</v>
      </c>
      <c r="W151" s="29">
        <v>4.4816451088072897</v>
      </c>
      <c r="X151">
        <v>0.77642798094841425</v>
      </c>
      <c r="Y151">
        <v>0.70653190749049233</v>
      </c>
      <c r="Z151" s="5">
        <v>0</v>
      </c>
      <c r="AA151">
        <v>0</v>
      </c>
      <c r="AB151" s="5">
        <f>SUM(TBL_DATA[[#This Row],[Consumer.Discretionary.1]:[Utilities.1]])*SQRT(252)</f>
        <v>0</v>
      </c>
      <c r="BO151" s="5" t="str">
        <f xml:space="preserve"> IF(ISBLANK(TBL_DATA[[#This Row],[SMALL.CAP]]),"",  SUM(TBL_DATA[[#This Row],[LARGE.CAP]:[SMALL.CAP]])*SQRT(252))</f>
        <v/>
      </c>
    </row>
    <row r="152" spans="1:67" x14ac:dyDescent="0.25">
      <c r="A152" s="3">
        <f>DATE(YEAR(TBL_DATA[[#This Row],[Date]]), MONTH(TBL_DATA[[#This Row],[Date]]), DAY(TBL_DATA[[#This Row],[Date]]))</f>
        <v>40956</v>
      </c>
      <c r="B152" s="72" t="s">
        <v>268</v>
      </c>
      <c r="C152" s="11">
        <v>-1.3826236330880019E-3</v>
      </c>
      <c r="D152" s="6">
        <v>6.2464988907891872E-2</v>
      </c>
      <c r="E152" s="6">
        <v>4.8640293781676558E-3</v>
      </c>
      <c r="F152" s="2">
        <v>0.51496402193280499</v>
      </c>
      <c r="G152" s="121">
        <v>0.60810507667161473</v>
      </c>
      <c r="H152" s="18">
        <v>4.6086451299352325E-3</v>
      </c>
      <c r="I152" s="2">
        <v>0.10051008926130911</v>
      </c>
      <c r="J152" s="6">
        <v>1.8103928664778812</v>
      </c>
      <c r="K152" s="6">
        <v>0.49986392517790135</v>
      </c>
      <c r="L152" s="6">
        <v>5.2063401666550485E-3</v>
      </c>
      <c r="M152" s="6">
        <v>0.1168661453976125</v>
      </c>
      <c r="N152" s="6">
        <v>6.8116637342923225E-2</v>
      </c>
      <c r="O152" s="6">
        <v>-5.4108188557994152E-3</v>
      </c>
      <c r="P152" s="2">
        <v>-1.8584486244803633E-2</v>
      </c>
      <c r="Q152" s="2">
        <v>-1.610967284050353E-2</v>
      </c>
      <c r="R152" s="6">
        <v>0.11293606387708066</v>
      </c>
      <c r="S152" s="6">
        <v>6.9140476216606753E-2</v>
      </c>
      <c r="T152" s="86">
        <v>1.6334290716087765</v>
      </c>
      <c r="U152" s="6">
        <v>0.38866386324444591</v>
      </c>
      <c r="V152" s="6">
        <v>8.5764473204098385E-2</v>
      </c>
      <c r="W152" s="29">
        <v>4.5317582994944932</v>
      </c>
      <c r="X152">
        <v>0.7798109236677917</v>
      </c>
      <c r="Y152">
        <v>0.70701055520968092</v>
      </c>
      <c r="Z152" s="5">
        <v>0</v>
      </c>
      <c r="AA152">
        <v>0</v>
      </c>
      <c r="AB152" s="5">
        <f>SUM(TBL_DATA[[#This Row],[Consumer.Discretionary.1]:[Utilities.1]])*SQRT(252)</f>
        <v>0</v>
      </c>
      <c r="BO152" s="5" t="str">
        <f xml:space="preserve"> IF(ISBLANK(TBL_DATA[[#This Row],[SMALL.CAP]]),"",  SUM(TBL_DATA[[#This Row],[LARGE.CAP]:[SMALL.CAP]])*SQRT(252))</f>
        <v/>
      </c>
    </row>
    <row r="153" spans="1:67" x14ac:dyDescent="0.25">
      <c r="A153" s="3">
        <f>DATE(YEAR(TBL_DATA[[#This Row],[Date]]), MONTH(TBL_DATA[[#This Row],[Date]]), DAY(TBL_DATA[[#This Row],[Date]]))</f>
        <v>40960</v>
      </c>
      <c r="B153" s="72" t="s">
        <v>269</v>
      </c>
      <c r="C153" s="11">
        <v>-1.4964197807115589E-3</v>
      </c>
      <c r="D153" s="6">
        <v>6.0875095282176606E-2</v>
      </c>
      <c r="E153" s="6">
        <v>-1.2907496616690883E-2</v>
      </c>
      <c r="F153" s="2">
        <v>0.52017011127808732</v>
      </c>
      <c r="G153" s="121">
        <v>0.60207599369047016</v>
      </c>
      <c r="H153" s="18">
        <v>4.6077209249352031E-3</v>
      </c>
      <c r="I153" s="2">
        <v>0.11676679935051992</v>
      </c>
      <c r="J153" s="6">
        <v>1.7914916248176924</v>
      </c>
      <c r="K153" s="6">
        <v>0.49109592404697078</v>
      </c>
      <c r="L153" s="6">
        <v>5.2107958883584058E-3</v>
      </c>
      <c r="M153" s="6">
        <v>0.11595416892657089</v>
      </c>
      <c r="N153" s="6">
        <v>6.6852656214565639E-2</v>
      </c>
      <c r="O153" s="6">
        <v>-6.8991417801452792E-3</v>
      </c>
      <c r="P153" s="2">
        <v>-1.83499968457977E-2</v>
      </c>
      <c r="Q153" s="2">
        <v>-1.589449589154257E-2</v>
      </c>
      <c r="R153" s="6">
        <v>0.10582566278724936</v>
      </c>
      <c r="S153" s="6">
        <v>6.9202047732345728E-2</v>
      </c>
      <c r="T153" s="86">
        <v>1.5292273314881315</v>
      </c>
      <c r="U153" s="6">
        <v>0.38096220195910258</v>
      </c>
      <c r="V153" s="6">
        <v>8.5590010197662783E-2</v>
      </c>
      <c r="W153" s="29">
        <v>4.4510124613760773</v>
      </c>
      <c r="X153">
        <v>0.7759355602693242</v>
      </c>
      <c r="Y153">
        <v>0.70078236567922492</v>
      </c>
      <c r="Z153" s="5">
        <v>0</v>
      </c>
      <c r="AA153">
        <v>0</v>
      </c>
      <c r="AB153" s="5">
        <f>SUM(TBL_DATA[[#This Row],[Consumer.Discretionary.1]:[Utilities.1]])*SQRT(252)</f>
        <v>0</v>
      </c>
      <c r="BO153" s="5" t="str">
        <f xml:space="preserve"> IF(ISBLANK(TBL_DATA[[#This Row],[SMALL.CAP]]),"",  SUM(TBL_DATA[[#This Row],[LARGE.CAP]:[SMALL.CAP]])*SQRT(252))</f>
        <v/>
      </c>
    </row>
    <row r="154" spans="1:67" x14ac:dyDescent="0.25">
      <c r="A154" s="3">
        <f>DATE(YEAR(TBL_DATA[[#This Row],[Date]]), MONTH(TBL_DATA[[#This Row],[Date]]), DAY(TBL_DATA[[#This Row],[Date]]))</f>
        <v>40961</v>
      </c>
      <c r="B154" s="72" t="s">
        <v>270</v>
      </c>
      <c r="C154" s="11">
        <v>-5.9386248721936012E-3</v>
      </c>
      <c r="D154" s="6">
        <v>5.4574956055043033E-2</v>
      </c>
      <c r="E154" s="6">
        <v>-2.0458335519672466E-2</v>
      </c>
      <c r="F154" s="2">
        <v>0.52235042986203617</v>
      </c>
      <c r="G154" s="121">
        <v>0.60280846388751785</v>
      </c>
      <c r="H154" s="18">
        <v>4.6269383371997565E-3</v>
      </c>
      <c r="I154" s="2">
        <v>9.6926767358524568E-2</v>
      </c>
      <c r="J154" s="6">
        <v>1.7861585578745596</v>
      </c>
      <c r="K154" s="6">
        <v>0.48290146302034509</v>
      </c>
      <c r="L154" s="6">
        <v>5.2793490103866803E-3</v>
      </c>
      <c r="M154" s="6">
        <v>0.11654509210534725</v>
      </c>
      <c r="N154" s="6">
        <v>6.7679052908217255E-2</v>
      </c>
      <c r="O154" s="6">
        <v>-1.2796795237366654E-2</v>
      </c>
      <c r="P154" s="2">
        <v>-1.8499289793395064E-2</v>
      </c>
      <c r="Q154" s="2">
        <v>-1.6031275167205501E-2</v>
      </c>
      <c r="R154" s="6">
        <v>9.4907550548756658E-2</v>
      </c>
      <c r="S154" s="6">
        <v>6.955203347227179E-2</v>
      </c>
      <c r="T154" s="86">
        <v>1.3645546479470412</v>
      </c>
      <c r="U154" s="6">
        <v>0.34948105641152805</v>
      </c>
      <c r="V154" s="6">
        <v>8.6185886107444779E-2</v>
      </c>
      <c r="W154" s="29">
        <v>4.0549685359832912</v>
      </c>
      <c r="X154">
        <v>0.77640740844450862</v>
      </c>
      <c r="Y154">
        <v>0.69491111879170919</v>
      </c>
      <c r="Z154" s="5">
        <v>0</v>
      </c>
      <c r="AA154">
        <v>0</v>
      </c>
      <c r="AB154" s="5">
        <f>SUM(TBL_DATA[[#This Row],[Consumer.Discretionary.1]:[Utilities.1]])*SQRT(252)</f>
        <v>0</v>
      </c>
      <c r="BO154" s="5" t="str">
        <f xml:space="preserve"> IF(ISBLANK(TBL_DATA[[#This Row],[SMALL.CAP]]),"",  SUM(TBL_DATA[[#This Row],[LARGE.CAP]:[SMALL.CAP]])*SQRT(252))</f>
        <v/>
      </c>
    </row>
    <row r="155" spans="1:67" x14ac:dyDescent="0.25">
      <c r="A155" s="3">
        <f>DATE(YEAR(TBL_DATA[[#This Row],[Date]]), MONTH(TBL_DATA[[#This Row],[Date]]), DAY(TBL_DATA[[#This Row],[Date]]))</f>
        <v>40962</v>
      </c>
      <c r="B155" s="72" t="s">
        <v>271</v>
      </c>
      <c r="C155" s="11">
        <v>4.8469136150367962E-3</v>
      </c>
      <c r="D155" s="6">
        <v>5.9686389767622972E-2</v>
      </c>
      <c r="E155" s="6">
        <v>-3.9860292343664172E-3</v>
      </c>
      <c r="F155" s="2">
        <v>0.51962344676909389</v>
      </c>
      <c r="G155" s="121">
        <v>0.58516874726026491</v>
      </c>
      <c r="H155" s="18">
        <v>4.6357520120520208E-3</v>
      </c>
      <c r="I155" s="2">
        <v>8.6351834579983189E-2</v>
      </c>
      <c r="J155" s="6">
        <v>1.8512294163093144</v>
      </c>
      <c r="K155" s="6">
        <v>0.46357620222725171</v>
      </c>
      <c r="L155" s="6">
        <v>5.2715518163319493E-3</v>
      </c>
      <c r="M155" s="6">
        <v>0.11425750383339045</v>
      </c>
      <c r="N155" s="6">
        <v>6.4017503572896442E-2</v>
      </c>
      <c r="O155" s="6">
        <v>-8.01190658339479E-3</v>
      </c>
      <c r="P155" s="2">
        <v>-1.7867064988905217E-2</v>
      </c>
      <c r="Q155" s="2">
        <v>-1.5447493426356516E-2</v>
      </c>
      <c r="R155" s="6">
        <v>8.9293023262120963E-2</v>
      </c>
      <c r="S155" s="6">
        <v>6.900110167609437E-2</v>
      </c>
      <c r="T155" s="86">
        <v>1.2940811246939379</v>
      </c>
      <c r="U155" s="6">
        <v>0.32260016196410168</v>
      </c>
      <c r="V155" s="6">
        <v>8.4671498255918881E-2</v>
      </c>
      <c r="W155" s="29">
        <v>3.8100207107360431</v>
      </c>
      <c r="X155">
        <v>0.76496323261988541</v>
      </c>
      <c r="Y155">
        <v>0.68086430529676889</v>
      </c>
      <c r="Z155" s="5">
        <v>0</v>
      </c>
      <c r="AA155">
        <v>0</v>
      </c>
      <c r="AB155" s="5">
        <f>SUM(TBL_DATA[[#This Row],[Consumer.Discretionary.1]:[Utilities.1]])*SQRT(252)</f>
        <v>0</v>
      </c>
      <c r="BO155" s="5" t="str">
        <f xml:space="preserve"> IF(ISBLANK(TBL_DATA[[#This Row],[SMALL.CAP]]),"",  SUM(TBL_DATA[[#This Row],[LARGE.CAP]:[SMALL.CAP]])*SQRT(252))</f>
        <v/>
      </c>
    </row>
    <row r="156" spans="1:67" x14ac:dyDescent="0.25">
      <c r="A156" s="3">
        <f>DATE(YEAR(TBL_DATA[[#This Row],[Date]]), MONTH(TBL_DATA[[#This Row],[Date]]), DAY(TBL_DATA[[#This Row],[Date]]))</f>
        <v>40963</v>
      </c>
      <c r="B156" s="72" t="s">
        <v>272</v>
      </c>
      <c r="C156" s="11">
        <v>-1.2339273945904633E-3</v>
      </c>
      <c r="D156" s="6">
        <v>5.837881370161413E-2</v>
      </c>
      <c r="E156" s="6">
        <v>-1.2987433088634148E-2</v>
      </c>
      <c r="F156" s="2">
        <v>0.51987086600923249</v>
      </c>
      <c r="G156" s="121">
        <v>0.58315632837690934</v>
      </c>
      <c r="H156" s="18">
        <v>4.6436686464314198E-3</v>
      </c>
      <c r="I156" s="2">
        <v>6.8618459008812804E-2</v>
      </c>
      <c r="J156" s="6">
        <v>1.855890113184397</v>
      </c>
      <c r="K156" s="6">
        <v>0.46070313124079587</v>
      </c>
      <c r="L156" s="6">
        <v>5.2818804325189895E-3</v>
      </c>
      <c r="M156" s="6">
        <v>0.11417601649425418</v>
      </c>
      <c r="N156" s="6">
        <v>6.3933904337976244E-2</v>
      </c>
      <c r="O156" s="6">
        <v>-9.2359478669690187E-3</v>
      </c>
      <c r="P156" s="2">
        <v>-1.7840561659456206E-2</v>
      </c>
      <c r="Q156" s="2">
        <v>-1.5422715711785013E-2</v>
      </c>
      <c r="R156" s="6">
        <v>8.220410549705659E-2</v>
      </c>
      <c r="S156" s="6">
        <v>6.9064266018448936E-2</v>
      </c>
      <c r="T156" s="86">
        <v>1.1902552540715867</v>
      </c>
      <c r="U156" s="6">
        <v>0.30346771306986842</v>
      </c>
      <c r="V156" s="6">
        <v>8.4652311369108627E-2</v>
      </c>
      <c r="W156" s="29">
        <v>3.5848721453884607</v>
      </c>
      <c r="X156">
        <v>0.76364673008984274</v>
      </c>
      <c r="Y156">
        <v>0.67875115560917898</v>
      </c>
      <c r="Z156" s="5">
        <v>0</v>
      </c>
      <c r="AA156">
        <v>0</v>
      </c>
      <c r="AB156" s="5">
        <f>SUM(TBL_DATA[[#This Row],[Consumer.Discretionary.1]:[Utilities.1]])*SQRT(252)</f>
        <v>0</v>
      </c>
      <c r="BO156" s="5" t="str">
        <f xml:space="preserve"> IF(ISBLANK(TBL_DATA[[#This Row],[SMALL.CAP]]),"",  SUM(TBL_DATA[[#This Row],[LARGE.CAP]:[SMALL.CAP]])*SQRT(252))</f>
        <v/>
      </c>
    </row>
    <row r="157" spans="1:67" x14ac:dyDescent="0.25">
      <c r="A157" s="3">
        <f>DATE(YEAR(TBL_DATA[[#This Row],[Date]]), MONTH(TBL_DATA[[#This Row],[Date]]), DAY(TBL_DATA[[#This Row],[Date]]))</f>
        <v>40966</v>
      </c>
      <c r="B157" s="72" t="s">
        <v>273</v>
      </c>
      <c r="C157" s="11">
        <v>1.9514523578880046E-3</v>
      </c>
      <c r="D157" s="6">
        <v>6.0444189533150894E-2</v>
      </c>
      <c r="E157" s="6">
        <v>1.0783860351382568E-2</v>
      </c>
      <c r="F157" s="2">
        <v>0.50871906611549</v>
      </c>
      <c r="G157" s="121">
        <v>0.55142183149199542</v>
      </c>
      <c r="H157" s="18">
        <v>4.6311771429050942E-3</v>
      </c>
      <c r="I157" s="2">
        <v>9.6349117454463062E-2</v>
      </c>
      <c r="J157" s="6">
        <v>1.7961404857095884</v>
      </c>
      <c r="K157" s="6">
        <v>0.42115594988275645</v>
      </c>
      <c r="L157" s="6">
        <v>5.2608160098866208E-3</v>
      </c>
      <c r="M157" s="6">
        <v>0.10976720269257569</v>
      </c>
      <c r="N157" s="6">
        <v>5.7186154057923363E-2</v>
      </c>
      <c r="O157" s="6">
        <v>-7.3025190213232838E-3</v>
      </c>
      <c r="P157" s="2">
        <v>-1.6848385815900754E-2</v>
      </c>
      <c r="Q157" s="2">
        <v>-1.4523903018492924E-2</v>
      </c>
      <c r="R157" s="6">
        <v>9.0761757414893562E-2</v>
      </c>
      <c r="S157" s="6">
        <v>6.8978833719188296E-2</v>
      </c>
      <c r="T157" s="86">
        <v>1.3157914177613266</v>
      </c>
      <c r="U157" s="6">
        <v>0.31805452396051148</v>
      </c>
      <c r="V157" s="6">
        <v>8.4257752862469643E-2</v>
      </c>
      <c r="W157" s="29">
        <v>3.7747805175822622</v>
      </c>
      <c r="X157">
        <v>0.74257782857556109</v>
      </c>
      <c r="Y157">
        <v>0.64896529173967121</v>
      </c>
      <c r="Z157" s="5">
        <v>0</v>
      </c>
      <c r="AA157">
        <v>0</v>
      </c>
      <c r="AB157" s="5">
        <f>SUM(TBL_DATA[[#This Row],[Consumer.Discretionary.1]:[Utilities.1]])*SQRT(252)</f>
        <v>0</v>
      </c>
      <c r="BO157" s="5" t="str">
        <f xml:space="preserve"> IF(ISBLANK(TBL_DATA[[#This Row],[SMALL.CAP]]),"",  SUM(TBL_DATA[[#This Row],[LARGE.CAP]:[SMALL.CAP]])*SQRT(252))</f>
        <v/>
      </c>
    </row>
    <row r="158" spans="1:67" x14ac:dyDescent="0.25">
      <c r="A158" s="3">
        <f>DATE(YEAR(TBL_DATA[[#This Row],[Date]]), MONTH(TBL_DATA[[#This Row],[Date]]), DAY(TBL_DATA[[#This Row],[Date]]))</f>
        <v>40967</v>
      </c>
      <c r="B158" s="72" t="s">
        <v>274</v>
      </c>
      <c r="C158" s="11">
        <v>-4.2175765048761372E-3</v>
      </c>
      <c r="D158" s="6">
        <v>5.5971685034643448E-2</v>
      </c>
      <c r="E158" s="6">
        <v>9.456190370094264E-3</v>
      </c>
      <c r="F158" s="2">
        <v>0.50390822246244849</v>
      </c>
      <c r="G158" s="121">
        <v>0.54325361883475265</v>
      </c>
      <c r="H158" s="18">
        <v>4.6533838991090438E-3</v>
      </c>
      <c r="I158" s="2">
        <v>8.3848400749693575E-2</v>
      </c>
      <c r="J158" s="6">
        <v>1.7799658651432717</v>
      </c>
      <c r="K158" s="6">
        <v>0.40707102415962698</v>
      </c>
      <c r="L158" s="6">
        <v>5.3019137989364492E-3</v>
      </c>
      <c r="M158" s="6">
        <v>0.10930287759358599</v>
      </c>
      <c r="N158" s="6">
        <v>5.6498541494604475E-2</v>
      </c>
      <c r="O158" s="6">
        <v>-1.1489296593548692E-2</v>
      </c>
      <c r="P158" s="2">
        <v>-1.6741013534371241E-2</v>
      </c>
      <c r="Q158" s="2">
        <v>-1.4426363507395113E-2</v>
      </c>
      <c r="R158" s="6">
        <v>5.9840675489512885E-2</v>
      </c>
      <c r="S158" s="6">
        <v>6.8216979681493595E-2</v>
      </c>
      <c r="T158" s="86">
        <v>0.87721086112152957</v>
      </c>
      <c r="U158" s="6">
        <v>0.27267111315854375</v>
      </c>
      <c r="V158" s="6">
        <v>8.3248547533430375E-2</v>
      </c>
      <c r="W158" s="29">
        <v>3.2753858323960112</v>
      </c>
      <c r="X158">
        <v>0.7370574053862784</v>
      </c>
      <c r="Y158">
        <v>0.63802117845697492</v>
      </c>
      <c r="Z158" s="5">
        <v>0</v>
      </c>
      <c r="AA158">
        <v>0</v>
      </c>
      <c r="AB158" s="5">
        <f>SUM(TBL_DATA[[#This Row],[Consumer.Discretionary.1]:[Utilities.1]])*SQRT(252)</f>
        <v>0</v>
      </c>
      <c r="BO158" s="5" t="str">
        <f xml:space="preserve"> IF(ISBLANK(TBL_DATA[[#This Row],[SMALL.CAP]]),"",  SUM(TBL_DATA[[#This Row],[LARGE.CAP]:[SMALL.CAP]])*SQRT(252))</f>
        <v/>
      </c>
    </row>
    <row r="159" spans="1:67" x14ac:dyDescent="0.25">
      <c r="A159" s="3">
        <f>DATE(YEAR(TBL_DATA[[#This Row],[Date]]), MONTH(TBL_DATA[[#This Row],[Date]]), DAY(TBL_DATA[[#This Row],[Date]]))</f>
        <v>40968</v>
      </c>
      <c r="B159" s="72" t="s">
        <v>275</v>
      </c>
      <c r="C159" s="11">
        <v>-6.5712637370369384E-3</v>
      </c>
      <c r="D159" s="6">
        <v>4.9032616593437606E-2</v>
      </c>
      <c r="E159" s="6">
        <v>-1.7162610013389146E-2</v>
      </c>
      <c r="F159" s="2">
        <v>0.48356786578809269</v>
      </c>
      <c r="G159" s="29">
        <v>0.49719301322810855</v>
      </c>
      <c r="H159" s="56">
        <v>4.629998700881266E-3</v>
      </c>
      <c r="I159">
        <v>1.3156306349913161E-2</v>
      </c>
      <c r="J159" s="6">
        <v>1.6955237441362236</v>
      </c>
      <c r="K159" s="6">
        <v>0.40425369737761641</v>
      </c>
      <c r="L159" s="6">
        <v>5.0397720666449349E-3</v>
      </c>
      <c r="M159" s="6">
        <v>0.1036526685763921</v>
      </c>
      <c r="N159" s="6">
        <v>5.8006992849348175E-2</v>
      </c>
      <c r="O159" s="6">
        <v>-1.79850611325163E-2</v>
      </c>
      <c r="P159" s="2">
        <v>-1.6224130732570667E-2</v>
      </c>
      <c r="Q159" s="2">
        <v>-1.4029132234831463E-2</v>
      </c>
      <c r="R159" s="5">
        <v>2.9916107323842533E-2</v>
      </c>
      <c r="S159" s="5">
        <v>6.672917104795556E-2</v>
      </c>
      <c r="T159" s="85">
        <v>0.44832127919501708</v>
      </c>
      <c r="U159" s="6">
        <v>0.22524486636990493</v>
      </c>
      <c r="V159" s="5">
        <v>8.2190687256884762E-2</v>
      </c>
      <c r="W159" s="29">
        <v>2.7405156701745077</v>
      </c>
      <c r="X159">
        <v>0.70511914824950594</v>
      </c>
      <c r="Y159">
        <v>0.63580948198152598</v>
      </c>
      <c r="Z159" s="5">
        <v>0</v>
      </c>
      <c r="AA159">
        <v>0</v>
      </c>
      <c r="AB159" s="5">
        <f>SUM(TBL_DATA[[#This Row],[Consumer.Discretionary.1]:[Utilities.1]])*SQRT(252)</f>
        <v>0</v>
      </c>
      <c r="BO159" s="5" t="str">
        <f xml:space="preserve"> IF(ISBLANK(TBL_DATA[[#This Row],[SMALL.CAP]]),"",  SUM(TBL_DATA[[#This Row],[LARGE.CAP]:[SMALL.CAP]])*SQRT(252))</f>
        <v/>
      </c>
    </row>
    <row r="160" spans="1:67" x14ac:dyDescent="0.25">
      <c r="A160" s="3">
        <f>DATE(YEAR(TBL_DATA[[#This Row],[Date]]), MONTH(TBL_DATA[[#This Row],[Date]]), DAY(TBL_DATA[[#This Row],[Date]]))</f>
        <v>40969</v>
      </c>
      <c r="B160" s="72" t="s">
        <v>276</v>
      </c>
      <c r="C160" s="11">
        <v>4.3201133144475882E-3</v>
      </c>
      <c r="D160" s="6">
        <v>5.3564556367672544E-2</v>
      </c>
      <c r="E160" s="6">
        <v>2.4190016369292078E-3</v>
      </c>
      <c r="F160" s="2">
        <v>0.4846642797314541</v>
      </c>
      <c r="G160" s="121">
        <v>0.50132353181274425</v>
      </c>
      <c r="H160" s="18">
        <v>4.6085163084928779E-3</v>
      </c>
      <c r="I160" s="2">
        <v>4.2683160488064864E-2</v>
      </c>
      <c r="J160" s="6">
        <v>1.7386531737570672</v>
      </c>
      <c r="K160" s="6">
        <v>0.42180722241357149</v>
      </c>
      <c r="L160" s="6">
        <v>4.9623572001803442E-3</v>
      </c>
      <c r="M160" s="6">
        <v>0.10359814082017428</v>
      </c>
      <c r="N160" s="6">
        <v>5.7784602987829857E-2</v>
      </c>
      <c r="O160" s="6">
        <v>-1.3742645320128588E-2</v>
      </c>
      <c r="P160" s="2">
        <v>-1.6106201575206258E-2</v>
      </c>
      <c r="Q160" s="2">
        <v>-1.3912357783319078E-2</v>
      </c>
      <c r="R160" s="6">
        <v>2.9169296275258549E-2</v>
      </c>
      <c r="S160" s="6">
        <v>6.6710640355222978E-2</v>
      </c>
      <c r="T160" s="86">
        <v>0.43725103101899393</v>
      </c>
      <c r="U160" s="6">
        <v>0.22972670587202582</v>
      </c>
      <c r="V160" s="6">
        <v>8.2201427701702898E-2</v>
      </c>
      <c r="W160" s="29">
        <v>2.7946802421202563</v>
      </c>
      <c r="X160">
        <v>0.70804204099244294</v>
      </c>
      <c r="Y160">
        <v>0.64946687553221027</v>
      </c>
      <c r="Z160" s="5">
        <v>0</v>
      </c>
      <c r="AA160">
        <v>0</v>
      </c>
      <c r="AB160" s="5">
        <f>SUM(TBL_DATA[[#This Row],[Consumer.Discretionary.1]:[Utilities.1]])*SQRT(252)</f>
        <v>0</v>
      </c>
      <c r="BO160" s="5" t="str">
        <f xml:space="preserve"> IF(ISBLANK(TBL_DATA[[#This Row],[SMALL.CAP]]),"",  SUM(TBL_DATA[[#This Row],[LARGE.CAP]:[SMALL.CAP]])*SQRT(252))</f>
        <v/>
      </c>
    </row>
    <row r="161" spans="1:67" x14ac:dyDescent="0.25">
      <c r="A161" s="3">
        <f>DATE(YEAR(TBL_DATA[[#This Row],[Date]]), MONTH(TBL_DATA[[#This Row],[Date]]), DAY(TBL_DATA[[#This Row],[Date]]))</f>
        <v>40970</v>
      </c>
      <c r="B161" s="72" t="s">
        <v>277</v>
      </c>
      <c r="C161" s="11">
        <v>-9.6326070093787197E-3</v>
      </c>
      <c r="D161" s="6">
        <v>4.3415983037172312E-2</v>
      </c>
      <c r="E161" s="6">
        <v>-3.2695151266427191E-2</v>
      </c>
      <c r="F161" s="2">
        <v>0.47009591751557034</v>
      </c>
      <c r="G161" s="121">
        <v>0.38790777317958436</v>
      </c>
      <c r="H161" s="18">
        <v>4.7081904965301088E-3</v>
      </c>
      <c r="I161" s="2">
        <v>-7.6534593093993131E-3</v>
      </c>
      <c r="J161" s="6">
        <v>1.5532775646149322</v>
      </c>
      <c r="K161" s="6">
        <v>0.34000420643662999</v>
      </c>
      <c r="L161" s="6">
        <v>4.88895655558286E-3</v>
      </c>
      <c r="M161" s="6">
        <v>9.5531338915842243E-2</v>
      </c>
      <c r="N161" s="6">
        <v>6.0911483430053183E-2</v>
      </c>
      <c r="O161" s="6">
        <v>-2.3242874827869242E-2</v>
      </c>
      <c r="P161" s="2">
        <v>-1.5286614054493291E-2</v>
      </c>
      <c r="Q161" s="2">
        <v>-1.3263596718931436E-2</v>
      </c>
      <c r="R161" s="6">
        <v>3.0057282803089169E-2</v>
      </c>
      <c r="S161" s="6">
        <v>6.6484689434663263E-2</v>
      </c>
      <c r="T161" s="86">
        <v>0.45209330236290673</v>
      </c>
      <c r="U161" s="6">
        <v>0.24158266487049374</v>
      </c>
      <c r="V161" s="6">
        <v>8.1143574208616051E-2</v>
      </c>
      <c r="W161" s="29">
        <v>2.9772248416047935</v>
      </c>
      <c r="X161">
        <v>0.6228224250776333</v>
      </c>
      <c r="Y161">
        <v>0.58309879646302654</v>
      </c>
      <c r="Z161" s="5">
        <v>0</v>
      </c>
      <c r="AA161">
        <v>0</v>
      </c>
      <c r="AB161" s="5">
        <f>SUM(TBL_DATA[[#This Row],[Consumer.Discretionary.1]:[Utilities.1]])*SQRT(252)</f>
        <v>0</v>
      </c>
      <c r="BO161" s="5" t="str">
        <f xml:space="preserve"> IF(ISBLANK(TBL_DATA[[#This Row],[SMALL.CAP]]),"",  SUM(TBL_DATA[[#This Row],[LARGE.CAP]:[SMALL.CAP]])*SQRT(252))</f>
        <v/>
      </c>
    </row>
    <row r="162" spans="1:67" x14ac:dyDescent="0.25">
      <c r="A162" s="3">
        <f>DATE(YEAR(TBL_DATA[[#This Row],[Date]]), MONTH(TBL_DATA[[#This Row],[Date]]), DAY(TBL_DATA[[#This Row],[Date]]))</f>
        <v>40973</v>
      </c>
      <c r="B162" s="72" t="s">
        <v>278</v>
      </c>
      <c r="C162" s="11">
        <v>-1.9367149896043108E-3</v>
      </c>
      <c r="D162" s="6">
        <v>4.1395183662431334E-2</v>
      </c>
      <c r="E162" s="6">
        <v>-1.4634006551334955E-2</v>
      </c>
      <c r="F162" s="2">
        <v>0.46638766277215266</v>
      </c>
      <c r="G162" s="121">
        <v>0.38840837665365824</v>
      </c>
      <c r="H162" s="18">
        <v>4.6762967025901795E-3</v>
      </c>
      <c r="I162" s="2">
        <v>6.5124340643571976E-3</v>
      </c>
      <c r="J162" s="6">
        <v>1.5282202543258407</v>
      </c>
      <c r="K162" s="6">
        <v>0.33158322915909977</v>
      </c>
      <c r="L162" s="6">
        <v>4.8887177422442902E-3</v>
      </c>
      <c r="M162" s="6">
        <v>9.4923023882778651E-2</v>
      </c>
      <c r="N162" s="6">
        <v>6.0113370930699253E-2</v>
      </c>
      <c r="O162" s="6">
        <v>-2.5134574993393E-2</v>
      </c>
      <c r="P162" s="2">
        <v>-1.513219763844552E-2</v>
      </c>
      <c r="Q162" s="2">
        <v>-1.3122062273044835E-2</v>
      </c>
      <c r="R162" s="6">
        <v>2.6255324040204142E-2</v>
      </c>
      <c r="S162" s="6">
        <v>6.6464580963938105E-2</v>
      </c>
      <c r="T162" s="86">
        <v>0.39502730114930801</v>
      </c>
      <c r="U162" s="6">
        <v>0.24504155453040366</v>
      </c>
      <c r="V162" s="6">
        <v>8.1142730595784793E-2</v>
      </c>
      <c r="W162" s="29">
        <v>3.0198830225604101</v>
      </c>
      <c r="X162">
        <v>0.62322417848929623</v>
      </c>
      <c r="Y162">
        <v>0.57583263988688582</v>
      </c>
      <c r="Z162" s="5">
        <v>0</v>
      </c>
      <c r="AA162">
        <v>0</v>
      </c>
      <c r="AB162" s="5">
        <f>SUM(TBL_DATA[[#This Row],[Consumer.Discretionary.1]:[Utilities.1]])*SQRT(252)</f>
        <v>0</v>
      </c>
      <c r="BO162" s="5" t="str">
        <f xml:space="preserve"> IF(ISBLANK(TBL_DATA[[#This Row],[SMALL.CAP]]),"",  SUM(TBL_DATA[[#This Row],[LARGE.CAP]:[SMALL.CAP]])*SQRT(252))</f>
        <v/>
      </c>
    </row>
    <row r="163" spans="1:67" x14ac:dyDescent="0.25">
      <c r="A163" s="3">
        <f>DATE(YEAR(TBL_DATA[[#This Row],[Date]]), MONTH(TBL_DATA[[#This Row],[Date]]), DAY(TBL_DATA[[#This Row],[Date]]))</f>
        <v>40974</v>
      </c>
      <c r="B163" s="72" t="s">
        <v>279</v>
      </c>
      <c r="C163" s="11">
        <v>-8.0187198584596737E-3</v>
      </c>
      <c r="D163" s="6">
        <v>3.3044527422693148E-2</v>
      </c>
      <c r="E163" s="6">
        <v>-7.4286118729747885E-2</v>
      </c>
      <c r="F163" s="2">
        <v>0.47468284201560057</v>
      </c>
      <c r="G163" s="121">
        <v>0.45286163948828839</v>
      </c>
      <c r="H163" s="18">
        <v>4.313705711425286E-3</v>
      </c>
      <c r="I163" s="2">
        <v>-4.8955073768549573E-2</v>
      </c>
      <c r="J163" s="6">
        <v>1.5426352573476869</v>
      </c>
      <c r="K163" s="6">
        <v>0.39291885824937739</v>
      </c>
      <c r="L163" s="6">
        <v>4.5438637691858691E-3</v>
      </c>
      <c r="M163" s="6">
        <v>9.2576807788562226E-2</v>
      </c>
      <c r="N163" s="6">
        <v>6.2215888945876693E-2</v>
      </c>
      <c r="O163" s="6">
        <v>-3.2951747736219228E-2</v>
      </c>
      <c r="P163" s="2">
        <v>-1.5090160504055639E-2</v>
      </c>
      <c r="Q163" s="2">
        <v>-1.3129709733107833E-2</v>
      </c>
      <c r="R163" s="6">
        <v>2.5775446220902554E-2</v>
      </c>
      <c r="S163" s="6">
        <v>6.6480220789969582E-2</v>
      </c>
      <c r="T163" s="86">
        <v>0.38771601409590245</v>
      </c>
      <c r="U163" s="6">
        <v>0.25668523618296391</v>
      </c>
      <c r="V163" s="6">
        <v>8.0794506650790909E-2</v>
      </c>
      <c r="W163" s="29">
        <v>3.1770134731115558</v>
      </c>
      <c r="X163">
        <v>0.67294995318246997</v>
      </c>
      <c r="Y163">
        <v>0.62683240044638522</v>
      </c>
      <c r="Z163" s="5">
        <v>0</v>
      </c>
      <c r="AA163">
        <v>0</v>
      </c>
      <c r="AB163" s="5">
        <f>SUM(TBL_DATA[[#This Row],[Consumer.Discretionary.1]:[Utilities.1]])*SQRT(252)</f>
        <v>0</v>
      </c>
      <c r="BO163" s="5" t="str">
        <f xml:space="preserve"> IF(ISBLANK(TBL_DATA[[#This Row],[SMALL.CAP]]),"",  SUM(TBL_DATA[[#This Row],[LARGE.CAP]:[SMALL.CAP]])*SQRT(252))</f>
        <v/>
      </c>
    </row>
    <row r="164" spans="1:67" x14ac:dyDescent="0.25">
      <c r="A164" s="3">
        <f>DATE(YEAR(TBL_DATA[[#This Row],[Date]]), MONTH(TBL_DATA[[#This Row],[Date]]), DAY(TBL_DATA[[#This Row],[Date]]))</f>
        <v>40975</v>
      </c>
      <c r="B164" s="72" t="s">
        <v>280</v>
      </c>
      <c r="C164" s="11">
        <v>3.6534146481790909E-3</v>
      </c>
      <c r="D164" s="6">
        <v>3.6818667431400387E-2</v>
      </c>
      <c r="E164" s="6">
        <v>-8.5597609868070967E-2</v>
      </c>
      <c r="F164" s="2">
        <v>0.46615362796051735</v>
      </c>
      <c r="G164" s="121">
        <v>0.44520825475739034</v>
      </c>
      <c r="H164" s="18">
        <v>4.2784714500702483E-3</v>
      </c>
      <c r="I164" s="2">
        <v>-7.1894881789054232E-2</v>
      </c>
      <c r="J164" s="6">
        <v>1.5300420907957846</v>
      </c>
      <c r="K164" s="6">
        <v>0.40038732435137786</v>
      </c>
      <c r="L164" s="6">
        <v>4.4479412838805401E-3</v>
      </c>
      <c r="M164" s="6">
        <v>9.1185107286781489E-2</v>
      </c>
      <c r="N164" s="6">
        <v>6.2215888945876693E-2</v>
      </c>
      <c r="O164" s="6">
        <v>-2.94187194859028E-2</v>
      </c>
      <c r="P164" s="2">
        <v>-1.4941711921175854E-2</v>
      </c>
      <c r="Q164" s="2">
        <v>-1.3010732465850376E-2</v>
      </c>
      <c r="R164" s="6">
        <v>1.9427023496283224E-2</v>
      </c>
      <c r="S164" s="6">
        <v>6.6299562227155093E-2</v>
      </c>
      <c r="T164" s="86">
        <v>0.29301888042220392</v>
      </c>
      <c r="U164" s="6">
        <v>0.24308001731932527</v>
      </c>
      <c r="V164" s="6">
        <v>8.041620035225483E-2</v>
      </c>
      <c r="W164" s="29">
        <v>3.0227742203006165</v>
      </c>
      <c r="X164">
        <v>0.66723927848815257</v>
      </c>
      <c r="Y164">
        <v>0.6327616647296026</v>
      </c>
      <c r="Z164" s="5">
        <v>0</v>
      </c>
      <c r="AA164">
        <v>0</v>
      </c>
      <c r="AB164" s="5">
        <f>SUM(TBL_DATA[[#This Row],[Consumer.Discretionary.1]:[Utilities.1]])*SQRT(252)</f>
        <v>0</v>
      </c>
      <c r="BO164" s="5" t="str">
        <f xml:space="preserve"> IF(ISBLANK(TBL_DATA[[#This Row],[SMALL.CAP]]),"",  SUM(TBL_DATA[[#This Row],[LARGE.CAP]:[SMALL.CAP]])*SQRT(252))</f>
        <v/>
      </c>
    </row>
    <row r="165" spans="1:67" x14ac:dyDescent="0.25">
      <c r="A165" s="3">
        <f>DATE(YEAR(TBL_DATA[[#This Row],[Date]]), MONTH(TBL_DATA[[#This Row],[Date]]), DAY(TBL_DATA[[#This Row],[Date]]))</f>
        <v>40976</v>
      </c>
      <c r="B165" s="72" t="s">
        <v>281</v>
      </c>
      <c r="C165" s="11">
        <v>9.2292699704778023E-3</v>
      </c>
      <c r="D165" s="6">
        <v>4.6387746823556064E-2</v>
      </c>
      <c r="E165" s="6">
        <v>-6.6009546176235778E-2</v>
      </c>
      <c r="F165" s="2">
        <v>0.47594271201687666</v>
      </c>
      <c r="G165" s="121">
        <v>0.45499777505890687</v>
      </c>
      <c r="H165" s="18">
        <v>4.3199919157470611E-3</v>
      </c>
      <c r="I165" s="2">
        <v>-7.2393824612750013E-2</v>
      </c>
      <c r="J165" s="6">
        <v>1.5581543650390897</v>
      </c>
      <c r="K165" s="6">
        <v>0.42143291000055744</v>
      </c>
      <c r="L165" s="6">
        <v>4.4510314171973524E-3</v>
      </c>
      <c r="M165" s="6">
        <v>9.2893230602149005E-2</v>
      </c>
      <c r="N165" s="6">
        <v>6.2180649405739502E-2</v>
      </c>
      <c r="O165" s="6">
        <v>-2.0460962819745965E-2</v>
      </c>
      <c r="P165" s="2">
        <v>-1.5063095034522658E-2</v>
      </c>
      <c r="Q165" s="2">
        <v>-1.3095943542696047E-2</v>
      </c>
      <c r="R165" s="6">
        <v>2.8862498603750897E-2</v>
      </c>
      <c r="S165" s="6">
        <v>6.6686699901689905E-2</v>
      </c>
      <c r="T165" s="86">
        <v>0.43280742106447367</v>
      </c>
      <c r="U165" s="6">
        <v>0.22815789616210336</v>
      </c>
      <c r="V165" s="6">
        <v>7.994616530468511E-2</v>
      </c>
      <c r="W165" s="29">
        <v>2.8538941835742127</v>
      </c>
      <c r="X165">
        <v>0.67453522892352091</v>
      </c>
      <c r="Y165">
        <v>0.64917864259428415</v>
      </c>
      <c r="Z165" s="5">
        <v>0</v>
      </c>
      <c r="AA165">
        <v>0</v>
      </c>
      <c r="AB165" s="5">
        <f>SUM(TBL_DATA[[#This Row],[Consumer.Discretionary.1]:[Utilities.1]])*SQRT(252)</f>
        <v>0</v>
      </c>
      <c r="BO165" s="5" t="str">
        <f xml:space="preserve"> IF(ISBLANK(TBL_DATA[[#This Row],[SMALL.CAP]]),"",  SUM(TBL_DATA[[#This Row],[LARGE.CAP]:[SMALL.CAP]])*SQRT(252))</f>
        <v/>
      </c>
    </row>
    <row r="166" spans="1:67" x14ac:dyDescent="0.25">
      <c r="A166" s="3">
        <f>DATE(YEAR(TBL_DATA[[#This Row],[Date]]), MONTH(TBL_DATA[[#This Row],[Date]]), DAY(TBL_DATA[[#This Row],[Date]]))</f>
        <v>40977</v>
      </c>
      <c r="B166" s="72" t="s">
        <v>282</v>
      </c>
      <c r="C166" s="11">
        <v>4.3878333475334307E-3</v>
      </c>
      <c r="D166" s="6">
        <v>5.0979121873518718E-2</v>
      </c>
      <c r="E166" s="6">
        <v>-6.1820941147037733E-2</v>
      </c>
      <c r="F166" s="2">
        <v>0.4770986890482618</v>
      </c>
      <c r="G166" s="121">
        <v>0.45522941332341182</v>
      </c>
      <c r="H166" s="18">
        <v>4.3305202331715975E-3</v>
      </c>
      <c r="I166" s="2">
        <v>-7.963037254850025E-2</v>
      </c>
      <c r="J166" s="6">
        <v>1.5751782945023136</v>
      </c>
      <c r="K166" s="6">
        <v>0.4285600535720635</v>
      </c>
      <c r="L166" s="6">
        <v>4.4352544952801993E-3</v>
      </c>
      <c r="M166" s="6">
        <v>9.3139417377285719E-2</v>
      </c>
      <c r="N166" s="6">
        <v>6.2180649405739502E-2</v>
      </c>
      <c r="O166" s="6">
        <v>-1.6162908767195727E-2</v>
      </c>
      <c r="P166" s="2">
        <v>-1.5074649973115917E-2</v>
      </c>
      <c r="Q166" s="2">
        <v>-1.3102285112362005E-2</v>
      </c>
      <c r="R166" s="6">
        <v>4.1533615828467596E-2</v>
      </c>
      <c r="S166" s="6">
        <v>6.665150828771714E-2</v>
      </c>
      <c r="T166" s="86">
        <v>0.62314592565824367</v>
      </c>
      <c r="U166" s="6">
        <v>0.24881699515791755</v>
      </c>
      <c r="V166" s="6">
        <v>7.9286775679427018E-2</v>
      </c>
      <c r="W166" s="29">
        <v>3.1381903605708041</v>
      </c>
      <c r="X166">
        <v>0.67470690920088539</v>
      </c>
      <c r="Y166">
        <v>0.65464498285105899</v>
      </c>
      <c r="Z166" s="5">
        <v>0</v>
      </c>
      <c r="AA166">
        <v>0</v>
      </c>
      <c r="AB166" s="5">
        <f>SUM(TBL_DATA[[#This Row],[Consumer.Discretionary.1]:[Utilities.1]])*SQRT(252)</f>
        <v>0</v>
      </c>
      <c r="BO166" s="5" t="str">
        <f xml:space="preserve"> IF(ISBLANK(TBL_DATA[[#This Row],[SMALL.CAP]]),"",  SUM(TBL_DATA[[#This Row],[LARGE.CAP]:[SMALL.CAP]])*SQRT(252))</f>
        <v/>
      </c>
    </row>
    <row r="167" spans="1:67" x14ac:dyDescent="0.25">
      <c r="A167" s="3">
        <f>DATE(YEAR(TBL_DATA[[#This Row],[Date]]), MONTH(TBL_DATA[[#This Row],[Date]]), DAY(TBL_DATA[[#This Row],[Date]]))</f>
        <v>40980</v>
      </c>
      <c r="B167" s="72" t="s">
        <v>283</v>
      </c>
      <c r="C167" s="11">
        <v>1.5551879656729029E-4</v>
      </c>
      <c r="D167" s="6">
        <v>5.1142568881769934E-2</v>
      </c>
      <c r="E167" s="6">
        <v>-8.2343775138168374E-2</v>
      </c>
      <c r="F167" s="2">
        <v>0.4981011484124741</v>
      </c>
      <c r="G167" s="121">
        <v>0.44765949561888174</v>
      </c>
      <c r="H167" s="18">
        <v>4.3049157078720174E-3</v>
      </c>
      <c r="I167" s="2">
        <v>-8.8711645244249571E-2</v>
      </c>
      <c r="J167" s="6">
        <v>1.6223903853235404</v>
      </c>
      <c r="K167" s="6">
        <v>0.41595689071717146</v>
      </c>
      <c r="L167" s="6">
        <v>4.4267363651175323E-3</v>
      </c>
      <c r="M167" s="6">
        <v>9.1952062820257766E-2</v>
      </c>
      <c r="N167" s="6">
        <v>6.0644901665849779E-2</v>
      </c>
      <c r="O167" s="6">
        <v>-1.6009903606748921E-2</v>
      </c>
      <c r="P167" s="2">
        <v>-1.4765419875764628E-2</v>
      </c>
      <c r="Q167" s="2">
        <v>-1.2818199003146817E-2</v>
      </c>
      <c r="R167" s="6">
        <v>3.7269595366988151E-2</v>
      </c>
      <c r="S167" s="6">
        <v>6.6611831521115605E-2</v>
      </c>
      <c r="T167" s="86">
        <v>0.55950413786736797</v>
      </c>
      <c r="U167" s="6">
        <v>0.2595251378759138</v>
      </c>
      <c r="V167" s="6">
        <v>7.9135462607440726E-2</v>
      </c>
      <c r="W167" s="29">
        <v>3.2795049062051214</v>
      </c>
      <c r="X167">
        <v>0.66907361001528198</v>
      </c>
      <c r="Y167">
        <v>0.64494719994521377</v>
      </c>
      <c r="Z167" s="5">
        <v>0</v>
      </c>
      <c r="AA167">
        <v>0</v>
      </c>
      <c r="AB167" s="5">
        <f>SUM(TBL_DATA[[#This Row],[Consumer.Discretionary.1]:[Utilities.1]])*SQRT(252)</f>
        <v>0</v>
      </c>
      <c r="BO167" s="5" t="str">
        <f xml:space="preserve"> IF(ISBLANK(TBL_DATA[[#This Row],[SMALL.CAP]]),"",  SUM(TBL_DATA[[#This Row],[LARGE.CAP]:[SMALL.CAP]])*SQRT(252))</f>
        <v/>
      </c>
    </row>
    <row r="168" spans="1:67" x14ac:dyDescent="0.25">
      <c r="A168" s="3">
        <f>DATE(YEAR(TBL_DATA[[#This Row],[Date]]), MONTH(TBL_DATA[[#This Row],[Date]]), DAY(TBL_DATA[[#This Row],[Date]]))</f>
        <v>40981</v>
      </c>
      <c r="B168" s="72" t="s">
        <v>284</v>
      </c>
      <c r="C168" s="11">
        <v>1.126629159480929E-2</v>
      </c>
      <c r="D168" s="6">
        <v>6.2985047570508712E-2</v>
      </c>
      <c r="E168" s="6">
        <v>-8.6505626341722874E-2</v>
      </c>
      <c r="F168" s="2">
        <v>0.49171503184047616</v>
      </c>
      <c r="G168" s="29">
        <v>0.44732856790616377</v>
      </c>
      <c r="H168" s="56">
        <v>4.2811473950055351E-3</v>
      </c>
      <c r="I168">
        <v>-8.8500364525228803E-2</v>
      </c>
      <c r="J168" s="6">
        <v>1.6103103381047872</v>
      </c>
      <c r="K168" s="6">
        <v>0.41151856924377794</v>
      </c>
      <c r="L168" s="6">
        <v>4.4176677928451534E-3</v>
      </c>
      <c r="M168" s="6">
        <v>9.141699527108918E-2</v>
      </c>
      <c r="N168" s="6">
        <v>6.0644901665849779E-2</v>
      </c>
      <c r="O168" s="6">
        <v>-4.923984254378122E-3</v>
      </c>
      <c r="P168" s="2">
        <v>-1.4693314568014268E-2</v>
      </c>
      <c r="Q168" s="2">
        <v>-1.2757424541796696E-2</v>
      </c>
      <c r="R168" s="5">
        <v>4.5901166470168064E-2</v>
      </c>
      <c r="S168" s="5">
        <v>6.6772402437973041E-2</v>
      </c>
      <c r="T168" s="85">
        <v>0.6874272123547911</v>
      </c>
      <c r="U168" s="6">
        <v>0.26053651504807762</v>
      </c>
      <c r="V168" s="5">
        <v>7.9162072630933028E-2</v>
      </c>
      <c r="W168" s="29">
        <v>3.2911785453463671</v>
      </c>
      <c r="X168">
        <v>0.66882626137597467</v>
      </c>
      <c r="Y168">
        <v>0.64149713112669327</v>
      </c>
      <c r="Z168" s="5">
        <v>0</v>
      </c>
      <c r="AA168">
        <v>0</v>
      </c>
      <c r="AB168" s="5">
        <f>SUM(TBL_DATA[[#This Row],[Consumer.Discretionary.1]:[Utilities.1]])*SQRT(252)</f>
        <v>0</v>
      </c>
      <c r="BO168" s="5" t="str">
        <f xml:space="preserve"> IF(ISBLANK(TBL_DATA[[#This Row],[SMALL.CAP]]),"",  SUM(TBL_DATA[[#This Row],[LARGE.CAP]:[SMALL.CAP]])*SQRT(252))</f>
        <v/>
      </c>
    </row>
    <row r="169" spans="1:67" x14ac:dyDescent="0.25">
      <c r="A169" s="3">
        <f>DATE(YEAR(TBL_DATA[[#This Row],[Date]]), MONTH(TBL_DATA[[#This Row],[Date]]), DAY(TBL_DATA[[#This Row],[Date]]))</f>
        <v>40982</v>
      </c>
      <c r="B169" s="72" t="s">
        <v>285</v>
      </c>
      <c r="C169" s="11">
        <v>-5.1720040816900694E-4</v>
      </c>
      <c r="D169" s="6">
        <v>6.243527127002757E-2</v>
      </c>
      <c r="E169" s="6">
        <v>-0.10054393809951401</v>
      </c>
      <c r="F169" s="2">
        <v>0.50420254164148759</v>
      </c>
      <c r="G169" s="121">
        <v>0.44304225395311797</v>
      </c>
      <c r="H169" s="18">
        <v>4.2666431619776575E-3</v>
      </c>
      <c r="I169" s="2">
        <v>-0.11621957719782317</v>
      </c>
      <c r="J169" s="6">
        <v>1.695657670858818</v>
      </c>
      <c r="K169" s="6">
        <v>0.41232016610035127</v>
      </c>
      <c r="L169" s="6">
        <v>4.3827388380746502E-3</v>
      </c>
      <c r="M169" s="6">
        <v>9.0756025532458234E-2</v>
      </c>
      <c r="N169" s="6">
        <v>5.9829715037612266E-2</v>
      </c>
      <c r="O169" s="6">
        <v>-5.4386379758810666E-3</v>
      </c>
      <c r="P169" s="2">
        <v>-1.4512357784876502E-2</v>
      </c>
      <c r="Q169" s="2">
        <v>-1.2590464770055473E-2</v>
      </c>
      <c r="R169" s="6">
        <v>3.8486720150979981E-2</v>
      </c>
      <c r="S169" s="6">
        <v>6.6578641768901256E-2</v>
      </c>
      <c r="T169" s="86">
        <v>0.57806406271503497</v>
      </c>
      <c r="U169" s="6">
        <v>0.23475976428550327</v>
      </c>
      <c r="V169" s="6">
        <v>7.8158465167418673E-2</v>
      </c>
      <c r="W169" s="29">
        <v>3.0036383619181635</v>
      </c>
      <c r="X169">
        <v>0.66561419302259317</v>
      </c>
      <c r="Y169">
        <v>0.64212161317024008</v>
      </c>
      <c r="Z169" s="5">
        <v>0</v>
      </c>
      <c r="AA169">
        <v>0</v>
      </c>
      <c r="AB169" s="5">
        <f>SUM(TBL_DATA[[#This Row],[Consumer.Discretionary.1]:[Utilities.1]])*SQRT(252)</f>
        <v>0</v>
      </c>
      <c r="BO169" s="5" t="str">
        <f xml:space="preserve"> IF(ISBLANK(TBL_DATA[[#This Row],[SMALL.CAP]]),"",  SUM(TBL_DATA[[#This Row],[LARGE.CAP]:[SMALL.CAP]])*SQRT(252))</f>
        <v/>
      </c>
    </row>
    <row r="170" spans="1:67" x14ac:dyDescent="0.25">
      <c r="A170" s="3">
        <f>DATE(YEAR(TBL_DATA[[#This Row],[Date]]), MONTH(TBL_DATA[[#This Row],[Date]]), DAY(TBL_DATA[[#This Row],[Date]]))</f>
        <v>40983</v>
      </c>
      <c r="B170" s="72" t="s">
        <v>286</v>
      </c>
      <c r="C170" s="11">
        <v>6.5452714609381801E-3</v>
      </c>
      <c r="D170" s="6">
        <v>6.9389198530165563E-2</v>
      </c>
      <c r="E170" s="6">
        <v>-1.6810794018303765E-2</v>
      </c>
      <c r="F170" s="2">
        <v>0.46753687728711013</v>
      </c>
      <c r="G170" s="121">
        <v>0.43772215679654153</v>
      </c>
      <c r="H170" s="18">
        <v>3.9432068414500115E-3</v>
      </c>
      <c r="I170" s="2">
        <v>-2.1510036455546833E-2</v>
      </c>
      <c r="J170" s="6">
        <v>1.5386104585016191</v>
      </c>
      <c r="K170" s="6">
        <v>0.38502914342374983</v>
      </c>
      <c r="L170" s="6">
        <v>4.1238355770397139E-3</v>
      </c>
      <c r="M170" s="6">
        <v>8.3478443706825431E-2</v>
      </c>
      <c r="N170" s="6">
        <v>4.8118098495186765E-2</v>
      </c>
      <c r="O170" s="6">
        <v>0</v>
      </c>
      <c r="P170" s="2">
        <v>-1.2914155585273802E-2</v>
      </c>
      <c r="Q170" s="2">
        <v>-1.1146376124824657E-2</v>
      </c>
      <c r="R170" s="6">
        <v>4.1886058655410841E-2</v>
      </c>
      <c r="S170" s="6">
        <v>6.672548856327086E-2</v>
      </c>
      <c r="T170" s="86">
        <v>0.62773700960905487</v>
      </c>
      <c r="U170" s="6">
        <v>0.22702130879948812</v>
      </c>
      <c r="V170" s="6">
        <v>7.7650833477925799E-2</v>
      </c>
      <c r="W170" s="29">
        <v>2.9236171542707861</v>
      </c>
      <c r="X170">
        <v>0.66160574120584958</v>
      </c>
      <c r="Y170">
        <v>0.62050716629524116</v>
      </c>
      <c r="Z170" s="5">
        <v>0</v>
      </c>
      <c r="AA170">
        <v>0</v>
      </c>
      <c r="AB170" s="5">
        <f>SUM(TBL_DATA[[#This Row],[Consumer.Discretionary.1]:[Utilities.1]])*SQRT(252)</f>
        <v>0</v>
      </c>
      <c r="BO170" s="5" t="str">
        <f xml:space="preserve"> IF(ISBLANK(TBL_DATA[[#This Row],[SMALL.CAP]]),"",  SUM(TBL_DATA[[#This Row],[LARGE.CAP]:[SMALL.CAP]])*SQRT(252))</f>
        <v/>
      </c>
    </row>
    <row r="171" spans="1:67" x14ac:dyDescent="0.25">
      <c r="A171" s="3">
        <f>DATE(YEAR(TBL_DATA[[#This Row],[Date]]), MONTH(TBL_DATA[[#This Row],[Date]]), DAY(TBL_DATA[[#This Row],[Date]]))</f>
        <v>40984</v>
      </c>
      <c r="B171" s="72" t="s">
        <v>287</v>
      </c>
      <c r="C171" s="11">
        <v>1.3894678338164088E-5</v>
      </c>
      <c r="D171" s="6">
        <v>6.940405734909727E-2</v>
      </c>
      <c r="E171" s="6">
        <v>-1.9855568406213164E-2</v>
      </c>
      <c r="F171" s="2">
        <v>0.46849139997888356</v>
      </c>
      <c r="G171" s="121">
        <v>0.42520592709832944</v>
      </c>
      <c r="H171" s="18">
        <v>3.943523389661324E-3</v>
      </c>
      <c r="I171" s="2">
        <v>-5.9708190099985847E-2</v>
      </c>
      <c r="J171" s="6">
        <v>1.6149236863251386</v>
      </c>
      <c r="K171" s="6">
        <v>0.37504644120527586</v>
      </c>
      <c r="L171" s="6">
        <v>4.1119909787690695E-3</v>
      </c>
      <c r="M171" s="6">
        <v>8.2571191375224617E-2</v>
      </c>
      <c r="N171" s="6">
        <v>4.7006352390693923E-2</v>
      </c>
      <c r="O171" s="6">
        <v>0</v>
      </c>
      <c r="P171" s="2">
        <v>-1.2681211139911126E-2</v>
      </c>
      <c r="Q171" s="2">
        <v>-1.0932644088870101E-2</v>
      </c>
      <c r="R171" s="6">
        <v>4.7348704543101805E-2</v>
      </c>
      <c r="S171" s="6">
        <v>6.6525549241564064E-2</v>
      </c>
      <c r="T171" s="86">
        <v>0.71173714584710435</v>
      </c>
      <c r="U171" s="6">
        <v>0.22190019261870741</v>
      </c>
      <c r="V171" s="6">
        <v>7.7795381632735222E-2</v>
      </c>
      <c r="W171" s="29">
        <v>2.8523568875370731</v>
      </c>
      <c r="X171">
        <v>0.6520781602678698</v>
      </c>
      <c r="Y171">
        <v>0.61241035360718388</v>
      </c>
      <c r="Z171" s="5">
        <v>0</v>
      </c>
      <c r="AA171">
        <v>0</v>
      </c>
      <c r="AB171" s="5">
        <f>SUM(TBL_DATA[[#This Row],[Consumer.Discretionary.1]:[Utilities.1]])*SQRT(252)</f>
        <v>0</v>
      </c>
      <c r="BO171" s="5" t="str">
        <f xml:space="preserve"> IF(ISBLANK(TBL_DATA[[#This Row],[SMALL.CAP]]),"",  SUM(TBL_DATA[[#This Row],[LARGE.CAP]:[SMALL.CAP]])*SQRT(252))</f>
        <v/>
      </c>
    </row>
    <row r="172" spans="1:67" x14ac:dyDescent="0.25">
      <c r="A172" s="3">
        <f>DATE(YEAR(TBL_DATA[[#This Row],[Date]]), MONTH(TBL_DATA[[#This Row],[Date]]), DAY(TBL_DATA[[#This Row],[Date]]))</f>
        <v>40987</v>
      </c>
      <c r="B172" s="72" t="s">
        <v>288</v>
      </c>
      <c r="C172" s="11">
        <v>2.612163232413138E-3</v>
      </c>
      <c r="D172" s="6">
        <v>7.2197515308298099E-2</v>
      </c>
      <c r="E172" s="6">
        <v>-4.9339612105057551E-2</v>
      </c>
      <c r="F172" s="2">
        <v>0.46653889116512881</v>
      </c>
      <c r="G172" s="121">
        <v>0.44376224383628726</v>
      </c>
      <c r="H172" s="18">
        <v>3.782442687726061E-3</v>
      </c>
      <c r="I172" s="2">
        <v>-7.2171671563858397E-2</v>
      </c>
      <c r="J172" s="6">
        <v>1.5791462643772551</v>
      </c>
      <c r="K172" s="6">
        <v>0.37690906371019511</v>
      </c>
      <c r="L172" s="6">
        <v>4.0032972750961527E-3</v>
      </c>
      <c r="M172" s="6">
        <v>8.0508622213631267E-2</v>
      </c>
      <c r="N172" s="6">
        <v>4.7006352390693923E-2</v>
      </c>
      <c r="O172" s="6">
        <v>0</v>
      </c>
      <c r="P172" s="2">
        <v>-1.2458879569256717E-2</v>
      </c>
      <c r="Q172" s="2">
        <v>-1.0753990469525205E-2</v>
      </c>
      <c r="R172" s="6">
        <v>5.121755359883462E-2</v>
      </c>
      <c r="S172" s="6">
        <v>6.6515440685027627E-2</v>
      </c>
      <c r="T172" s="86">
        <v>0.77000998672423282</v>
      </c>
      <c r="U172" s="6">
        <v>0.2168506204084899</v>
      </c>
      <c r="V172" s="6">
        <v>7.7647794196918474E-2</v>
      </c>
      <c r="W172" s="29">
        <v>2.7927466923084316</v>
      </c>
      <c r="X172">
        <v>0.66615481972007617</v>
      </c>
      <c r="Y172">
        <v>0.61392920089387748</v>
      </c>
      <c r="Z172" s="5">
        <v>0</v>
      </c>
      <c r="AA172">
        <v>0</v>
      </c>
      <c r="AB172" s="5">
        <f>SUM(TBL_DATA[[#This Row],[Consumer.Discretionary.1]:[Utilities.1]])*SQRT(252)</f>
        <v>0</v>
      </c>
      <c r="BO172" s="5" t="str">
        <f xml:space="preserve"> IF(ISBLANK(TBL_DATA[[#This Row],[SMALL.CAP]]),"",  SUM(TBL_DATA[[#This Row],[LARGE.CAP]:[SMALL.CAP]])*SQRT(252))</f>
        <v/>
      </c>
    </row>
    <row r="173" spans="1:67" x14ac:dyDescent="0.25">
      <c r="A173" s="3">
        <f>DATE(YEAR(TBL_DATA[[#This Row],[Date]]), MONTH(TBL_DATA[[#This Row],[Date]]), DAY(TBL_DATA[[#This Row],[Date]]))</f>
        <v>40988</v>
      </c>
      <c r="B173" s="72" t="s">
        <v>289</v>
      </c>
      <c r="C173" s="11">
        <v>-7.7190648429164409E-3</v>
      </c>
      <c r="D173" s="6">
        <v>6.3921153163219557E-2</v>
      </c>
      <c r="E173" s="6">
        <v>-0.13478171179439025</v>
      </c>
      <c r="F173" s="2">
        <v>0.47217953589363248</v>
      </c>
      <c r="G173" s="121">
        <v>0.53261351954240144</v>
      </c>
      <c r="H173" s="18">
        <v>3.2171317387002991E-3</v>
      </c>
      <c r="I173" s="2">
        <v>-0.14000016716396546</v>
      </c>
      <c r="J173" s="6">
        <v>1.5752877063172106</v>
      </c>
      <c r="K173" s="6">
        <v>0.45508612096098344</v>
      </c>
      <c r="L173" s="6">
        <v>3.4737191838857418E-3</v>
      </c>
      <c r="M173" s="6">
        <v>7.4701795882285565E-2</v>
      </c>
      <c r="N173" s="6">
        <v>4.9476590558310413E-2</v>
      </c>
      <c r="O173" s="6">
        <v>-7.71906484291629E-3</v>
      </c>
      <c r="P173" s="2">
        <v>-1.1898004081620639E-2</v>
      </c>
      <c r="Q173" s="2">
        <v>-1.0316083114297049E-2</v>
      </c>
      <c r="R173" s="6">
        <v>2.2795854907047941E-2</v>
      </c>
      <c r="S173" s="6">
        <v>6.6575774005751306E-2</v>
      </c>
      <c r="T173" s="86">
        <v>0.34240465465829456</v>
      </c>
      <c r="U173" s="6">
        <v>0.17760306534549231</v>
      </c>
      <c r="V173" s="6">
        <v>7.5902041019434222E-2</v>
      </c>
      <c r="W173" s="29">
        <v>2.3398984132721568</v>
      </c>
      <c r="X173">
        <v>0.72980375413010956</v>
      </c>
      <c r="Y173">
        <v>0.67460071224464579</v>
      </c>
      <c r="Z173" s="5">
        <v>0</v>
      </c>
      <c r="AA173">
        <v>0</v>
      </c>
      <c r="AB173" s="5">
        <f>SUM(TBL_DATA[[#This Row],[Consumer.Discretionary.1]:[Utilities.1]])*SQRT(252)</f>
        <v>0</v>
      </c>
      <c r="BO173" s="5" t="str">
        <f xml:space="preserve"> IF(ISBLANK(TBL_DATA[[#This Row],[SMALL.CAP]]),"",  SUM(TBL_DATA[[#This Row],[LARGE.CAP]:[SMALL.CAP]])*SQRT(252))</f>
        <v/>
      </c>
    </row>
    <row r="174" spans="1:67" x14ac:dyDescent="0.25">
      <c r="A174" s="3">
        <f>DATE(YEAR(TBL_DATA[[#This Row],[Date]]), MONTH(TBL_DATA[[#This Row],[Date]]), DAY(TBL_DATA[[#This Row],[Date]]))</f>
        <v>40989</v>
      </c>
      <c r="B174" s="72" t="s">
        <v>290</v>
      </c>
      <c r="C174" s="11">
        <v>1.8295578335801453E-3</v>
      </c>
      <c r="D174" s="6">
        <v>6.5867658443300892E-2</v>
      </c>
      <c r="E174" s="6">
        <v>-0.13753137720039688</v>
      </c>
      <c r="F174" s="2">
        <v>0.48031509514569837</v>
      </c>
      <c r="G174" s="121">
        <v>0.52579541666898388</v>
      </c>
      <c r="H174" s="18">
        <v>3.2241528246307947E-3</v>
      </c>
      <c r="I174" s="2">
        <v>-0.12700992007517653</v>
      </c>
      <c r="J174" s="6">
        <v>1.5629010075485548</v>
      </c>
      <c r="K174" s="6">
        <v>0.44709047010020314</v>
      </c>
      <c r="L174" s="6">
        <v>3.4814469615365522E-3</v>
      </c>
      <c r="M174" s="6">
        <v>7.4324674499858745E-2</v>
      </c>
      <c r="N174" s="6">
        <v>4.9024574822914287E-2</v>
      </c>
      <c r="O174" s="6">
        <v>-5.9036294848875404E-3</v>
      </c>
      <c r="P174" s="2">
        <v>-1.1753194634027939E-2</v>
      </c>
      <c r="Q174" s="2">
        <v>-1.0179259769515413E-2</v>
      </c>
      <c r="R174" s="6">
        <v>3.9743272073133884E-2</v>
      </c>
      <c r="S174" s="6">
        <v>6.6200078672079082E-2</v>
      </c>
      <c r="T174" s="86">
        <v>0.60035082843332377</v>
      </c>
      <c r="U174" s="6">
        <v>0.18960117951917077</v>
      </c>
      <c r="V174" s="6">
        <v>7.5677000792148563E-2</v>
      </c>
      <c r="W174" s="29">
        <v>2.5054002872011512</v>
      </c>
      <c r="X174">
        <v>0.7251175192125644</v>
      </c>
      <c r="Y174">
        <v>0.66864824093106168</v>
      </c>
      <c r="Z174" s="5">
        <v>0</v>
      </c>
      <c r="AA174">
        <v>0</v>
      </c>
      <c r="AB174" s="5">
        <f>SUM(TBL_DATA[[#This Row],[Consumer.Discretionary.1]:[Utilities.1]])*SQRT(252)</f>
        <v>0</v>
      </c>
      <c r="BO174" s="5" t="str">
        <f xml:space="preserve"> IF(ISBLANK(TBL_DATA[[#This Row],[SMALL.CAP]]),"",  SUM(TBL_DATA[[#This Row],[LARGE.CAP]:[SMALL.CAP]])*SQRT(252))</f>
        <v/>
      </c>
    </row>
    <row r="175" spans="1:67" x14ac:dyDescent="0.25">
      <c r="A175" s="3">
        <f>DATE(YEAR(TBL_DATA[[#This Row],[Date]]), MONTH(TBL_DATA[[#This Row],[Date]]), DAY(TBL_DATA[[#This Row],[Date]]))</f>
        <v>40990</v>
      </c>
      <c r="B175" s="72" t="s">
        <v>291</v>
      </c>
      <c r="C175" s="11">
        <v>-6.1896198402409544E-3</v>
      </c>
      <c r="D175" s="6">
        <v>5.9270342837528966E-2</v>
      </c>
      <c r="E175" s="6">
        <v>-0.15548873624599624</v>
      </c>
      <c r="F175" s="2">
        <v>0.54692912816765193</v>
      </c>
      <c r="G175" s="121">
        <v>0.54098763343076983</v>
      </c>
      <c r="H175" s="18">
        <v>3.1443984102254036E-3</v>
      </c>
      <c r="I175" s="2">
        <v>-0.14131656415291849</v>
      </c>
      <c r="J175" s="6">
        <v>1.5732946229684579</v>
      </c>
      <c r="K175" s="6">
        <v>0.43237014434504989</v>
      </c>
      <c r="L175" s="6">
        <v>3.4966969109000386E-3</v>
      </c>
      <c r="M175" s="6">
        <v>7.3675933167128879E-2</v>
      </c>
      <c r="N175" s="6">
        <v>5.0563371244749293E-2</v>
      </c>
      <c r="O175" s="6">
        <v>-1.2056708102939462E-2</v>
      </c>
      <c r="P175" s="2">
        <v>-1.1882783864343665E-2</v>
      </c>
      <c r="Q175" s="2">
        <v>-1.0322587056654191E-2</v>
      </c>
      <c r="R175" s="6">
        <v>2.9706884836634417E-2</v>
      </c>
      <c r="S175" s="6">
        <v>6.6352375455897686E-2</v>
      </c>
      <c r="T175" s="86">
        <v>0.44771396099269484</v>
      </c>
      <c r="U175" s="6">
        <v>0.1788506320482155</v>
      </c>
      <c r="V175" s="6">
        <v>7.5857081942257723E-2</v>
      </c>
      <c r="W175" s="29">
        <v>2.3577315059964512</v>
      </c>
      <c r="X175">
        <v>0.73551861528500406</v>
      </c>
      <c r="Y175">
        <v>0.65754858706034025</v>
      </c>
      <c r="Z175" s="5">
        <v>0</v>
      </c>
      <c r="AA175">
        <v>0</v>
      </c>
      <c r="AB175" s="5">
        <f>SUM(TBL_DATA[[#This Row],[Consumer.Discretionary.1]:[Utilities.1]])*SQRT(252)</f>
        <v>0</v>
      </c>
      <c r="BO175" s="5" t="str">
        <f xml:space="preserve"> IF(ISBLANK(TBL_DATA[[#This Row],[SMALL.CAP]]),"",  SUM(TBL_DATA[[#This Row],[LARGE.CAP]:[SMALL.CAP]])*SQRT(252))</f>
        <v/>
      </c>
    </row>
    <row r="176" spans="1:67" x14ac:dyDescent="0.25">
      <c r="A176" s="3">
        <f>DATE(YEAR(TBL_DATA[[#This Row],[Date]]), MONTH(TBL_DATA[[#This Row],[Date]]), DAY(TBL_DATA[[#This Row],[Date]]))</f>
        <v>40991</v>
      </c>
      <c r="B176" s="72" t="s">
        <v>292</v>
      </c>
      <c r="C176" s="11">
        <v>5.7512379188935699E-3</v>
      </c>
      <c r="D176" s="6">
        <v>6.5362458599615536E-2</v>
      </c>
      <c r="E176" s="6">
        <v>-0.15489556242772151</v>
      </c>
      <c r="F176" s="2">
        <v>0.54914755503017842</v>
      </c>
      <c r="G176" s="121">
        <v>0.54151109689338095</v>
      </c>
      <c r="H176" s="18">
        <v>3.1546982723613197E-3</v>
      </c>
      <c r="I176" s="2">
        <v>-0.13748326997970151</v>
      </c>
      <c r="J176" s="6">
        <v>1.5733887258376744</v>
      </c>
      <c r="K176" s="6">
        <v>0.42909634734602498</v>
      </c>
      <c r="L176" s="6">
        <v>3.5202606767922718E-3</v>
      </c>
      <c r="M176" s="6">
        <v>7.3959451884215793E-2</v>
      </c>
      <c r="N176" s="6">
        <v>5.0563371244749293E-2</v>
      </c>
      <c r="O176" s="6">
        <v>-6.3748111808645813E-3</v>
      </c>
      <c r="P176" s="2">
        <v>-1.1913049668506341E-2</v>
      </c>
      <c r="Q176" s="2">
        <v>-1.0346848932827031E-2</v>
      </c>
      <c r="R176" s="6">
        <v>2.9838527907734891E-2</v>
      </c>
      <c r="S176" s="6">
        <v>6.6483141970289525E-2</v>
      </c>
      <c r="T176" s="86">
        <v>0.44881344388129779</v>
      </c>
      <c r="U176" s="6">
        <v>0.1553563506489184</v>
      </c>
      <c r="V176" s="6">
        <v>7.4268421846391028E-2</v>
      </c>
      <c r="W176" s="29">
        <v>2.0918224298644867</v>
      </c>
      <c r="X176">
        <v>0.73587437575538728</v>
      </c>
      <c r="Y176">
        <v>0.65505446135876744</v>
      </c>
      <c r="Z176" s="5">
        <v>0</v>
      </c>
      <c r="AA176">
        <v>0</v>
      </c>
      <c r="AB176" s="5">
        <f>SUM(TBL_DATA[[#This Row],[Consumer.Discretionary.1]:[Utilities.1]])*SQRT(252)</f>
        <v>0</v>
      </c>
      <c r="BO176" s="5" t="str">
        <f xml:space="preserve"> IF(ISBLANK(TBL_DATA[[#This Row],[SMALL.CAP]]),"",  SUM(TBL_DATA[[#This Row],[LARGE.CAP]:[SMALL.CAP]])*SQRT(252))</f>
        <v/>
      </c>
    </row>
    <row r="177" spans="1:67" x14ac:dyDescent="0.25">
      <c r="A177" s="3">
        <f>DATE(YEAR(TBL_DATA[[#This Row],[Date]]), MONTH(TBL_DATA[[#This Row],[Date]]), DAY(TBL_DATA[[#This Row],[Date]]))</f>
        <v>40994</v>
      </c>
      <c r="B177" s="72" t="s">
        <v>293</v>
      </c>
      <c r="C177" s="11">
        <v>6.5412348847264171E-3</v>
      </c>
      <c r="D177" s="6">
        <v>7.2331244678685458E-2</v>
      </c>
      <c r="E177" s="6">
        <v>-0.15002068824221748</v>
      </c>
      <c r="F177" s="2">
        <v>0.55334216376956535</v>
      </c>
      <c r="G177" s="121">
        <v>0.55749376290070574</v>
      </c>
      <c r="H177" s="18">
        <v>3.1401762871417424E-3</v>
      </c>
      <c r="I177" s="2">
        <v>-0.13344169576082887</v>
      </c>
      <c r="J177" s="6">
        <v>1.5860392411014601</v>
      </c>
      <c r="K177" s="6">
        <v>0.44598472786628002</v>
      </c>
      <c r="L177" s="6">
        <v>3.5136233121343145E-3</v>
      </c>
      <c r="M177" s="6">
        <v>7.4936706525556868E-2</v>
      </c>
      <c r="N177" s="6">
        <v>5.0563371244749293E-2</v>
      </c>
      <c r="O177" s="6">
        <v>0</v>
      </c>
      <c r="P177" s="2">
        <v>-1.1997633026547177E-2</v>
      </c>
      <c r="Q177" s="2">
        <v>-1.0410737479059223E-2</v>
      </c>
      <c r="R177" s="6">
        <v>3.6000997844552129E-2</v>
      </c>
      <c r="S177" s="6">
        <v>6.637804042529033E-2</v>
      </c>
      <c r="T177" s="86">
        <v>0.5423630708874555</v>
      </c>
      <c r="U177" s="6">
        <v>0.14403016201537011</v>
      </c>
      <c r="V177" s="6">
        <v>7.4240489984225333E-2</v>
      </c>
      <c r="W177" s="29">
        <v>1.9400486452335342</v>
      </c>
      <c r="X177">
        <v>0.74665504947111005</v>
      </c>
      <c r="Y177">
        <v>0.66782088007659657</v>
      </c>
      <c r="Z177" s="5">
        <v>0</v>
      </c>
      <c r="AA177">
        <v>0</v>
      </c>
      <c r="AB177" s="5">
        <f>SUM(TBL_DATA[[#This Row],[Consumer.Discretionary.1]:[Utilities.1]])*SQRT(252)</f>
        <v>0</v>
      </c>
      <c r="BO177" s="5" t="str">
        <f xml:space="preserve"> IF(ISBLANK(TBL_DATA[[#This Row],[SMALL.CAP]]),"",  SUM(TBL_DATA[[#This Row],[LARGE.CAP]:[SMALL.CAP]])*SQRT(252))</f>
        <v/>
      </c>
    </row>
    <row r="178" spans="1:67" x14ac:dyDescent="0.25">
      <c r="A178" s="3">
        <f>DATE(YEAR(TBL_DATA[[#This Row],[Date]]), MONTH(TBL_DATA[[#This Row],[Date]]), DAY(TBL_DATA[[#This Row],[Date]]))</f>
        <v>40995</v>
      </c>
      <c r="B178" s="72" t="s">
        <v>294</v>
      </c>
      <c r="C178" s="11">
        <v>-9.6995898459170955E-5</v>
      </c>
      <c r="D178" s="6">
        <v>7.2227232946161957E-2</v>
      </c>
      <c r="E178" s="6">
        <v>-0.13422447034518659</v>
      </c>
      <c r="F178" s="2">
        <v>0.55879844487940766</v>
      </c>
      <c r="G178" s="121">
        <v>0.56212995602683935</v>
      </c>
      <c r="H178" s="18">
        <v>3.12350126678338E-3</v>
      </c>
      <c r="I178" s="2">
        <v>-0.1153271378371814</v>
      </c>
      <c r="J178" s="6">
        <v>1.5686927262755883</v>
      </c>
      <c r="K178" s="6">
        <v>0.44146556375477319</v>
      </c>
      <c r="L178" s="6">
        <v>3.5277195046528849E-3</v>
      </c>
      <c r="M178" s="6">
        <v>7.4932347656653117E-2</v>
      </c>
      <c r="N178" s="6">
        <v>5.0563743378547542E-2</v>
      </c>
      <c r="O178" s="6">
        <v>-9.699589845924006E-5</v>
      </c>
      <c r="P178" s="2">
        <v>-1.201702695479479E-2</v>
      </c>
      <c r="Q178" s="2">
        <v>-1.0430223712800049E-2</v>
      </c>
      <c r="R178" s="6">
        <v>4.8298282685858451E-2</v>
      </c>
      <c r="S178" s="6">
        <v>6.5758686565208044E-2</v>
      </c>
      <c r="T178" s="86">
        <v>0.73447760605687595</v>
      </c>
      <c r="U178" s="6">
        <v>0.14309309287740946</v>
      </c>
      <c r="V178" s="6">
        <v>7.4204227768943892E-2</v>
      </c>
      <c r="W178" s="29">
        <v>1.9283684660525107</v>
      </c>
      <c r="X178">
        <v>0.74975326343193693</v>
      </c>
      <c r="Y178">
        <v>0.66442874994597678</v>
      </c>
      <c r="Z178" s="5">
        <v>0</v>
      </c>
      <c r="AA178">
        <v>0</v>
      </c>
      <c r="AB178" s="5">
        <f>SUM(TBL_DATA[[#This Row],[Consumer.Discretionary.1]:[Utilities.1]])*SQRT(252)</f>
        <v>0</v>
      </c>
      <c r="BO178" s="5" t="str">
        <f xml:space="preserve"> IF(ISBLANK(TBL_DATA[[#This Row],[SMALL.CAP]]),"",  SUM(TBL_DATA[[#This Row],[LARGE.CAP]:[SMALL.CAP]])*SQRT(252))</f>
        <v/>
      </c>
    </row>
    <row r="179" spans="1:67" x14ac:dyDescent="0.25">
      <c r="A179" s="3">
        <f>DATE(YEAR(TBL_DATA[[#This Row],[Date]]), MONTH(TBL_DATA[[#This Row],[Date]]), DAY(TBL_DATA[[#This Row],[Date]]))</f>
        <v>40996</v>
      </c>
      <c r="B179" s="72" t="s">
        <v>295</v>
      </c>
      <c r="C179" s="11">
        <v>-5.8480342567315087E-3</v>
      </c>
      <c r="D179" s="6">
        <v>6.5956811356892242E-2</v>
      </c>
      <c r="E179" s="6">
        <v>-0.16030323970800586</v>
      </c>
      <c r="F179" s="2">
        <v>0.56820934481998808</v>
      </c>
      <c r="G179" s="121">
        <v>0.57802572359826854</v>
      </c>
      <c r="H179" s="18">
        <v>3.0990848991956283E-3</v>
      </c>
      <c r="I179" s="2">
        <v>-0.16461607216705076</v>
      </c>
      <c r="J179" s="6">
        <v>1.6693760212783548</v>
      </c>
      <c r="K179" s="6">
        <v>0.48301351917479207</v>
      </c>
      <c r="L179" s="6">
        <v>3.4302840071179269E-3</v>
      </c>
      <c r="M179" s="6">
        <v>7.5733975651724378E-2</v>
      </c>
      <c r="N179" s="6">
        <v>5.1898845489309606E-2</v>
      </c>
      <c r="O179" s="6">
        <v>-5.9444629198538435E-3</v>
      </c>
      <c r="P179" s="2">
        <v>-1.2297685757145051E-2</v>
      </c>
      <c r="Q179" s="2">
        <v>-1.0693906857223755E-2</v>
      </c>
      <c r="R179" s="6">
        <v>3.8486021852889518E-2</v>
      </c>
      <c r="S179" s="6">
        <v>6.5997387112228675E-2</v>
      </c>
      <c r="T179" s="86">
        <v>0.58314462946001133</v>
      </c>
      <c r="U179" s="6">
        <v>0.13706046289367646</v>
      </c>
      <c r="V179" s="6">
        <v>7.4388765831558817E-2</v>
      </c>
      <c r="W179" s="29">
        <v>1.8424887328286563</v>
      </c>
      <c r="X179">
        <v>0.76028002972475117</v>
      </c>
      <c r="Y179">
        <v>0.69499174036443911</v>
      </c>
      <c r="Z179" s="5">
        <v>0</v>
      </c>
      <c r="AA179">
        <v>0</v>
      </c>
      <c r="AB179" s="5">
        <f>SUM(TBL_DATA[[#This Row],[Consumer.Discretionary.1]:[Utilities.1]])*SQRT(252)</f>
        <v>0</v>
      </c>
      <c r="BO179" s="5" t="str">
        <f xml:space="preserve"> IF(ISBLANK(TBL_DATA[[#This Row],[SMALL.CAP]]),"",  SUM(TBL_DATA[[#This Row],[LARGE.CAP]:[SMALL.CAP]])*SQRT(252))</f>
        <v/>
      </c>
    </row>
    <row r="180" spans="1:67" x14ac:dyDescent="0.25">
      <c r="A180" s="3">
        <f>DATE(YEAR(TBL_DATA[[#This Row],[Date]]), MONTH(TBL_DATA[[#This Row],[Date]]), DAY(TBL_DATA[[#This Row],[Date]]))</f>
        <v>40997</v>
      </c>
      <c r="B180" s="72" t="s">
        <v>296</v>
      </c>
      <c r="C180" s="11">
        <v>2.7181867603395435E-3</v>
      </c>
      <c r="D180" s="6">
        <v>6.8854281048616572E-2</v>
      </c>
      <c r="E180" s="6">
        <v>-0.15106287340655189</v>
      </c>
      <c r="F180" s="2">
        <v>0.56997117761175553</v>
      </c>
      <c r="G180" s="121">
        <v>0.55386032742255831</v>
      </c>
      <c r="H180" s="18">
        <v>3.1419858535655597E-3</v>
      </c>
      <c r="I180" s="2">
        <v>-0.12877318854582998</v>
      </c>
      <c r="J180" s="6">
        <v>1.5950420227143249</v>
      </c>
      <c r="K180" s="6">
        <v>0.44499414549873723</v>
      </c>
      <c r="L180" s="6">
        <v>3.5044315807935857E-3</v>
      </c>
      <c r="M180" s="6">
        <v>7.4673941227871327E-2</v>
      </c>
      <c r="N180" s="6">
        <v>5.0348636145168671E-2</v>
      </c>
      <c r="O180" s="6">
        <v>-3.2424343199202177E-3</v>
      </c>
      <c r="P180" s="2">
        <v>-1.1978066346808825E-2</v>
      </c>
      <c r="Q180" s="2">
        <v>-1.039673524297292E-2</v>
      </c>
      <c r="R180" s="6">
        <v>5.6615246929704544E-2</v>
      </c>
      <c r="S180" s="6">
        <v>6.5865449268414242E-2</v>
      </c>
      <c r="T180" s="86">
        <v>0.85955910964770976</v>
      </c>
      <c r="U180" s="6">
        <v>0.14987752308031221</v>
      </c>
      <c r="V180" s="6">
        <v>7.4729794740162905E-2</v>
      </c>
      <c r="W180" s="29">
        <v>2.0055925966535781</v>
      </c>
      <c r="X180">
        <v>0.74421793005984349</v>
      </c>
      <c r="Y180">
        <v>0.66707881505766398</v>
      </c>
      <c r="Z180" s="5">
        <v>0</v>
      </c>
      <c r="AA180">
        <v>0</v>
      </c>
      <c r="AB180" s="5">
        <f>SUM(TBL_DATA[[#This Row],[Consumer.Discretionary.1]:[Utilities.1]])*SQRT(252)</f>
        <v>0</v>
      </c>
      <c r="BO180" s="5" t="str">
        <f xml:space="preserve"> IF(ISBLANK(TBL_DATA[[#This Row],[SMALL.CAP]]),"",  SUM(TBL_DATA[[#This Row],[LARGE.CAP]:[SMALL.CAP]])*SQRT(252))</f>
        <v/>
      </c>
    </row>
    <row r="181" spans="1:67" x14ac:dyDescent="0.25">
      <c r="A181" s="3">
        <f>DATE(YEAR(TBL_DATA[[#This Row],[Date]]), MONTH(TBL_DATA[[#This Row],[Date]]), DAY(TBL_DATA[[#This Row],[Date]]))</f>
        <v>40998</v>
      </c>
      <c r="B181" s="72" t="s">
        <v>297</v>
      </c>
      <c r="C181" s="11">
        <v>-4.5041287847193238E-3</v>
      </c>
      <c r="D181" s="6">
        <v>6.4040023714674987E-2</v>
      </c>
      <c r="E181" s="6">
        <v>-0.16718989588919597</v>
      </c>
      <c r="F181" s="2">
        <v>0.56940106998423212</v>
      </c>
      <c r="G181" s="121">
        <v>0.53187268004768185</v>
      </c>
      <c r="H181" s="18">
        <v>3.228037611236299E-3</v>
      </c>
      <c r="I181" s="2">
        <v>-0.15100678784668853</v>
      </c>
      <c r="J181" s="6">
        <v>1.562846939057642</v>
      </c>
      <c r="K181" s="6">
        <v>0.42157385313011364</v>
      </c>
      <c r="L181" s="6">
        <v>3.588232295798589E-3</v>
      </c>
      <c r="M181" s="6">
        <v>7.489569633776294E-2</v>
      </c>
      <c r="N181" s="6">
        <v>5.1148156038277021E-2</v>
      </c>
      <c r="O181" s="6">
        <v>-7.7319587628865705E-3</v>
      </c>
      <c r="P181" s="2">
        <v>-1.215572409326475E-2</v>
      </c>
      <c r="Q181" s="2">
        <v>-1.0569696997133003E-2</v>
      </c>
      <c r="R181" s="6">
        <v>4.7464472600505569E-2</v>
      </c>
      <c r="S181" s="6">
        <v>6.6412661750502838E-2</v>
      </c>
      <c r="T181" s="86">
        <v>0.71469011103362678</v>
      </c>
      <c r="U181" s="6">
        <v>0.13213913053068271</v>
      </c>
      <c r="V181" s="6">
        <v>7.5536335700927409E-2</v>
      </c>
      <c r="W181" s="29">
        <v>1.7493452562203167</v>
      </c>
      <c r="X181">
        <v>0.72929601675018207</v>
      </c>
      <c r="Y181">
        <v>0.64928718848450551</v>
      </c>
      <c r="Z181" s="5">
        <v>0</v>
      </c>
      <c r="AA181">
        <v>0</v>
      </c>
      <c r="AB181" s="5">
        <f>SUM(TBL_DATA[[#This Row],[Consumer.Discretionary.1]:[Utilities.1]])*SQRT(252)</f>
        <v>0</v>
      </c>
      <c r="BO181" s="5" t="str">
        <f xml:space="preserve"> IF(ISBLANK(TBL_DATA[[#This Row],[SMALL.CAP]]),"",  SUM(TBL_DATA[[#This Row],[LARGE.CAP]:[SMALL.CAP]])*SQRT(252))</f>
        <v/>
      </c>
    </row>
    <row r="182" spans="1:67" x14ac:dyDescent="0.25">
      <c r="A182" s="3">
        <f>DATE(YEAR(TBL_DATA[[#This Row],[Date]]), MONTH(TBL_DATA[[#This Row],[Date]]), DAY(TBL_DATA[[#This Row],[Date]]))</f>
        <v>41001</v>
      </c>
      <c r="B182" s="72" t="s">
        <v>298</v>
      </c>
      <c r="C182" s="11">
        <v>3.3375226923614376E-3</v>
      </c>
      <c r="D182" s="6">
        <v>6.7591281439403739E-2</v>
      </c>
      <c r="E182" s="6">
        <v>-0.1705350562947664</v>
      </c>
      <c r="F182" s="2">
        <v>0.57049586036314082</v>
      </c>
      <c r="G182" s="121">
        <v>0.53228721185170413</v>
      </c>
      <c r="H182" s="18">
        <v>3.2272066636077853E-3</v>
      </c>
      <c r="I182" s="2">
        <v>-0.1461336693794888</v>
      </c>
      <c r="J182" s="6">
        <v>1.5174270323402532</v>
      </c>
      <c r="K182" s="6">
        <v>0.42018940487086776</v>
      </c>
      <c r="L182" s="6">
        <v>3.5931903853924328E-3</v>
      </c>
      <c r="M182" s="6">
        <v>7.4909590980141147E-2</v>
      </c>
      <c r="N182" s="6">
        <v>5.089922151234564E-2</v>
      </c>
      <c r="O182" s="6">
        <v>-4.4202416583525306E-3</v>
      </c>
      <c r="P182" s="2">
        <v>-1.2065060570147607E-2</v>
      </c>
      <c r="Q182" s="2">
        <v>-1.0478739234421592E-2</v>
      </c>
      <c r="R182" s="6">
        <v>3.5105667346129188E-2</v>
      </c>
      <c r="S182" s="6">
        <v>6.6107008038644915E-2</v>
      </c>
      <c r="T182" s="86">
        <v>0.53104305258539419</v>
      </c>
      <c r="U182" s="6">
        <v>0.13198184190411277</v>
      </c>
      <c r="V182" s="6">
        <v>7.5657238416111258E-2</v>
      </c>
      <c r="W182" s="29">
        <v>1.7444707825339705</v>
      </c>
      <c r="X182">
        <v>0.72958016136111048</v>
      </c>
      <c r="Y182">
        <v>0.64822018240013746</v>
      </c>
      <c r="Z182" s="5">
        <v>0</v>
      </c>
      <c r="AA182">
        <v>0</v>
      </c>
      <c r="AB182" s="5">
        <f>SUM(TBL_DATA[[#This Row],[Consumer.Discretionary.1]:[Utilities.1]])*SQRT(252)</f>
        <v>0</v>
      </c>
      <c r="BO182" s="5" t="str">
        <f xml:space="preserve"> IF(ISBLANK(TBL_DATA[[#This Row],[SMALL.CAP]]),"",  SUM(TBL_DATA[[#This Row],[LARGE.CAP]:[SMALL.CAP]])*SQRT(252))</f>
        <v/>
      </c>
    </row>
    <row r="183" spans="1:67" x14ac:dyDescent="0.25">
      <c r="A183" s="3">
        <f>DATE(YEAR(TBL_DATA[[#This Row],[Date]]), MONTH(TBL_DATA[[#This Row],[Date]]), DAY(TBL_DATA[[#This Row],[Date]]))</f>
        <v>41002</v>
      </c>
      <c r="B183" s="72" t="s">
        <v>299</v>
      </c>
      <c r="C183" s="11">
        <v>-3.590864173474964E-3</v>
      </c>
      <c r="D183" s="6">
        <v>6.3757706154968563E-2</v>
      </c>
      <c r="E183" s="6">
        <v>-0.16728380517405272</v>
      </c>
      <c r="F183" s="2">
        <v>0.61465015039865301</v>
      </c>
      <c r="G183" s="121">
        <v>0.56987260291345587</v>
      </c>
      <c r="H183" s="18">
        <v>3.1105540226287164E-3</v>
      </c>
      <c r="I183" s="2">
        <v>-0.13953882611712753</v>
      </c>
      <c r="J183" s="6">
        <v>1.5827980258339671</v>
      </c>
      <c r="K183" s="6">
        <v>0.44025605402734919</v>
      </c>
      <c r="L183" s="6">
        <v>3.5484108451660813E-3</v>
      </c>
      <c r="M183" s="6">
        <v>7.5290375960335082E-2</v>
      </c>
      <c r="N183" s="6">
        <v>5.1403384836139092E-2</v>
      </c>
      <c r="O183" s="6">
        <v>-7.9952333444185397E-3</v>
      </c>
      <c r="P183" s="2">
        <v>-1.2211535156294964E-2</v>
      </c>
      <c r="Q183" s="2">
        <v>-1.0617150135658882E-2</v>
      </c>
      <c r="R183" s="6">
        <v>4.1345842804702437E-2</v>
      </c>
      <c r="S183" s="6">
        <v>6.5961198151074638E-2</v>
      </c>
      <c r="T183" s="86">
        <v>0.62682067584651402</v>
      </c>
      <c r="U183" s="6">
        <v>0.14361779856673307</v>
      </c>
      <c r="V183" s="6">
        <v>7.5389134360308196E-2</v>
      </c>
      <c r="W183" s="29">
        <v>1.9050198650688679</v>
      </c>
      <c r="X183">
        <v>0.75489906803059159</v>
      </c>
      <c r="Y183">
        <v>0.66351793798461034</v>
      </c>
      <c r="Z183" s="5">
        <v>0</v>
      </c>
      <c r="AA183">
        <v>0</v>
      </c>
      <c r="AB183" s="5">
        <f>SUM(TBL_DATA[[#This Row],[Consumer.Discretionary.1]:[Utilities.1]])*SQRT(252)</f>
        <v>0</v>
      </c>
      <c r="BO183" s="5" t="str">
        <f xml:space="preserve"> IF(ISBLANK(TBL_DATA[[#This Row],[SMALL.CAP]]),"",  SUM(TBL_DATA[[#This Row],[LARGE.CAP]:[SMALL.CAP]])*SQRT(252))</f>
        <v/>
      </c>
    </row>
    <row r="184" spans="1:67" x14ac:dyDescent="0.25">
      <c r="A184" s="3">
        <f>DATE(YEAR(TBL_DATA[[#This Row],[Date]]), MONTH(TBL_DATA[[#This Row],[Date]]), DAY(TBL_DATA[[#This Row],[Date]]))</f>
        <v>41003</v>
      </c>
      <c r="B184" s="72" t="s">
        <v>300</v>
      </c>
      <c r="C184" s="11">
        <v>-4.5815814837060443E-3</v>
      </c>
      <c r="D184" s="6">
        <v>5.8884013545299485E-2</v>
      </c>
      <c r="E184" s="6">
        <v>-0.15488328319762223</v>
      </c>
      <c r="F184" s="2">
        <v>0.60205057863186195</v>
      </c>
      <c r="G184" s="121">
        <v>0.57313012237248206</v>
      </c>
      <c r="H184" s="18">
        <v>3.1243017259749185E-3</v>
      </c>
      <c r="I184" s="2">
        <v>-0.13182465547089672</v>
      </c>
      <c r="J184" s="6">
        <v>1.5565833555975588</v>
      </c>
      <c r="K184" s="6">
        <v>0.44751993621571207</v>
      </c>
      <c r="L184" s="6">
        <v>3.5543772418290156E-3</v>
      </c>
      <c r="M184" s="6">
        <v>7.5911134898995106E-2</v>
      </c>
      <c r="N184" s="6">
        <v>5.2202476867382823E-2</v>
      </c>
      <c r="O184" s="6">
        <v>-1.2540184015075839E-2</v>
      </c>
      <c r="P184" s="2">
        <v>-1.2379053702319216E-2</v>
      </c>
      <c r="Q184" s="2">
        <v>-1.0771523193423827E-2</v>
      </c>
      <c r="R184" s="6">
        <v>3.4838150309282723E-2</v>
      </c>
      <c r="S184" s="6">
        <v>6.5751830682215184E-2</v>
      </c>
      <c r="T184" s="86">
        <v>0.52984304692075868</v>
      </c>
      <c r="U184" s="6">
        <v>0.12449111945196845</v>
      </c>
      <c r="V184" s="6">
        <v>7.3959790928979335E-2</v>
      </c>
      <c r="W184" s="29">
        <v>1.6832270330714205</v>
      </c>
      <c r="X184">
        <v>0.75705357959161801</v>
      </c>
      <c r="Y184">
        <v>0.6689693088742652</v>
      </c>
      <c r="Z184" s="5">
        <v>0</v>
      </c>
      <c r="AA184">
        <v>0</v>
      </c>
      <c r="AB184" s="5">
        <f>SUM(TBL_DATA[[#This Row],[Consumer.Discretionary.1]:[Utilities.1]])*SQRT(252)</f>
        <v>0</v>
      </c>
      <c r="BO184" s="5" t="str">
        <f xml:space="preserve"> IF(ISBLANK(TBL_DATA[[#This Row],[SMALL.CAP]]),"",  SUM(TBL_DATA[[#This Row],[LARGE.CAP]:[SMALL.CAP]])*SQRT(252))</f>
        <v/>
      </c>
    </row>
    <row r="185" spans="1:67" x14ac:dyDescent="0.25">
      <c r="A185" s="3">
        <f>DATE(YEAR(TBL_DATA[[#This Row],[Date]]), MONTH(TBL_DATA[[#This Row],[Date]]), DAY(TBL_DATA[[#This Row],[Date]]))</f>
        <v>41004</v>
      </c>
      <c r="B185" s="72" t="s">
        <v>301</v>
      </c>
      <c r="C185" s="11">
        <v>-1.4453503220465006E-3</v>
      </c>
      <c r="D185" s="6">
        <v>5.7353555195311934E-2</v>
      </c>
      <c r="E185" s="6">
        <v>-0.16483787388370208</v>
      </c>
      <c r="F185" s="2">
        <v>0.60095994764452554</v>
      </c>
      <c r="G185" s="121">
        <v>0.57471322582764328</v>
      </c>
      <c r="H185" s="18">
        <v>3.1093937180075109E-3</v>
      </c>
      <c r="I185" s="2">
        <v>-0.14667374915362841</v>
      </c>
      <c r="J185" s="6">
        <v>1.551398529147993</v>
      </c>
      <c r="K185" s="6">
        <v>0.44684424991202237</v>
      </c>
      <c r="L185" s="6">
        <v>3.5461613654231704E-3</v>
      </c>
      <c r="M185" s="6">
        <v>7.5689397590810198E-2</v>
      </c>
      <c r="N185" s="6">
        <v>5.2282451561718089E-2</v>
      </c>
      <c r="O185" s="6">
        <v>-1.3967409378117579E-2</v>
      </c>
      <c r="P185" s="2">
        <v>-1.2421417434117061E-2</v>
      </c>
      <c r="Q185" s="2">
        <v>-1.0818582540540056E-2</v>
      </c>
      <c r="R185" s="6">
        <v>3.2697911217638653E-2</v>
      </c>
      <c r="S185" s="6">
        <v>6.5779165296632122E-2</v>
      </c>
      <c r="T185" s="86">
        <v>0.49708613768792803</v>
      </c>
      <c r="U185" s="6">
        <v>0.11720036672749523</v>
      </c>
      <c r="V185" s="6">
        <v>7.4081343083865617E-2</v>
      </c>
      <c r="W185" s="29">
        <v>1.5820497017017585</v>
      </c>
      <c r="X185">
        <v>0.75809842753275991</v>
      </c>
      <c r="Y185">
        <v>0.66846409769861403</v>
      </c>
      <c r="Z185" s="5">
        <v>0</v>
      </c>
      <c r="AA185">
        <v>0</v>
      </c>
      <c r="AB185" s="5">
        <f>SUM(TBL_DATA[[#This Row],[Consumer.Discretionary.1]:[Utilities.1]])*SQRT(252)</f>
        <v>0</v>
      </c>
      <c r="BO185" s="5" t="str">
        <f xml:space="preserve"> IF(ISBLANK(TBL_DATA[[#This Row],[SMALL.CAP]]),"",  SUM(TBL_DATA[[#This Row],[LARGE.CAP]:[SMALL.CAP]])*SQRT(252))</f>
        <v/>
      </c>
    </row>
    <row r="186" spans="1:67" x14ac:dyDescent="0.25">
      <c r="A186" s="3">
        <f>DATE(YEAR(TBL_DATA[[#This Row],[Date]]), MONTH(TBL_DATA[[#This Row],[Date]]), DAY(TBL_DATA[[#This Row],[Date]]))</f>
        <v>41008</v>
      </c>
      <c r="B186" s="72" t="s">
        <v>302</v>
      </c>
      <c r="C186" s="11">
        <v>-5.8038223721191221E-3</v>
      </c>
      <c r="D186" s="6">
        <v>5.1216862976429578E-2</v>
      </c>
      <c r="E186" s="6">
        <v>-0.15555117743464786</v>
      </c>
      <c r="F186" s="2">
        <v>0.59148205970669021</v>
      </c>
      <c r="G186" s="121">
        <v>0.58167322566634028</v>
      </c>
      <c r="H186" s="18">
        <v>3.1162329520422706E-3</v>
      </c>
      <c r="I186" s="2">
        <v>-0.1346256715937455</v>
      </c>
      <c r="J186" s="6">
        <v>1.5220221376631613</v>
      </c>
      <c r="K186" s="6">
        <v>0.45767062797304742</v>
      </c>
      <c r="L186" s="6">
        <v>3.5481636941263749E-3</v>
      </c>
      <c r="M186" s="6">
        <v>7.64843103609852E-2</v>
      </c>
      <c r="N186" s="6">
        <v>5.3366990855095241E-2</v>
      </c>
      <c r="O186" s="6">
        <v>-1.9690167387207524E-2</v>
      </c>
      <c r="P186" s="2">
        <v>-1.2610306527847387E-2</v>
      </c>
      <c r="Q186" s="2">
        <v>-1.0990638181158833E-2</v>
      </c>
      <c r="R186" s="6">
        <v>2.8180802710531694E-2</v>
      </c>
      <c r="S186" s="6">
        <v>6.5777430715298832E-2</v>
      </c>
      <c r="T186" s="86">
        <v>0.42842662603386344</v>
      </c>
      <c r="U186" s="6">
        <v>0.11668954573183377</v>
      </c>
      <c r="V186" s="6">
        <v>7.4054746745799802E-2</v>
      </c>
      <c r="W186" s="29">
        <v>1.5757200025594862</v>
      </c>
      <c r="X186">
        <v>0.76267504591820767</v>
      </c>
      <c r="Y186">
        <v>0.67651358299227626</v>
      </c>
      <c r="Z186" s="5">
        <v>0</v>
      </c>
      <c r="AA186">
        <v>0</v>
      </c>
      <c r="AB186" s="5">
        <f>SUM(TBL_DATA[[#This Row],[Consumer.Discretionary.1]:[Utilities.1]])*SQRT(252)</f>
        <v>0</v>
      </c>
      <c r="BO186" s="5" t="str">
        <f xml:space="preserve"> IF(ISBLANK(TBL_DATA[[#This Row],[SMALL.CAP]]),"",  SUM(TBL_DATA[[#This Row],[LARGE.CAP]:[SMALL.CAP]])*SQRT(252))</f>
        <v/>
      </c>
    </row>
    <row r="187" spans="1:67" x14ac:dyDescent="0.25">
      <c r="A187" s="3">
        <f>DATE(YEAR(TBL_DATA[[#This Row],[Date]]), MONTH(TBL_DATA[[#This Row],[Date]]), DAY(TBL_DATA[[#This Row],[Date]]))</f>
        <v>41009</v>
      </c>
      <c r="B187" s="72" t="s">
        <v>303</v>
      </c>
      <c r="C187" s="11">
        <v>-6.9826282386532762E-3</v>
      </c>
      <c r="D187" s="6">
        <v>4.3876606424061881E-2</v>
      </c>
      <c r="E187" s="6">
        <v>-0.13226540914085982</v>
      </c>
      <c r="F187" s="2">
        <v>0.56693633094956686</v>
      </c>
      <c r="G187" s="121">
        <v>0.5885664644494466</v>
      </c>
      <c r="H187" s="18">
        <v>3.1428704655300571E-3</v>
      </c>
      <c r="I187" s="2">
        <v>-0.12127081816054186</v>
      </c>
      <c r="J187" s="6">
        <v>1.5389432430904069</v>
      </c>
      <c r="K187" s="6">
        <v>0.48503681425612133</v>
      </c>
      <c r="L187" s="6">
        <v>3.516128426964654E-3</v>
      </c>
      <c r="M187" s="6">
        <v>7.7781606411394089E-2</v>
      </c>
      <c r="N187" s="6">
        <v>5.5145593270203221E-2</v>
      </c>
      <c r="O187" s="6">
        <v>-2.6535306507039058E-2</v>
      </c>
      <c r="P187" s="2">
        <v>-1.2925911694098154E-2</v>
      </c>
      <c r="Q187" s="2">
        <v>-1.1278771185613091E-2</v>
      </c>
      <c r="R187" s="6">
        <v>2.8289743823745717E-2</v>
      </c>
      <c r="S187" s="6">
        <v>6.5777614061815717E-2</v>
      </c>
      <c r="T187" s="86">
        <v>0.43008163532900284</v>
      </c>
      <c r="U187" s="6">
        <v>0.12485577525468017</v>
      </c>
      <c r="V187" s="6">
        <v>7.3916233004484952E-2</v>
      </c>
      <c r="W187" s="29">
        <v>1.6891523036232705</v>
      </c>
      <c r="X187">
        <v>0.76718085511139189</v>
      </c>
      <c r="Y187">
        <v>0.69644584445319313</v>
      </c>
      <c r="Z187" s="5">
        <v>0</v>
      </c>
      <c r="AA187">
        <v>0</v>
      </c>
      <c r="AB187" s="5">
        <f>SUM(TBL_DATA[[#This Row],[Consumer.Discretionary.1]:[Utilities.1]])*SQRT(252)</f>
        <v>0</v>
      </c>
      <c r="BO187" s="5" t="str">
        <f xml:space="preserve"> IF(ISBLANK(TBL_DATA[[#This Row],[SMALL.CAP]]),"",  SUM(TBL_DATA[[#This Row],[LARGE.CAP]:[SMALL.CAP]])*SQRT(252))</f>
        <v/>
      </c>
    </row>
    <row r="188" spans="1:67" x14ac:dyDescent="0.25">
      <c r="A188" s="3">
        <f>DATE(YEAR(TBL_DATA[[#This Row],[Date]]), MONTH(TBL_DATA[[#This Row],[Date]]), DAY(TBL_DATA[[#This Row],[Date]]))</f>
        <v>41010</v>
      </c>
      <c r="B188" s="72" t="s">
        <v>304</v>
      </c>
      <c r="C188" s="11">
        <v>7.2452421960628576E-3</v>
      </c>
      <c r="D188" s="6">
        <v>5.1439745260408509E-2</v>
      </c>
      <c r="E188" s="6">
        <v>-0.12735588170867962</v>
      </c>
      <c r="F188" s="2">
        <v>0.56990748336588604</v>
      </c>
      <c r="G188" s="121">
        <v>0.58604533308919982</v>
      </c>
      <c r="H188" s="18">
        <v>3.1648275064567952E-3</v>
      </c>
      <c r="I188" s="2">
        <v>-0.10643022157410675</v>
      </c>
      <c r="J188" s="6">
        <v>1.5725932014216546</v>
      </c>
      <c r="K188" s="6">
        <v>0.47618221702858515</v>
      </c>
      <c r="L188" s="6">
        <v>3.5601129101171607E-3</v>
      </c>
      <c r="M188" s="6">
        <v>7.8086134292903855E-2</v>
      </c>
      <c r="N188" s="6">
        <v>5.5145593270203221E-2</v>
      </c>
      <c r="O188" s="6">
        <v>-1.948231903336628E-2</v>
      </c>
      <c r="P188" s="2">
        <v>-1.2962959540147768E-2</v>
      </c>
      <c r="Q188" s="2">
        <v>-1.1309370203556162E-2</v>
      </c>
      <c r="R188" s="6">
        <v>3.9877023012588442E-2</v>
      </c>
      <c r="S188" s="6">
        <v>6.5878361479094816E-2</v>
      </c>
      <c r="T188" s="86">
        <v>0.6053129148520584</v>
      </c>
      <c r="U188" s="6">
        <v>0.12536585080126406</v>
      </c>
      <c r="V188" s="6">
        <v>7.3921931734972537E-2</v>
      </c>
      <c r="W188" s="29">
        <v>1.6959222771765494</v>
      </c>
      <c r="X188">
        <v>0.76553597765826764</v>
      </c>
      <c r="Y188">
        <v>0.69005957498507708</v>
      </c>
      <c r="Z188" s="5">
        <v>0</v>
      </c>
      <c r="AA188">
        <v>0</v>
      </c>
      <c r="AB188" s="5">
        <f>SUM(TBL_DATA[[#This Row],[Consumer.Discretionary.1]:[Utilities.1]])*SQRT(252)</f>
        <v>0</v>
      </c>
      <c r="BO188" s="5" t="str">
        <f xml:space="preserve"> IF(ISBLANK(TBL_DATA[[#This Row],[SMALL.CAP]]),"",  SUM(TBL_DATA[[#This Row],[LARGE.CAP]:[SMALL.CAP]])*SQRT(252))</f>
        <v/>
      </c>
    </row>
    <row r="189" spans="1:67" x14ac:dyDescent="0.25">
      <c r="A189" s="3">
        <f>DATE(YEAR(TBL_DATA[[#This Row],[Date]]), MONTH(TBL_DATA[[#This Row],[Date]]), DAY(TBL_DATA[[#This Row],[Date]]))</f>
        <v>41011</v>
      </c>
      <c r="B189" s="72" t="s">
        <v>305</v>
      </c>
      <c r="C189" s="11">
        <v>5.4549051750939414E-3</v>
      </c>
      <c r="D189" s="6">
        <v>5.7175249368128789E-2</v>
      </c>
      <c r="E189" s="6">
        <v>-0.12900670495097621</v>
      </c>
      <c r="F189" s="2">
        <v>0.5615328111432577</v>
      </c>
      <c r="G189" s="121">
        <v>0.59170752717931951</v>
      </c>
      <c r="H189" s="18">
        <v>3.1717155104728596E-3</v>
      </c>
      <c r="I189" s="2">
        <v>-0.11140312226553384</v>
      </c>
      <c r="J189" s="6">
        <v>1.5584295541147688</v>
      </c>
      <c r="K189" s="6">
        <v>0.48491741183136677</v>
      </c>
      <c r="L189" s="6">
        <v>3.5624352045242323E-3</v>
      </c>
      <c r="M189" s="6">
        <v>7.8796841524264125E-2</v>
      </c>
      <c r="N189" s="6">
        <v>5.5105762145303938E-2</v>
      </c>
      <c r="O189" s="6">
        <v>-1.413368806119053E-2</v>
      </c>
      <c r="P189" s="2">
        <v>-1.2978113968204565E-2</v>
      </c>
      <c r="Q189" s="2">
        <v>-1.1309474355275706E-2</v>
      </c>
      <c r="R189" s="6">
        <v>4.1990911160260991E-2</v>
      </c>
      <c r="S189" s="6">
        <v>6.5846637167972635E-2</v>
      </c>
      <c r="T189" s="86">
        <v>0.6377077549631508</v>
      </c>
      <c r="U189" s="6">
        <v>0.12400836249995861</v>
      </c>
      <c r="V189" s="6">
        <v>7.3973819082226999E-2</v>
      </c>
      <c r="W189" s="29">
        <v>1.6763817799120899</v>
      </c>
      <c r="X189">
        <v>0.76922527726233725</v>
      </c>
      <c r="Y189">
        <v>0.69636011648526142</v>
      </c>
      <c r="Z189" s="5">
        <v>0</v>
      </c>
      <c r="AA189">
        <v>0</v>
      </c>
      <c r="AB189" s="5">
        <f>SUM(TBL_DATA[[#This Row],[Consumer.Discretionary.1]:[Utilities.1]])*SQRT(252)</f>
        <v>0</v>
      </c>
      <c r="BO189" s="5" t="str">
        <f xml:space="preserve"> IF(ISBLANK(TBL_DATA[[#This Row],[SMALL.CAP]]),"",  SUM(TBL_DATA[[#This Row],[LARGE.CAP]:[SMALL.CAP]])*SQRT(252))</f>
        <v/>
      </c>
    </row>
    <row r="190" spans="1:67" x14ac:dyDescent="0.25">
      <c r="A190" s="3">
        <f>DATE(YEAR(TBL_DATA[[#This Row],[Date]]), MONTH(TBL_DATA[[#This Row],[Date]]), DAY(TBL_DATA[[#This Row],[Date]]))</f>
        <v>41012</v>
      </c>
      <c r="B190" s="72" t="s">
        <v>306</v>
      </c>
      <c r="C190" s="11">
        <v>-4.3571147467250937E-3</v>
      </c>
      <c r="D190" s="6">
        <v>5.2569015499234206E-2</v>
      </c>
      <c r="E190" s="6">
        <v>-0.11405947667641814</v>
      </c>
      <c r="F190" s="2">
        <v>0.54756489157970933</v>
      </c>
      <c r="G190" s="121">
        <v>0.59087168130493051</v>
      </c>
      <c r="H190" s="18">
        <v>3.1953523144297976E-3</v>
      </c>
      <c r="I190" s="2">
        <v>-0.12116282860695049</v>
      </c>
      <c r="J190" s="6">
        <v>1.5687478698839366</v>
      </c>
      <c r="K190" s="6">
        <v>0.48916328493222461</v>
      </c>
      <c r="L190" s="6">
        <v>3.5705081680231397E-3</v>
      </c>
      <c r="M190" s="6">
        <v>7.9302932938891429E-2</v>
      </c>
      <c r="N190" s="6">
        <v>5.579052623232128E-2</v>
      </c>
      <c r="O190" s="6">
        <v>-1.8429220707238514E-2</v>
      </c>
      <c r="P190" s="2">
        <v>-1.3141015955145895E-2</v>
      </c>
      <c r="Q190" s="2">
        <v>-1.1461659108304175E-2</v>
      </c>
      <c r="R190" s="6">
        <v>4.4184569186318745E-2</v>
      </c>
      <c r="S190" s="6">
        <v>6.5857473718058404E-2</v>
      </c>
      <c r="T190" s="86">
        <v>0.67091199664713441</v>
      </c>
      <c r="U190" s="6">
        <v>0.11502602434681819</v>
      </c>
      <c r="V190" s="6">
        <v>7.4055325377753875E-2</v>
      </c>
      <c r="W190" s="29">
        <v>1.5532444663509892</v>
      </c>
      <c r="X190">
        <v>0.76868178156173994</v>
      </c>
      <c r="Y190">
        <v>0.69940209102648865</v>
      </c>
      <c r="Z190" s="5">
        <v>0</v>
      </c>
      <c r="AA190">
        <v>0</v>
      </c>
      <c r="AB190" s="5">
        <f>SUM(TBL_DATA[[#This Row],[Consumer.Discretionary.1]:[Utilities.1]])*SQRT(252)</f>
        <v>0</v>
      </c>
      <c r="BO190" s="5" t="str">
        <f xml:space="preserve"> IF(ISBLANK(TBL_DATA[[#This Row],[SMALL.CAP]]),"",  SUM(TBL_DATA[[#This Row],[LARGE.CAP]:[SMALL.CAP]])*SQRT(252))</f>
        <v/>
      </c>
    </row>
    <row r="191" spans="1:67" x14ac:dyDescent="0.25">
      <c r="A191" s="3">
        <f>DATE(YEAR(TBL_DATA[[#This Row],[Date]]), MONTH(TBL_DATA[[#This Row],[Date]]), DAY(TBL_DATA[[#This Row],[Date]]))</f>
        <v>41015</v>
      </c>
      <c r="B191" s="72" t="s">
        <v>307</v>
      </c>
      <c r="C191" s="11">
        <v>-3.9526807645609585E-4</v>
      </c>
      <c r="D191" s="6">
        <v>5.2152968569140645E-2</v>
      </c>
      <c r="E191" s="6">
        <v>-9.2542639537329441E-2</v>
      </c>
      <c r="F191" s="2">
        <v>0.53748755256104597</v>
      </c>
      <c r="G191" s="121">
        <v>0.58904097506739306</v>
      </c>
      <c r="H191" s="18">
        <v>3.1311347078451083E-3</v>
      </c>
      <c r="I191" s="2">
        <v>-8.9803355859742973E-2</v>
      </c>
      <c r="J191" s="6">
        <v>1.5203905800844297</v>
      </c>
      <c r="K191" s="6">
        <v>0.48019760851401366</v>
      </c>
      <c r="L191" s="6">
        <v>3.5214508221015914E-3</v>
      </c>
      <c r="M191" s="6">
        <v>7.7535887354749991E-2</v>
      </c>
      <c r="N191" s="6">
        <v>5.3365018408760762E-2</v>
      </c>
      <c r="O191" s="6">
        <v>-1.8817204301074919E-2</v>
      </c>
      <c r="P191" s="2">
        <v>-1.272368973132035E-2</v>
      </c>
      <c r="Q191" s="2">
        <v>-1.1081752687132032E-2</v>
      </c>
      <c r="R191" s="6">
        <v>3.6526768906941287E-2</v>
      </c>
      <c r="S191" s="6">
        <v>6.5699305867216978E-2</v>
      </c>
      <c r="T191" s="86">
        <v>0.55596887097657488</v>
      </c>
      <c r="U191" s="6">
        <v>0.11073343721861084</v>
      </c>
      <c r="V191" s="6">
        <v>7.3914736223260419E-2</v>
      </c>
      <c r="W191" s="29">
        <v>1.4981239584504376</v>
      </c>
      <c r="X191">
        <v>0.76749004883932748</v>
      </c>
      <c r="Y191">
        <v>0.69296292001377235</v>
      </c>
      <c r="Z191" s="5">
        <v>0</v>
      </c>
      <c r="AA191">
        <v>0</v>
      </c>
      <c r="AB191" s="5">
        <f>SUM(TBL_DATA[[#This Row],[Consumer.Discretionary.1]:[Utilities.1]])*SQRT(252)</f>
        <v>0</v>
      </c>
      <c r="BO191" s="5" t="str">
        <f xml:space="preserve"> IF(ISBLANK(TBL_DATA[[#This Row],[SMALL.CAP]]),"",  SUM(TBL_DATA[[#This Row],[LARGE.CAP]:[SMALL.CAP]])*SQRT(252))</f>
        <v/>
      </c>
    </row>
    <row r="192" spans="1:67" x14ac:dyDescent="0.25">
      <c r="A192" s="3">
        <f>DATE(YEAR(TBL_DATA[[#This Row],[Date]]), MONTH(TBL_DATA[[#This Row],[Date]]), DAY(TBL_DATA[[#This Row],[Date]]))</f>
        <v>41016</v>
      </c>
      <c r="B192" s="72" t="s">
        <v>308</v>
      </c>
      <c r="C192" s="11">
        <v>-5.6489196441299832E-5</v>
      </c>
      <c r="D192" s="5">
        <v>5.2093533293412708E-2</v>
      </c>
      <c r="E192" s="5">
        <v>-9.402472512713711E-2</v>
      </c>
      <c r="F192">
        <v>0.50570879304841598</v>
      </c>
      <c r="G192" s="29">
        <v>0.56127000826422291</v>
      </c>
      <c r="H192" s="56">
        <v>3.2197851552679636E-3</v>
      </c>
      <c r="I192">
        <v>-8.7360260051972838E-2</v>
      </c>
      <c r="J192" s="6">
        <v>1.4904233095662656</v>
      </c>
      <c r="K192" s="6">
        <v>0.47486106119706351</v>
      </c>
      <c r="L192" s="6">
        <v>3.5226163205164212E-3</v>
      </c>
      <c r="M192" s="6">
        <v>7.7166446612574352E-2</v>
      </c>
      <c r="N192" s="6">
        <v>5.2892876816364003E-2</v>
      </c>
      <c r="O192" s="5">
        <v>-1.8872630528766088E-2</v>
      </c>
      <c r="P192">
        <v>-1.2606832847576081E-2</v>
      </c>
      <c r="Q192">
        <v>-1.0972719257286411E-2</v>
      </c>
      <c r="R192" s="5">
        <v>3.1656781428036185E-2</v>
      </c>
      <c r="S192" s="5">
        <v>6.6142231062767648E-2</v>
      </c>
      <c r="T192" s="85">
        <v>0.47861677659458651</v>
      </c>
      <c r="U192" s="5">
        <v>0.10369668319273795</v>
      </c>
      <c r="V192" s="5">
        <v>7.4241615945914372E-2</v>
      </c>
      <c r="W192" s="29">
        <v>1.3967460415770292</v>
      </c>
      <c r="X192">
        <v>0.74917955675807313</v>
      </c>
      <c r="Y192">
        <v>0.68910163343084851</v>
      </c>
      <c r="Z192" s="5">
        <v>0</v>
      </c>
      <c r="AA192">
        <v>0</v>
      </c>
      <c r="AB192" s="5">
        <f>SUM(TBL_DATA[[#This Row],[Consumer.Discretionary.1]:[Utilities.1]])*SQRT(252)</f>
        <v>0</v>
      </c>
      <c r="BO192" s="5" t="str">
        <f xml:space="preserve"> IF(ISBLANK(TBL_DATA[[#This Row],[SMALL.CAP]]),"",  SUM(TBL_DATA[[#This Row],[LARGE.CAP]:[SMALL.CAP]])*SQRT(252))</f>
        <v/>
      </c>
    </row>
    <row r="193" spans="1:67" x14ac:dyDescent="0.25">
      <c r="A193" s="3">
        <f>DATE(YEAR(TBL_DATA[[#This Row],[Date]]), MONTH(TBL_DATA[[#This Row],[Date]]), DAY(TBL_DATA[[#This Row],[Date]]))</f>
        <v>41017</v>
      </c>
      <c r="B193" s="72" t="s">
        <v>309</v>
      </c>
      <c r="C193" s="11">
        <v>-1.398186594356288E-3</v>
      </c>
      <c r="D193" s="6">
        <v>5.0622510219153094E-2</v>
      </c>
      <c r="E193" s="6">
        <v>-9.359092430084115E-2</v>
      </c>
      <c r="F193" s="2">
        <v>0.49978765944418402</v>
      </c>
      <c r="G193" s="29">
        <v>0.54984254360145202</v>
      </c>
      <c r="H193" s="56">
        <v>3.2179838517827327E-3</v>
      </c>
      <c r="I193">
        <v>-0.10557866784239478</v>
      </c>
      <c r="J193" s="6">
        <v>1.4626884096733577</v>
      </c>
      <c r="K193" s="6">
        <v>0.46324611129333126</v>
      </c>
      <c r="L193" s="6">
        <v>3.5138986899899121E-3</v>
      </c>
      <c r="M193" s="6">
        <v>7.6138077521529943E-2</v>
      </c>
      <c r="N193" s="6">
        <v>5.2966745425045779E-2</v>
      </c>
      <c r="O193" s="6">
        <v>-2.0244429664116659E-2</v>
      </c>
      <c r="P193" s="2">
        <v>-1.2562626123839278E-2</v>
      </c>
      <c r="Q193" s="2">
        <v>-1.0950289769398583E-2</v>
      </c>
      <c r="R193" s="5">
        <v>3.0521797540507656E-2</v>
      </c>
      <c r="S193" s="5">
        <v>6.6136167465347118E-2</v>
      </c>
      <c r="T193" s="85">
        <v>0.46149933856539144</v>
      </c>
      <c r="U193" s="6">
        <v>0.11084773477266774</v>
      </c>
      <c r="V193" s="5">
        <v>7.3818673262346715E-2</v>
      </c>
      <c r="W193" s="29">
        <v>1.5016218779592823</v>
      </c>
      <c r="X193">
        <v>0.74151368402845541</v>
      </c>
      <c r="Y193">
        <v>0.68062185631474648</v>
      </c>
      <c r="Z193" s="5">
        <v>0</v>
      </c>
      <c r="AA193">
        <v>0</v>
      </c>
      <c r="AB193" s="5">
        <f>SUM(TBL_DATA[[#This Row],[Consumer.Discretionary.1]:[Utilities.1]])*SQRT(252)</f>
        <v>0</v>
      </c>
      <c r="BO193" s="5" t="str">
        <f xml:space="preserve"> IF(ISBLANK(TBL_DATA[[#This Row],[SMALL.CAP]]),"",  SUM(TBL_DATA[[#This Row],[LARGE.CAP]:[SMALL.CAP]])*SQRT(252))</f>
        <v/>
      </c>
    </row>
    <row r="194" spans="1:67" x14ac:dyDescent="0.25">
      <c r="A194" s="3">
        <f>DATE(YEAR(TBL_DATA[[#This Row],[Date]]), MONTH(TBL_DATA[[#This Row],[Date]]), DAY(TBL_DATA[[#This Row],[Date]]))</f>
        <v>41018</v>
      </c>
      <c r="B194" s="72" t="s">
        <v>310</v>
      </c>
      <c r="C194" s="11">
        <v>1.3831728117442323E-2</v>
      </c>
      <c r="D194" s="6">
        <v>6.5154435134568978E-2</v>
      </c>
      <c r="E194" s="6">
        <v>-1.8421277954518867E-2</v>
      </c>
      <c r="F194" s="2">
        <v>0.46444856364437825</v>
      </c>
      <c r="G194" s="121">
        <v>0.42454689624754899</v>
      </c>
      <c r="H194" s="18">
        <v>3.8663097170292572E-3</v>
      </c>
      <c r="I194" s="2">
        <v>-5.2443086408275774E-2</v>
      </c>
      <c r="J194" s="6">
        <v>1.4524019127882994</v>
      </c>
      <c r="K194" s="6">
        <v>0.40363883040020621</v>
      </c>
      <c r="L194" s="6">
        <v>3.9359208058067086E-3</v>
      </c>
      <c r="M194" s="6">
        <v>8.0908088891474245E-2</v>
      </c>
      <c r="N194" s="6">
        <v>5.2966745425045779E-2</v>
      </c>
      <c r="O194" s="6">
        <v>-6.6927169936813469E-3</v>
      </c>
      <c r="P194" s="2">
        <v>-1.3156980655826428E-2</v>
      </c>
      <c r="Q194" s="2">
        <v>-1.1443632258618015E-2</v>
      </c>
      <c r="R194" s="6">
        <v>6.8587484766163387E-2</v>
      </c>
      <c r="S194" s="6">
        <v>6.991220691699053E-2</v>
      </c>
      <c r="T194" s="86">
        <v>0.98105163305172105</v>
      </c>
      <c r="U194" s="6">
        <v>0.1297382579762234</v>
      </c>
      <c r="V194" s="6">
        <v>7.5811171491075649E-2</v>
      </c>
      <c r="W194" s="29">
        <v>1.7113342984219146</v>
      </c>
      <c r="X194">
        <v>0.65157263313275293</v>
      </c>
      <c r="Y194">
        <v>0.63532576714643496</v>
      </c>
      <c r="Z194" s="5">
        <v>0</v>
      </c>
      <c r="AA194">
        <v>0</v>
      </c>
      <c r="AB194" s="5">
        <f>SUM(TBL_DATA[[#This Row],[Consumer.Discretionary.1]:[Utilities.1]])*SQRT(252)</f>
        <v>0</v>
      </c>
      <c r="BO194" s="5" t="str">
        <f xml:space="preserve"> IF(ISBLANK(TBL_DATA[[#This Row],[SMALL.CAP]]),"",  SUM(TBL_DATA[[#This Row],[LARGE.CAP]:[SMALL.CAP]])*SQRT(252))</f>
        <v/>
      </c>
    </row>
    <row r="195" spans="1:67" x14ac:dyDescent="0.25">
      <c r="A195" s="3">
        <f>DATE(YEAR(TBL_DATA[[#This Row],[Date]]), MONTH(TBL_DATA[[#This Row],[Date]]), DAY(TBL_DATA[[#This Row],[Date]]))</f>
        <v>41019</v>
      </c>
      <c r="B195" s="72" t="s">
        <v>311</v>
      </c>
      <c r="C195" s="11">
        <v>-1.5065913370997696E-3</v>
      </c>
      <c r="D195" s="6">
        <v>6.3549682689922005E-2</v>
      </c>
      <c r="E195" s="6">
        <v>-1.8760320802286179E-2</v>
      </c>
      <c r="F195" s="2">
        <v>0.46414083531789402</v>
      </c>
      <c r="G195" s="121">
        <v>0.42412559025236413</v>
      </c>
      <c r="H195" s="18">
        <v>3.8671396461455367E-3</v>
      </c>
      <c r="I195" s="2">
        <v>-5.2611635045382243E-2</v>
      </c>
      <c r="J195" s="6">
        <v>1.451205503077722</v>
      </c>
      <c r="K195" s="6">
        <v>0.40323788020365975</v>
      </c>
      <c r="L195" s="6">
        <v>3.9366480498147713E-3</v>
      </c>
      <c r="M195" s="6">
        <v>8.0895848664774048E-2</v>
      </c>
      <c r="N195" s="6">
        <v>5.2951455054025549E-2</v>
      </c>
      <c r="O195" s="6">
        <v>-8.1892251413365758E-3</v>
      </c>
      <c r="P195" s="2">
        <v>-1.3152896596381549E-2</v>
      </c>
      <c r="Q195" s="2">
        <v>-1.1439807404069526E-2</v>
      </c>
      <c r="R195" s="6">
        <v>6.230205038124037E-2</v>
      </c>
      <c r="S195" s="6">
        <v>6.9980773567786841E-2</v>
      </c>
      <c r="T195" s="86">
        <v>0.89027381672040995</v>
      </c>
      <c r="U195" s="6">
        <v>0.13453687200634201</v>
      </c>
      <c r="V195" s="6">
        <v>7.5563799579354871E-2</v>
      </c>
      <c r="W195" s="29">
        <v>1.7804408030733734</v>
      </c>
      <c r="X195">
        <v>0.65124925355225116</v>
      </c>
      <c r="Y195">
        <v>0.63501014181165638</v>
      </c>
      <c r="Z195" s="5">
        <v>0</v>
      </c>
      <c r="AA195">
        <v>0</v>
      </c>
      <c r="AB195" s="5">
        <f>SUM(TBL_DATA[[#This Row],[Consumer.Discretionary.1]:[Utilities.1]])*SQRT(252)</f>
        <v>0</v>
      </c>
      <c r="BO195" s="5" t="str">
        <f xml:space="preserve"> IF(ISBLANK(TBL_DATA[[#This Row],[SMALL.CAP]]),"",  SUM(TBL_DATA[[#This Row],[LARGE.CAP]:[SMALL.CAP]])*SQRT(252))</f>
        <v/>
      </c>
    </row>
    <row r="196" spans="1:67" x14ac:dyDescent="0.25">
      <c r="A196" s="3">
        <f>DATE(YEAR(TBL_DATA[[#This Row],[Date]]), MONTH(TBL_DATA[[#This Row],[Date]]), DAY(TBL_DATA[[#This Row],[Date]]))</f>
        <v>41022</v>
      </c>
      <c r="B196" s="72" t="s">
        <v>312</v>
      </c>
      <c r="C196" s="11">
        <v>-5.1972002179471542E-3</v>
      </c>
      <c r="D196" s="6">
        <v>5.8022202047248284E-2</v>
      </c>
      <c r="E196" s="6">
        <v>-1.7260368981123264E-2</v>
      </c>
      <c r="F196" s="2">
        <v>0.46745733194695421</v>
      </c>
      <c r="G196" s="121">
        <v>0.43445022989292431</v>
      </c>
      <c r="H196" s="18">
        <v>3.8637456066040244E-3</v>
      </c>
      <c r="I196" s="2">
        <v>-4.8344307164645106E-2</v>
      </c>
      <c r="J196" s="6">
        <v>1.4476606861402668</v>
      </c>
      <c r="K196" s="6">
        <v>0.41341278373435958</v>
      </c>
      <c r="L196" s="6">
        <v>3.9349517019430505E-3</v>
      </c>
      <c r="M196" s="6">
        <v>8.1559279313073371E-2</v>
      </c>
      <c r="N196" s="6">
        <v>5.3865911106853105E-2</v>
      </c>
      <c r="O196" s="6">
        <v>-1.33438643165944E-2</v>
      </c>
      <c r="P196" s="2">
        <v>-1.3320339611909957E-2</v>
      </c>
      <c r="Q196" s="2">
        <v>-1.1593201294800941E-2</v>
      </c>
      <c r="R196" s="6">
        <v>5.1927472941019515E-2</v>
      </c>
      <c r="S196" s="6">
        <v>6.9899931819168398E-2</v>
      </c>
      <c r="T196" s="86">
        <v>0.74288302705868503</v>
      </c>
      <c r="U196" s="6">
        <v>0.11913714379665352</v>
      </c>
      <c r="V196" s="6">
        <v>7.4921057352162812E-2</v>
      </c>
      <c r="W196" s="29">
        <v>1.5901690126536139</v>
      </c>
      <c r="X196">
        <v>0.65912838650214745</v>
      </c>
      <c r="Y196">
        <v>0.64297183743485964</v>
      </c>
      <c r="Z196" s="5">
        <v>0</v>
      </c>
      <c r="AA196">
        <v>0</v>
      </c>
      <c r="AB196" s="5">
        <f>SUM(TBL_DATA[[#This Row],[Consumer.Discretionary.1]:[Utilities.1]])*SQRT(252)</f>
        <v>0</v>
      </c>
      <c r="BO196" s="5" t="str">
        <f xml:space="preserve"> IF(ISBLANK(TBL_DATA[[#This Row],[SMALL.CAP]]),"",  SUM(TBL_DATA[[#This Row],[LARGE.CAP]:[SMALL.CAP]])*SQRT(252))</f>
        <v/>
      </c>
    </row>
    <row r="197" spans="1:67" x14ac:dyDescent="0.25">
      <c r="A197" s="3">
        <f>DATE(YEAR(TBL_DATA[[#This Row],[Date]]), MONTH(TBL_DATA[[#This Row],[Date]]), DAY(TBL_DATA[[#This Row],[Date]]))</f>
        <v>41023</v>
      </c>
      <c r="B197" s="72" t="s">
        <v>313</v>
      </c>
      <c r="C197" s="11">
        <v>2.2470332139594464E-4</v>
      </c>
      <c r="D197" s="6">
        <v>5.8259943150158922E-2</v>
      </c>
      <c r="E197" s="6">
        <v>-4.6067459028719226E-2</v>
      </c>
      <c r="F197" s="2">
        <v>0.46942217699123046</v>
      </c>
      <c r="G197" s="121">
        <v>0.44610369670934424</v>
      </c>
      <c r="H197" s="18">
        <v>3.7925476800202687E-3</v>
      </c>
      <c r="I197" s="2">
        <v>-6.7326304680421667E-2</v>
      </c>
      <c r="J197" s="6">
        <v>1.4509711717249558</v>
      </c>
      <c r="K197" s="6">
        <v>0.42226053041706263</v>
      </c>
      <c r="L197" s="6">
        <v>3.8733151568394186E-3</v>
      </c>
      <c r="M197" s="6">
        <v>8.089414450855241E-2</v>
      </c>
      <c r="N197" s="6">
        <v>5.3865911106853105E-2</v>
      </c>
      <c r="O197" s="6">
        <v>-1.3122159405830724E-2</v>
      </c>
      <c r="P197" s="2">
        <v>-1.3291370404861388E-2</v>
      </c>
      <c r="Q197" s="2">
        <v>-1.1578317300576794E-2</v>
      </c>
      <c r="R197" s="6">
        <v>4.643867085545339E-2</v>
      </c>
      <c r="S197" s="6">
        <v>6.9910213802169163E-2</v>
      </c>
      <c r="T197" s="86">
        <v>0.66426160541955748</v>
      </c>
      <c r="U197" s="6">
        <v>0.10195885689140805</v>
      </c>
      <c r="V197" s="6">
        <v>7.4120989594391465E-2</v>
      </c>
      <c r="W197" s="29">
        <v>1.375573335560579</v>
      </c>
      <c r="X197">
        <v>0.66790994655667768</v>
      </c>
      <c r="Y197">
        <v>0.64981576651929773</v>
      </c>
      <c r="Z197" s="5">
        <v>0</v>
      </c>
      <c r="AA197">
        <v>0</v>
      </c>
      <c r="AB197" s="5">
        <f>SUM(TBL_DATA[[#This Row],[Consumer.Discretionary.1]:[Utilities.1]])*SQRT(252)</f>
        <v>0</v>
      </c>
      <c r="BO197" s="5" t="str">
        <f xml:space="preserve"> IF(ISBLANK(TBL_DATA[[#This Row],[SMALL.CAP]]),"",  SUM(TBL_DATA[[#This Row],[LARGE.CAP]:[SMALL.CAP]])*SQRT(252))</f>
        <v/>
      </c>
    </row>
    <row r="198" spans="1:67" x14ac:dyDescent="0.25">
      <c r="A198" s="3">
        <f>DATE(YEAR(TBL_DATA[[#This Row],[Date]]), MONTH(TBL_DATA[[#This Row],[Date]]), DAY(TBL_DATA[[#This Row],[Date]]))</f>
        <v>41024</v>
      </c>
      <c r="B198" s="72" t="s">
        <v>314</v>
      </c>
      <c r="C198" s="11">
        <v>8.2419511099254394E-3</v>
      </c>
      <c r="D198" s="6">
        <v>6.6982069863195104E-2</v>
      </c>
      <c r="E198" s="6">
        <v>-3.8192925182308435E-2</v>
      </c>
      <c r="F198" s="2">
        <v>0.47828673674255501</v>
      </c>
      <c r="G198" s="121">
        <v>0.4624601717335472</v>
      </c>
      <c r="H198" s="18">
        <v>3.7991990674407987E-3</v>
      </c>
      <c r="I198" s="2">
        <v>-5.0425457817690922E-2</v>
      </c>
      <c r="J198" s="6">
        <v>1.4979661702128226</v>
      </c>
      <c r="K198" s="6">
        <v>0.43271154441634729</v>
      </c>
      <c r="L198" s="6">
        <v>3.9029114559801558E-3</v>
      </c>
      <c r="M198" s="6">
        <v>8.2259676312205807E-2</v>
      </c>
      <c r="N198" s="6">
        <v>5.3865911106853105E-2</v>
      </c>
      <c r="O198" s="6">
        <v>-4.9883604921846514E-3</v>
      </c>
      <c r="P198" s="2">
        <v>-1.3440466867475886E-2</v>
      </c>
      <c r="Q198" s="2">
        <v>-1.1698496608439746E-2</v>
      </c>
      <c r="R198" s="6">
        <v>4.3896103271950926E-2</v>
      </c>
      <c r="S198" s="6">
        <v>6.980141898440699E-2</v>
      </c>
      <c r="T198" s="86">
        <v>0.62887121652579758</v>
      </c>
      <c r="U198" s="6">
        <v>9.5253207639306225E-2</v>
      </c>
      <c r="V198" s="6">
        <v>7.3759152195552097E-2</v>
      </c>
      <c r="W198" s="29">
        <v>1.2914086564711122</v>
      </c>
      <c r="X198">
        <v>0.68004424248246331</v>
      </c>
      <c r="Y198">
        <v>0.65780813647776304</v>
      </c>
      <c r="Z198" s="5">
        <v>0</v>
      </c>
      <c r="AA198">
        <v>0</v>
      </c>
      <c r="AB198" s="5">
        <f>SUM(TBL_DATA[[#This Row],[Consumer.Discretionary.1]:[Utilities.1]])*SQRT(252)</f>
        <v>0</v>
      </c>
      <c r="BO198" s="5" t="str">
        <f xml:space="preserve"> IF(ISBLANK(TBL_DATA[[#This Row],[SMALL.CAP]]),"",  SUM(TBL_DATA[[#This Row],[LARGE.CAP]:[SMALL.CAP]])*SQRT(252))</f>
        <v/>
      </c>
    </row>
    <row r="199" spans="1:67" x14ac:dyDescent="0.25">
      <c r="A199" s="3">
        <f>DATE(YEAR(TBL_DATA[[#This Row],[Date]]), MONTH(TBL_DATA[[#This Row],[Date]]), DAY(TBL_DATA[[#This Row],[Date]]))</f>
        <v>41025</v>
      </c>
      <c r="B199" s="72" t="s">
        <v>315</v>
      </c>
      <c r="C199" s="11">
        <v>5.1387032085561711E-3</v>
      </c>
      <c r="D199" s="6">
        <v>7.2464974049073039E-2</v>
      </c>
      <c r="E199" s="6">
        <v>-5.2740991479064081E-2</v>
      </c>
      <c r="F199" s="2">
        <v>0.49182104998321546</v>
      </c>
      <c r="G199" s="121">
        <v>0.48151186187790079</v>
      </c>
      <c r="H199" s="18">
        <v>3.7539357193703041E-3</v>
      </c>
      <c r="I199" s="2">
        <v>-4.3972992233615171E-2</v>
      </c>
      <c r="J199" s="6">
        <v>1.5062305206113824</v>
      </c>
      <c r="K199" s="6">
        <v>0.43229302396601227</v>
      </c>
      <c r="L199" s="6">
        <v>3.9280728588055218E-3</v>
      </c>
      <c r="M199" s="6">
        <v>8.2759467862745295E-2</v>
      </c>
      <c r="N199" s="6">
        <v>5.3865911106853105E-2</v>
      </c>
      <c r="O199" s="6">
        <v>0</v>
      </c>
      <c r="P199" s="2">
        <v>-1.347537116558354E-2</v>
      </c>
      <c r="Q199" s="2">
        <v>-1.1722817081570344E-2</v>
      </c>
      <c r="R199" s="6">
        <v>4.86628177742503E-2</v>
      </c>
      <c r="S199" s="6">
        <v>6.9864055472521322E-2</v>
      </c>
      <c r="T199" s="86">
        <v>0.69653582869076625</v>
      </c>
      <c r="U199" s="6">
        <v>0.11128978096159203</v>
      </c>
      <c r="V199" s="6">
        <v>7.3751066876891966E-2</v>
      </c>
      <c r="W199" s="29">
        <v>1.5089921498676229</v>
      </c>
      <c r="X199">
        <v>0.69391055754895425</v>
      </c>
      <c r="Y199">
        <v>0.65748994210254808</v>
      </c>
      <c r="Z199" s="5">
        <v>0</v>
      </c>
      <c r="AA199">
        <v>0</v>
      </c>
      <c r="AB199" s="5">
        <f>SUM(TBL_DATA[[#This Row],[Consumer.Discretionary.1]:[Utilities.1]])*SQRT(252)</f>
        <v>0</v>
      </c>
      <c r="BO199" s="5" t="str">
        <f xml:space="preserve"> IF(ISBLANK(TBL_DATA[[#This Row],[SMALL.CAP]]),"",  SUM(TBL_DATA[[#This Row],[LARGE.CAP]:[SMALL.CAP]])*SQRT(252))</f>
        <v/>
      </c>
    </row>
    <row r="200" spans="1:67" x14ac:dyDescent="0.25">
      <c r="A200" s="3">
        <f>DATE(YEAR(TBL_DATA[[#This Row],[Date]]), MONTH(TBL_DATA[[#This Row],[Date]]), DAY(TBL_DATA[[#This Row],[Date]]))</f>
        <v>41026</v>
      </c>
      <c r="B200" s="72" t="s">
        <v>316</v>
      </c>
      <c r="C200" s="11">
        <v>1.0294138021807505E-2</v>
      </c>
      <c r="D200" s="6">
        <v>8.350507651548833E-2</v>
      </c>
      <c r="E200" s="6">
        <v>-8.614431691077451E-3</v>
      </c>
      <c r="F200" s="2">
        <v>0.49370044394659274</v>
      </c>
      <c r="G200" s="121">
        <v>0.46127052844546984</v>
      </c>
      <c r="H200" s="18">
        <v>3.9214858833966117E-3</v>
      </c>
      <c r="I200" s="2">
        <v>1.0128017444655635E-2</v>
      </c>
      <c r="J200" s="6">
        <v>1.5463136792957306</v>
      </c>
      <c r="K200" s="6">
        <v>0.43194001723148673</v>
      </c>
      <c r="L200" s="6">
        <v>4.0268215751499119E-3</v>
      </c>
      <c r="M200" s="6">
        <v>8.4813611991991347E-2</v>
      </c>
      <c r="N200" s="6">
        <v>5.3490112052900718E-2</v>
      </c>
      <c r="O200" s="6">
        <v>0</v>
      </c>
      <c r="P200" s="2">
        <v>-1.3603689483398212E-2</v>
      </c>
      <c r="Q200" s="2">
        <v>-1.1807635860591071E-2</v>
      </c>
      <c r="R200" s="6">
        <v>7.8853901547748295E-2</v>
      </c>
      <c r="S200" s="6">
        <v>7.0531398103092877E-2</v>
      </c>
      <c r="T200" s="86">
        <v>1.1179971426695776</v>
      </c>
      <c r="U200" s="6">
        <v>0.14006216771050672</v>
      </c>
      <c r="V200" s="6">
        <v>7.4352623658042627E-2</v>
      </c>
      <c r="W200" s="29">
        <v>1.8837555531956858</v>
      </c>
      <c r="X200">
        <v>0.67916899844255985</v>
      </c>
      <c r="Y200">
        <v>0.65722143698413149</v>
      </c>
      <c r="Z200" s="5">
        <v>0</v>
      </c>
      <c r="AA200">
        <v>0</v>
      </c>
      <c r="AB200" s="5">
        <f>SUM(TBL_DATA[[#This Row],[Consumer.Discretionary.1]:[Utilities.1]])*SQRT(252)</f>
        <v>0</v>
      </c>
      <c r="BO200" s="5" t="str">
        <f xml:space="preserve"> IF(ISBLANK(TBL_DATA[[#This Row],[SMALL.CAP]]),"",  SUM(TBL_DATA[[#This Row],[LARGE.CAP]:[SMALL.CAP]])*SQRT(252))</f>
        <v/>
      </c>
    </row>
    <row r="201" spans="1:67" x14ac:dyDescent="0.25">
      <c r="A201" s="3">
        <f>DATE(YEAR(TBL_DATA[[#This Row],[Date]]), MONTH(TBL_DATA[[#This Row],[Date]]), DAY(TBL_DATA[[#This Row],[Date]]))</f>
        <v>41029</v>
      </c>
      <c r="B201" s="72" t="s">
        <v>317</v>
      </c>
      <c r="C201" s="11">
        <v>-4.1140976412507198E-3</v>
      </c>
      <c r="D201" s="6">
        <v>7.9047430835912813E-2</v>
      </c>
      <c r="E201" s="6">
        <v>1.5261639499335455E-3</v>
      </c>
      <c r="F201" s="2">
        <v>0.49199384266122509</v>
      </c>
      <c r="G201" s="121">
        <v>0.46476930168189534</v>
      </c>
      <c r="H201" s="18">
        <v>3.887343688610385E-3</v>
      </c>
      <c r="I201" s="2">
        <v>2.0430636786572531E-2</v>
      </c>
      <c r="J201" s="6">
        <v>1.5411690544384173</v>
      </c>
      <c r="K201" s="6">
        <v>0.43539871206682079</v>
      </c>
      <c r="L201" s="6">
        <v>3.9925775848977715E-3</v>
      </c>
      <c r="M201" s="6">
        <v>8.4349536865277172E-2</v>
      </c>
      <c r="N201" s="6">
        <v>5.2834022383263068E-2</v>
      </c>
      <c r="O201" s="6">
        <v>-4.1140976412507024E-3</v>
      </c>
      <c r="P201" s="2">
        <v>-1.3498647904093983E-2</v>
      </c>
      <c r="Q201" s="2">
        <v>-1.1712421758186049E-2</v>
      </c>
      <c r="R201" s="6">
        <v>7.7433969402140645E-2</v>
      </c>
      <c r="S201" s="6">
        <v>7.0511802951978411E-2</v>
      </c>
      <c r="T201" s="86">
        <v>1.0981703227029456</v>
      </c>
      <c r="U201" s="6">
        <v>0.12090069315206042</v>
      </c>
      <c r="V201" s="6">
        <v>7.3912359353437984E-2</v>
      </c>
      <c r="W201" s="29">
        <v>1.6357304002965345</v>
      </c>
      <c r="X201">
        <v>0.6817399076494608</v>
      </c>
      <c r="Y201">
        <v>0.65984749152120048</v>
      </c>
      <c r="Z201" s="5">
        <v>0</v>
      </c>
      <c r="AA201">
        <v>0</v>
      </c>
      <c r="AB201" s="5">
        <f>SUM(TBL_DATA[[#This Row],[Consumer.Discretionary.1]:[Utilities.1]])*SQRT(252)</f>
        <v>0</v>
      </c>
      <c r="BO201" s="5" t="str">
        <f xml:space="preserve"> IF(ISBLANK(TBL_DATA[[#This Row],[SMALL.CAP]]),"",  SUM(TBL_DATA[[#This Row],[LARGE.CAP]:[SMALL.CAP]])*SQRT(252))</f>
        <v/>
      </c>
    </row>
    <row r="202" spans="1:67" x14ac:dyDescent="0.25">
      <c r="A202" s="3">
        <f>DATE(YEAR(TBL_DATA[[#This Row],[Date]]), MONTH(TBL_DATA[[#This Row],[Date]]), DAY(TBL_DATA[[#This Row],[Date]]))</f>
        <v>41030</v>
      </c>
      <c r="B202" s="72" t="s">
        <v>318</v>
      </c>
      <c r="C202" s="11">
        <v>-1.9691545028917017E-3</v>
      </c>
      <c r="D202" s="6">
        <v>7.6922619728648556E-2</v>
      </c>
      <c r="E202" s="6">
        <v>-1.3767952996825983E-2</v>
      </c>
      <c r="F202" s="2">
        <v>0.48550009179986253</v>
      </c>
      <c r="G202" s="121">
        <v>0.45369975001842533</v>
      </c>
      <c r="H202" s="18">
        <v>3.9328298706816922E-3</v>
      </c>
      <c r="I202" s="2">
        <v>2.8859026615646766E-2</v>
      </c>
      <c r="J202" s="6">
        <v>1.5609026990883708</v>
      </c>
      <c r="K202" s="6">
        <v>0.44333921532032056</v>
      </c>
      <c r="L202" s="6">
        <v>3.969947594592225E-3</v>
      </c>
      <c r="M202" s="6">
        <v>8.446751751750696E-2</v>
      </c>
      <c r="N202" s="6">
        <v>5.2965091504581334E-2</v>
      </c>
      <c r="O202" s="6">
        <v>-6.075150850246791E-3</v>
      </c>
      <c r="P202" s="2">
        <v>-1.3539380730081263E-2</v>
      </c>
      <c r="Q202" s="2">
        <v>-1.1750656169439166E-2</v>
      </c>
      <c r="R202" s="6">
        <v>6.0672246795358431E-2</v>
      </c>
      <c r="S202" s="6">
        <v>7.0674758451038072E-2</v>
      </c>
      <c r="T202" s="86">
        <v>0.85847122968790668</v>
      </c>
      <c r="U202" s="6">
        <v>0.11674867190859217</v>
      </c>
      <c r="V202" s="6">
        <v>7.3935616861292894E-2</v>
      </c>
      <c r="W202" s="29">
        <v>1.5790586034822542</v>
      </c>
      <c r="X202">
        <v>0.67357237919797841</v>
      </c>
      <c r="Y202">
        <v>0.6658372288482528</v>
      </c>
      <c r="Z202" s="5">
        <v>0</v>
      </c>
      <c r="AA202">
        <v>0</v>
      </c>
      <c r="AB202" s="5">
        <f>SUM(TBL_DATA[[#This Row],[Consumer.Discretionary.1]:[Utilities.1]])*SQRT(252)</f>
        <v>0</v>
      </c>
      <c r="BO202" s="5" t="str">
        <f xml:space="preserve"> IF(ISBLANK(TBL_DATA[[#This Row],[SMALL.CAP]]),"",  SUM(TBL_DATA[[#This Row],[LARGE.CAP]:[SMALL.CAP]])*SQRT(252))</f>
        <v/>
      </c>
    </row>
    <row r="203" spans="1:67" x14ac:dyDescent="0.25">
      <c r="A203" s="3">
        <f>DATE(YEAR(TBL_DATA[[#This Row],[Date]]), MONTH(TBL_DATA[[#This Row],[Date]]), DAY(TBL_DATA[[#This Row],[Date]]))</f>
        <v>41031</v>
      </c>
      <c r="B203" s="72" t="s">
        <v>319</v>
      </c>
      <c r="C203" s="11">
        <v>5.3534224650579037E-3</v>
      </c>
      <c r="D203" s="6">
        <v>8.2687841474233137E-2</v>
      </c>
      <c r="E203" s="6">
        <v>1.7202820268909846E-2</v>
      </c>
      <c r="F203" s="2">
        <v>0.48085771936272703</v>
      </c>
      <c r="G203" s="121">
        <v>0.43469912473523931</v>
      </c>
      <c r="H203" s="18">
        <v>4.0169656386033793E-3</v>
      </c>
      <c r="I203" s="2">
        <v>6.1724756068662456E-2</v>
      </c>
      <c r="J203" s="6">
        <v>1.6572024015170543</v>
      </c>
      <c r="K203" s="6">
        <v>0.45503072587798055</v>
      </c>
      <c r="L203" s="6">
        <v>3.9440671127163804E-3</v>
      </c>
      <c r="M203" s="6">
        <v>8.4812244799403885E-2</v>
      </c>
      <c r="N203" s="6">
        <v>5.2965091504581334E-2</v>
      </c>
      <c r="O203" s="6">
        <v>-7.5425123422900864E-4</v>
      </c>
      <c r="P203" s="2">
        <v>-1.3567474510846354E-2</v>
      </c>
      <c r="Q203" s="2">
        <v>-1.1771449840363515E-2</v>
      </c>
      <c r="R203" s="6">
        <v>6.901868707760106E-2</v>
      </c>
      <c r="S203" s="6">
        <v>7.1152041150102305E-2</v>
      </c>
      <c r="T203" s="86">
        <v>0.97001696595041143</v>
      </c>
      <c r="U203" s="6">
        <v>0.13497157004800853</v>
      </c>
      <c r="V203" s="6">
        <v>7.3854198228097204E-2</v>
      </c>
      <c r="W203" s="29">
        <v>1.8275409291040106</v>
      </c>
      <c r="X203">
        <v>0.65931716550931629</v>
      </c>
      <c r="Y203">
        <v>0.67455965331316736</v>
      </c>
      <c r="Z203" s="5">
        <v>0</v>
      </c>
      <c r="AA203">
        <v>0</v>
      </c>
      <c r="AB203" s="5">
        <f>SUM(TBL_DATA[[#This Row],[Consumer.Discretionary.1]:[Utilities.1]])*SQRT(252)</f>
        <v>0</v>
      </c>
      <c r="BO203" s="5" t="str">
        <f xml:space="preserve"> IF(ISBLANK(TBL_DATA[[#This Row],[SMALL.CAP]]),"",  SUM(TBL_DATA[[#This Row],[LARGE.CAP]:[SMALL.CAP]])*SQRT(252))</f>
        <v/>
      </c>
    </row>
    <row r="204" spans="1:67" x14ac:dyDescent="0.25">
      <c r="A204" s="3">
        <f>DATE(YEAR(TBL_DATA[[#This Row],[Date]]), MONTH(TBL_DATA[[#This Row],[Date]]), DAY(TBL_DATA[[#This Row],[Date]]))</f>
        <v>41032</v>
      </c>
      <c r="B204" s="72" t="s">
        <v>320</v>
      </c>
      <c r="C204" s="11">
        <v>-7.8638578192548655E-3</v>
      </c>
      <c r="D204" s="6">
        <v>7.4173738226243735E-2</v>
      </c>
      <c r="E204" s="6">
        <v>-2.2552106844897946E-2</v>
      </c>
      <c r="F204" s="2">
        <v>0.49108765213819544</v>
      </c>
      <c r="G204" s="121">
        <v>0.45242522929669171</v>
      </c>
      <c r="H204" s="18">
        <v>3.9997122951102174E-3</v>
      </c>
      <c r="I204" s="2">
        <v>2.6151475792231649E-2</v>
      </c>
      <c r="J204" s="6">
        <v>1.6852717999499383</v>
      </c>
      <c r="K204" s="6">
        <v>0.47167122356602481</v>
      </c>
      <c r="L204" s="6">
        <v>3.9287932146434357E-3</v>
      </c>
      <c r="M204" s="6">
        <v>8.5803955396789311E-2</v>
      </c>
      <c r="N204" s="6">
        <v>5.525090005868228E-2</v>
      </c>
      <c r="O204" s="6">
        <v>-8.6121777290180113E-3</v>
      </c>
      <c r="P204" s="2">
        <v>-1.3947873415173142E-2</v>
      </c>
      <c r="Q204" s="2">
        <v>-1.2130847806640659E-2</v>
      </c>
      <c r="R204" s="6">
        <v>4.8652260576195872E-2</v>
      </c>
      <c r="S204" s="6">
        <v>7.1310881535000981E-2</v>
      </c>
      <c r="T204" s="86">
        <v>0.68225577259644798</v>
      </c>
      <c r="U204" s="6">
        <v>0.12702523765142115</v>
      </c>
      <c r="V204" s="6">
        <v>7.4067515940127643E-2</v>
      </c>
      <c r="W204" s="29">
        <v>1.7149925448303383</v>
      </c>
      <c r="X204">
        <v>0.67262562343155774</v>
      </c>
      <c r="Y204">
        <v>0.68678324350993358</v>
      </c>
      <c r="Z204" s="5">
        <v>0</v>
      </c>
      <c r="AA204">
        <v>0</v>
      </c>
      <c r="AB204" s="5">
        <f>SUM(TBL_DATA[[#This Row],[Consumer.Discretionary.1]:[Utilities.1]])*SQRT(252)</f>
        <v>0</v>
      </c>
      <c r="BO204" s="5" t="str">
        <f xml:space="preserve"> IF(ISBLANK(TBL_DATA[[#This Row],[SMALL.CAP]]),"",  SUM(TBL_DATA[[#This Row],[LARGE.CAP]:[SMALL.CAP]])*SQRT(252))</f>
        <v/>
      </c>
    </row>
    <row r="205" spans="1:67" x14ac:dyDescent="0.25">
      <c r="A205" s="3">
        <f>DATE(YEAR(TBL_DATA[[#This Row],[Date]]), MONTH(TBL_DATA[[#This Row],[Date]]), DAY(TBL_DATA[[#This Row],[Date]]))</f>
        <v>41033</v>
      </c>
      <c r="B205" s="72" t="s">
        <v>321</v>
      </c>
      <c r="C205" s="11">
        <v>-5.7406075361034698E-3</v>
      </c>
      <c r="D205" s="6">
        <v>6.8007328369497522E-2</v>
      </c>
      <c r="E205" s="6">
        <v>1.8994429364926901E-6</v>
      </c>
      <c r="F205" s="2">
        <v>0.49485858510209252</v>
      </c>
      <c r="G205" s="121">
        <v>0.46415057539434607</v>
      </c>
      <c r="H205" s="18">
        <v>3.9837774674121281E-3</v>
      </c>
      <c r="I205" s="2">
        <v>5.7288528322998022E-2</v>
      </c>
      <c r="J205" s="6">
        <v>1.5918188969864171</v>
      </c>
      <c r="K205" s="6">
        <v>0.46593900805223726</v>
      </c>
      <c r="L205" s="6">
        <v>3.9771238515437938E-3</v>
      </c>
      <c r="M205" s="6">
        <v>8.6392085288373041E-2</v>
      </c>
      <c r="N205" s="6">
        <v>5.6431199321197924E-2</v>
      </c>
      <c r="O205" s="6">
        <v>-1.4303346132748196E-2</v>
      </c>
      <c r="P205" s="2">
        <v>-1.41943359370132E-2</v>
      </c>
      <c r="Q205" s="2">
        <v>-1.2364855808532201E-2</v>
      </c>
      <c r="R205" s="6">
        <v>4.8347191495326625E-2</v>
      </c>
      <c r="S205" s="6">
        <v>7.1284181804088395E-2</v>
      </c>
      <c r="T205" s="86">
        <v>0.67823169561236019</v>
      </c>
      <c r="U205" s="6">
        <v>0.12702929940884178</v>
      </c>
      <c r="V205" s="6">
        <v>7.3966512270713103E-2</v>
      </c>
      <c r="W205" s="29">
        <v>1.7173893361893553</v>
      </c>
      <c r="X205">
        <v>0.68128597181678852</v>
      </c>
      <c r="Y205">
        <v>0.68259725171746577</v>
      </c>
      <c r="Z205" s="5">
        <v>0</v>
      </c>
      <c r="AA205">
        <v>0</v>
      </c>
      <c r="AB205" s="5">
        <f>SUM(TBL_DATA[[#This Row],[Consumer.Discretionary.1]:[Utilities.1]])*SQRT(252)</f>
        <v>0</v>
      </c>
      <c r="BO205" s="5" t="str">
        <f xml:space="preserve"> IF(ISBLANK(TBL_DATA[[#This Row],[SMALL.CAP]]),"",  SUM(TBL_DATA[[#This Row],[LARGE.CAP]:[SMALL.CAP]])*SQRT(252))</f>
        <v/>
      </c>
    </row>
    <row r="206" spans="1:67" x14ac:dyDescent="0.25">
      <c r="A206" s="3">
        <f>DATE(YEAR(TBL_DATA[[#This Row],[Date]]), MONTH(TBL_DATA[[#This Row],[Date]]), DAY(TBL_DATA[[#This Row],[Date]]))</f>
        <v>41036</v>
      </c>
      <c r="B206" s="72" t="s">
        <v>322</v>
      </c>
      <c r="C206" s="11">
        <v>-2.6990553306342896E-3</v>
      </c>
      <c r="D206" s="6">
        <v>6.5124717496705342E-2</v>
      </c>
      <c r="E206" s="6">
        <v>-1.8580455013602615E-3</v>
      </c>
      <c r="F206" s="2">
        <v>0.49432941834747535</v>
      </c>
      <c r="G206" s="121">
        <v>0.46293464323400291</v>
      </c>
      <c r="H206" s="18">
        <v>3.9888870256828395E-3</v>
      </c>
      <c r="I206" s="2">
        <v>6.5864641826018033E-2</v>
      </c>
      <c r="J206" s="6">
        <v>1.6044265348219291</v>
      </c>
      <c r="K206" s="6">
        <v>0.47273624751879201</v>
      </c>
      <c r="L206" s="6">
        <v>3.9523202247196739E-3</v>
      </c>
      <c r="M206" s="6">
        <v>8.64049129598395E-2</v>
      </c>
      <c r="N206" s="6">
        <v>5.6449206945850962E-2</v>
      </c>
      <c r="O206" s="6">
        <v>-1.6963795940756921E-2</v>
      </c>
      <c r="P206" s="2">
        <v>-1.4197993740918145E-2</v>
      </c>
      <c r="Q206" s="2">
        <v>-1.2368241967529347E-2</v>
      </c>
      <c r="R206" s="6">
        <v>4.4055820629277376E-2</v>
      </c>
      <c r="S206" s="6">
        <v>7.1394963507266526E-2</v>
      </c>
      <c r="T206" s="86">
        <v>0.61707182782989178</v>
      </c>
      <c r="U206" s="6">
        <v>0.12271547965342577</v>
      </c>
      <c r="V206" s="6">
        <v>7.4034849989955576E-2</v>
      </c>
      <c r="W206" s="29">
        <v>1.6575366826578939</v>
      </c>
      <c r="X206">
        <v>0.68039300645582979</v>
      </c>
      <c r="Y206">
        <v>0.68755817755211968</v>
      </c>
      <c r="Z206" s="5">
        <v>0</v>
      </c>
      <c r="AA206">
        <v>0</v>
      </c>
      <c r="AB206" s="5">
        <f>SUM(TBL_DATA[[#This Row],[Consumer.Discretionary.1]:[Utilities.1]])*SQRT(252)</f>
        <v>0</v>
      </c>
      <c r="BO206" s="5" t="str">
        <f xml:space="preserve"> IF(ISBLANK(TBL_DATA[[#This Row],[SMALL.CAP]]),"",  SUM(TBL_DATA[[#This Row],[LARGE.CAP]:[SMALL.CAP]])*SQRT(252))</f>
        <v/>
      </c>
    </row>
    <row r="207" spans="1:67" x14ac:dyDescent="0.25">
      <c r="A207" s="3">
        <f>DATE(YEAR(TBL_DATA[[#This Row],[Date]]), MONTH(TBL_DATA[[#This Row],[Date]]), DAY(TBL_DATA[[#This Row],[Date]]))</f>
        <v>41037</v>
      </c>
      <c r="B207" s="72" t="s">
        <v>323</v>
      </c>
      <c r="C207" s="11">
        <v>-1.8135401699147496E-3</v>
      </c>
      <c r="D207" s="6">
        <v>6.3193071035556159E-2</v>
      </c>
      <c r="E207" s="6">
        <v>-1.6269403834720753E-2</v>
      </c>
      <c r="F207" s="2">
        <v>0.49207597003328857</v>
      </c>
      <c r="G207" s="121">
        <v>0.46585645391602992</v>
      </c>
      <c r="H207" s="18">
        <v>3.9573157876235708E-3</v>
      </c>
      <c r="I207" s="2">
        <v>6.4534910031276871E-2</v>
      </c>
      <c r="J207" s="6">
        <v>1.569033354348091</v>
      </c>
      <c r="K207" s="6">
        <v>0.46770967322171991</v>
      </c>
      <c r="L207" s="6">
        <v>3.9504448385221137E-3</v>
      </c>
      <c r="M207" s="6">
        <v>8.5955166401824615E-2</v>
      </c>
      <c r="N207" s="6">
        <v>5.6565613906392684E-2</v>
      </c>
      <c r="O207" s="6">
        <v>-1.8746571585298688E-2</v>
      </c>
      <c r="P207" s="2">
        <v>-1.4230027287956536E-2</v>
      </c>
      <c r="Q207" s="2">
        <v>-1.2409799562841311E-2</v>
      </c>
      <c r="R207" s="6">
        <v>4.7821668012399954E-2</v>
      </c>
      <c r="S207" s="6">
        <v>7.1346819088462549E-2</v>
      </c>
      <c r="T207" s="86">
        <v>0.67027049871846589</v>
      </c>
      <c r="U207" s="6">
        <v>0.13343228016494835</v>
      </c>
      <c r="V207" s="6">
        <v>7.4083335410488491E-2</v>
      </c>
      <c r="W207" s="29">
        <v>1.8011105928966775</v>
      </c>
      <c r="X207">
        <v>0.68253677843470828</v>
      </c>
      <c r="Y207">
        <v>0.68389302761595694</v>
      </c>
      <c r="Z207" s="5">
        <v>0</v>
      </c>
      <c r="AA207">
        <v>0</v>
      </c>
      <c r="AB207" s="5">
        <f>SUM(TBL_DATA[[#This Row],[Consumer.Discretionary.1]:[Utilities.1]])*SQRT(252)</f>
        <v>0</v>
      </c>
      <c r="BO207" s="5" t="str">
        <f xml:space="preserve"> IF(ISBLANK(TBL_DATA[[#This Row],[SMALL.CAP]]),"",  SUM(TBL_DATA[[#This Row],[LARGE.CAP]:[SMALL.CAP]])*SQRT(252))</f>
        <v/>
      </c>
    </row>
    <row r="208" spans="1:67" x14ac:dyDescent="0.25">
      <c r="A208" s="3">
        <f>DATE(YEAR(TBL_DATA[[#This Row],[Date]]), MONTH(TBL_DATA[[#This Row],[Date]]), DAY(TBL_DATA[[#This Row],[Date]]))</f>
        <v>41038</v>
      </c>
      <c r="B208" s="72" t="s">
        <v>324</v>
      </c>
      <c r="C208" s="11">
        <v>7.1275837491085764E-4</v>
      </c>
      <c r="D208" s="6">
        <v>6.3950870801083859E-2</v>
      </c>
      <c r="E208" s="6">
        <v>-1.5243254918838156E-2</v>
      </c>
      <c r="F208" s="2">
        <v>0.4822217483737315</v>
      </c>
      <c r="G208" s="121">
        <v>0.45834124258009695</v>
      </c>
      <c r="H208" s="18">
        <v>3.9590976097017552E-3</v>
      </c>
      <c r="I208" s="2">
        <v>7.5944574381090924E-2</v>
      </c>
      <c r="J208" s="6">
        <v>1.4780140830303035</v>
      </c>
      <c r="K208" s="6">
        <v>0.44037049490952046</v>
      </c>
      <c r="L208" s="6">
        <v>4.024237710229089E-3</v>
      </c>
      <c r="M208" s="6">
        <v>8.5395226551947867E-2</v>
      </c>
      <c r="N208" s="6">
        <v>5.6565613906392684E-2</v>
      </c>
      <c r="O208" s="6">
        <v>-1.8047174986286274E-2</v>
      </c>
      <c r="P208" s="2">
        <v>-1.4204116063609639E-2</v>
      </c>
      <c r="Q208" s="2">
        <v>-1.2395745892633486E-2</v>
      </c>
      <c r="R208" s="6">
        <v>5.7633410058404611E-2</v>
      </c>
      <c r="S208" s="6">
        <v>7.1485122498561773E-2</v>
      </c>
      <c r="T208" s="86">
        <v>0.8062294368952666</v>
      </c>
      <c r="U208" s="6">
        <v>0.14425583428767563</v>
      </c>
      <c r="V208" s="6">
        <v>7.4674579841392488E-2</v>
      </c>
      <c r="W208" s="29">
        <v>1.9317930491751345</v>
      </c>
      <c r="X208">
        <v>0.67700904172698984</v>
      </c>
      <c r="Y208">
        <v>0.66360417035271901</v>
      </c>
      <c r="Z208" s="5">
        <v>0</v>
      </c>
      <c r="AA208">
        <v>0</v>
      </c>
      <c r="AB208" s="5">
        <f>SUM(TBL_DATA[[#This Row],[Consumer.Discretionary.1]:[Utilities.1]])*SQRT(252)</f>
        <v>0</v>
      </c>
      <c r="BO208" s="5" t="str">
        <f xml:space="preserve"> IF(ISBLANK(TBL_DATA[[#This Row],[SMALL.CAP]]),"",  SUM(TBL_DATA[[#This Row],[LARGE.CAP]:[SMALL.CAP]])*SQRT(252))</f>
        <v/>
      </c>
    </row>
    <row r="209" spans="1:67" x14ac:dyDescent="0.25">
      <c r="A209" s="3">
        <f>DATE(YEAR(TBL_DATA[[#This Row],[Date]]), MONTH(TBL_DATA[[#This Row],[Date]]), DAY(TBL_DATA[[#This Row],[Date]]))</f>
        <v>41039</v>
      </c>
      <c r="B209" s="72" t="s">
        <v>325</v>
      </c>
      <c r="C209" s="11">
        <v>1.3127758225797855E-3</v>
      </c>
      <c r="D209" s="6">
        <v>6.5347599780684273E-2</v>
      </c>
      <c r="E209" s="6">
        <v>-2.9511784429709143E-2</v>
      </c>
      <c r="F209" s="2">
        <v>0.48088201135898523</v>
      </c>
      <c r="G209" s="121">
        <v>0.46086477196618414</v>
      </c>
      <c r="H209" s="18">
        <v>3.9310386302507582E-3</v>
      </c>
      <c r="I209" s="2">
        <v>5.9552926781482274E-2</v>
      </c>
      <c r="J209" s="6">
        <v>1.4621086977462761</v>
      </c>
      <c r="K209" s="6">
        <v>0.43678661458498474</v>
      </c>
      <c r="L209" s="6">
        <v>4.0178612992321332E-3</v>
      </c>
      <c r="M209" s="6">
        <v>8.4988218716769537E-2</v>
      </c>
      <c r="N209" s="6">
        <v>5.6565613906392684E-2</v>
      </c>
      <c r="O209" s="6">
        <v>-1.6758091058694302E-2</v>
      </c>
      <c r="P209" s="2">
        <v>-1.4184229474119731E-2</v>
      </c>
      <c r="Q209" s="2">
        <v>-1.2384478295775938E-2</v>
      </c>
      <c r="R209" s="6">
        <v>5.0346834055964962E-2</v>
      </c>
      <c r="S209" s="6">
        <v>7.1305229980427445E-2</v>
      </c>
      <c r="T209" s="86">
        <v>0.70607491301528169</v>
      </c>
      <c r="U209" s="6">
        <v>0.12888529475092603</v>
      </c>
      <c r="V209" s="6">
        <v>7.4387914010796294E-2</v>
      </c>
      <c r="W209" s="29">
        <v>1.7326106863571984</v>
      </c>
      <c r="X209">
        <v>0.67887021732153197</v>
      </c>
      <c r="Y209">
        <v>0.6608983390696217</v>
      </c>
      <c r="Z209" s="5">
        <v>0</v>
      </c>
      <c r="AA209">
        <v>0</v>
      </c>
      <c r="AB209" s="5">
        <f>SUM(TBL_DATA[[#This Row],[Consumer.Discretionary.1]:[Utilities.1]])*SQRT(252)</f>
        <v>0</v>
      </c>
      <c r="BO209" s="5" t="str">
        <f xml:space="preserve"> IF(ISBLANK(TBL_DATA[[#This Row],[SMALL.CAP]]),"",  SUM(TBL_DATA[[#This Row],[LARGE.CAP]:[SMALL.CAP]])*SQRT(252))</f>
        <v/>
      </c>
    </row>
    <row r="210" spans="1:67" x14ac:dyDescent="0.25">
      <c r="A210" s="3">
        <f>DATE(YEAR(TBL_DATA[[#This Row],[Date]]), MONTH(TBL_DATA[[#This Row],[Date]]), DAY(TBL_DATA[[#This Row],[Date]]))</f>
        <v>41040</v>
      </c>
      <c r="B210" s="72" t="s">
        <v>326</v>
      </c>
      <c r="C210" s="11">
        <v>-8.368434265954113E-5</v>
      </c>
      <c r="D210" s="6">
        <v>6.5258446867092479E-2</v>
      </c>
      <c r="E210" s="6">
        <v>-6.8512299295038215E-3</v>
      </c>
      <c r="F210" s="2">
        <v>0.4711315744666702</v>
      </c>
      <c r="G210" s="121">
        <v>0.45176451287132807</v>
      </c>
      <c r="H210" s="18">
        <v>3.9015786402443278E-3</v>
      </c>
      <c r="I210" s="2">
        <v>8.0284393384813191E-2</v>
      </c>
      <c r="J210" s="6">
        <v>1.4401285578141787</v>
      </c>
      <c r="K210" s="6">
        <v>0.43470203088051285</v>
      </c>
      <c r="L210" s="6">
        <v>3.9618269841041583E-3</v>
      </c>
      <c r="M210" s="6">
        <v>8.3648289271031989E-2</v>
      </c>
      <c r="N210" s="6">
        <v>5.4580339674191812E-2</v>
      </c>
      <c r="O210" s="6">
        <v>-1.6840373011519527E-2</v>
      </c>
      <c r="P210" s="2">
        <v>-1.3844485898037212E-2</v>
      </c>
      <c r="Q210" s="2">
        <v>-1.207310970666544E-2</v>
      </c>
      <c r="R210" s="6">
        <v>1.3421133029130727E-2</v>
      </c>
      <c r="S210" s="6">
        <v>6.8117596181757722E-2</v>
      </c>
      <c r="T210" s="86">
        <v>0.19702887038643008</v>
      </c>
      <c r="U210" s="6">
        <v>0.10702987370532568</v>
      </c>
      <c r="V210" s="6">
        <v>7.3235956754700418E-2</v>
      </c>
      <c r="W210" s="29">
        <v>1.4614388675745171</v>
      </c>
      <c r="X210">
        <v>0.6721342967527606</v>
      </c>
      <c r="Y210">
        <v>0.65931936941099556</v>
      </c>
      <c r="Z210" s="5">
        <v>0</v>
      </c>
      <c r="AA210">
        <v>0</v>
      </c>
      <c r="AB210" s="5">
        <f>SUM(TBL_DATA[[#This Row],[Consumer.Discretionary.1]:[Utilities.1]])*SQRT(252)</f>
        <v>0</v>
      </c>
      <c r="BO210" s="5" t="str">
        <f xml:space="preserve"> IF(ISBLANK(TBL_DATA[[#This Row],[SMALL.CAP]]),"",  SUM(TBL_DATA[[#This Row],[LARGE.CAP]:[SMALL.CAP]])*SQRT(252))</f>
        <v/>
      </c>
    </row>
    <row r="211" spans="1:67" x14ac:dyDescent="0.25">
      <c r="A211" s="3">
        <f>DATE(YEAR(TBL_DATA[[#This Row],[Date]]), MONTH(TBL_DATA[[#This Row],[Date]]), DAY(TBL_DATA[[#This Row],[Date]]))</f>
        <v>41043</v>
      </c>
      <c r="B211" s="72" t="s">
        <v>327</v>
      </c>
      <c r="C211" s="11">
        <v>-2.8315572169837306E-3</v>
      </c>
      <c r="D211" s="6">
        <v>6.2242106623913163E-2</v>
      </c>
      <c r="E211" s="6">
        <v>-3.4979121001538216E-3</v>
      </c>
      <c r="F211" s="2">
        <v>0.46084212547916265</v>
      </c>
      <c r="G211" s="121">
        <v>0.44533716373658766</v>
      </c>
      <c r="H211" s="18">
        <v>3.9077747217763532E-3</v>
      </c>
      <c r="I211" s="2">
        <v>8.8875230027184671E-2</v>
      </c>
      <c r="J211" s="6">
        <v>1.3271405647337204</v>
      </c>
      <c r="K211" s="6">
        <v>0.41230400198352024</v>
      </c>
      <c r="L211" s="6">
        <v>4.0224564598540322E-3</v>
      </c>
      <c r="M211" s="6">
        <v>8.3294294789775306E-2</v>
      </c>
      <c r="N211" s="6">
        <v>5.4873348212427925E-2</v>
      </c>
      <c r="O211" s="6">
        <v>-1.9624245748765756E-2</v>
      </c>
      <c r="P211" s="2">
        <v>-1.3906545830428366E-2</v>
      </c>
      <c r="Q211" s="2">
        <v>-1.2142665995544453E-2</v>
      </c>
      <c r="R211" s="6">
        <v>3.0245217902096444E-2</v>
      </c>
      <c r="S211" s="6">
        <v>6.7672344391433867E-2</v>
      </c>
      <c r="T211" s="86">
        <v>0.44693616238785072</v>
      </c>
      <c r="U211" s="6">
        <v>0.13462987096292145</v>
      </c>
      <c r="V211" s="6">
        <v>7.3669124736800151E-2</v>
      </c>
      <c r="W211" s="29">
        <v>1.827493830609737</v>
      </c>
      <c r="X211">
        <v>0.6673358702606863</v>
      </c>
      <c r="Y211">
        <v>0.64210902655508595</v>
      </c>
      <c r="Z211" s="5">
        <v>0</v>
      </c>
      <c r="AA211">
        <v>0</v>
      </c>
      <c r="AB211" s="5">
        <f>SUM(TBL_DATA[[#This Row],[Consumer.Discretionary.1]:[Utilities.1]])*SQRT(252)</f>
        <v>0</v>
      </c>
      <c r="BO211" s="5" t="str">
        <f xml:space="preserve"> IF(ISBLANK(TBL_DATA[[#This Row],[SMALL.CAP]]),"",  SUM(TBL_DATA[[#This Row],[LARGE.CAP]:[SMALL.CAP]])*SQRT(252))</f>
        <v/>
      </c>
    </row>
    <row r="212" spans="1:67" x14ac:dyDescent="0.25">
      <c r="A212" s="3">
        <f>DATE(YEAR(TBL_DATA[[#This Row],[Date]]), MONTH(TBL_DATA[[#This Row],[Date]]), DAY(TBL_DATA[[#This Row],[Date]]))</f>
        <v>41044</v>
      </c>
      <c r="B212" s="72" t="s">
        <v>328</v>
      </c>
      <c r="C212" s="11">
        <v>-1.3708402691323493E-3</v>
      </c>
      <c r="D212" s="6">
        <v>6.0785942368585255E-2</v>
      </c>
      <c r="E212" s="6">
        <v>-6.210071842933429E-3</v>
      </c>
      <c r="F212" s="2">
        <v>0.45936109911953282</v>
      </c>
      <c r="G212" s="121">
        <v>0.44632683860312505</v>
      </c>
      <c r="H212" s="18">
        <v>3.9034706897400359E-3</v>
      </c>
      <c r="I212" s="2">
        <v>8.7253041066858827E-2</v>
      </c>
      <c r="J212" s="6">
        <v>1.3221909462983166</v>
      </c>
      <c r="K212" s="6">
        <v>0.41242694852723416</v>
      </c>
      <c r="L212" s="6">
        <v>4.0211948820672791E-3</v>
      </c>
      <c r="M212" s="6">
        <v>8.3276882150132611E-2</v>
      </c>
      <c r="N212" s="6">
        <v>5.4941797897559437E-2</v>
      </c>
      <c r="O212" s="6">
        <v>-2.0968184311574212E-2</v>
      </c>
      <c r="P212" s="2">
        <v>-1.3949313851067747E-2</v>
      </c>
      <c r="Q212" s="2">
        <v>-1.2185802754571203E-2</v>
      </c>
      <c r="R212" s="6">
        <v>3.9063232600438313E-2</v>
      </c>
      <c r="S212" s="6">
        <v>6.7516891972134188E-2</v>
      </c>
      <c r="T212" s="86">
        <v>0.57856976912623037</v>
      </c>
      <c r="U212" s="6">
        <v>0.13989880188856318</v>
      </c>
      <c r="V212" s="6">
        <v>7.3681170971404697E-2</v>
      </c>
      <c r="W212" s="29">
        <v>1.8987049207301174</v>
      </c>
      <c r="X212">
        <v>0.66807697056785686</v>
      </c>
      <c r="Y212">
        <v>0.6422047559207531</v>
      </c>
      <c r="Z212" s="5">
        <v>0</v>
      </c>
      <c r="AA212">
        <v>0</v>
      </c>
      <c r="AB212" s="5">
        <f>SUM(TBL_DATA[[#This Row],[Consumer.Discretionary.1]:[Utilities.1]])*SQRT(252)</f>
        <v>0</v>
      </c>
      <c r="BO212" s="5" t="str">
        <f xml:space="preserve"> IF(ISBLANK(TBL_DATA[[#This Row],[SMALL.CAP]]),"",  SUM(TBL_DATA[[#This Row],[LARGE.CAP]:[SMALL.CAP]])*SQRT(252))</f>
        <v/>
      </c>
    </row>
    <row r="213" spans="1:67" x14ac:dyDescent="0.25">
      <c r="A213" s="3">
        <f>DATE(YEAR(TBL_DATA[[#This Row],[Date]]), MONTH(TBL_DATA[[#This Row],[Date]]), DAY(TBL_DATA[[#This Row],[Date]]))</f>
        <v>41045</v>
      </c>
      <c r="B213" s="72" t="s">
        <v>329</v>
      </c>
      <c r="C213" s="11">
        <v>-9.1047891190765642E-4</v>
      </c>
      <c r="D213" s="6">
        <v>5.9820119138010552E-2</v>
      </c>
      <c r="E213" s="6">
        <v>1.1689277915719831E-2</v>
      </c>
      <c r="F213" s="2">
        <v>0.45345215647758241</v>
      </c>
      <c r="G213" s="121">
        <v>0.44246279404505001</v>
      </c>
      <c r="H213" s="18">
        <v>3.8788312740114287E-3</v>
      </c>
      <c r="I213" s="2">
        <v>0.12413593348031005</v>
      </c>
      <c r="J213" s="6">
        <v>1.3243144101068969</v>
      </c>
      <c r="K213" s="6">
        <v>0.42541367863779062</v>
      </c>
      <c r="L213" s="6">
        <v>3.9376907266051439E-3</v>
      </c>
      <c r="M213" s="6">
        <v>8.2463968653399708E-2</v>
      </c>
      <c r="N213" s="6">
        <v>5.3706875978081894E-2</v>
      </c>
      <c r="O213" s="6">
        <v>-2.1859572133845151E-2</v>
      </c>
      <c r="P213" s="2">
        <v>-1.3735311250398698E-2</v>
      </c>
      <c r="Q213" s="2">
        <v>-1.1989014799010935E-2</v>
      </c>
      <c r="R213" s="6">
        <v>3.6072168058630893E-2</v>
      </c>
      <c r="S213" s="6">
        <v>6.7453521200606908E-2</v>
      </c>
      <c r="T213" s="86">
        <v>0.5347707194017669</v>
      </c>
      <c r="U213" s="6">
        <v>0.14538587865894415</v>
      </c>
      <c r="V213" s="6">
        <v>7.3741534972606451E-2</v>
      </c>
      <c r="W213" s="29">
        <v>1.9715602436666415</v>
      </c>
      <c r="X213">
        <v>0.66517876848637481</v>
      </c>
      <c r="Y213">
        <v>0.65223744038332443</v>
      </c>
      <c r="Z213" s="5">
        <v>0</v>
      </c>
      <c r="AA213">
        <v>0</v>
      </c>
      <c r="AB213" s="5">
        <f>SUM(TBL_DATA[[#This Row],[Consumer.Discretionary.1]:[Utilities.1]])*SQRT(252)</f>
        <v>0</v>
      </c>
      <c r="BO213" s="5" t="str">
        <f xml:space="preserve"> IF(ISBLANK(TBL_DATA[[#This Row],[SMALL.CAP]]),"",  SUM(TBL_DATA[[#This Row],[LARGE.CAP]:[SMALL.CAP]])*SQRT(252))</f>
        <v/>
      </c>
    </row>
    <row r="214" spans="1:67" x14ac:dyDescent="0.25">
      <c r="A214" s="3">
        <f>DATE(YEAR(TBL_DATA[[#This Row],[Date]]), MONTH(TBL_DATA[[#This Row],[Date]]), DAY(TBL_DATA[[#This Row],[Date]]))</f>
        <v>41046</v>
      </c>
      <c r="B214" s="72" t="s">
        <v>330</v>
      </c>
      <c r="C214" s="11">
        <v>-7.1783080503602737E-3</v>
      </c>
      <c r="D214" s="6">
        <v>5.221240384486836E-2</v>
      </c>
      <c r="E214" s="6">
        <v>1.9530801884293902E-2</v>
      </c>
      <c r="F214" s="2">
        <v>0.46187332631833428</v>
      </c>
      <c r="G214" s="121">
        <v>0.45837403213566391</v>
      </c>
      <c r="H214" s="18">
        <v>3.8694153113680357E-3</v>
      </c>
      <c r="I214" s="2">
        <v>0.12028598359321041</v>
      </c>
      <c r="J214" s="6">
        <v>1.3351966815642302</v>
      </c>
      <c r="K214" s="6">
        <v>0.43847037702318398</v>
      </c>
      <c r="L214" s="6">
        <v>3.9398704600362242E-3</v>
      </c>
      <c r="M214" s="6">
        <v>8.3463362493024454E-2</v>
      </c>
      <c r="N214" s="6">
        <v>5.5592633983186465E-2</v>
      </c>
      <c r="O214" s="6">
        <v>-2.8880965441579698E-2</v>
      </c>
      <c r="P214" s="2">
        <v>-1.4063511522852424E-2</v>
      </c>
      <c r="Q214" s="2">
        <v>-1.2296051429401655E-2</v>
      </c>
      <c r="R214" s="6">
        <v>3.2708791274431048E-2</v>
      </c>
      <c r="S214" s="6">
        <v>6.741063045825435E-2</v>
      </c>
      <c r="T214" s="86">
        <v>0.48521710970626142</v>
      </c>
      <c r="U214" s="6">
        <v>0.1361588328036627</v>
      </c>
      <c r="V214" s="6">
        <v>7.3498603014867867E-2</v>
      </c>
      <c r="W214" s="29">
        <v>1.8525363369983976</v>
      </c>
      <c r="X214">
        <v>0.67703325777665002</v>
      </c>
      <c r="Y214">
        <v>0.66217095755037758</v>
      </c>
      <c r="Z214" s="5">
        <v>0</v>
      </c>
      <c r="AA214">
        <v>0</v>
      </c>
      <c r="AB214" s="5">
        <f>SUM(TBL_DATA[[#This Row],[Consumer.Discretionary.1]:[Utilities.1]])*SQRT(252)</f>
        <v>0</v>
      </c>
      <c r="BO214" s="5" t="str">
        <f xml:space="preserve"> IF(ISBLANK(TBL_DATA[[#This Row],[SMALL.CAP]]),"",  SUM(TBL_DATA[[#This Row],[LARGE.CAP]:[SMALL.CAP]])*SQRT(252))</f>
        <v/>
      </c>
    </row>
    <row r="215" spans="1:67" x14ac:dyDescent="0.25">
      <c r="A215" s="3">
        <f>DATE(YEAR(TBL_DATA[[#This Row],[Date]]), MONTH(TBL_DATA[[#This Row],[Date]]), DAY(TBL_DATA[[#This Row],[Date]]))</f>
        <v>41047</v>
      </c>
      <c r="B215" s="72" t="s">
        <v>331</v>
      </c>
      <c r="C215" s="11">
        <v>-1.3697856356088465E-3</v>
      </c>
      <c r="D215" s="6">
        <v>5.0771098408472159E-2</v>
      </c>
      <c r="E215" s="6">
        <v>3.7872755161112881E-2</v>
      </c>
      <c r="F215" s="2">
        <v>0.46042267235127937</v>
      </c>
      <c r="G215" s="121">
        <v>0.46011848443194603</v>
      </c>
      <c r="H215" s="18">
        <v>3.863143907945022E-3</v>
      </c>
      <c r="I215" s="2">
        <v>0.13673034821423968</v>
      </c>
      <c r="J215" s="6">
        <v>1.2686607866279684</v>
      </c>
      <c r="K215" s="6">
        <v>0.4205356446452046</v>
      </c>
      <c r="L215" s="6">
        <v>4.0022574392569133E-3</v>
      </c>
      <c r="M215" s="6">
        <v>8.3462603494969603E-2</v>
      </c>
      <c r="N215" s="6">
        <v>5.5591362741846201E-2</v>
      </c>
      <c r="O215" s="6">
        <v>-3.0211190345584171E-2</v>
      </c>
      <c r="P215" s="2">
        <v>-1.4063181330267382E-2</v>
      </c>
      <c r="Q215" s="2">
        <v>-1.2295737309722532E-2</v>
      </c>
      <c r="R215" s="6">
        <v>2.6057855592728441E-2</v>
      </c>
      <c r="S215" s="6">
        <v>6.7099191806650749E-2</v>
      </c>
      <c r="T215" s="86">
        <v>0.38834827799141441</v>
      </c>
      <c r="U215" s="6">
        <v>0.14693341306265606</v>
      </c>
      <c r="V215" s="6">
        <v>7.4121551670028374E-2</v>
      </c>
      <c r="W215" s="29">
        <v>1.9823305064735945</v>
      </c>
      <c r="X215">
        <v>0.67832034057069679</v>
      </c>
      <c r="Y215">
        <v>0.64848719697863311</v>
      </c>
      <c r="Z215" s="5">
        <v>0</v>
      </c>
      <c r="AA215">
        <v>0</v>
      </c>
      <c r="AB215" s="5">
        <f>SUM(TBL_DATA[[#This Row],[Consumer.Discretionary.1]:[Utilities.1]])*SQRT(252)</f>
        <v>0</v>
      </c>
      <c r="BO215" s="5" t="str">
        <f xml:space="preserve"> IF(ISBLANK(TBL_DATA[[#This Row],[SMALL.CAP]]),"",  SUM(TBL_DATA[[#This Row],[LARGE.CAP]:[SMALL.CAP]])*SQRT(252))</f>
        <v/>
      </c>
    </row>
    <row r="216" spans="1:67" x14ac:dyDescent="0.25">
      <c r="A216" s="3">
        <f>DATE(YEAR(TBL_DATA[[#This Row],[Date]]), MONTH(TBL_DATA[[#This Row],[Date]]), DAY(TBL_DATA[[#This Row],[Date]]))</f>
        <v>41050</v>
      </c>
      <c r="B216" s="72" t="s">
        <v>332</v>
      </c>
      <c r="C216" s="11">
        <v>7.6077887919453382E-3</v>
      </c>
      <c r="D216" s="6">
        <v>5.8765142993844055E-2</v>
      </c>
      <c r="E216" s="6">
        <v>4.6540170356689003E-2</v>
      </c>
      <c r="F216" s="2">
        <v>0.46129457167461202</v>
      </c>
      <c r="G216" s="121">
        <v>0.47984033428010125</v>
      </c>
      <c r="H216" s="18">
        <v>3.8547668765681145E-3</v>
      </c>
      <c r="I216" s="2">
        <v>0.12956437534454124</v>
      </c>
      <c r="J216" s="6">
        <v>1.2632808607609201</v>
      </c>
      <c r="K216" s="6">
        <v>0.4394489433596388</v>
      </c>
      <c r="L216" s="6">
        <v>4.0016340493185818E-3</v>
      </c>
      <c r="M216" s="6">
        <v>8.4845742061937776E-2</v>
      </c>
      <c r="N216" s="6">
        <v>5.5510742409511211E-2</v>
      </c>
      <c r="O216" s="6">
        <v>-2.2833241908941426E-2</v>
      </c>
      <c r="P216" s="2">
        <v>-1.4149038592708017E-2</v>
      </c>
      <c r="Q216" s="2">
        <v>-1.2352304568168498E-2</v>
      </c>
      <c r="R216" s="6">
        <v>2.1651253576823404E-2</v>
      </c>
      <c r="S216" s="6">
        <v>6.7066468460617951E-2</v>
      </c>
      <c r="T216" s="86">
        <v>0.32283276686228407</v>
      </c>
      <c r="U216" s="6">
        <v>0.14610660673022924</v>
      </c>
      <c r="V216" s="6">
        <v>7.4127653874081795E-2</v>
      </c>
      <c r="W216" s="29">
        <v>1.9710135029825133</v>
      </c>
      <c r="X216">
        <v>0.69270508463566316</v>
      </c>
      <c r="Y216">
        <v>0.66290945336421236</v>
      </c>
      <c r="Z216" s="5">
        <v>0</v>
      </c>
      <c r="AA216">
        <v>0</v>
      </c>
      <c r="AB216" s="5">
        <f>SUM(TBL_DATA[[#This Row],[Consumer.Discretionary.1]:[Utilities.1]])*SQRT(252)</f>
        <v>0</v>
      </c>
      <c r="BO216" s="5" t="str">
        <f xml:space="preserve"> IF(ISBLANK(TBL_DATA[[#This Row],[SMALL.CAP]]),"",  SUM(TBL_DATA[[#This Row],[LARGE.CAP]:[SMALL.CAP]])*SQRT(252))</f>
        <v/>
      </c>
    </row>
    <row r="217" spans="1:67" x14ac:dyDescent="0.25">
      <c r="A217" s="3">
        <f>DATE(YEAR(TBL_DATA[[#This Row],[Date]]), MONTH(TBL_DATA[[#This Row],[Date]]), DAY(TBL_DATA[[#This Row],[Date]]))</f>
        <v>41051</v>
      </c>
      <c r="B217" s="72" t="s">
        <v>333</v>
      </c>
      <c r="C217" s="11">
        <v>-1.6700582415268824E-3</v>
      </c>
      <c r="D217" s="6">
        <v>5.6996943540945866E-2</v>
      </c>
      <c r="E217" s="6">
        <v>5.6726963562609756E-2</v>
      </c>
      <c r="F217" s="2">
        <v>0.45745512510820041</v>
      </c>
      <c r="G217" s="121">
        <v>0.47982572682624169</v>
      </c>
      <c r="H217" s="18">
        <v>3.819160595858222E-3</v>
      </c>
      <c r="I217" s="2">
        <v>0.15314654674987271</v>
      </c>
      <c r="J217" s="6">
        <v>1.2740544418093189</v>
      </c>
      <c r="K217" s="6">
        <v>0.45480026246100613</v>
      </c>
      <c r="L217" s="6">
        <v>3.9099509153678507E-3</v>
      </c>
      <c r="M217" s="6">
        <v>8.4060846048351276E-2</v>
      </c>
      <c r="N217" s="6">
        <v>5.4327983944601962E-2</v>
      </c>
      <c r="O217" s="6">
        <v>-2.4465167306637503E-2</v>
      </c>
      <c r="P217" s="2">
        <v>-1.3950555287547677E-2</v>
      </c>
      <c r="Q217" s="2">
        <v>-1.2170442596490126E-2</v>
      </c>
      <c r="R217" s="6">
        <v>2.3018809430950915E-2</v>
      </c>
      <c r="S217" s="6">
        <v>6.7020927445122794E-2</v>
      </c>
      <c r="T217" s="86">
        <v>0.34345704108315839</v>
      </c>
      <c r="U217" s="6">
        <v>0.14756977351055323</v>
      </c>
      <c r="V217" s="6">
        <v>7.4084366365957749E-2</v>
      </c>
      <c r="W217" s="29">
        <v>1.9919151738653798</v>
      </c>
      <c r="X217">
        <v>0.69269454077987491</v>
      </c>
      <c r="Y217">
        <v>0.67438880659528011</v>
      </c>
      <c r="Z217" s="5">
        <v>0</v>
      </c>
      <c r="AA217">
        <v>0</v>
      </c>
      <c r="AB217" s="5">
        <f>SUM(TBL_DATA[[#This Row],[Consumer.Discretionary.1]:[Utilities.1]])*SQRT(252)</f>
        <v>0</v>
      </c>
      <c r="BO217" s="5" t="str">
        <f xml:space="preserve"> IF(ISBLANK(TBL_DATA[[#This Row],[SMALL.CAP]]),"",  SUM(TBL_DATA[[#This Row],[LARGE.CAP]:[SMALL.CAP]])*SQRT(252))</f>
        <v/>
      </c>
    </row>
    <row r="218" spans="1:67" x14ac:dyDescent="0.25">
      <c r="A218" s="3">
        <f>DATE(YEAR(TBL_DATA[[#This Row],[Date]]), MONTH(TBL_DATA[[#This Row],[Date]]), DAY(TBL_DATA[[#This Row],[Date]]))</f>
        <v>41052</v>
      </c>
      <c r="B218" s="72" t="s">
        <v>334</v>
      </c>
      <c r="C218" s="11">
        <v>2.2070400359873797E-3</v>
      </c>
      <c r="D218" s="6">
        <v>5.9329778113257126E-2</v>
      </c>
      <c r="E218" s="6">
        <v>5.0585890788451549E-2</v>
      </c>
      <c r="F218" s="2">
        <v>0.45492312957943165</v>
      </c>
      <c r="G218" s="121">
        <v>0.47733037166807007</v>
      </c>
      <c r="H218" s="18">
        <v>3.8079230236894978E-3</v>
      </c>
      <c r="I218" s="2">
        <v>0.15150237369740682</v>
      </c>
      <c r="J218" s="6">
        <v>1.2617766266387349</v>
      </c>
      <c r="K218" s="6">
        <v>0.44905223401348837</v>
      </c>
      <c r="L218" s="6">
        <v>3.9095767343847931E-3</v>
      </c>
      <c r="M218" s="6">
        <v>8.3613191128815822E-2</v>
      </c>
      <c r="N218" s="6">
        <v>5.4327983944601962E-2</v>
      </c>
      <c r="O218" s="6">
        <v>-2.2312122874382889E-2</v>
      </c>
      <c r="P218" s="2">
        <v>-1.3917898921144835E-2</v>
      </c>
      <c r="Q218" s="2">
        <v>-1.2147265984823765E-2</v>
      </c>
      <c r="R218" s="6">
        <v>3.0048980638027967E-2</v>
      </c>
      <c r="S218" s="6">
        <v>6.6992314210478868E-2</v>
      </c>
      <c r="T218" s="86">
        <v>0.44854370224648454</v>
      </c>
      <c r="U218" s="6">
        <v>0.15280656956908745</v>
      </c>
      <c r="V218" s="6">
        <v>7.4207846337847938E-2</v>
      </c>
      <c r="W218" s="29">
        <v>2.0591699814787927</v>
      </c>
      <c r="X218">
        <v>0.69089099839849544</v>
      </c>
      <c r="Y218">
        <v>0.67011359784255109</v>
      </c>
      <c r="Z218" s="5">
        <v>0</v>
      </c>
      <c r="AA218">
        <v>0</v>
      </c>
      <c r="AB218" s="5">
        <f>SUM(TBL_DATA[[#This Row],[Consumer.Discretionary.1]:[Utilities.1]])*SQRT(252)</f>
        <v>0</v>
      </c>
      <c r="BO218" s="5" t="str">
        <f xml:space="preserve"> IF(ISBLANK(TBL_DATA[[#This Row],[SMALL.CAP]]),"",  SUM(TBL_DATA[[#This Row],[LARGE.CAP]:[SMALL.CAP]])*SQRT(252))</f>
        <v/>
      </c>
    </row>
    <row r="219" spans="1:67" x14ac:dyDescent="0.25">
      <c r="A219" s="3">
        <f>DATE(YEAR(TBL_DATA[[#This Row],[Date]]), MONTH(TBL_DATA[[#This Row],[Date]]), DAY(TBL_DATA[[#This Row],[Date]]))</f>
        <v>41053</v>
      </c>
      <c r="B219" s="72" t="s">
        <v>335</v>
      </c>
      <c r="C219" s="11">
        <v>2.7912978833827579E-3</v>
      </c>
      <c r="D219" s="6">
        <v>6.2286683080709171E-2</v>
      </c>
      <c r="E219" s="6">
        <v>6.839327119634131E-2</v>
      </c>
      <c r="F219" s="2">
        <v>0.45711500848523584</v>
      </c>
      <c r="G219" s="121">
        <v>0.4801478677367545</v>
      </c>
      <c r="H219" s="18">
        <v>3.8042027696216581E-3</v>
      </c>
      <c r="I219" s="2">
        <v>0.1613291106977055</v>
      </c>
      <c r="J219" s="6">
        <v>1.264460320706464</v>
      </c>
      <c r="K219" s="6">
        <v>0.4549370252961431</v>
      </c>
      <c r="L219" s="6">
        <v>3.8953553654572015E-3</v>
      </c>
      <c r="M219" s="6">
        <v>8.3757559203116172E-2</v>
      </c>
      <c r="N219" s="6">
        <v>5.4271903709234723E-2</v>
      </c>
      <c r="O219" s="6">
        <v>-1.9583104772353033E-2</v>
      </c>
      <c r="P219" s="2">
        <v>-1.3878051667002353E-2</v>
      </c>
      <c r="Q219" s="2">
        <v>-1.2104361523273476E-2</v>
      </c>
      <c r="R219" s="6">
        <v>3.4309798131986424E-2</v>
      </c>
      <c r="S219" s="6">
        <v>6.7046285813143272E-2</v>
      </c>
      <c r="T219" s="86">
        <v>0.51173301721153031</v>
      </c>
      <c r="U219" s="6">
        <v>0.14933543513744163</v>
      </c>
      <c r="V219" s="6">
        <v>7.4227615065736857E-2</v>
      </c>
      <c r="W219" s="29">
        <v>2.0118581878885426</v>
      </c>
      <c r="X219">
        <v>0.69292702915729487</v>
      </c>
      <c r="Y219">
        <v>0.67449019659009357</v>
      </c>
      <c r="Z219" s="5">
        <v>0</v>
      </c>
      <c r="AA219">
        <v>0</v>
      </c>
      <c r="AB219" s="5">
        <f>SUM(TBL_DATA[[#This Row],[Consumer.Discretionary.1]:[Utilities.1]])*SQRT(252)</f>
        <v>0</v>
      </c>
      <c r="BO219" s="5" t="str">
        <f xml:space="preserve"> IF(ISBLANK(TBL_DATA[[#This Row],[SMALL.CAP]]),"",  SUM(TBL_DATA[[#This Row],[LARGE.CAP]:[SMALL.CAP]])*SQRT(252))</f>
        <v/>
      </c>
    </row>
    <row r="220" spans="1:67" x14ac:dyDescent="0.25">
      <c r="A220" s="3">
        <f>DATE(YEAR(TBL_DATA[[#This Row],[Date]]), MONTH(TBL_DATA[[#This Row],[Date]]), DAY(TBL_DATA[[#This Row],[Date]]))</f>
        <v>41054</v>
      </c>
      <c r="B220" s="72" t="s">
        <v>336</v>
      </c>
      <c r="C220" s="11">
        <v>-1.7624349577576278E-3</v>
      </c>
      <c r="D220" s="6">
        <v>6.0414471895287258E-2</v>
      </c>
      <c r="E220" s="6">
        <v>5.9605141211221069E-2</v>
      </c>
      <c r="F220" s="2">
        <v>0.45705893439985729</v>
      </c>
      <c r="G220" s="121">
        <v>0.480062400345517</v>
      </c>
      <c r="H220" s="18">
        <v>3.8040913716953662E-3</v>
      </c>
      <c r="I220" s="2">
        <v>0.14509298833043238</v>
      </c>
      <c r="J220" s="6">
        <v>1.2591287729057259</v>
      </c>
      <c r="K220" s="6">
        <v>0.45079757591044245</v>
      </c>
      <c r="L220" s="6">
        <v>3.9096830381838508E-3</v>
      </c>
      <c r="M220" s="6">
        <v>8.374822242343806E-2</v>
      </c>
      <c r="N220" s="6">
        <v>5.4386250469633864E-2</v>
      </c>
      <c r="O220" s="6">
        <v>-2.1311025781678428E-2</v>
      </c>
      <c r="P220" s="2">
        <v>-1.3935447172882129E-2</v>
      </c>
      <c r="Q220" s="2">
        <v>-1.2161954749266478E-2</v>
      </c>
      <c r="R220" s="6">
        <v>4.210660064231897E-2</v>
      </c>
      <c r="S220" s="6">
        <v>6.6860307046497439E-2</v>
      </c>
      <c r="T220" s="86">
        <v>0.62976977675313828</v>
      </c>
      <c r="U220" s="6">
        <v>0.15721110964402718</v>
      </c>
      <c r="V220" s="6">
        <v>7.3859435165471568E-2</v>
      </c>
      <c r="W220" s="29">
        <v>2.1285176266487555</v>
      </c>
      <c r="X220">
        <v>0.69286535513439906</v>
      </c>
      <c r="Y220">
        <v>0.67141460805559061</v>
      </c>
      <c r="Z220" s="5">
        <v>0</v>
      </c>
      <c r="AA220">
        <v>0</v>
      </c>
      <c r="AB220" s="5">
        <f>SUM(TBL_DATA[[#This Row],[Consumer.Discretionary.1]:[Utilities.1]])*SQRT(252)</f>
        <v>0</v>
      </c>
      <c r="BO220" s="5" t="str">
        <f xml:space="preserve"> IF(ISBLANK(TBL_DATA[[#This Row],[SMALL.CAP]]),"",  SUM(TBL_DATA[[#This Row],[LARGE.CAP]:[SMALL.CAP]])*SQRT(252))</f>
        <v/>
      </c>
    </row>
    <row r="221" spans="1:67" x14ac:dyDescent="0.25">
      <c r="A221" s="3">
        <f>DATE(YEAR(TBL_DATA[[#This Row],[Date]]), MONTH(TBL_DATA[[#This Row],[Date]]), DAY(TBL_DATA[[#This Row],[Date]]))</f>
        <v>41058</v>
      </c>
      <c r="B221" s="72" t="s">
        <v>337</v>
      </c>
      <c r="C221" s="11">
        <v>4.6660874926436335E-3</v>
      </c>
      <c r="D221" s="6">
        <v>6.5362458599616202E-2</v>
      </c>
      <c r="E221" s="6">
        <v>8.2897045994227536E-2</v>
      </c>
      <c r="F221" s="2">
        <v>0.46080562104053657</v>
      </c>
      <c r="G221" s="121">
        <v>0.50204668964943477</v>
      </c>
      <c r="H221" s="18">
        <v>3.7254915998841693E-3</v>
      </c>
      <c r="I221" s="2">
        <v>0.16157153866958374</v>
      </c>
      <c r="J221" s="6">
        <v>1.2519634534540021</v>
      </c>
      <c r="K221" s="6">
        <v>0.46736645223964596</v>
      </c>
      <c r="L221" s="6">
        <v>3.8530401541505932E-3</v>
      </c>
      <c r="M221" s="6">
        <v>8.380878545325629E-2</v>
      </c>
      <c r="N221" s="6">
        <v>5.3728134472060506E-2</v>
      </c>
      <c r="O221" s="6">
        <v>-1.6744377399890098E-2</v>
      </c>
      <c r="P221" s="2">
        <v>-1.3804523702785593E-2</v>
      </c>
      <c r="Q221" s="2">
        <v>-1.2029748767476849E-2</v>
      </c>
      <c r="R221" s="6">
        <v>5.1520501540252672E-2</v>
      </c>
      <c r="S221" s="6">
        <v>6.6486386102176206E-2</v>
      </c>
      <c r="T221" s="86">
        <v>0.77490302241839437</v>
      </c>
      <c r="U221" s="6">
        <v>0.15857034350677512</v>
      </c>
      <c r="V221" s="6">
        <v>7.3837791035958514E-2</v>
      </c>
      <c r="W221" s="29">
        <v>2.1475499372611568</v>
      </c>
      <c r="X221">
        <v>0.70855253132667229</v>
      </c>
      <c r="Y221">
        <v>0.68364204978895649</v>
      </c>
      <c r="Z221" s="5">
        <v>0</v>
      </c>
      <c r="AA221">
        <v>0</v>
      </c>
      <c r="AB221" s="5">
        <f>SUM(TBL_DATA[[#This Row],[Consumer.Discretionary.1]:[Utilities.1]])*SQRT(252)</f>
        <v>0</v>
      </c>
      <c r="BO221" s="5" t="str">
        <f xml:space="preserve"> IF(ISBLANK(TBL_DATA[[#This Row],[SMALL.CAP]]),"",  SUM(TBL_DATA[[#This Row],[LARGE.CAP]:[SMALL.CAP]])*SQRT(252))</f>
        <v/>
      </c>
    </row>
    <row r="222" spans="1:67" x14ac:dyDescent="0.25">
      <c r="A222" s="3">
        <f>DATE(YEAR(TBL_DATA[[#This Row],[Date]]), MONTH(TBL_DATA[[#This Row],[Date]]), DAY(TBL_DATA[[#This Row],[Date]]))</f>
        <v>41059</v>
      </c>
      <c r="B222" s="72" t="s">
        <v>338</v>
      </c>
      <c r="C222" s="11">
        <v>-6.5272876888101891E-3</v>
      </c>
      <c r="D222" s="6">
        <v>5.8408531339478431E-2</v>
      </c>
      <c r="E222" s="6">
        <v>0.10167007020141483</v>
      </c>
      <c r="F222" s="2">
        <v>0.45743346052136535</v>
      </c>
      <c r="G222" s="121">
        <v>0.51523872628053902</v>
      </c>
      <c r="H222" s="18">
        <v>3.6751843929402417E-3</v>
      </c>
      <c r="I222" s="2">
        <v>0.19220437909353549</v>
      </c>
      <c r="J222" s="6">
        <v>1.2511914304599914</v>
      </c>
      <c r="K222" s="6">
        <v>0.49231709867719337</v>
      </c>
      <c r="L222" s="6">
        <v>3.7610702294256387E-3</v>
      </c>
      <c r="M222" s="6">
        <v>8.3794486711476462E-2</v>
      </c>
      <c r="N222" s="6">
        <v>5.370668807263209E-2</v>
      </c>
      <c r="O222" s="6">
        <v>-2.3162369720241105E-2</v>
      </c>
      <c r="P222" s="2">
        <v>-1.3801444144726286E-2</v>
      </c>
      <c r="Q222" s="2">
        <v>-1.2026972006414062E-2</v>
      </c>
      <c r="R222" s="6">
        <v>4.3561770625318186E-2</v>
      </c>
      <c r="S222" s="6">
        <v>6.5949206372176869E-2</v>
      </c>
      <c r="T222" s="86">
        <v>0.66053517580609344</v>
      </c>
      <c r="U222" s="6">
        <v>0.12923141886622447</v>
      </c>
      <c r="V222" s="6">
        <v>7.0823260796644708E-2</v>
      </c>
      <c r="W222" s="29">
        <v>1.8247030341809238</v>
      </c>
      <c r="X222">
        <v>0.71780131393063007</v>
      </c>
      <c r="Y222">
        <v>0.70165311848319556</v>
      </c>
      <c r="Z222" s="5">
        <v>0</v>
      </c>
      <c r="AA222">
        <v>0</v>
      </c>
      <c r="AB222" s="5">
        <f>SUM(TBL_DATA[[#This Row],[Consumer.Discretionary.1]:[Utilities.1]])*SQRT(252)</f>
        <v>0</v>
      </c>
      <c r="BO222" s="5" t="str">
        <f xml:space="preserve"> IF(ISBLANK(TBL_DATA[[#This Row],[SMALL.CAP]]),"",  SUM(TBL_DATA[[#This Row],[LARGE.CAP]:[SMALL.CAP]])*SQRT(252))</f>
        <v/>
      </c>
    </row>
    <row r="223" spans="1:67" x14ac:dyDescent="0.25">
      <c r="A223" s="3">
        <f>DATE(YEAR(TBL_DATA[[#This Row],[Date]]), MONTH(TBL_DATA[[#This Row],[Date]]), DAY(TBL_DATA[[#This Row],[Date]]))</f>
        <v>41060</v>
      </c>
      <c r="B223" s="72" t="s">
        <v>339</v>
      </c>
      <c r="C223" s="11">
        <v>1.7408150945515872E-3</v>
      </c>
      <c r="D223" s="6">
        <v>6.0251024887036264E-2</v>
      </c>
      <c r="E223" s="6">
        <v>0.10676719191453277</v>
      </c>
      <c r="F223" s="2">
        <v>0.45480100586113381</v>
      </c>
      <c r="G223" s="121">
        <v>0.50851164696757112</v>
      </c>
      <c r="H223" s="18">
        <v>3.6845611538949019E-3</v>
      </c>
      <c r="I223" s="2">
        <v>0.19062459598181314</v>
      </c>
      <c r="J223" s="6">
        <v>1.2449251606531702</v>
      </c>
      <c r="K223" s="6">
        <v>0.48818899776429725</v>
      </c>
      <c r="L223" s="6">
        <v>3.7599663870638593E-3</v>
      </c>
      <c r="M223" s="6">
        <v>8.3431379423600016E-2</v>
      </c>
      <c r="N223" s="6">
        <v>5.370668807263209E-2</v>
      </c>
      <c r="O223" s="6">
        <v>-2.1461876028524229E-2</v>
      </c>
      <c r="P223" s="2">
        <v>-1.3781908087261803E-2</v>
      </c>
      <c r="Q223" s="2">
        <v>-1.2015125282590029E-2</v>
      </c>
      <c r="R223" s="6">
        <v>5.7251628260134524E-2</v>
      </c>
      <c r="S223" s="6">
        <v>6.581145322304166E-2</v>
      </c>
      <c r="T223" s="86">
        <v>0.8699341141442809</v>
      </c>
      <c r="U223" s="6">
        <v>0.14854728186117394</v>
      </c>
      <c r="V223" s="6">
        <v>7.0217635980912976E-2</v>
      </c>
      <c r="W223" s="29">
        <v>2.1155266734065648</v>
      </c>
      <c r="X223">
        <v>0.71310002592032706</v>
      </c>
      <c r="Y223">
        <v>0.69870522952407987</v>
      </c>
      <c r="Z223" s="5">
        <v>0</v>
      </c>
      <c r="AA223">
        <v>0</v>
      </c>
      <c r="AB223" s="5">
        <f>SUM(TBL_DATA[[#This Row],[Consumer.Discretionary.1]:[Utilities.1]])*SQRT(252)</f>
        <v>0</v>
      </c>
      <c r="BO223" s="5" t="str">
        <f xml:space="preserve"> IF(ISBLANK(TBL_DATA[[#This Row],[SMALL.CAP]]),"",  SUM(TBL_DATA[[#This Row],[LARGE.CAP]:[SMALL.CAP]])*SQRT(252))</f>
        <v/>
      </c>
    </row>
    <row r="224" spans="1:67" x14ac:dyDescent="0.25">
      <c r="A224" s="3">
        <f>DATE(YEAR(TBL_DATA[[#This Row],[Date]]), MONTH(TBL_DATA[[#This Row],[Date]]), DAY(TBL_DATA[[#This Row],[Date]]))</f>
        <v>41061</v>
      </c>
      <c r="B224" s="72" t="s">
        <v>340</v>
      </c>
      <c r="C224" s="11">
        <v>-9.6419311891248558E-3</v>
      </c>
      <c r="D224" s="6">
        <v>5.0028157461876388E-2</v>
      </c>
      <c r="E224" s="6">
        <v>0.14789551535838164</v>
      </c>
      <c r="F224" s="2">
        <v>0.44513475671502661</v>
      </c>
      <c r="G224" s="121">
        <v>0.55189333561931064</v>
      </c>
      <c r="H224" s="18">
        <v>3.5183813581318377E-3</v>
      </c>
      <c r="I224" s="2">
        <v>0.23728942813968401</v>
      </c>
      <c r="J224" s="6">
        <v>1.2002784418179986</v>
      </c>
      <c r="K224" s="6">
        <v>0.53292229330539787</v>
      </c>
      <c r="L224" s="6">
        <v>3.5920864408108817E-3</v>
      </c>
      <c r="M224" s="6">
        <v>8.3435808735441055E-2</v>
      </c>
      <c r="N224" s="6">
        <v>5.3713380276852338E-2</v>
      </c>
      <c r="O224" s="6">
        <v>-3.0896873285792492E-2</v>
      </c>
      <c r="P224" s="2">
        <v>-1.3782793813718214E-2</v>
      </c>
      <c r="Q224" s="2">
        <v>-1.2015917211819889E-2</v>
      </c>
      <c r="R224" s="6">
        <v>5.638455879853832E-2</v>
      </c>
      <c r="S224" s="6">
        <v>6.5689255932987731E-2</v>
      </c>
      <c r="T224" s="86">
        <v>0.85835283103310667</v>
      </c>
      <c r="U224" s="6">
        <v>0.12883501807563724</v>
      </c>
      <c r="V224" s="6">
        <v>6.83098955539444E-2</v>
      </c>
      <c r="W224" s="29">
        <v>1.8860374039643508</v>
      </c>
      <c r="X224">
        <v>0.74289523865704687</v>
      </c>
      <c r="Y224">
        <v>0.73001526922756732</v>
      </c>
      <c r="Z224" s="5">
        <v>0</v>
      </c>
      <c r="AA224">
        <v>0</v>
      </c>
      <c r="AB224" s="5">
        <f>SUM(TBL_DATA[[#This Row],[Consumer.Discretionary.1]:[Utilities.1]])*SQRT(252)</f>
        <v>0</v>
      </c>
      <c r="BO224" s="5" t="str">
        <f xml:space="preserve"> IF(ISBLANK(TBL_DATA[[#This Row],[SMALL.CAP]]),"",  SUM(TBL_DATA[[#This Row],[LARGE.CAP]:[SMALL.CAP]])*SQRT(252))</f>
        <v/>
      </c>
    </row>
    <row r="225" spans="1:67" x14ac:dyDescent="0.25">
      <c r="A225" s="3">
        <f>DATE(YEAR(TBL_DATA[[#This Row],[Date]]), MONTH(TBL_DATA[[#This Row],[Date]]), DAY(TBL_DATA[[#This Row],[Date]]))</f>
        <v>41064</v>
      </c>
      <c r="B225" s="72" t="s">
        <v>341</v>
      </c>
      <c r="C225" s="11">
        <v>-2.8160244527148182E-3</v>
      </c>
      <c r="D225" s="6">
        <v>4.7071252494424565E-2</v>
      </c>
      <c r="E225" s="6">
        <v>0.1355464532443762</v>
      </c>
      <c r="F225" s="2">
        <v>0.44390654500153448</v>
      </c>
      <c r="G225" s="121">
        <v>0.54664305418331471</v>
      </c>
      <c r="H225" s="18">
        <v>3.5434418395433342E-3</v>
      </c>
      <c r="I225" s="2">
        <v>0.24197640552725019</v>
      </c>
      <c r="J225" s="6">
        <v>1.1948808031462488</v>
      </c>
      <c r="K225" s="6">
        <v>0.53358403186929049</v>
      </c>
      <c r="L225" s="6">
        <v>3.5941142395424256E-3</v>
      </c>
      <c r="M225" s="6">
        <v>8.3542110455788424E-2</v>
      </c>
      <c r="N225" s="6">
        <v>5.3868764008793334E-2</v>
      </c>
      <c r="O225" s="6">
        <v>-3.3625891387822127E-2</v>
      </c>
      <c r="P225" s="2">
        <v>-1.3814456179486876E-2</v>
      </c>
      <c r="Q225" s="2">
        <v>-1.2045328481503189E-2</v>
      </c>
      <c r="R225" s="6">
        <v>5.9798466057156219E-2</v>
      </c>
      <c r="S225" s="6">
        <v>6.550215938041988E-2</v>
      </c>
      <c r="T225" s="86">
        <v>0.91292358332588608</v>
      </c>
      <c r="U225" s="6">
        <v>0.13812778157246597</v>
      </c>
      <c r="V225" s="6">
        <v>6.8250592579839314E-2</v>
      </c>
      <c r="W225" s="29">
        <v>2.0238327075458655</v>
      </c>
      <c r="X225">
        <v>0.73935313226043398</v>
      </c>
      <c r="Y225">
        <v>0.73046836472861054</v>
      </c>
      <c r="Z225" s="5">
        <v>0</v>
      </c>
      <c r="AA225">
        <v>0</v>
      </c>
      <c r="AB225" s="5">
        <f>SUM(TBL_DATA[[#This Row],[Consumer.Discretionary.1]:[Utilities.1]])*SQRT(252)</f>
        <v>0</v>
      </c>
      <c r="BO225" s="5" t="str">
        <f xml:space="preserve"> IF(ISBLANK(TBL_DATA[[#This Row],[SMALL.CAP]]),"",  SUM(TBL_DATA[[#This Row],[LARGE.CAP]:[SMALL.CAP]])*SQRT(252))</f>
        <v/>
      </c>
    </row>
    <row r="226" spans="1:67" x14ac:dyDescent="0.25">
      <c r="A226" s="3">
        <f>DATE(YEAR(TBL_DATA[[#This Row],[Date]]), MONTH(TBL_DATA[[#This Row],[Date]]), DAY(TBL_DATA[[#This Row],[Date]]))</f>
        <v>41065</v>
      </c>
      <c r="B226" s="72" t="s">
        <v>342</v>
      </c>
      <c r="C226" s="11">
        <v>2.8381676789464116E-3</v>
      </c>
      <c r="D226" s="6">
        <v>5.0043016280808317E-2</v>
      </c>
      <c r="E226" s="6">
        <v>0.1413736363030571</v>
      </c>
      <c r="F226" s="2">
        <v>0.43809222367544642</v>
      </c>
      <c r="G226" s="121">
        <v>0.53200484309071083</v>
      </c>
      <c r="H226" s="18">
        <v>3.5364312885676247E-3</v>
      </c>
      <c r="I226" s="2">
        <v>0.24487166613778855</v>
      </c>
      <c r="J226" s="6">
        <v>1.1709558018288708</v>
      </c>
      <c r="K226" s="6">
        <v>0.51967131978614312</v>
      </c>
      <c r="L226" s="6">
        <v>3.5827277241308E-3</v>
      </c>
      <c r="M226" s="6">
        <v>8.2062513587931193E-2</v>
      </c>
      <c r="N226" s="6">
        <v>5.1426104880315855E-2</v>
      </c>
      <c r="O226" s="6">
        <v>-3.0883159626988288E-2</v>
      </c>
      <c r="P226" s="2">
        <v>-1.3395690518716422E-2</v>
      </c>
      <c r="Q226" s="2">
        <v>-1.1657895471853173E-2</v>
      </c>
      <c r="R226" s="6">
        <v>3.1079450638784145E-2</v>
      </c>
      <c r="S226" s="6">
        <v>6.2522730918377664E-2</v>
      </c>
      <c r="T226" s="86">
        <v>0.49709042107194307</v>
      </c>
      <c r="U226" s="6">
        <v>0.10577562405714902</v>
      </c>
      <c r="V226" s="6">
        <v>6.5504394665824139E-2</v>
      </c>
      <c r="W226" s="29">
        <v>1.614786681058145</v>
      </c>
      <c r="X226">
        <v>0.72938662113498554</v>
      </c>
      <c r="Y226">
        <v>0.72088232034510535</v>
      </c>
      <c r="Z226" s="5">
        <v>0</v>
      </c>
      <c r="AA226">
        <v>0</v>
      </c>
      <c r="AB226" s="5">
        <f>SUM(TBL_DATA[[#This Row],[Consumer.Discretionary.1]:[Utilities.1]])*SQRT(252)</f>
        <v>0</v>
      </c>
      <c r="BO226" s="5" t="str">
        <f xml:space="preserve"> IF(ISBLANK(TBL_DATA[[#This Row],[SMALL.CAP]]),"",  SUM(TBL_DATA[[#This Row],[LARGE.CAP]:[SMALL.CAP]])*SQRT(252))</f>
        <v/>
      </c>
    </row>
    <row r="227" spans="1:67" x14ac:dyDescent="0.25">
      <c r="A227" s="3">
        <f>DATE(YEAR(TBL_DATA[[#This Row],[Date]]), MONTH(TBL_DATA[[#This Row],[Date]]), DAY(TBL_DATA[[#This Row],[Date]]))</f>
        <v>41066</v>
      </c>
      <c r="B227" s="72" t="s">
        <v>343</v>
      </c>
      <c r="C227" s="11">
        <v>-7.6413652572590845E-4</v>
      </c>
      <c r="D227" s="6">
        <v>4.9240640058484608E-2</v>
      </c>
      <c r="E227" s="6">
        <v>8.5468499549674171E-2</v>
      </c>
      <c r="F227" s="2">
        <v>0.38474704767438173</v>
      </c>
      <c r="G227" s="121">
        <v>0.45857615860661577</v>
      </c>
      <c r="H227" s="18">
        <v>3.7914953780626942E-3</v>
      </c>
      <c r="I227" s="2">
        <v>0.19521213095150736</v>
      </c>
      <c r="J227" s="6">
        <v>1.1033058061075063</v>
      </c>
      <c r="K227" s="6">
        <v>0.48361544770743542</v>
      </c>
      <c r="L227" s="6">
        <v>3.7027847285158234E-3</v>
      </c>
      <c r="M227" s="6">
        <v>8.1797892318047322E-2</v>
      </c>
      <c r="N227" s="6">
        <v>5.1448808360165542E-2</v>
      </c>
      <c r="O227" s="6">
        <v>-3.1623697202413537E-2</v>
      </c>
      <c r="P227" s="2">
        <v>-1.3421736408726681E-2</v>
      </c>
      <c r="Q227" s="2">
        <v>-1.1689545108470657E-2</v>
      </c>
      <c r="R227" s="6">
        <v>3.3901299967897813E-3</v>
      </c>
      <c r="S227" s="6">
        <v>6.4148177100683323E-2</v>
      </c>
      <c r="T227" s="86">
        <v>5.2848422979640194E-2</v>
      </c>
      <c r="U227" s="6">
        <v>7.2948217639944746E-2</v>
      </c>
      <c r="V227" s="6">
        <v>6.5610003629442304E-2</v>
      </c>
      <c r="W227" s="29">
        <v>1.1118459625752777</v>
      </c>
      <c r="X227">
        <v>0.67718251498884396</v>
      </c>
      <c r="Y227">
        <v>0.69542465278952781</v>
      </c>
      <c r="Z227" s="5">
        <v>0</v>
      </c>
      <c r="AA227">
        <v>0</v>
      </c>
      <c r="AB227" s="5">
        <f>SUM(TBL_DATA[[#This Row],[Consumer.Discretionary.1]:[Utilities.1]])*SQRT(252)</f>
        <v>0</v>
      </c>
      <c r="BO227" s="5" t="str">
        <f xml:space="preserve"> IF(ISBLANK(TBL_DATA[[#This Row],[SMALL.CAP]]),"",  SUM(TBL_DATA[[#This Row],[LARGE.CAP]:[SMALL.CAP]])*SQRT(252))</f>
        <v/>
      </c>
    </row>
    <row r="228" spans="1:67" x14ac:dyDescent="0.25">
      <c r="A228" s="3">
        <f>DATE(YEAR(TBL_DATA[[#This Row],[Date]]), MONTH(TBL_DATA[[#This Row],[Date]]), DAY(TBL_DATA[[#This Row],[Date]]))</f>
        <v>41067</v>
      </c>
      <c r="B228" s="72" t="s">
        <v>344</v>
      </c>
      <c r="C228" s="11">
        <v>2.8322995439994614E-4</v>
      </c>
      <c r="D228" s="6">
        <v>4.9537816437122961E-2</v>
      </c>
      <c r="E228" s="6">
        <v>6.2163394287105156E-2</v>
      </c>
      <c r="F228" s="2">
        <v>0.374152307028503</v>
      </c>
      <c r="G228" s="121">
        <v>0.44710674142944185</v>
      </c>
      <c r="H228" s="18">
        <v>3.7338985460182604E-3</v>
      </c>
      <c r="I228" s="2">
        <v>0.16010384946938649</v>
      </c>
      <c r="J228" s="6">
        <v>1.0621508956629686</v>
      </c>
      <c r="K228" s="6">
        <v>0.45648968103962101</v>
      </c>
      <c r="L228" s="6">
        <v>3.7020796913101121E-3</v>
      </c>
      <c r="M228" s="6">
        <v>7.9715382920584776E-2</v>
      </c>
      <c r="N228" s="6">
        <v>5.1448808360165542E-2</v>
      </c>
      <c r="O228" s="6">
        <v>-3.134942402633023E-2</v>
      </c>
      <c r="P228" s="2">
        <v>-1.3216884893559782E-2</v>
      </c>
      <c r="Q228" s="2">
        <v>-1.1528793808587547E-2</v>
      </c>
      <c r="R228" s="6">
        <v>7.0511682078815419E-3</v>
      </c>
      <c r="S228" s="6">
        <v>6.4112367935007741E-2</v>
      </c>
      <c r="T228" s="86">
        <v>0.10998140351062188</v>
      </c>
      <c r="U228" s="6">
        <v>6.5869369699169456E-2</v>
      </c>
      <c r="V228" s="6">
        <v>6.5752443138044042E-2</v>
      </c>
      <c r="W228" s="29">
        <v>1.0017782846620609</v>
      </c>
      <c r="X228">
        <v>0.66866040815158312</v>
      </c>
      <c r="Y228">
        <v>0.67564020087589594</v>
      </c>
      <c r="Z228" s="5">
        <v>0</v>
      </c>
      <c r="AA228">
        <v>0</v>
      </c>
      <c r="AB228" s="5">
        <f>SUM(TBL_DATA[[#This Row],[Consumer.Discretionary.1]:[Utilities.1]])*SQRT(252)</f>
        <v>0</v>
      </c>
      <c r="BO228" s="5" t="str">
        <f xml:space="preserve"> IF(ISBLANK(TBL_DATA[[#This Row],[SMALL.CAP]]),"",  SUM(TBL_DATA[[#This Row],[LARGE.CAP]:[SMALL.CAP]])*SQRT(252))</f>
        <v/>
      </c>
    </row>
    <row r="229" spans="1:67" x14ac:dyDescent="0.25">
      <c r="A229" s="3">
        <f>DATE(YEAR(TBL_DATA[[#This Row],[Date]]), MONTH(TBL_DATA[[#This Row],[Date]]), DAY(TBL_DATA[[#This Row],[Date]]))</f>
        <v>41068</v>
      </c>
      <c r="B229" s="72" t="s">
        <v>345</v>
      </c>
      <c r="C229" s="11">
        <v>7.4609961208484069E-3</v>
      </c>
      <c r="D229" s="6">
        <v>5.7368414014244307E-2</v>
      </c>
      <c r="E229" s="6">
        <v>6.8606514375807004E-2</v>
      </c>
      <c r="F229" s="2">
        <v>0.37898816644712502</v>
      </c>
      <c r="G229" s="121">
        <v>0.4535603125178318</v>
      </c>
      <c r="H229" s="18">
        <v>3.7544128870593413E-3</v>
      </c>
      <c r="I229" s="2">
        <v>0.17731690741082629</v>
      </c>
      <c r="J229" s="6">
        <v>1.0704105682257818</v>
      </c>
      <c r="K229" s="6">
        <v>0.45232072755583358</v>
      </c>
      <c r="L229" s="6">
        <v>3.7586688713241215E-3</v>
      </c>
      <c r="M229" s="6">
        <v>8.0625270585466369E-2</v>
      </c>
      <c r="N229" s="6">
        <v>5.1448808360165542E-2</v>
      </c>
      <c r="O229" s="6">
        <v>-2.4122325836532843E-2</v>
      </c>
      <c r="P229" s="2">
        <v>-1.3319650783691694E-2</v>
      </c>
      <c r="Q229" s="2">
        <v>-1.1612291482233025E-2</v>
      </c>
      <c r="R229" s="6">
        <v>1.1673089221319266E-2</v>
      </c>
      <c r="S229" s="6">
        <v>6.4327124224446711E-2</v>
      </c>
      <c r="T229" s="86">
        <v>0.18146449669645043</v>
      </c>
      <c r="U229" s="6">
        <v>7.1745464353314858E-2</v>
      </c>
      <c r="V229" s="6">
        <v>6.6112131847152311E-2</v>
      </c>
      <c r="W229" s="29">
        <v>1.0852087559237464</v>
      </c>
      <c r="X229">
        <v>0.67346886529210215</v>
      </c>
      <c r="Y229">
        <v>0.67254793699470494</v>
      </c>
      <c r="Z229" s="5">
        <v>0</v>
      </c>
      <c r="AA229">
        <v>0</v>
      </c>
      <c r="AB229" s="5">
        <f>SUM(TBL_DATA[[#This Row],[Consumer.Discretionary.1]:[Utilities.1]])*SQRT(252)</f>
        <v>0</v>
      </c>
      <c r="BO229" s="5" t="str">
        <f xml:space="preserve"> IF(ISBLANK(TBL_DATA[[#This Row],[SMALL.CAP]]),"",  SUM(TBL_DATA[[#This Row],[LARGE.CAP]:[SMALL.CAP]])*SQRT(252))</f>
        <v/>
      </c>
    </row>
    <row r="230" spans="1:67" x14ac:dyDescent="0.25">
      <c r="A230" s="3">
        <f>DATE(YEAR(TBL_DATA[[#This Row],[Date]]), MONTH(TBL_DATA[[#This Row],[Date]]), DAY(TBL_DATA[[#This Row],[Date]]))</f>
        <v>41071</v>
      </c>
      <c r="B230" s="72" t="s">
        <v>346</v>
      </c>
      <c r="C230" s="11">
        <v>-6.1128989193518736E-3</v>
      </c>
      <c r="D230" s="6">
        <v>5.090482777885974E-2</v>
      </c>
      <c r="E230" s="6">
        <v>6.3174116503271316E-2</v>
      </c>
      <c r="F230" s="2">
        <v>0.38273208584598017</v>
      </c>
      <c r="G230" s="121">
        <v>0.46476832517064037</v>
      </c>
      <c r="H230" s="18">
        <v>3.759691166032011E-3</v>
      </c>
      <c r="I230" s="2">
        <v>0.16833524634632369</v>
      </c>
      <c r="J230" s="6">
        <v>1.0818588480043714</v>
      </c>
      <c r="K230" s="6">
        <v>0.4635497702289213</v>
      </c>
      <c r="L230" s="6">
        <v>3.7639685526585599E-3</v>
      </c>
      <c r="M230" s="6">
        <v>8.1579593861408173E-2</v>
      </c>
      <c r="N230" s="6">
        <v>5.2881471372058973E-2</v>
      </c>
      <c r="O230" s="6">
        <v>-3.0087767416346334E-2</v>
      </c>
      <c r="P230" s="2">
        <v>-1.3578096698090727E-2</v>
      </c>
      <c r="Q230" s="2">
        <v>-1.1850528190387588E-2</v>
      </c>
      <c r="R230" s="6">
        <v>5.0472593542323363E-3</v>
      </c>
      <c r="S230" s="6">
        <v>6.4272319204378883E-2</v>
      </c>
      <c r="T230" s="86">
        <v>7.8529286273031601E-2</v>
      </c>
      <c r="U230" s="6">
        <v>7.0002680061038269E-2</v>
      </c>
      <c r="V230" s="6">
        <v>6.6116946263893833E-2</v>
      </c>
      <c r="W230" s="29">
        <v>1.0587706180747556</v>
      </c>
      <c r="X230">
        <v>0.68173919145861073</v>
      </c>
      <c r="Y230">
        <v>0.68084489439880591</v>
      </c>
      <c r="Z230" s="5">
        <v>0</v>
      </c>
      <c r="AA230">
        <v>0</v>
      </c>
      <c r="AB230" s="5">
        <f>SUM(TBL_DATA[[#This Row],[Consumer.Discretionary.1]:[Utilities.1]])*SQRT(252)</f>
        <v>0</v>
      </c>
      <c r="BO230" s="5" t="str">
        <f xml:space="preserve"> IF(ISBLANK(TBL_DATA[[#This Row],[SMALL.CAP]]),"",  SUM(TBL_DATA[[#This Row],[LARGE.CAP]:[SMALL.CAP]])*SQRT(252))</f>
        <v/>
      </c>
    </row>
    <row r="231" spans="1:67" x14ac:dyDescent="0.25">
      <c r="A231" s="3">
        <f>DATE(YEAR(TBL_DATA[[#This Row],[Date]]), MONTH(TBL_DATA[[#This Row],[Date]]), DAY(TBL_DATA[[#This Row],[Date]]))</f>
        <v>41072</v>
      </c>
      <c r="B231" s="72" t="s">
        <v>347</v>
      </c>
      <c r="C231" s="11">
        <v>6.3201651443598869E-3</v>
      </c>
      <c r="D231" s="6">
        <v>5.754671984142723E-2</v>
      </c>
      <c r="E231" s="6">
        <v>5.1149113058965856E-2</v>
      </c>
      <c r="F231" s="2">
        <v>0.37151643217512309</v>
      </c>
      <c r="G231" s="121">
        <v>0.44347763853009764</v>
      </c>
      <c r="H231" s="18">
        <v>3.7301627756389779E-3</v>
      </c>
      <c r="I231" s="2">
        <v>0.1451116451039649</v>
      </c>
      <c r="J231" s="6">
        <v>1.0542390803254822</v>
      </c>
      <c r="K231" s="6">
        <v>0.46092173123871094</v>
      </c>
      <c r="L231" s="6">
        <v>3.6712367040255974E-3</v>
      </c>
      <c r="M231" s="6">
        <v>7.9375549451279295E-2</v>
      </c>
      <c r="N231" s="6">
        <v>5.2881471372058973E-2</v>
      </c>
      <c r="O231" s="6">
        <v>-2.3957761930882837E-2</v>
      </c>
      <c r="P231" s="2">
        <v>-1.3289512239180493E-2</v>
      </c>
      <c r="Q231" s="2">
        <v>-1.1608617630332335E-2</v>
      </c>
      <c r="R231" s="6">
        <v>-1.4580104922864434E-3</v>
      </c>
      <c r="S231" s="6">
        <v>6.3881516276869305E-2</v>
      </c>
      <c r="T231" s="86">
        <v>-2.282366758433332E-2</v>
      </c>
      <c r="U231" s="6">
        <v>6.0577764213471719E-2</v>
      </c>
      <c r="V231" s="6">
        <v>6.5379293089324608E-2</v>
      </c>
      <c r="W231" s="29">
        <v>0.92655887439326101</v>
      </c>
      <c r="X231">
        <v>0.66594116746909238</v>
      </c>
      <c r="Y231">
        <v>0.67891216754357187</v>
      </c>
      <c r="Z231" s="5">
        <v>0</v>
      </c>
      <c r="AA231">
        <v>0</v>
      </c>
      <c r="AB231" s="5">
        <f>SUM(TBL_DATA[[#This Row],[Consumer.Discretionary.1]:[Utilities.1]])*SQRT(252)</f>
        <v>0</v>
      </c>
      <c r="BO231" s="5" t="str">
        <f xml:space="preserve"> IF(ISBLANK(TBL_DATA[[#This Row],[SMALL.CAP]]),"",  SUM(TBL_DATA[[#This Row],[LARGE.CAP]:[SMALL.CAP]])*SQRT(252))</f>
        <v/>
      </c>
    </row>
    <row r="232" spans="1:67" x14ac:dyDescent="0.25">
      <c r="A232" s="3">
        <f>DATE(YEAR(TBL_DATA[[#This Row],[Date]]), MONTH(TBL_DATA[[#This Row],[Date]]), DAY(TBL_DATA[[#This Row],[Date]]))</f>
        <v>41073</v>
      </c>
      <c r="B232" s="72" t="s">
        <v>348</v>
      </c>
      <c r="C232" s="11">
        <v>-8.1210571424557478E-3</v>
      </c>
      <c r="D232" s="6">
        <v>4.8958322498778406E-2</v>
      </c>
      <c r="E232" s="6">
        <v>2.9428614276570064E-2</v>
      </c>
      <c r="F232" s="2">
        <v>0.37831300626816877</v>
      </c>
      <c r="G232" s="121">
        <v>0.44475898526982893</v>
      </c>
      <c r="H232" s="18">
        <v>3.8016678757363752E-3</v>
      </c>
      <c r="I232" s="2">
        <v>0.11762585733790765</v>
      </c>
      <c r="J232" s="6">
        <v>1.0618659982393224</v>
      </c>
      <c r="K232" s="6">
        <v>0.44914343390279943</v>
      </c>
      <c r="L232" s="6">
        <v>3.7866282328659533E-3</v>
      </c>
      <c r="M232" s="6">
        <v>8.0990424223655363E-2</v>
      </c>
      <c r="N232" s="6">
        <v>5.5309911461411496E-2</v>
      </c>
      <c r="O232" s="6">
        <v>-3.1884256719692528E-2</v>
      </c>
      <c r="P232" s="2">
        <v>-1.3679173688620176E-2</v>
      </c>
      <c r="Q232" s="2">
        <v>-1.1964081719027854E-2</v>
      </c>
      <c r="R232" s="6">
        <v>-1.5552659903286026E-2</v>
      </c>
      <c r="S232" s="6">
        <v>6.4293333350265852E-2</v>
      </c>
      <c r="T232" s="86">
        <v>-0.24190159527981164</v>
      </c>
      <c r="U232" s="6">
        <v>4.3021810287688256E-2</v>
      </c>
      <c r="V232" s="6">
        <v>6.6081552320972348E-2</v>
      </c>
      <c r="W232" s="29">
        <v>0.65104115712539634</v>
      </c>
      <c r="X232">
        <v>0.6669025305618721</v>
      </c>
      <c r="Y232">
        <v>0.67018164246926326</v>
      </c>
      <c r="Z232" s="5">
        <v>0</v>
      </c>
      <c r="AA232">
        <v>0</v>
      </c>
      <c r="AB232" s="5">
        <f>SUM(TBL_DATA[[#This Row],[Consumer.Discretionary.1]:[Utilities.1]])*SQRT(252)</f>
        <v>0</v>
      </c>
      <c r="BO232" s="5" t="str">
        <f xml:space="preserve"> IF(ISBLANK(TBL_DATA[[#This Row],[SMALL.CAP]]),"",  SUM(TBL_DATA[[#This Row],[LARGE.CAP]:[SMALL.CAP]])*SQRT(252))</f>
        <v/>
      </c>
    </row>
    <row r="233" spans="1:67" x14ac:dyDescent="0.25">
      <c r="A233" s="3">
        <f>DATE(YEAR(TBL_DATA[[#This Row],[Date]]), MONTH(TBL_DATA[[#This Row],[Date]]), DAY(TBL_DATA[[#This Row],[Date]]))</f>
        <v>41074</v>
      </c>
      <c r="B233" s="72" t="s">
        <v>349</v>
      </c>
      <c r="C233" s="11">
        <v>2.478929102627675E-3</v>
      </c>
      <c r="D233" s="6">
        <v>5.1558615811864161E-2</v>
      </c>
      <c r="E233" s="6">
        <v>3.6802405394631421E-3</v>
      </c>
      <c r="F233" s="2">
        <v>0.36890481860977892</v>
      </c>
      <c r="G233" s="29">
        <v>0.44093682936329121</v>
      </c>
      <c r="H233" s="56">
        <v>3.7689510555647052E-3</v>
      </c>
      <c r="I233">
        <v>9.9535807104652818E-2</v>
      </c>
      <c r="J233" s="6">
        <v>1.0537497198599532</v>
      </c>
      <c r="K233" s="6">
        <v>0.4526794251281881</v>
      </c>
      <c r="L233" s="6">
        <v>3.7291593649715973E-3</v>
      </c>
      <c r="M233" s="6">
        <v>8.0018485341915357E-2</v>
      </c>
      <c r="N233" s="6">
        <v>5.5309911461411496E-2</v>
      </c>
      <c r="O233" s="6">
        <v>-2.9484366428962905E-2</v>
      </c>
      <c r="P233" s="2">
        <v>-1.3581837619411145E-2</v>
      </c>
      <c r="Q233" s="2">
        <v>-1.188732789255907E-2</v>
      </c>
      <c r="R233" s="5">
        <v>1.1963561357996699E-2</v>
      </c>
      <c r="S233" s="5">
        <v>6.1062745240755688E-2</v>
      </c>
      <c r="T233" s="85">
        <v>0.19592242882017932</v>
      </c>
      <c r="U233" s="6">
        <v>7.8570494107091049E-2</v>
      </c>
      <c r="V233" s="5">
        <v>6.2713561206167279E-2</v>
      </c>
      <c r="W233" s="29">
        <v>1.2528469536085665</v>
      </c>
      <c r="X233">
        <v>0.66403074429072273</v>
      </c>
      <c r="Y233">
        <v>0.6728145547832538</v>
      </c>
      <c r="Z233" s="5">
        <v>0</v>
      </c>
      <c r="AA233">
        <v>0</v>
      </c>
      <c r="AB233" s="5">
        <f>SUM(TBL_DATA[[#This Row],[Consumer.Discretionary.1]:[Utilities.1]])*SQRT(252)</f>
        <v>0</v>
      </c>
      <c r="BO233" s="5" t="str">
        <f xml:space="preserve"> IF(ISBLANK(TBL_DATA[[#This Row],[SMALL.CAP]]),"",  SUM(TBL_DATA[[#This Row],[LARGE.CAP]:[SMALL.CAP]])*SQRT(252))</f>
        <v/>
      </c>
    </row>
    <row r="234" spans="1:67" x14ac:dyDescent="0.25">
      <c r="A234" s="3">
        <f>DATE(YEAR(TBL_DATA[[#This Row],[Date]]), MONTH(TBL_DATA[[#This Row],[Date]]), DAY(TBL_DATA[[#This Row],[Date]]))</f>
        <v>41075</v>
      </c>
      <c r="B234" s="72" t="s">
        <v>350</v>
      </c>
      <c r="C234" s="11">
        <v>5.5814610710753585E-3</v>
      </c>
      <c r="D234" s="6">
        <v>5.7427849289972022E-2</v>
      </c>
      <c r="E234" s="6">
        <v>1.2987795530287727E-2</v>
      </c>
      <c r="F234" s="2">
        <v>0.37270662315039299</v>
      </c>
      <c r="G234" s="121">
        <v>0.45086656499646122</v>
      </c>
      <c r="H234" s="18">
        <v>3.77482952954697E-3</v>
      </c>
      <c r="I234" s="2">
        <v>0.12615527264131554</v>
      </c>
      <c r="J234" s="6">
        <v>1.0747254842524911</v>
      </c>
      <c r="K234" s="6">
        <v>0.4623732734105056</v>
      </c>
      <c r="L234" s="6">
        <v>3.7350706861919809E-3</v>
      </c>
      <c r="M234" s="6">
        <v>8.0864642426082184E-2</v>
      </c>
      <c r="N234" s="6">
        <v>5.5309911461411496E-2</v>
      </c>
      <c r="O234" s="6">
        <v>-2.4067471201316137E-2</v>
      </c>
      <c r="P234" s="2">
        <v>-1.3634395160619836E-2</v>
      </c>
      <c r="Q234" s="2">
        <v>-1.1921966806547576E-2</v>
      </c>
      <c r="R234" s="6">
        <v>1.567850859385711E-2</v>
      </c>
      <c r="S234" s="6">
        <v>6.108466468421913E-2</v>
      </c>
      <c r="T234" s="86">
        <v>0.25666848913566293</v>
      </c>
      <c r="U234" s="6">
        <v>8.1811505188902123E-2</v>
      </c>
      <c r="V234" s="6">
        <v>6.2811902007128606E-2</v>
      </c>
      <c r="W234" s="29">
        <v>1.3024841244198786</v>
      </c>
      <c r="X234">
        <v>0.67146598200985641</v>
      </c>
      <c r="Y234">
        <v>0.67998034781198313</v>
      </c>
      <c r="Z234" s="5">
        <v>0</v>
      </c>
      <c r="AA234">
        <v>0</v>
      </c>
      <c r="AB234" s="5">
        <f>SUM(TBL_DATA[[#This Row],[Consumer.Discretionary.1]:[Utilities.1]])*SQRT(252)</f>
        <v>0</v>
      </c>
      <c r="BO234" s="5" t="str">
        <f xml:space="preserve"> IF(ISBLANK(TBL_DATA[[#This Row],[SMALL.CAP]]),"",  SUM(TBL_DATA[[#This Row],[LARGE.CAP]:[SMALL.CAP]])*SQRT(252))</f>
        <v/>
      </c>
    </row>
    <row r="235" spans="1:67" x14ac:dyDescent="0.25">
      <c r="A235" s="3">
        <f>DATE(YEAR(TBL_DATA[[#This Row],[Date]]), MONTH(TBL_DATA[[#This Row],[Date]]), DAY(TBL_DATA[[#This Row],[Date]]))</f>
        <v>41078</v>
      </c>
      <c r="B235" s="72" t="s">
        <v>351</v>
      </c>
      <c r="C235" s="11">
        <v>1.5035480924611721E-3</v>
      </c>
      <c r="D235" s="6">
        <v>5.9017742915687288E-2</v>
      </c>
      <c r="E235" s="6">
        <v>1.220137258991838E-2</v>
      </c>
      <c r="F235" s="2">
        <v>0.37211725177471555</v>
      </c>
      <c r="G235" s="121">
        <v>0.44938470518774709</v>
      </c>
      <c r="H235" s="18">
        <v>3.774099549823896E-3</v>
      </c>
      <c r="I235" s="2">
        <v>0.11356378527051825</v>
      </c>
      <c r="J235" s="6">
        <v>1.0706434214649352</v>
      </c>
      <c r="K235" s="6">
        <v>0.46316737821685722</v>
      </c>
      <c r="L235" s="6">
        <v>3.7265646963220568E-3</v>
      </c>
      <c r="M235" s="6">
        <v>8.0740137810216731E-2</v>
      </c>
      <c r="N235" s="6">
        <v>5.5309911461411496E-2</v>
      </c>
      <c r="O235" s="6">
        <v>-2.2600109709270066E-2</v>
      </c>
      <c r="P235" s="2">
        <v>-1.3631255372135657E-2</v>
      </c>
      <c r="Q235" s="2">
        <v>-1.1921463587372607E-2</v>
      </c>
      <c r="R235" s="6">
        <v>2.2911373371026222E-4</v>
      </c>
      <c r="S235" s="6">
        <v>5.9803748562346916E-2</v>
      </c>
      <c r="T235" s="86">
        <v>3.831093187601867E-3</v>
      </c>
      <c r="U235" s="6">
        <v>6.3823268028078806E-2</v>
      </c>
      <c r="V235" s="6">
        <v>6.1791598403325321E-2</v>
      </c>
      <c r="W235" s="29">
        <v>1.0328793829137157</v>
      </c>
      <c r="X235">
        <v>0.67036162269908239</v>
      </c>
      <c r="Y235">
        <v>0.68056401478248707</v>
      </c>
      <c r="Z235" s="5">
        <v>0</v>
      </c>
      <c r="AA235">
        <v>0</v>
      </c>
      <c r="AB235" s="5">
        <f>SUM(TBL_DATA[[#This Row],[Consumer.Discretionary.1]:[Utilities.1]])*SQRT(252)</f>
        <v>0</v>
      </c>
      <c r="BO235" s="5" t="str">
        <f xml:space="preserve"> IF(ISBLANK(TBL_DATA[[#This Row],[SMALL.CAP]]),"",  SUM(TBL_DATA[[#This Row],[LARGE.CAP]:[SMALL.CAP]])*SQRT(252))</f>
        <v/>
      </c>
    </row>
    <row r="236" spans="1:67" x14ac:dyDescent="0.25">
      <c r="A236" s="3">
        <f>DATE(YEAR(TBL_DATA[[#This Row],[Date]]), MONTH(TBL_DATA[[#This Row],[Date]]), DAY(TBL_DATA[[#This Row],[Date]]))</f>
        <v>41079</v>
      </c>
      <c r="B236" s="72" t="s">
        <v>352</v>
      </c>
      <c r="C236" s="11">
        <v>4.1390728476820684E-3</v>
      </c>
      <c r="D236" s="6">
        <v>6.3401094500603161E-2</v>
      </c>
      <c r="E236" s="6">
        <v>4.1032399193419833E-2</v>
      </c>
      <c r="F236" s="2">
        <v>0.36972560547009087</v>
      </c>
      <c r="G236" s="121">
        <v>0.46391608430239029</v>
      </c>
      <c r="H236" s="18">
        <v>3.6768468210707419E-3</v>
      </c>
      <c r="I236" s="2">
        <v>0.13670129406666098</v>
      </c>
      <c r="J236" s="6">
        <v>1.0547984293538533</v>
      </c>
      <c r="K236" s="6">
        <v>0.46808530831201478</v>
      </c>
      <c r="L236" s="6">
        <v>3.6625211536285836E-3</v>
      </c>
      <c r="M236" s="6">
        <v>7.9718555224146198E-2</v>
      </c>
      <c r="N236" s="6">
        <v>5.3111679108013364E-2</v>
      </c>
      <c r="O236" s="6">
        <v>-1.8554580362040274E-2</v>
      </c>
      <c r="P236" s="2">
        <v>-1.3272881375989731E-2</v>
      </c>
      <c r="Q236" s="2">
        <v>-1.1584723112799634E-2</v>
      </c>
      <c r="R236" s="6">
        <v>-3.0856743339662707E-2</v>
      </c>
      <c r="S236" s="6">
        <v>5.5040615665352691E-2</v>
      </c>
      <c r="T236" s="86">
        <v>-0.56061769961426144</v>
      </c>
      <c r="U236" s="6">
        <v>3.1711210199927065E-2</v>
      </c>
      <c r="V236" s="6">
        <v>5.7573549392410092E-2</v>
      </c>
      <c r="W236" s="29">
        <v>0.55079477528456056</v>
      </c>
      <c r="X236">
        <v>0.68111385560887716</v>
      </c>
      <c r="Y236">
        <v>0.68416760250103537</v>
      </c>
      <c r="Z236" s="5">
        <v>0</v>
      </c>
      <c r="AA236">
        <v>0</v>
      </c>
      <c r="AB236" s="5">
        <f>SUM(TBL_DATA[[#This Row],[Consumer.Discretionary.1]:[Utilities.1]])*SQRT(252)</f>
        <v>0</v>
      </c>
      <c r="BO236" s="5" t="str">
        <f xml:space="preserve"> IF(ISBLANK(TBL_DATA[[#This Row],[SMALL.CAP]]),"",  SUM(TBL_DATA[[#This Row],[LARGE.CAP]:[SMALL.CAP]])*SQRT(252))</f>
        <v/>
      </c>
    </row>
    <row r="237" spans="1:67" x14ac:dyDescent="0.25">
      <c r="A237" s="3">
        <f>DATE(YEAR(TBL_DATA[[#This Row],[Date]]), MONTH(TBL_DATA[[#This Row],[Date]]), DAY(TBL_DATA[[#This Row],[Date]]))</f>
        <v>41080</v>
      </c>
      <c r="B237" s="72" t="s">
        <v>353</v>
      </c>
      <c r="C237" s="11">
        <v>-6.1480850112475237E-4</v>
      </c>
      <c r="D237" s="6">
        <v>6.274730646759874E-2</v>
      </c>
      <c r="E237" s="6">
        <v>3.0690086443761366E-2</v>
      </c>
      <c r="F237" s="2">
        <v>0.3703902083799297</v>
      </c>
      <c r="G237" s="121">
        <v>0.46644924330474502</v>
      </c>
      <c r="H237" s="18">
        <v>3.6645799667484546E-3</v>
      </c>
      <c r="I237" s="2">
        <v>0.12065907638908069</v>
      </c>
      <c r="J237" s="6">
        <v>1.0485062704281167</v>
      </c>
      <c r="K237" s="6">
        <v>0.46477212998692136</v>
      </c>
      <c r="L237" s="6">
        <v>3.6703348960980945E-3</v>
      </c>
      <c r="M237" s="6">
        <v>7.964098145436474E-2</v>
      </c>
      <c r="N237" s="6">
        <v>5.3125910962964248E-2</v>
      </c>
      <c r="O237" s="6">
        <v>-1.9157981349423703E-2</v>
      </c>
      <c r="P237" s="2">
        <v>-1.3298760549931645E-2</v>
      </c>
      <c r="Q237" s="2">
        <v>-1.1612245026002128E-2</v>
      </c>
      <c r="R237" s="6">
        <v>-3.3996071989089272E-2</v>
      </c>
      <c r="S237" s="6">
        <v>5.4998908215914744E-2</v>
      </c>
      <c r="T237" s="86">
        <v>-0.61812266991969134</v>
      </c>
      <c r="U237" s="6">
        <v>3.2343344240722605E-2</v>
      </c>
      <c r="V237" s="6">
        <v>5.7556942126182578E-2</v>
      </c>
      <c r="W237" s="29">
        <v>0.5619364588517578</v>
      </c>
      <c r="X237">
        <v>0.68297089491774465</v>
      </c>
      <c r="Y237">
        <v>0.68174198197479474</v>
      </c>
      <c r="Z237" s="5">
        <v>0</v>
      </c>
      <c r="AA237">
        <v>0</v>
      </c>
      <c r="AB237" s="5">
        <f>SUM(TBL_DATA[[#This Row],[Consumer.Discretionary.1]:[Utilities.1]])*SQRT(252)</f>
        <v>0</v>
      </c>
      <c r="BO237" s="5" t="str">
        <f xml:space="preserve"> IF(ISBLANK(TBL_DATA[[#This Row],[SMALL.CAP]]),"",  SUM(TBL_DATA[[#This Row],[LARGE.CAP]:[SMALL.CAP]])*SQRT(252))</f>
        <v/>
      </c>
    </row>
    <row r="238" spans="1:67" x14ac:dyDescent="0.25">
      <c r="A238" s="3">
        <f>DATE(YEAR(TBL_DATA[[#This Row],[Date]]), MONTH(TBL_DATA[[#This Row],[Date]]), DAY(TBL_DATA[[#This Row],[Date]]))</f>
        <v>41081</v>
      </c>
      <c r="B238" s="72" t="s">
        <v>354</v>
      </c>
      <c r="C238" s="11">
        <v>-1.3086699383415173E-2</v>
      </c>
      <c r="D238" s="6">
        <v>4.8839451947322976E-2</v>
      </c>
      <c r="E238" s="6">
        <v>2.7583297041444022E-2</v>
      </c>
      <c r="F238" s="2">
        <v>0.38503380958170058</v>
      </c>
      <c r="G238" s="121">
        <v>0.50176167675614325</v>
      </c>
      <c r="H238" s="18">
        <v>3.6876687961305242E-3</v>
      </c>
      <c r="I238" s="2">
        <v>0.10857509260577047</v>
      </c>
      <c r="J238" s="6">
        <v>1.0915774340683264</v>
      </c>
      <c r="K238" s="6">
        <v>0.47469979207891988</v>
      </c>
      <c r="L238" s="6">
        <v>3.786492754593993E-3</v>
      </c>
      <c r="M238" s="6">
        <v>8.2934191303769597E-2</v>
      </c>
      <c r="N238" s="6">
        <v>5.7915141747089796E-2</v>
      </c>
      <c r="O238" s="6">
        <v>-3.1993965990125939E-2</v>
      </c>
      <c r="P238" s="2">
        <v>-1.3956738249473509E-2</v>
      </c>
      <c r="Q238" s="2">
        <v>-1.2200484138284597E-2</v>
      </c>
      <c r="R238" s="6">
        <v>-3.8941113943981809E-2</v>
      </c>
      <c r="S238" s="6">
        <v>5.5027296774998943E-2</v>
      </c>
      <c r="T238" s="86">
        <v>-0.70766903384711211</v>
      </c>
      <c r="U238" s="6">
        <v>1.0599699093007509E-2</v>
      </c>
      <c r="V238" s="6">
        <v>5.8539684297002188E-2</v>
      </c>
      <c r="W238" s="29">
        <v>0.18106860705346028</v>
      </c>
      <c r="X238">
        <v>0.70835137944112403</v>
      </c>
      <c r="Y238">
        <v>0.68898460946447837</v>
      </c>
      <c r="Z238" s="5">
        <v>0</v>
      </c>
      <c r="AA238">
        <v>0</v>
      </c>
      <c r="AB238" s="5">
        <f>SUM(TBL_DATA[[#This Row],[Consumer.Discretionary.1]:[Utilities.1]])*SQRT(252)</f>
        <v>0</v>
      </c>
      <c r="BO238" s="5" t="str">
        <f xml:space="preserve"> IF(ISBLANK(TBL_DATA[[#This Row],[SMALL.CAP]]),"",  SUM(TBL_DATA[[#This Row],[LARGE.CAP]:[SMALL.CAP]])*SQRT(252))</f>
        <v/>
      </c>
    </row>
    <row r="239" spans="1:67" x14ac:dyDescent="0.25">
      <c r="A239" s="3">
        <f>DATE(YEAR(TBL_DATA[[#This Row],[Date]]), MONTH(TBL_DATA[[#This Row],[Date]]), DAY(TBL_DATA[[#This Row],[Date]]))</f>
        <v>41082</v>
      </c>
      <c r="B239" s="72" t="s">
        <v>355</v>
      </c>
      <c r="C239" s="11">
        <v>1.5866944338192095E-3</v>
      </c>
      <c r="D239" s="6">
        <v>5.0503639667697886E-2</v>
      </c>
      <c r="E239" s="6">
        <v>3.6110293987150488E-3</v>
      </c>
      <c r="F239" s="2">
        <v>0.38046663082605581</v>
      </c>
      <c r="G239" s="121">
        <v>0.50346905873983971</v>
      </c>
      <c r="H239" s="18">
        <v>3.646337740304614E-3</v>
      </c>
      <c r="I239" s="2">
        <v>8.7717946264201485E-2</v>
      </c>
      <c r="J239" s="6">
        <v>1.0831946324455273</v>
      </c>
      <c r="K239" s="6">
        <v>0.47704176902098316</v>
      </c>
      <c r="L239" s="6">
        <v>3.7421159116232264E-3</v>
      </c>
      <c r="M239" s="6">
        <v>8.2145542964905491E-2</v>
      </c>
      <c r="N239" s="6">
        <v>5.7915141747089796E-2</v>
      </c>
      <c r="O239" s="6">
        <v>-3.0458036204058958E-2</v>
      </c>
      <c r="P239" s="2">
        <v>-1.3891488866867205E-2</v>
      </c>
      <c r="Q239" s="2">
        <v>-1.215193555019547E-2</v>
      </c>
      <c r="R239" s="6">
        <v>-4.8833427714241595E-2</v>
      </c>
      <c r="S239" s="6">
        <v>5.4762695402057429E-2</v>
      </c>
      <c r="T239" s="86">
        <v>-0.89172797934279413</v>
      </c>
      <c r="U239" s="6">
        <v>3.7910577293931436E-3</v>
      </c>
      <c r="V239" s="6">
        <v>5.830432764149119E-2</v>
      </c>
      <c r="W239" s="29">
        <v>6.5021892589244235E-2</v>
      </c>
      <c r="X239">
        <v>0.70955553605044874</v>
      </c>
      <c r="Y239">
        <v>0.69068210417020592</v>
      </c>
      <c r="Z239" s="5">
        <v>0</v>
      </c>
      <c r="AA239">
        <v>0</v>
      </c>
      <c r="AB239" s="5">
        <f>SUM(TBL_DATA[[#This Row],[Consumer.Discretionary.1]:[Utilities.1]])*SQRT(252)</f>
        <v>0</v>
      </c>
      <c r="BO239" s="5" t="str">
        <f xml:space="preserve"> IF(ISBLANK(TBL_DATA[[#This Row],[SMALL.CAP]]),"",  SUM(TBL_DATA[[#This Row],[LARGE.CAP]:[SMALL.CAP]])*SQRT(252))</f>
        <v/>
      </c>
    </row>
    <row r="240" spans="1:67" x14ac:dyDescent="0.25">
      <c r="A240" s="3">
        <f>DATE(YEAR(TBL_DATA[[#This Row],[Date]]), MONTH(TBL_DATA[[#This Row],[Date]]), DAY(TBL_DATA[[#This Row],[Date]]))</f>
        <v>41085</v>
      </c>
      <c r="B240" s="72" t="s">
        <v>356</v>
      </c>
      <c r="C240" s="11">
        <v>-9.2504844481533632E-3</v>
      </c>
      <c r="D240" s="6">
        <v>4.0785972086223365E-2</v>
      </c>
      <c r="E240" s="6">
        <v>-1.2884231265075541E-2</v>
      </c>
      <c r="F240" s="2">
        <v>0.3855333535527713</v>
      </c>
      <c r="G240" s="121">
        <v>0.50790153548860617</v>
      </c>
      <c r="H240" s="18">
        <v>3.6650606029967618E-3</v>
      </c>
      <c r="I240" s="2">
        <v>6.2225289884212165E-2</v>
      </c>
      <c r="J240" s="6">
        <v>1.0996208884947709</v>
      </c>
      <c r="K240" s="6">
        <v>0.47208191932993421</v>
      </c>
      <c r="L240" s="6">
        <v>3.7961068094683353E-3</v>
      </c>
      <c r="M240" s="6">
        <v>8.2938356596835017E-2</v>
      </c>
      <c r="N240" s="6">
        <v>6.0798433316061794E-2</v>
      </c>
      <c r="O240" s="6">
        <v>-3.9426769061985389E-2</v>
      </c>
      <c r="P240" s="2">
        <v>-1.4274198075930751E-2</v>
      </c>
      <c r="Q240" s="2">
        <v>-1.2517855758503189E-2</v>
      </c>
      <c r="R240" s="6">
        <v>-5.0497715138600019E-2</v>
      </c>
      <c r="S240" s="6">
        <v>5.4795322519276622E-2</v>
      </c>
      <c r="T240" s="86">
        <v>-0.92156981320504616</v>
      </c>
      <c r="U240" s="6">
        <v>-2.8222567730036285E-3</v>
      </c>
      <c r="V240" s="6">
        <v>5.8625372623269681E-2</v>
      </c>
      <c r="W240" s="29">
        <v>-4.8140534494162238E-2</v>
      </c>
      <c r="X240">
        <v>0.71267210938032799</v>
      </c>
      <c r="Y240">
        <v>0.68708217800342797</v>
      </c>
      <c r="Z240" s="5">
        <v>0</v>
      </c>
      <c r="AA240">
        <v>0</v>
      </c>
      <c r="AB240" s="5">
        <f>SUM(TBL_DATA[[#This Row],[Consumer.Discretionary.1]:[Utilities.1]])*SQRT(252)</f>
        <v>0</v>
      </c>
      <c r="BO240" s="5" t="str">
        <f xml:space="preserve"> IF(ISBLANK(TBL_DATA[[#This Row],[SMALL.CAP]]),"",  SUM(TBL_DATA[[#This Row],[LARGE.CAP]:[SMALL.CAP]])*SQRT(252))</f>
        <v/>
      </c>
    </row>
    <row r="241" spans="1:67" x14ac:dyDescent="0.25">
      <c r="A241" s="3">
        <f>DATE(YEAR(TBL_DATA[[#This Row],[Date]]), MONTH(TBL_DATA[[#This Row],[Date]]), DAY(TBL_DATA[[#This Row],[Date]]))</f>
        <v>41086</v>
      </c>
      <c r="B241" s="72" t="s">
        <v>357</v>
      </c>
      <c r="C241" s="11">
        <v>1.3848240416874291E-3</v>
      </c>
      <c r="D241" s="6">
        <v>4.2227277522619344E-2</v>
      </c>
      <c r="E241" s="6">
        <v>-1.8437267752481223E-2</v>
      </c>
      <c r="F241" s="2">
        <v>0.38544064781466947</v>
      </c>
      <c r="G241" s="121">
        <v>0.50935363552249313</v>
      </c>
      <c r="H241" s="18">
        <v>3.6631483387637642E-3</v>
      </c>
      <c r="I241" s="2">
        <v>6.2719434304240096E-2</v>
      </c>
      <c r="J241" s="6">
        <v>1.1024784842862292</v>
      </c>
      <c r="K241" s="6">
        <v>0.4730840222658626</v>
      </c>
      <c r="L241" s="6">
        <v>3.7961284308631379E-3</v>
      </c>
      <c r="M241" s="6">
        <v>8.3017659168818189E-2</v>
      </c>
      <c r="N241" s="6">
        <v>6.0798123826894042E-2</v>
      </c>
      <c r="O241" s="6">
        <v>-3.8096544157981138E-2</v>
      </c>
      <c r="P241" s="2">
        <v>-1.42638853566709E-2</v>
      </c>
      <c r="Q241" s="2">
        <v>-1.2505863690040265E-2</v>
      </c>
      <c r="R241" s="6">
        <v>-4.6828437234129106E-2</v>
      </c>
      <c r="S241" s="6">
        <v>5.4680483960043214E-2</v>
      </c>
      <c r="T241" s="86">
        <v>-0.85640129425972433</v>
      </c>
      <c r="U241" s="6">
        <v>3.1411173075439613E-3</v>
      </c>
      <c r="V241" s="6">
        <v>5.8643778032184055E-2</v>
      </c>
      <c r="W241" s="29">
        <v>5.3562669612112944E-2</v>
      </c>
      <c r="X241">
        <v>0.71369015372393452</v>
      </c>
      <c r="Y241">
        <v>0.68781103674327781</v>
      </c>
      <c r="Z241" s="5">
        <v>0</v>
      </c>
      <c r="AA241">
        <v>0</v>
      </c>
      <c r="AB241" s="5">
        <f>SUM(TBL_DATA[[#This Row],[Consumer.Discretionary.1]:[Utilities.1]])*SQRT(252)</f>
        <v>0</v>
      </c>
      <c r="BO241" s="5" t="str">
        <f xml:space="preserve"> IF(ISBLANK(TBL_DATA[[#This Row],[SMALL.CAP]]),"",  SUM(TBL_DATA[[#This Row],[LARGE.CAP]:[SMALL.CAP]])*SQRT(252))</f>
        <v/>
      </c>
    </row>
    <row r="242" spans="1:67" x14ac:dyDescent="0.25">
      <c r="A242" s="3">
        <f>DATE(YEAR(TBL_DATA[[#This Row],[Date]]), MONTH(TBL_DATA[[#This Row],[Date]]), DAY(TBL_DATA[[#This Row],[Date]]))</f>
        <v>41087</v>
      </c>
      <c r="B242" s="72" t="s">
        <v>358</v>
      </c>
      <c r="C242" s="11">
        <v>5.5458926178323879E-3</v>
      </c>
      <c r="D242" s="6">
        <v>4.8007358087135632E-2</v>
      </c>
      <c r="E242" s="6">
        <v>5.6593385172811761E-3</v>
      </c>
      <c r="F242" s="2">
        <v>0.38624714398009974</v>
      </c>
      <c r="G242" s="121">
        <v>0.51770414383932661</v>
      </c>
      <c r="H242" s="18">
        <v>3.6366074771375049E-3</v>
      </c>
      <c r="I242" s="2">
        <v>8.3935829238416471E-2</v>
      </c>
      <c r="J242" s="6">
        <v>1.0998475635169778</v>
      </c>
      <c r="K242" s="6">
        <v>0.48764650904284224</v>
      </c>
      <c r="L242" s="6">
        <v>3.7482151515695261E-3</v>
      </c>
      <c r="M242" s="6">
        <v>8.3126583708153526E-2</v>
      </c>
      <c r="N242" s="6">
        <v>5.9662499463219942E-2</v>
      </c>
      <c r="O242" s="6">
        <v>-3.2761930883159374E-2</v>
      </c>
      <c r="P242" s="2">
        <v>-1.4101171290600067E-2</v>
      </c>
      <c r="Q242" s="2">
        <v>-1.2340842985814414E-2</v>
      </c>
      <c r="R242" s="6">
        <v>-5.055900732777352E-2</v>
      </c>
      <c r="S242" s="6">
        <v>5.4500854736417331E-2</v>
      </c>
      <c r="T242" s="86">
        <v>-0.92767365892318976</v>
      </c>
      <c r="U242" s="6">
        <v>-8.3648996709680956E-3</v>
      </c>
      <c r="V242" s="6">
        <v>5.8059843093081952E-2</v>
      </c>
      <c r="W242" s="29">
        <v>-0.14407375606505565</v>
      </c>
      <c r="X242">
        <v>0.71951660428326936</v>
      </c>
      <c r="Y242">
        <v>0.69831691161165677</v>
      </c>
      <c r="Z242" s="5">
        <v>0</v>
      </c>
      <c r="AA242">
        <v>0</v>
      </c>
      <c r="AB242" s="5">
        <f>SUM(TBL_DATA[[#This Row],[Consumer.Discretionary.1]:[Utilities.1]])*SQRT(252)</f>
        <v>0</v>
      </c>
      <c r="BO242" s="5" t="str">
        <f xml:space="preserve"> IF(ISBLANK(TBL_DATA[[#This Row],[SMALL.CAP]]),"",  SUM(TBL_DATA[[#This Row],[LARGE.CAP]:[SMALL.CAP]])*SQRT(252))</f>
        <v/>
      </c>
    </row>
    <row r="243" spans="1:67" x14ac:dyDescent="0.25">
      <c r="A243" s="3">
        <f>DATE(YEAR(TBL_DATA[[#This Row],[Date]]), MONTH(TBL_DATA[[#This Row],[Date]]), DAY(TBL_DATA[[#This Row],[Date]]))</f>
        <v>41088</v>
      </c>
      <c r="B243" s="72" t="s">
        <v>359</v>
      </c>
      <c r="C243" s="11">
        <v>3.7005004891466813E-3</v>
      </c>
      <c r="D243" s="6">
        <v>5.1885509828366372E-2</v>
      </c>
      <c r="E243" s="6">
        <v>1.0257781197745341E-2</v>
      </c>
      <c r="F243" s="2">
        <v>0.38571940543449629</v>
      </c>
      <c r="G243" s="121">
        <v>0.51432623583046178</v>
      </c>
      <c r="H243" s="18">
        <v>3.6566036400516614E-3</v>
      </c>
      <c r="I243" s="2">
        <v>8.120626787598062E-2</v>
      </c>
      <c r="J243" s="6">
        <v>1.1093619790711349</v>
      </c>
      <c r="K243" s="6">
        <v>0.49369576862521808</v>
      </c>
      <c r="L243" s="6">
        <v>3.7334586345664751E-3</v>
      </c>
      <c r="M243" s="6">
        <v>8.3292488159851713E-2</v>
      </c>
      <c r="N243" s="6">
        <v>5.9662499463219942E-2</v>
      </c>
      <c r="O243" s="6">
        <v>-2.918266593527119E-2</v>
      </c>
      <c r="P243" s="2">
        <v>-1.4113211209022546E-2</v>
      </c>
      <c r="Q243" s="2">
        <v>-1.2349369632198197E-2</v>
      </c>
      <c r="R243" s="6">
        <v>-3.9591177260021593E-2</v>
      </c>
      <c r="S243" s="6">
        <v>5.4907070870264772E-2</v>
      </c>
      <c r="T243" s="86">
        <v>-0.72105790078600629</v>
      </c>
      <c r="U243" s="6">
        <v>5.3649219245757163E-3</v>
      </c>
      <c r="V243" s="6">
        <v>5.8077604072947563E-2</v>
      </c>
      <c r="W243" s="29">
        <v>9.237505593097782E-2</v>
      </c>
      <c r="X243">
        <v>0.71716541734139827</v>
      </c>
      <c r="Y243">
        <v>0.7026348757535581</v>
      </c>
      <c r="Z243" s="5">
        <v>0</v>
      </c>
      <c r="AA243">
        <v>0</v>
      </c>
      <c r="AB243" s="5">
        <f>SUM(TBL_DATA[[#This Row],[Consumer.Discretionary.1]:[Utilities.1]])*SQRT(252)</f>
        <v>0</v>
      </c>
      <c r="BO243" s="5" t="str">
        <f xml:space="preserve"> IF(ISBLANK(TBL_DATA[[#This Row],[SMALL.CAP]]),"",  SUM(TBL_DATA[[#This Row],[LARGE.CAP]:[SMALL.CAP]])*SQRT(252))</f>
        <v/>
      </c>
    </row>
    <row r="244" spans="1:67" x14ac:dyDescent="0.25">
      <c r="A244" s="3">
        <f>DATE(YEAR(TBL_DATA[[#This Row],[Date]]), MONTH(TBL_DATA[[#This Row],[Date]]), DAY(TBL_DATA[[#This Row],[Date]]))</f>
        <v>41089</v>
      </c>
      <c r="B244" s="72" t="s">
        <v>360</v>
      </c>
      <c r="C244" s="11">
        <v>8.4472821787772729E-3</v>
      </c>
      <c r="D244" s="6">
        <v>6.0771083549653548E-2</v>
      </c>
      <c r="E244" s="6">
        <v>2.9539305236737201E-2</v>
      </c>
      <c r="F244" s="2">
        <v>0.38472152367318713</v>
      </c>
      <c r="G244" s="121">
        <v>0.54900504715336818</v>
      </c>
      <c r="H244" s="18">
        <v>3.5795882785331053E-3</v>
      </c>
      <c r="I244" s="2">
        <v>0.11795976215388726</v>
      </c>
      <c r="J244" s="6">
        <v>1.1370620847066411</v>
      </c>
      <c r="K244" s="6">
        <v>0.5331519610859049</v>
      </c>
      <c r="L244" s="6">
        <v>3.6419586104095478E-3</v>
      </c>
      <c r="M244" s="6">
        <v>8.4615028852280325E-2</v>
      </c>
      <c r="N244" s="6">
        <v>5.8978514204423384E-2</v>
      </c>
      <c r="O244" s="6">
        <v>-2.0981897970378194E-2</v>
      </c>
      <c r="P244" s="2">
        <v>-1.4127908893740871E-2</v>
      </c>
      <c r="Q244" s="2">
        <v>-1.2336060562503436E-2</v>
      </c>
      <c r="R244" s="6">
        <v>-4.2564084898199961E-2</v>
      </c>
      <c r="S244" s="6">
        <v>5.4989472881404974E-2</v>
      </c>
      <c r="T244" s="86">
        <v>-0.77404060573552558</v>
      </c>
      <c r="U244" s="6">
        <v>3.6240708328492133E-3</v>
      </c>
      <c r="V244" s="6">
        <v>5.8040834249850903E-2</v>
      </c>
      <c r="W244" s="29">
        <v>6.244001968077368E-2</v>
      </c>
      <c r="X244">
        <v>0.74094874799365729</v>
      </c>
      <c r="Y244">
        <v>0.73017255569208095</v>
      </c>
      <c r="Z244" s="5">
        <v>0</v>
      </c>
      <c r="AA244">
        <v>0</v>
      </c>
      <c r="AB244" s="5">
        <f>SUM(TBL_DATA[[#This Row],[Consumer.Discretionary.1]:[Utilities.1]])*SQRT(252)</f>
        <v>0</v>
      </c>
      <c r="BO244" s="5" t="str">
        <f xml:space="preserve"> IF(ISBLANK(TBL_DATA[[#This Row],[SMALL.CAP]]),"",  SUM(TBL_DATA[[#This Row],[LARGE.CAP]:[SMALL.CAP]])*SQRT(252))</f>
        <v/>
      </c>
    </row>
    <row r="245" spans="1:67" x14ac:dyDescent="0.25">
      <c r="A245" s="3">
        <f>DATE(YEAR(TBL_DATA[[#This Row],[Date]]), MONTH(TBL_DATA[[#This Row],[Date]]), DAY(TBL_DATA[[#This Row],[Date]]))</f>
        <v>41092</v>
      </c>
      <c r="B245" s="72" t="s">
        <v>361</v>
      </c>
      <c r="C245" s="11">
        <v>-7.0037820423114028E-5</v>
      </c>
      <c r="D245" s="6">
        <v>6.0696789454993905E-2</v>
      </c>
      <c r="E245" s="6">
        <v>2.3418629181504391E-2</v>
      </c>
      <c r="F245" s="2">
        <v>0.38380517452313417</v>
      </c>
      <c r="G245" s="121">
        <v>0.54534053409782601</v>
      </c>
      <c r="H245" s="18">
        <v>3.5822930722487155E-3</v>
      </c>
      <c r="I245" s="2">
        <v>0.12152289995848053</v>
      </c>
      <c r="J245" s="6">
        <v>1.1480717381967711</v>
      </c>
      <c r="K245" s="6">
        <v>0.53110593993268351</v>
      </c>
      <c r="L245" s="6">
        <v>3.637938559335592E-3</v>
      </c>
      <c r="M245" s="6">
        <v>8.4337022613773266E-2</v>
      </c>
      <c r="N245" s="6">
        <v>5.8978680545995005E-2</v>
      </c>
      <c r="O245" s="6">
        <v>-2.1050466264399104E-2</v>
      </c>
      <c r="P245" s="2">
        <v>-1.4135693853807104E-2</v>
      </c>
      <c r="Q245" s="2">
        <v>-1.2349732715675899E-2</v>
      </c>
      <c r="R245" s="6">
        <v>-4.3310097866237851E-2</v>
      </c>
      <c r="S245" s="6">
        <v>5.5001480328513097E-2</v>
      </c>
      <c r="T245" s="86">
        <v>-0.78743513097384099</v>
      </c>
      <c r="U245" s="6">
        <v>6.9197993032257266E-3</v>
      </c>
      <c r="V245" s="6">
        <v>5.7923091196311539E-2</v>
      </c>
      <c r="W245" s="29">
        <v>0.11946529717782689</v>
      </c>
      <c r="X245">
        <v>0.73847175578882229</v>
      </c>
      <c r="Y245">
        <v>0.72877015576427362</v>
      </c>
      <c r="Z245" s="5">
        <v>0</v>
      </c>
      <c r="AA245">
        <v>0</v>
      </c>
      <c r="AB245" s="5">
        <f>SUM(TBL_DATA[[#This Row],[Consumer.Discretionary.1]:[Utilities.1]])*SQRT(252)</f>
        <v>0</v>
      </c>
      <c r="BO245" s="5" t="str">
        <f xml:space="preserve"> IF(ISBLANK(TBL_DATA[[#This Row],[SMALL.CAP]]),"",  SUM(TBL_DATA[[#This Row],[LARGE.CAP]:[SMALL.CAP]])*SQRT(252))</f>
        <v/>
      </c>
    </row>
    <row r="246" spans="1:67" x14ac:dyDescent="0.25">
      <c r="A246" s="3">
        <f>DATE(YEAR(TBL_DATA[[#This Row],[Date]]), MONTH(TBL_DATA[[#This Row],[Date]]), DAY(TBL_DATA[[#This Row],[Date]]))</f>
        <v>41093</v>
      </c>
      <c r="B246" s="72" t="s">
        <v>362</v>
      </c>
      <c r="C246" s="11">
        <v>6.3738880717238277E-3</v>
      </c>
      <c r="D246" s="6">
        <v>6.7457552069016824E-2</v>
      </c>
      <c r="E246" s="6">
        <v>4.8688348008482762E-2</v>
      </c>
      <c r="F246" s="2">
        <v>0.38657128248961103</v>
      </c>
      <c r="G246" s="121">
        <v>0.54753326728581764</v>
      </c>
      <c r="H246" s="18">
        <v>3.6020484647353969E-3</v>
      </c>
      <c r="I246" s="2">
        <v>0.13917566865803699</v>
      </c>
      <c r="J246" s="6">
        <v>1.1546273483884688</v>
      </c>
      <c r="K246" s="6">
        <v>0.53822901747891305</v>
      </c>
      <c r="L246" s="6">
        <v>3.6388951687331816E-3</v>
      </c>
      <c r="M246" s="6">
        <v>8.5007353462735538E-2</v>
      </c>
      <c r="N246" s="6">
        <v>5.8539794472624737E-2</v>
      </c>
      <c r="O246" s="6">
        <v>-1.4810751508502196E-2</v>
      </c>
      <c r="P246" s="2">
        <v>-1.4089170072663127E-2</v>
      </c>
      <c r="Q246" s="2">
        <v>-1.22890136877846E-2</v>
      </c>
      <c r="R246" s="6">
        <v>-2.8547844577812898E-2</v>
      </c>
      <c r="S246" s="6">
        <v>5.4811764573985511E-2</v>
      </c>
      <c r="T246" s="86">
        <v>-0.52083425519495374</v>
      </c>
      <c r="U246" s="6">
        <v>1.8108405168568265E-2</v>
      </c>
      <c r="V246" s="6">
        <v>5.7761840601712626E-2</v>
      </c>
      <c r="W246" s="29">
        <v>0.31350117967036101</v>
      </c>
      <c r="X246">
        <v>0.73995490895446991</v>
      </c>
      <c r="Y246">
        <v>0.73364093225426907</v>
      </c>
      <c r="Z246" s="5">
        <v>0</v>
      </c>
      <c r="AA246">
        <v>0</v>
      </c>
      <c r="AB246" s="5">
        <f>SUM(TBL_DATA[[#This Row],[Consumer.Discretionary.1]:[Utilities.1]])*SQRT(252)</f>
        <v>0</v>
      </c>
      <c r="BO246" s="5" t="str">
        <f xml:space="preserve"> IF(ISBLANK(TBL_DATA[[#This Row],[SMALL.CAP]]),"",  SUM(TBL_DATA[[#This Row],[LARGE.CAP]:[SMALL.CAP]])*SQRT(252))</f>
        <v/>
      </c>
    </row>
    <row r="247" spans="1:67" x14ac:dyDescent="0.25">
      <c r="A247" s="3">
        <f>DATE(YEAR(TBL_DATA[[#This Row],[Date]]), MONTH(TBL_DATA[[#This Row],[Date]]), DAY(TBL_DATA[[#This Row],[Date]]))</f>
        <v>41095</v>
      </c>
      <c r="B247" s="72" t="s">
        <v>363</v>
      </c>
      <c r="C247" s="11">
        <v>2.9788418708240343E-3</v>
      </c>
      <c r="D247" s="6">
        <v>7.0637339320447357E-2</v>
      </c>
      <c r="E247" s="6">
        <v>7.1450878264644135E-2</v>
      </c>
      <c r="F247" s="2">
        <v>0.38209800479380163</v>
      </c>
      <c r="G247" s="121">
        <v>0.53267399389421277</v>
      </c>
      <c r="H247" s="18">
        <v>3.6462019169200377E-3</v>
      </c>
      <c r="I247" s="2">
        <v>0.15364207104809036</v>
      </c>
      <c r="J247" s="6">
        <v>1.1518648137404643</v>
      </c>
      <c r="K247" s="6">
        <v>0.53218825400766556</v>
      </c>
      <c r="L247" s="6">
        <v>3.6480963607326581E-3</v>
      </c>
      <c r="M247" s="6">
        <v>8.4670282858441734E-2</v>
      </c>
      <c r="N247" s="6">
        <v>5.781819766587154E-2</v>
      </c>
      <c r="O247" s="6">
        <v>-1.1876028524409943E-2</v>
      </c>
      <c r="P247" s="2">
        <v>-1.3913022591004008E-2</v>
      </c>
      <c r="Q247" s="2">
        <v>-1.2120004174498303E-2</v>
      </c>
      <c r="R247" s="6">
        <v>-1.6835884352544239E-2</v>
      </c>
      <c r="S247" s="6">
        <v>5.5278549654556246E-2</v>
      </c>
      <c r="T247" s="86">
        <v>-0.30456450933959278</v>
      </c>
      <c r="U247" s="6">
        <v>2.4391734827106104E-2</v>
      </c>
      <c r="V247" s="6">
        <v>5.7885855870635355E-2</v>
      </c>
      <c r="W247" s="29">
        <v>0.42137642192969066</v>
      </c>
      <c r="X247">
        <v>0.72984518488115879</v>
      </c>
      <c r="Y247">
        <v>0.72951233985976249</v>
      </c>
      <c r="Z247" s="5">
        <v>0</v>
      </c>
      <c r="AA247">
        <v>0</v>
      </c>
      <c r="AB247" s="5">
        <f>SUM(TBL_DATA[[#This Row],[Consumer.Discretionary.1]:[Utilities.1]])*SQRT(252)</f>
        <v>0</v>
      </c>
      <c r="BO247" s="5" t="str">
        <f xml:space="preserve"> IF(ISBLANK(TBL_DATA[[#This Row],[SMALL.CAP]]),"",  SUM(TBL_DATA[[#This Row],[LARGE.CAP]:[SMALL.CAP]])*SQRT(252))</f>
        <v/>
      </c>
    </row>
    <row r="248" spans="1:67" x14ac:dyDescent="0.25">
      <c r="A248" s="3">
        <f>DATE(YEAR(TBL_DATA[[#This Row],[Date]]), MONTH(TBL_DATA[[#This Row],[Date]]), DAY(TBL_DATA[[#This Row],[Date]]))</f>
        <v>41096</v>
      </c>
      <c r="B248" s="72" t="s">
        <v>364</v>
      </c>
      <c r="C248" s="11">
        <v>-1.9291087240126111E-3</v>
      </c>
      <c r="D248" s="6">
        <v>6.8571963488910592E-2</v>
      </c>
      <c r="E248" s="6">
        <v>8.3718655720519841E-2</v>
      </c>
      <c r="F248" s="2">
        <v>0.38042115314524849</v>
      </c>
      <c r="G248" s="121">
        <v>0.5338067220458742</v>
      </c>
      <c r="H248" s="18">
        <v>3.6436502492440022E-3</v>
      </c>
      <c r="I248" s="2">
        <v>0.16757125646205084</v>
      </c>
      <c r="J248" s="6">
        <v>1.1552857539140045</v>
      </c>
      <c r="K248" s="6">
        <v>0.53699865437714844</v>
      </c>
      <c r="L248" s="6">
        <v>3.6311551516202802E-3</v>
      </c>
      <c r="M248" s="6">
        <v>8.4713758314278909E-2</v>
      </c>
      <c r="N248" s="6">
        <v>5.7874637562513334E-2</v>
      </c>
      <c r="O248" s="6">
        <v>-1.3782227098189548E-2</v>
      </c>
      <c r="P248" s="2">
        <v>-1.3927942346119692E-2</v>
      </c>
      <c r="Q248" s="2">
        <v>-1.2134003272562298E-2</v>
      </c>
      <c r="R248" s="6">
        <v>-1.6927720214498176E-2</v>
      </c>
      <c r="S248" s="6">
        <v>5.5256569022396042E-2</v>
      </c>
      <c r="T248" s="86">
        <v>-0.30634765266799685</v>
      </c>
      <c r="U248" s="6">
        <v>2.1558623170617741E-2</v>
      </c>
      <c r="V248" s="6">
        <v>5.7808731375186537E-2</v>
      </c>
      <c r="W248" s="29">
        <v>0.37293022451399843</v>
      </c>
      <c r="X248">
        <v>0.73062077854785523</v>
      </c>
      <c r="Y248">
        <v>0.73280192028756874</v>
      </c>
      <c r="Z248" s="5">
        <v>0</v>
      </c>
      <c r="AA248">
        <v>0</v>
      </c>
      <c r="AB248" s="5">
        <f>SUM(TBL_DATA[[#This Row],[Consumer.Discretionary.1]:[Utilities.1]])*SQRT(252)</f>
        <v>0</v>
      </c>
      <c r="BO248" s="5" t="str">
        <f xml:space="preserve"> IF(ISBLANK(TBL_DATA[[#This Row],[SMALL.CAP]]),"",  SUM(TBL_DATA[[#This Row],[LARGE.CAP]:[SMALL.CAP]])*SQRT(252))</f>
        <v/>
      </c>
    </row>
    <row r="249" spans="1:67" x14ac:dyDescent="0.25">
      <c r="A249" s="3">
        <f>DATE(YEAR(TBL_DATA[[#This Row],[Date]]), MONTH(TBL_DATA[[#This Row],[Date]]), DAY(TBL_DATA[[#This Row],[Date]]))</f>
        <v>41099</v>
      </c>
      <c r="B249" s="72" t="s">
        <v>365</v>
      </c>
      <c r="C249" s="11">
        <v>-2.0023639018284505E-3</v>
      </c>
      <c r="D249" s="6">
        <v>6.6432293562714628E-2</v>
      </c>
      <c r="E249" s="6">
        <v>8.4024213737758036E-2</v>
      </c>
      <c r="F249" s="2">
        <v>0.37764680408000223</v>
      </c>
      <c r="G249" s="121">
        <v>0.52564215929429092</v>
      </c>
      <c r="H249" s="18">
        <v>3.6427105554569942E-3</v>
      </c>
      <c r="I249" s="2">
        <v>0.16529517775482416</v>
      </c>
      <c r="J249" s="6">
        <v>1.1482373404104838</v>
      </c>
      <c r="K249" s="6">
        <v>0.52803653843074916</v>
      </c>
      <c r="L249" s="6">
        <v>3.6335054115246958E-3</v>
      </c>
      <c r="M249" s="6">
        <v>8.3959896173463153E-2</v>
      </c>
      <c r="N249" s="6">
        <v>5.6839898849885551E-2</v>
      </c>
      <c r="O249" s="6">
        <v>-1.5756993965989619E-2</v>
      </c>
      <c r="P249" s="2">
        <v>-1.3742042299867273E-2</v>
      </c>
      <c r="Q249" s="2">
        <v>-1.1964067371655288E-2</v>
      </c>
      <c r="R249" s="6">
        <v>-1.6894244396302271E-2</v>
      </c>
      <c r="S249" s="6">
        <v>5.5256048232862273E-2</v>
      </c>
      <c r="T249" s="86">
        <v>-0.30574470916026902</v>
      </c>
      <c r="U249" s="6">
        <v>2.3086606051826219E-2</v>
      </c>
      <c r="V249" s="6">
        <v>5.776849615530482E-2</v>
      </c>
      <c r="W249" s="29">
        <v>0.39964007354043268</v>
      </c>
      <c r="X249">
        <v>0.72501183389948265</v>
      </c>
      <c r="Y249">
        <v>0.72666122672862432</v>
      </c>
      <c r="Z249" s="5">
        <v>0</v>
      </c>
      <c r="AA249">
        <v>0</v>
      </c>
      <c r="AB249" s="5">
        <f>SUM(TBL_DATA[[#This Row],[Consumer.Discretionary.1]:[Utilities.1]])*SQRT(252)</f>
        <v>0</v>
      </c>
      <c r="BO249" s="5" t="str">
        <f xml:space="preserve"> IF(ISBLANK(TBL_DATA[[#This Row],[SMALL.CAP]]),"",  SUM(TBL_DATA[[#This Row],[LARGE.CAP]:[SMALL.CAP]])*SQRT(252))</f>
        <v/>
      </c>
    </row>
    <row r="250" spans="1:67" x14ac:dyDescent="0.25">
      <c r="A250" s="3">
        <f>DATE(YEAR(TBL_DATA[[#This Row],[Date]]), MONTH(TBL_DATA[[#This Row],[Date]]), DAY(TBL_DATA[[#This Row],[Date]]))</f>
        <v>41100</v>
      </c>
      <c r="B250" s="72" t="s">
        <v>366</v>
      </c>
      <c r="C250" s="11">
        <v>-5.2667511947722383E-3</v>
      </c>
      <c r="D250" s="6">
        <v>6.0815660006449335E-2</v>
      </c>
      <c r="E250" s="6">
        <v>7.683538004111834E-2</v>
      </c>
      <c r="F250" s="2">
        <v>0.37858250917253139</v>
      </c>
      <c r="G250" s="121">
        <v>0.51631769795134497</v>
      </c>
      <c r="H250" s="18">
        <v>3.6550463333894418E-3</v>
      </c>
      <c r="I250" s="2">
        <v>0.15455518748725172</v>
      </c>
      <c r="J250" s="6">
        <v>1.1390945782362529</v>
      </c>
      <c r="K250" s="6">
        <v>0.51328836995850513</v>
      </c>
      <c r="L250" s="6">
        <v>3.6664743425910769E-3</v>
      </c>
      <c r="M250" s="6">
        <v>8.342823555219947E-2</v>
      </c>
      <c r="N250" s="6">
        <v>5.6095457796320795E-2</v>
      </c>
      <c r="O250" s="6">
        <v>-2.0940756993965692E-2</v>
      </c>
      <c r="P250" s="2">
        <v>-1.3626255473199015E-2</v>
      </c>
      <c r="Q250" s="2">
        <v>-1.1859539244652063E-2</v>
      </c>
      <c r="R250" s="6">
        <v>-1.7262917846917469E-2</v>
      </c>
      <c r="S250" s="6">
        <v>5.5259586108568827E-2</v>
      </c>
      <c r="T250" s="86">
        <v>-0.31239679958877931</v>
      </c>
      <c r="U250" s="6">
        <v>2.2427369625831028E-2</v>
      </c>
      <c r="V250" s="6">
        <v>5.7798381261175868E-2</v>
      </c>
      <c r="W250" s="29">
        <v>0.38802764258202271</v>
      </c>
      <c r="X250">
        <v>0.71855250187536401</v>
      </c>
      <c r="Y250">
        <v>0.7164414630369359</v>
      </c>
      <c r="Z250" s="5">
        <v>0</v>
      </c>
      <c r="AA250">
        <v>0</v>
      </c>
      <c r="AB250" s="5">
        <f>SUM(TBL_DATA[[#This Row],[Consumer.Discretionary.1]:[Utilities.1]])*SQRT(252)</f>
        <v>0</v>
      </c>
      <c r="BO250" s="5" t="str">
        <f xml:space="preserve"> IF(ISBLANK(TBL_DATA[[#This Row],[SMALL.CAP]]),"",  SUM(TBL_DATA[[#This Row],[LARGE.CAP]:[SMALL.CAP]])*SQRT(252))</f>
        <v/>
      </c>
    </row>
    <row r="251" spans="1:67" x14ac:dyDescent="0.25">
      <c r="A251" s="3">
        <f>DATE(YEAR(TBL_DATA[[#This Row],[Date]]), MONTH(TBL_DATA[[#This Row],[Date]]), DAY(TBL_DATA[[#This Row],[Date]]))</f>
        <v>41101</v>
      </c>
      <c r="B251" s="72" t="s">
        <v>367</v>
      </c>
      <c r="C251" s="11">
        <v>-8.1800736766910864E-3</v>
      </c>
      <c r="D251" s="6">
        <v>5.2138109750208939E-2</v>
      </c>
      <c r="E251" s="6">
        <v>2.3690726732850331E-2</v>
      </c>
      <c r="F251" s="2">
        <v>0.37298643112280339</v>
      </c>
      <c r="G251" s="121">
        <v>0.49089834223532042</v>
      </c>
      <c r="H251" s="18">
        <v>3.7705464595734158E-3</v>
      </c>
      <c r="I251" s="2">
        <v>0.10222053631884709</v>
      </c>
      <c r="J251" s="6">
        <v>1.1343565878947977</v>
      </c>
      <c r="K251" s="6">
        <v>0.49988751855678809</v>
      </c>
      <c r="L251" s="6">
        <v>3.7371100538838679E-3</v>
      </c>
      <c r="M251" s="6">
        <v>8.3888477263440953E-2</v>
      </c>
      <c r="N251" s="6">
        <v>5.8432480751746153E-2</v>
      </c>
      <c r="O251" s="6">
        <v>-2.8949533735600386E-2</v>
      </c>
      <c r="P251" s="2">
        <v>-1.394775727038894E-2</v>
      </c>
      <c r="Q251" s="2">
        <v>-1.2171294743182758E-2</v>
      </c>
      <c r="R251" s="6">
        <v>-3.8007691444216563E-2</v>
      </c>
      <c r="S251" s="6">
        <v>5.6329961987838066E-2</v>
      </c>
      <c r="T251" s="86">
        <v>-0.6747331278587162</v>
      </c>
      <c r="U251" s="6">
        <v>8.0360267699128851E-3</v>
      </c>
      <c r="V251" s="6">
        <v>5.8553197893734463E-2</v>
      </c>
      <c r="W251" s="29">
        <v>0.13724317473653797</v>
      </c>
      <c r="X251">
        <v>0.70064137919146641</v>
      </c>
      <c r="Y251">
        <v>0.70702724032160735</v>
      </c>
      <c r="Z251" s="5">
        <v>0</v>
      </c>
      <c r="AA251">
        <v>0</v>
      </c>
      <c r="AB251" s="5">
        <f>SUM(TBL_DATA[[#This Row],[Consumer.Discretionary.1]:[Utilities.1]])*SQRT(252)</f>
        <v>0</v>
      </c>
      <c r="BO251" s="5" t="str">
        <f xml:space="preserve"> IF(ISBLANK(TBL_DATA[[#This Row],[SMALL.CAP]]),"",  SUM(TBL_DATA[[#This Row],[LARGE.CAP]:[SMALL.CAP]])*SQRT(252))</f>
        <v/>
      </c>
    </row>
    <row r="252" spans="1:67" x14ac:dyDescent="0.25">
      <c r="A252" s="3">
        <f>DATE(YEAR(TBL_DATA[[#This Row],[Date]]), MONTH(TBL_DATA[[#This Row],[Date]]), DAY(TBL_DATA[[#This Row],[Date]]))</f>
        <v>41102</v>
      </c>
      <c r="B252" s="72" t="s">
        <v>368</v>
      </c>
      <c r="C252" s="11">
        <v>1.7794348176079235E-3</v>
      </c>
      <c r="D252" s="6">
        <v>5.4010320935630629E-2</v>
      </c>
      <c r="E252" s="6">
        <v>3.7002701390129955E-2</v>
      </c>
      <c r="F252" s="2">
        <v>0.36976619732749166</v>
      </c>
      <c r="G252" s="121">
        <v>0.47573489228449078</v>
      </c>
      <c r="H252" s="18">
        <v>3.796752278477184E-3</v>
      </c>
      <c r="I252" s="2">
        <v>0.10380132941774178</v>
      </c>
      <c r="J252" s="6">
        <v>1.1353392939877525</v>
      </c>
      <c r="K252" s="6">
        <v>0.49203276629492793</v>
      </c>
      <c r="L252" s="6">
        <v>3.7372713763235586E-3</v>
      </c>
      <c r="M252" s="6">
        <v>8.3240955258890553E-2</v>
      </c>
      <c r="N252" s="6">
        <v>5.8432480751746153E-2</v>
      </c>
      <c r="O252" s="6">
        <v>-2.7221612726275102E-2</v>
      </c>
      <c r="P252" s="2">
        <v>-1.3898250105164133E-2</v>
      </c>
      <c r="Q252" s="2">
        <v>-1.213549981370414E-2</v>
      </c>
      <c r="R252" s="6">
        <v>-2.7828478479990593E-2</v>
      </c>
      <c r="S252" s="6">
        <v>5.6600595201747837E-2</v>
      </c>
      <c r="T252" s="86">
        <v>-0.49166406078943925</v>
      </c>
      <c r="U252" s="6">
        <v>9.4261236830794903E-3</v>
      </c>
      <c r="V252" s="6">
        <v>5.8557363165073754E-2</v>
      </c>
      <c r="W252" s="29">
        <v>0.16097247508408397</v>
      </c>
      <c r="X252">
        <v>0.6897353784492215</v>
      </c>
      <c r="Y252">
        <v>0.70145047315895925</v>
      </c>
      <c r="Z252" s="5">
        <v>0</v>
      </c>
      <c r="AA252">
        <v>0</v>
      </c>
      <c r="AB252" s="5">
        <f>SUM(TBL_DATA[[#This Row],[Consumer.Discretionary.1]:[Utilities.1]])*SQRT(252)</f>
        <v>0</v>
      </c>
      <c r="BO252" s="5" t="str">
        <f xml:space="preserve"> IF(ISBLANK(TBL_DATA[[#This Row],[SMALL.CAP]]),"",  SUM(TBL_DATA[[#This Row],[LARGE.CAP]:[SMALL.CAP]])*SQRT(252))</f>
        <v/>
      </c>
    </row>
    <row r="253" spans="1:67" x14ac:dyDescent="0.25">
      <c r="A253" s="3">
        <f>DATE(YEAR(TBL_DATA[[#This Row],[Date]]), MONTH(TBL_DATA[[#This Row],[Date]]), DAY(TBL_DATA[[#This Row],[Date]]))</f>
        <v>41103</v>
      </c>
      <c r="B253" s="72" t="s">
        <v>369</v>
      </c>
      <c r="C253" s="11">
        <v>8.2187918516952174E-3</v>
      </c>
      <c r="D253" s="6">
        <v>6.2673012372939096E-2</v>
      </c>
      <c r="E253" s="6">
        <v>4.4776580926025655E-2</v>
      </c>
      <c r="F253" s="2">
        <v>0.3753379586944573</v>
      </c>
      <c r="G253" s="121">
        <v>0.48771851713812203</v>
      </c>
      <c r="H253" s="18">
        <v>3.8043955137247996E-3</v>
      </c>
      <c r="I253" s="2">
        <v>0.12994664572414272</v>
      </c>
      <c r="J253" s="6">
        <v>1.1479868855179673</v>
      </c>
      <c r="K253" s="6">
        <v>0.50954069855505435</v>
      </c>
      <c r="L253" s="6">
        <v>3.7224838265191513E-3</v>
      </c>
      <c r="M253" s="6">
        <v>8.4378461458642529E-2</v>
      </c>
      <c r="N253" s="6">
        <v>5.7779036086963817E-2</v>
      </c>
      <c r="O253" s="6">
        <v>-1.9226549643444613E-2</v>
      </c>
      <c r="P253" s="2">
        <v>-1.3888089774681228E-2</v>
      </c>
      <c r="Q253" s="2">
        <v>-1.2101251107746515E-2</v>
      </c>
      <c r="R253" s="6">
        <v>-2.5075070602802341E-2</v>
      </c>
      <c r="S253" s="6">
        <v>5.662536405892174E-2</v>
      </c>
      <c r="T253" s="86">
        <v>-0.44282400686572859</v>
      </c>
      <c r="U253" s="6">
        <v>1.3208180422205507E-2</v>
      </c>
      <c r="V253" s="6">
        <v>5.8627014845512929E-2</v>
      </c>
      <c r="W253" s="29">
        <v>0.22529170992263828</v>
      </c>
      <c r="X253">
        <v>0.69836846802967989</v>
      </c>
      <c r="Y253">
        <v>0.71382119508673481</v>
      </c>
      <c r="Z253" s="5">
        <v>0</v>
      </c>
      <c r="AA253">
        <v>0</v>
      </c>
      <c r="AB253" s="5">
        <f>SUM(TBL_DATA[[#This Row],[Consumer.Discretionary.1]:[Utilities.1]])*SQRT(252)</f>
        <v>0</v>
      </c>
      <c r="BO253" s="5" t="str">
        <f xml:space="preserve"> IF(ISBLANK(TBL_DATA[[#This Row],[SMALL.CAP]]),"",  SUM(TBL_DATA[[#This Row],[LARGE.CAP]:[SMALL.CAP]])*SQRT(252))</f>
        <v/>
      </c>
    </row>
    <row r="254" spans="1:67" x14ac:dyDescent="0.25">
      <c r="A254" s="3">
        <f>DATE(YEAR(TBL_DATA[[#This Row],[Date]]), MONTH(TBL_DATA[[#This Row],[Date]]), DAY(TBL_DATA[[#This Row],[Date]]))</f>
        <v>41106</v>
      </c>
      <c r="B254" s="72" t="s">
        <v>370</v>
      </c>
      <c r="C254" s="11">
        <v>-4.1807656813668721E-3</v>
      </c>
      <c r="D254" s="6">
        <v>5.8230225512295508E-2</v>
      </c>
      <c r="E254" s="6">
        <v>3.1901295882253766E-2</v>
      </c>
      <c r="F254" s="2">
        <v>0.37661087604072663</v>
      </c>
      <c r="G254" s="121">
        <v>0.48634140634512024</v>
      </c>
      <c r="H254" s="18">
        <v>3.8294055399209726E-3</v>
      </c>
      <c r="I254" s="2">
        <v>0.11060830730921034</v>
      </c>
      <c r="J254" s="6">
        <v>1.1533372082828308</v>
      </c>
      <c r="K254" s="6">
        <v>0.50817028559418553</v>
      </c>
      <c r="L254" s="6">
        <v>3.747153325159219E-3</v>
      </c>
      <c r="M254" s="6">
        <v>8.4819235248823344E-2</v>
      </c>
      <c r="N254" s="6">
        <v>5.8375570836263234E-2</v>
      </c>
      <c r="O254" s="6">
        <v>-2.3326933625891111E-2</v>
      </c>
      <c r="P254" s="2">
        <v>-1.4021590074046044E-2</v>
      </c>
      <c r="Q254" s="2">
        <v>-1.2225417370462033E-2</v>
      </c>
      <c r="R254" s="6">
        <v>-1.918812254146407E-2</v>
      </c>
      <c r="S254" s="6">
        <v>5.616578140782217E-2</v>
      </c>
      <c r="T254" s="86">
        <v>-0.34163367909258274</v>
      </c>
      <c r="U254" s="6">
        <v>1.9806867032980069E-2</v>
      </c>
      <c r="V254" s="6">
        <v>5.8117861028929414E-2</v>
      </c>
      <c r="W254" s="29">
        <v>0.34080516182659881</v>
      </c>
      <c r="X254">
        <v>0.69738182249404823</v>
      </c>
      <c r="Y254">
        <v>0.71286063546403333</v>
      </c>
      <c r="Z254" s="5">
        <v>0</v>
      </c>
      <c r="AA254">
        <v>0</v>
      </c>
      <c r="AB254" s="5">
        <f>SUM(TBL_DATA[[#This Row],[Consumer.Discretionary.1]:[Utilities.1]])*SQRT(252)</f>
        <v>0</v>
      </c>
      <c r="BO254" s="5" t="str">
        <f xml:space="preserve"> IF(ISBLANK(TBL_DATA[[#This Row],[SMALL.CAP]]),"",  SUM(TBL_DATA[[#This Row],[LARGE.CAP]:[SMALL.CAP]])*SQRT(252))</f>
        <v/>
      </c>
    </row>
    <row r="255" spans="1:67" x14ac:dyDescent="0.25">
      <c r="A255" s="3">
        <f>DATE(YEAR(TBL_DATA[[#This Row],[Date]]), MONTH(TBL_DATA[[#This Row],[Date]]), DAY(TBL_DATA[[#This Row],[Date]]))</f>
        <v>41107</v>
      </c>
      <c r="B255" s="72" t="s">
        <v>371</v>
      </c>
      <c r="C255" s="11">
        <v>-4.5493477864053111E-3</v>
      </c>
      <c r="D255" s="6">
        <v>5.3415968178353923E-2</v>
      </c>
      <c r="E255" s="6">
        <v>2.6228434361211361E-2</v>
      </c>
      <c r="F255" s="2">
        <v>0.38299923934836511</v>
      </c>
      <c r="G255" s="121">
        <v>0.48169427568135165</v>
      </c>
      <c r="H255" s="18">
        <v>3.869787189288384E-3</v>
      </c>
      <c r="I255" s="2">
        <v>0.10167064873726428</v>
      </c>
      <c r="J255" s="6">
        <v>1.1610071232845161</v>
      </c>
      <c r="K255" s="6">
        <v>0.50244521556096633</v>
      </c>
      <c r="L255" s="6">
        <v>3.7915303198190376E-3</v>
      </c>
      <c r="M255" s="6">
        <v>8.5328546979576966E-2</v>
      </c>
      <c r="N255" s="6">
        <v>5.9080290854641296E-2</v>
      </c>
      <c r="O255" s="6">
        <v>-2.7770159078441825E-2</v>
      </c>
      <c r="P255" s="2">
        <v>-1.4177733655587027E-2</v>
      </c>
      <c r="Q255" s="2">
        <v>-1.2370775523135246E-2</v>
      </c>
      <c r="R255" s="6">
        <v>-2.3883741308887263E-2</v>
      </c>
      <c r="S255" s="6">
        <v>5.6766209094285348E-2</v>
      </c>
      <c r="T255" s="86">
        <v>-0.4207387051197618</v>
      </c>
      <c r="U255" s="6">
        <v>1.6903274927453582E-2</v>
      </c>
      <c r="V255" s="6">
        <v>5.8363206653272069E-2</v>
      </c>
      <c r="W255" s="29">
        <v>0.28962210777542874</v>
      </c>
      <c r="X255">
        <v>0.69404198409127349</v>
      </c>
      <c r="Y255">
        <v>0.70883370092072095</v>
      </c>
      <c r="Z255" s="5">
        <v>0</v>
      </c>
      <c r="AA255">
        <v>0</v>
      </c>
      <c r="AB255" s="5">
        <f>SUM(TBL_DATA[[#This Row],[Consumer.Discretionary.1]:[Utilities.1]])*SQRT(252)</f>
        <v>0</v>
      </c>
      <c r="BO255" s="5" t="str">
        <f xml:space="preserve"> IF(ISBLANK(TBL_DATA[[#This Row],[SMALL.CAP]]),"",  SUM(TBL_DATA[[#This Row],[LARGE.CAP]:[SMALL.CAP]])*SQRT(252))</f>
        <v/>
      </c>
    </row>
    <row r="256" spans="1:67" x14ac:dyDescent="0.25">
      <c r="A256" s="3">
        <f>DATE(YEAR(TBL_DATA[[#This Row],[Date]]), MONTH(TBL_DATA[[#This Row],[Date]]), DAY(TBL_DATA[[#This Row],[Date]]))</f>
        <v>41108</v>
      </c>
      <c r="B256" s="72" t="s">
        <v>372</v>
      </c>
      <c r="C256" s="11">
        <v>5.077932153183727E-4</v>
      </c>
      <c r="D256" s="6">
        <v>5.3950885659902914E-2</v>
      </c>
      <c r="E256" s="6">
        <v>1.698886314004322E-2</v>
      </c>
      <c r="F256" s="2">
        <v>0.38047578172451896</v>
      </c>
      <c r="G256" s="121">
        <v>0.47848296335536589</v>
      </c>
      <c r="H256" s="18">
        <v>3.8797140586994214E-3</v>
      </c>
      <c r="I256" s="2">
        <v>0.11041807962761818</v>
      </c>
      <c r="J256" s="6">
        <v>1.1648382123520273</v>
      </c>
      <c r="K256" s="6">
        <v>0.50630074161292393</v>
      </c>
      <c r="L256" s="6">
        <v>3.7748239846787028E-3</v>
      </c>
      <c r="M256" s="6">
        <v>8.5283642072111671E-2</v>
      </c>
      <c r="N256" s="6">
        <v>5.9014075138550302E-2</v>
      </c>
      <c r="O256" s="6">
        <v>-2.7276467361491807E-2</v>
      </c>
      <c r="P256" s="2">
        <v>-1.4140000875314812E-2</v>
      </c>
      <c r="Q256" s="2">
        <v>-1.2333993670666255E-2</v>
      </c>
      <c r="R256" s="6">
        <v>-3.1604469252449752E-2</v>
      </c>
      <c r="S256" s="6">
        <v>5.6789289010206974E-2</v>
      </c>
      <c r="T256" s="86">
        <v>-0.55652165757471184</v>
      </c>
      <c r="U256" s="6">
        <v>8.5588970682719534E-3</v>
      </c>
      <c r="V256" s="6">
        <v>5.8183761384386301E-2</v>
      </c>
      <c r="W256" s="29">
        <v>0.14710113036055358</v>
      </c>
      <c r="X256">
        <v>0.69172462971573156</v>
      </c>
      <c r="Y256">
        <v>0.71154813021532426</v>
      </c>
      <c r="Z256" s="5">
        <v>0</v>
      </c>
      <c r="AA256">
        <v>0</v>
      </c>
      <c r="AB256" s="5">
        <f>SUM(TBL_DATA[[#This Row],[Consumer.Discretionary.1]:[Utilities.1]])*SQRT(252)</f>
        <v>0</v>
      </c>
      <c r="BO256" s="5" t="str">
        <f xml:space="preserve"> IF(ISBLANK(TBL_DATA[[#This Row],[SMALL.CAP]]),"",  SUM(TBL_DATA[[#This Row],[LARGE.CAP]:[SMALL.CAP]])*SQRT(252))</f>
        <v/>
      </c>
    </row>
    <row r="257" spans="1:67" x14ac:dyDescent="0.25">
      <c r="A257" s="3">
        <f>DATE(YEAR(TBL_DATA[[#This Row],[Date]]), MONTH(TBL_DATA[[#This Row],[Date]]), DAY(TBL_DATA[[#This Row],[Date]]))</f>
        <v>41109</v>
      </c>
      <c r="B257" s="72" t="s">
        <v>373</v>
      </c>
      <c r="C257" s="11">
        <v>1.2519208808560431E-2</v>
      </c>
      <c r="D257" s="6">
        <v>6.7145516871446542E-2</v>
      </c>
      <c r="E257" s="6">
        <v>-2.3752142132373866E-3</v>
      </c>
      <c r="F257" s="2">
        <v>0.40204602517037025</v>
      </c>
      <c r="G257" s="29">
        <v>0.5421984871899006</v>
      </c>
      <c r="H257" s="56">
        <v>3.5998431740221293E-3</v>
      </c>
      <c r="I257">
        <v>9.9626425054171186E-2</v>
      </c>
      <c r="J257" s="6">
        <v>1.1825532778352219</v>
      </c>
      <c r="K257" s="6">
        <v>0.53412762800869906</v>
      </c>
      <c r="L257" s="6">
        <v>3.6314364422007908E-3</v>
      </c>
      <c r="M257" s="6">
        <v>8.445886482005166E-2</v>
      </c>
      <c r="N257" s="6">
        <v>5.9014075138550302E-2</v>
      </c>
      <c r="O257" s="6">
        <v>-1.5098738343389706E-2</v>
      </c>
      <c r="P257" s="2">
        <v>-1.4023463820062788E-2</v>
      </c>
      <c r="Q257" s="2">
        <v>-1.2234922493081498E-2</v>
      </c>
      <c r="R257" s="5">
        <v>-8.2234344704708029E-3</v>
      </c>
      <c r="S257" s="5">
        <v>5.9013475970324081E-2</v>
      </c>
      <c r="T257" s="85">
        <v>-0.13934841720908112</v>
      </c>
      <c r="U257" s="6">
        <v>3.0905059255477152E-2</v>
      </c>
      <c r="V257" s="5">
        <v>6.0115654347114529E-2</v>
      </c>
      <c r="W257" s="29">
        <v>0.51409336870938593</v>
      </c>
      <c r="X257">
        <v>0.73634128445300451</v>
      </c>
      <c r="Y257">
        <v>0.73084035740283193</v>
      </c>
      <c r="Z257" s="5">
        <v>0</v>
      </c>
      <c r="AA257">
        <v>0</v>
      </c>
      <c r="AB257" s="5">
        <f>SUM(TBL_DATA[[#This Row],[Consumer.Discretionary.1]:[Utilities.1]])*SQRT(252)</f>
        <v>0</v>
      </c>
      <c r="BO257" s="5" t="str">
        <f xml:space="preserve"> IF(ISBLANK(TBL_DATA[[#This Row],[SMALL.CAP]]),"",  SUM(TBL_DATA[[#This Row],[LARGE.CAP]:[SMALL.CAP]])*SQRT(252))</f>
        <v/>
      </c>
    </row>
    <row r="258" spans="1:67" x14ac:dyDescent="0.25">
      <c r="A258" s="3">
        <f>DATE(YEAR(TBL_DATA[[#This Row],[Date]]), MONTH(TBL_DATA[[#This Row],[Date]]), DAY(TBL_DATA[[#This Row],[Date]]))</f>
        <v>41110</v>
      </c>
      <c r="B258" s="72" t="s">
        <v>374</v>
      </c>
      <c r="C258" s="11">
        <v>-4.0100808978124859E-3</v>
      </c>
      <c r="D258" s="6">
        <v>6.2866177019053948E-2</v>
      </c>
      <c r="E258" s="6">
        <v>5.6957796291148277E-3</v>
      </c>
      <c r="F258" s="2">
        <v>0.40239531620888769</v>
      </c>
      <c r="G258" s="121">
        <v>0.54804953768399856</v>
      </c>
      <c r="H258" s="18">
        <v>3.5909312157220456E-3</v>
      </c>
      <c r="I258" s="2">
        <v>0.10252045303650759</v>
      </c>
      <c r="J258" s="6">
        <v>1.192317081766876</v>
      </c>
      <c r="K258" s="6">
        <v>0.53920222559189457</v>
      </c>
      <c r="L258" s="6">
        <v>3.625908623306571E-3</v>
      </c>
      <c r="M258" s="6">
        <v>8.4793378420636722E-2</v>
      </c>
      <c r="N258" s="6">
        <v>5.9480289086876227E-2</v>
      </c>
      <c r="O258" s="6">
        <v>-1.9048272078990403E-2</v>
      </c>
      <c r="P258" s="2">
        <v>-1.4118916629839605E-2</v>
      </c>
      <c r="Q258" s="2">
        <v>-1.2323291482819311E-2</v>
      </c>
      <c r="R258" s="6">
        <v>-3.8702603397368085E-3</v>
      </c>
      <c r="S258" s="6">
        <v>5.8952626275542534E-2</v>
      </c>
      <c r="T258" s="86">
        <v>-6.5650346460348438E-2</v>
      </c>
      <c r="U258" s="6">
        <v>3.211171405686053E-2</v>
      </c>
      <c r="V258" s="6">
        <v>6.0068371216940392E-2</v>
      </c>
      <c r="W258" s="29">
        <v>0.53458606261999708</v>
      </c>
      <c r="X258">
        <v>0.74030367936678432</v>
      </c>
      <c r="Y258">
        <v>0.73430390547231505</v>
      </c>
      <c r="Z258" s="5">
        <v>0</v>
      </c>
      <c r="AA258">
        <v>0</v>
      </c>
      <c r="AB258" s="5">
        <f>SUM(TBL_DATA[[#This Row],[Consumer.Discretionary.1]:[Utilities.1]])*SQRT(252)</f>
        <v>0</v>
      </c>
      <c r="BO258" s="5" t="str">
        <f xml:space="preserve"> IF(ISBLANK(TBL_DATA[[#This Row],[SMALL.CAP]]),"",  SUM(TBL_DATA[[#This Row],[LARGE.CAP]:[SMALL.CAP]])*SQRT(252))</f>
        <v/>
      </c>
    </row>
    <row r="259" spans="1:67" x14ac:dyDescent="0.25">
      <c r="A259" s="3">
        <f>DATE(YEAR(TBL_DATA[[#This Row],[Date]]), MONTH(TBL_DATA[[#This Row],[Date]]), DAY(TBL_DATA[[#This Row],[Date]]))</f>
        <v>41113</v>
      </c>
      <c r="B259" s="72" t="s">
        <v>375</v>
      </c>
      <c r="C259" s="11">
        <v>-2.6002712110833304E-3</v>
      </c>
      <c r="D259" s="6">
        <v>6.0102436697717199E-2</v>
      </c>
      <c r="E259" s="6">
        <v>1.6962387426477932E-2</v>
      </c>
      <c r="F259" s="2">
        <v>0.39842630669174234</v>
      </c>
      <c r="G259" s="121">
        <v>0.54433508529810237</v>
      </c>
      <c r="H259" s="18">
        <v>3.5848305658750736E-3</v>
      </c>
      <c r="I259" s="2">
        <v>0.12019783496312608</v>
      </c>
      <c r="J259" s="6">
        <v>1.1626915678256415</v>
      </c>
      <c r="K259" s="6">
        <v>0.52938624540784673</v>
      </c>
      <c r="L259" s="6">
        <v>3.6431591776800404E-3</v>
      </c>
      <c r="M259" s="6">
        <v>8.4303597799227206E-2</v>
      </c>
      <c r="N259" s="6">
        <v>5.8795466414693937E-2</v>
      </c>
      <c r="O259" s="6">
        <v>-2.1599012616565827E-2</v>
      </c>
      <c r="P259" s="2">
        <v>-1.3996120170684311E-2</v>
      </c>
      <c r="Q259" s="2">
        <v>-1.2210866852416537E-2</v>
      </c>
      <c r="R259" s="6">
        <v>2.1809440664146695E-3</v>
      </c>
      <c r="S259" s="6">
        <v>5.8919409492623108E-2</v>
      </c>
      <c r="T259" s="86">
        <v>3.7015714943438638E-2</v>
      </c>
      <c r="U259" s="6">
        <v>4.2790520218119577E-2</v>
      </c>
      <c r="V259" s="6">
        <v>6.0279794141192757E-2</v>
      </c>
      <c r="W259" s="29">
        <v>0.70986506884697997</v>
      </c>
      <c r="X259">
        <v>0.73779067851125801</v>
      </c>
      <c r="Y259">
        <v>0.72758933843745044</v>
      </c>
      <c r="Z259" s="5">
        <v>0</v>
      </c>
      <c r="AA259">
        <v>0</v>
      </c>
      <c r="AB259" s="5">
        <f>SUM(TBL_DATA[[#This Row],[Consumer.Discretionary.1]:[Utilities.1]])*SQRT(252)</f>
        <v>0</v>
      </c>
      <c r="BO259" s="5" t="str">
        <f xml:space="preserve"> IF(ISBLANK(TBL_DATA[[#This Row],[SMALL.CAP]]),"",  SUM(TBL_DATA[[#This Row],[LARGE.CAP]:[SMALL.CAP]])*SQRT(252))</f>
        <v/>
      </c>
    </row>
    <row r="260" spans="1:67" x14ac:dyDescent="0.25">
      <c r="A260" s="3">
        <f>DATE(YEAR(TBL_DATA[[#This Row],[Date]]), MONTH(TBL_DATA[[#This Row],[Date]]), DAY(TBL_DATA[[#This Row],[Date]]))</f>
        <v>41114</v>
      </c>
      <c r="B260" s="72" t="s">
        <v>376</v>
      </c>
      <c r="C260" s="11">
        <v>-6.2372976382367657E-3</v>
      </c>
      <c r="D260" s="6">
        <v>5.3490262273013345E-2</v>
      </c>
      <c r="E260" s="6">
        <v>1.1612549170083364E-2</v>
      </c>
      <c r="F260" s="2">
        <v>0.40319347162792707</v>
      </c>
      <c r="G260" s="121">
        <v>0.55118119015013001</v>
      </c>
      <c r="H260" s="18">
        <v>3.5970277449510761E-3</v>
      </c>
      <c r="I260" s="2">
        <v>0.11123781989581727</v>
      </c>
      <c r="J260" s="6">
        <v>1.1742599706070469</v>
      </c>
      <c r="K260" s="6">
        <v>0.53625784916362218</v>
      </c>
      <c r="L260" s="6">
        <v>3.6563397907169227E-3</v>
      </c>
      <c r="M260" s="6">
        <v>8.5233148827225921E-2</v>
      </c>
      <c r="N260" s="6">
        <v>6.0104262729304143E-2</v>
      </c>
      <c r="O260" s="6">
        <v>-2.7701590784421137E-2</v>
      </c>
      <c r="P260" s="2">
        <v>-1.425351289563445E-2</v>
      </c>
      <c r="Q260" s="2">
        <v>-1.2448574960095818E-2</v>
      </c>
      <c r="R260" s="6">
        <v>-1.434248605619759E-2</v>
      </c>
      <c r="S260" s="6">
        <v>5.8439048897874941E-2</v>
      </c>
      <c r="T260" s="86">
        <v>-0.24542641139252241</v>
      </c>
      <c r="U260" s="6">
        <v>2.8348578212590736E-2</v>
      </c>
      <c r="V260" s="6">
        <v>5.9900792604688585E-2</v>
      </c>
      <c r="W260" s="29">
        <v>0.47325881645131723</v>
      </c>
      <c r="X260">
        <v>0.74241577983642704</v>
      </c>
      <c r="Y260">
        <v>0.73229628509478484</v>
      </c>
      <c r="Z260" s="5">
        <v>0</v>
      </c>
      <c r="AA260">
        <v>0</v>
      </c>
      <c r="AB260" s="5">
        <f>SUM(TBL_DATA[[#This Row],[Consumer.Discretionary.1]:[Utilities.1]])*SQRT(252)</f>
        <v>0</v>
      </c>
      <c r="BO260" s="5" t="str">
        <f xml:space="preserve"> IF(ISBLANK(TBL_DATA[[#This Row],[SMALL.CAP]]),"",  SUM(TBL_DATA[[#This Row],[LARGE.CAP]:[SMALL.CAP]])*SQRT(252))</f>
        <v/>
      </c>
    </row>
    <row r="261" spans="1:67" x14ac:dyDescent="0.25">
      <c r="A261" s="3">
        <f>DATE(YEAR(TBL_DATA[[#This Row],[Date]]), MONTH(TBL_DATA[[#This Row],[Date]]), DAY(TBL_DATA[[#This Row],[Date]]))</f>
        <v>41115</v>
      </c>
      <c r="B261" s="72" t="s">
        <v>377</v>
      </c>
      <c r="C261" s="11">
        <v>-4.7249647390691235E-3</v>
      </c>
      <c r="D261" s="6">
        <v>4.8512557930820766E-2</v>
      </c>
      <c r="E261" s="6">
        <v>-1.8238210490944873E-2</v>
      </c>
      <c r="F261" s="2">
        <v>0.39662579977405088</v>
      </c>
      <c r="G261" s="121">
        <v>0.53051352296169807</v>
      </c>
      <c r="H261" s="18">
        <v>3.6273379739667293E-3</v>
      </c>
      <c r="I261" s="2">
        <v>5.5174071965242044E-2</v>
      </c>
      <c r="J261" s="6">
        <v>1.1273873037682256</v>
      </c>
      <c r="K261" s="6">
        <v>0.50387885776007779</v>
      </c>
      <c r="L261" s="6">
        <v>3.7288107861226543E-3</v>
      </c>
      <c r="M261" s="6">
        <v>8.403820142453243E-2</v>
      </c>
      <c r="N261" s="6">
        <v>6.0842613071555411E-2</v>
      </c>
      <c r="O261" s="6">
        <v>-3.2295666483817653E-2</v>
      </c>
      <c r="P261" s="2">
        <v>-1.4260312608183695E-2</v>
      </c>
      <c r="Q261" s="2">
        <v>-1.2480679450513437E-2</v>
      </c>
      <c r="R261" s="6">
        <v>-2.2654980603498021E-2</v>
      </c>
      <c r="S261" s="6">
        <v>5.8790220336128851E-2</v>
      </c>
      <c r="T261" s="86">
        <v>-0.38535287797817053</v>
      </c>
      <c r="U261" s="6">
        <v>1.5312735354047868E-2</v>
      </c>
      <c r="V261" s="6">
        <v>6.0762089931408643E-2</v>
      </c>
      <c r="W261" s="29">
        <v>0.25201133422720756</v>
      </c>
      <c r="X261">
        <v>0.72836359255642225</v>
      </c>
      <c r="Y261">
        <v>0.70984424894484976</v>
      </c>
      <c r="Z261" s="5">
        <v>0</v>
      </c>
      <c r="AA261">
        <v>0</v>
      </c>
      <c r="AB261" s="5">
        <f>SUM(TBL_DATA[[#This Row],[Consumer.Discretionary.1]:[Utilities.1]])*SQRT(252)</f>
        <v>0</v>
      </c>
      <c r="BO261" s="5" t="str">
        <f xml:space="preserve"> IF(ISBLANK(TBL_DATA[[#This Row],[SMALL.CAP]]),"",  SUM(TBL_DATA[[#This Row],[LARGE.CAP]:[SMALL.CAP]])*SQRT(252))</f>
        <v/>
      </c>
    </row>
    <row r="262" spans="1:67" x14ac:dyDescent="0.25">
      <c r="A262" s="3">
        <f>DATE(YEAR(TBL_DATA[[#This Row],[Date]]), MONTH(TBL_DATA[[#This Row],[Date]]), DAY(TBL_DATA[[#This Row],[Date]]))</f>
        <v>41116</v>
      </c>
      <c r="B262" s="72" t="s">
        <v>378</v>
      </c>
      <c r="C262" s="11">
        <v>6.5754977680153367E-3</v>
      </c>
      <c r="D262" s="6">
        <v>5.5407049915230822E-2</v>
      </c>
      <c r="E262" s="6">
        <v>-2.8089884017049815E-2</v>
      </c>
      <c r="F262" s="2">
        <v>0.39389366274705723</v>
      </c>
      <c r="G262" s="121">
        <v>0.53896529216970213</v>
      </c>
      <c r="H262" s="18">
        <v>3.6126520223211233E-3</v>
      </c>
      <c r="I262" s="2">
        <v>5.2615684339786695E-2</v>
      </c>
      <c r="J262" s="6">
        <v>1.1354455552582181</v>
      </c>
      <c r="K262" s="6">
        <v>0.51225702008601692</v>
      </c>
      <c r="L262" s="6">
        <v>3.7158214246949001E-3</v>
      </c>
      <c r="M262" s="6">
        <v>8.4461655807962291E-2</v>
      </c>
      <c r="N262" s="6">
        <v>6.0842613071555411E-2</v>
      </c>
      <c r="O262" s="6">
        <v>-2.5932528798683352E-2</v>
      </c>
      <c r="P262" s="2">
        <v>-1.4308034749021417E-2</v>
      </c>
      <c r="Q262" s="2">
        <v>-1.2519434318744908E-2</v>
      </c>
      <c r="R262" s="6">
        <v>-3.2583541984848363E-2</v>
      </c>
      <c r="S262" s="6">
        <v>5.8425358040002352E-2</v>
      </c>
      <c r="T262" s="86">
        <v>-0.55769520423887253</v>
      </c>
      <c r="U262" s="6">
        <v>1.7505091985220655E-2</v>
      </c>
      <c r="V262" s="6">
        <v>6.085083495427418E-2</v>
      </c>
      <c r="W262" s="29">
        <v>0.28767217406917589</v>
      </c>
      <c r="X262">
        <v>0.73414255575446796</v>
      </c>
      <c r="Y262">
        <v>0.71572132851132564</v>
      </c>
      <c r="Z262" s="5">
        <v>0</v>
      </c>
      <c r="AA262">
        <v>0</v>
      </c>
      <c r="AB262" s="5">
        <f>SUM(TBL_DATA[[#This Row],[Consumer.Discretionary.1]:[Utilities.1]])*SQRT(252)</f>
        <v>0</v>
      </c>
      <c r="BO262" s="5" t="str">
        <f xml:space="preserve"> IF(ISBLANK(TBL_DATA[[#This Row],[SMALL.CAP]]),"",  SUM(TBL_DATA[[#This Row],[LARGE.CAP]:[SMALL.CAP]])*SQRT(252))</f>
        <v/>
      </c>
    </row>
    <row r="263" spans="1:67" x14ac:dyDescent="0.25">
      <c r="A263" s="3">
        <f>DATE(YEAR(TBL_DATA[[#This Row],[Date]]), MONTH(TBL_DATA[[#This Row],[Date]]), DAY(TBL_DATA[[#This Row],[Date]]))</f>
        <v>41117</v>
      </c>
      <c r="B263" s="72" t="s">
        <v>379</v>
      </c>
      <c r="C263" s="11">
        <v>1.0333807318137713E-2</v>
      </c>
      <c r="D263" s="6">
        <v>6.6313423011259198E-2</v>
      </c>
      <c r="E263" s="6">
        <v>-5.3117739220420956E-2</v>
      </c>
      <c r="F263" s="2">
        <v>0.39888692413505211</v>
      </c>
      <c r="G263" s="121">
        <v>0.58568114814017647</v>
      </c>
      <c r="H263" s="18">
        <v>3.4255494548340528E-3</v>
      </c>
      <c r="I263" s="2">
        <v>3.3589990015130633E-2</v>
      </c>
      <c r="J263" s="6">
        <v>1.1518418614883974</v>
      </c>
      <c r="K263" s="6">
        <v>0.54957499044982927</v>
      </c>
      <c r="L263" s="6">
        <v>3.5716931657713475E-3</v>
      </c>
      <c r="M263" s="6">
        <v>8.448180125287065E-2</v>
      </c>
      <c r="N263" s="6">
        <v>6.0842613071555411E-2</v>
      </c>
      <c r="O263" s="6">
        <v>-1.586670323642303E-2</v>
      </c>
      <c r="P263" s="2">
        <v>-1.431076040027033E-2</v>
      </c>
      <c r="Q263" s="2">
        <v>-1.2521733360414759E-2</v>
      </c>
      <c r="R263" s="6">
        <v>-2.4036629112150099E-2</v>
      </c>
      <c r="S263" s="6">
        <v>5.84105311236029E-2</v>
      </c>
      <c r="T263" s="86">
        <v>-0.41151190803737142</v>
      </c>
      <c r="U263" s="6">
        <v>3.6020115123608365E-2</v>
      </c>
      <c r="V263" s="6">
        <v>6.0589158635475558E-2</v>
      </c>
      <c r="W263" s="29">
        <v>0.5944976945515501</v>
      </c>
      <c r="X263">
        <v>0.76529807796712557</v>
      </c>
      <c r="Y263">
        <v>0.74133325195206867</v>
      </c>
      <c r="Z263" s="5">
        <v>0</v>
      </c>
      <c r="AA263">
        <v>0</v>
      </c>
      <c r="AB263" s="5">
        <f>SUM(TBL_DATA[[#This Row],[Consumer.Discretionary.1]:[Utilities.1]])*SQRT(252)</f>
        <v>0</v>
      </c>
      <c r="BO263" s="5" t="str">
        <f xml:space="preserve"> IF(ISBLANK(TBL_DATA[[#This Row],[SMALL.CAP]]),"",  SUM(TBL_DATA[[#This Row],[LARGE.CAP]:[SMALL.CAP]])*SQRT(252))</f>
        <v/>
      </c>
    </row>
    <row r="264" spans="1:67" x14ac:dyDescent="0.25">
      <c r="A264" s="3">
        <f>DATE(YEAR(TBL_DATA[[#This Row],[Date]]), MONTH(TBL_DATA[[#This Row],[Date]]), DAY(TBL_DATA[[#This Row],[Date]]))</f>
        <v>41120</v>
      </c>
      <c r="B264" s="72" t="s">
        <v>380</v>
      </c>
      <c r="C264" s="11">
        <v>-2.1877569220908701E-3</v>
      </c>
      <c r="D264" s="6">
        <v>6.3980588438947938E-2</v>
      </c>
      <c r="E264" s="6">
        <v>-5.0974454152768134E-2</v>
      </c>
      <c r="F264" s="2">
        <v>0.39760071029775007</v>
      </c>
      <c r="G264" s="121">
        <v>0.58435792777698903</v>
      </c>
      <c r="H264" s="18">
        <v>3.419983132646185E-3</v>
      </c>
      <c r="I264" s="2">
        <v>3.8171994422216748E-2</v>
      </c>
      <c r="J264" s="6">
        <v>1.1488552225938249</v>
      </c>
      <c r="K264" s="6">
        <v>0.54967824405877197</v>
      </c>
      <c r="L264" s="6">
        <v>3.5598006497155306E-3</v>
      </c>
      <c r="M264" s="6">
        <v>8.4210158314656239E-2</v>
      </c>
      <c r="N264" s="6">
        <v>6.0442249206731642E-2</v>
      </c>
      <c r="O264" s="6">
        <v>-1.8019747668677644E-2</v>
      </c>
      <c r="P264" s="2">
        <v>-1.4234940100278754E-2</v>
      </c>
      <c r="Q264" s="2">
        <v>-1.245166550123818E-2</v>
      </c>
      <c r="R264" s="6">
        <v>-1.8380369367464455E-2</v>
      </c>
      <c r="S264" s="6">
        <v>5.8089730852674215E-2</v>
      </c>
      <c r="T264" s="86">
        <v>-0.31641340212231844</v>
      </c>
      <c r="U264" s="6">
        <v>4.3111356124726052E-2</v>
      </c>
      <c r="V264" s="6">
        <v>6.0211237459744014E-2</v>
      </c>
      <c r="W264" s="29">
        <v>0.71600182862126716</v>
      </c>
      <c r="X264">
        <v>0.76443307606159294</v>
      </c>
      <c r="Y264">
        <v>0.74140288916268182</v>
      </c>
      <c r="Z264" s="5">
        <v>0</v>
      </c>
      <c r="AA264">
        <v>0</v>
      </c>
      <c r="AB264" s="5">
        <f>SUM(TBL_DATA[[#This Row],[Consumer.Discretionary.1]:[Utilities.1]])*SQRT(252)</f>
        <v>0</v>
      </c>
      <c r="BO264" s="5" t="str">
        <f xml:space="preserve"> IF(ISBLANK(TBL_DATA[[#This Row],[SMALL.CAP]]),"",  SUM(TBL_DATA[[#This Row],[LARGE.CAP]:[SMALL.CAP]])*SQRT(252))</f>
        <v/>
      </c>
    </row>
    <row r="265" spans="1:67" x14ac:dyDescent="0.25">
      <c r="A265" s="3">
        <f>DATE(YEAR(TBL_DATA[[#This Row],[Date]]), MONTH(TBL_DATA[[#This Row],[Date]]), DAY(TBL_DATA[[#This Row],[Date]]))</f>
        <v>41121</v>
      </c>
      <c r="B265" s="72" t="s">
        <v>381</v>
      </c>
      <c r="C265" s="11">
        <v>2.3741027288216557E-3</v>
      </c>
      <c r="D265" s="6">
        <v>6.6506587657373828E-2</v>
      </c>
      <c r="E265" s="6">
        <v>-1.88666685378307E-2</v>
      </c>
      <c r="F265" s="2">
        <v>0.39846792930117925</v>
      </c>
      <c r="G265" s="121">
        <v>0.58443028302888689</v>
      </c>
      <c r="H265" s="18">
        <v>3.4228961316196218E-3</v>
      </c>
      <c r="I265" s="2">
        <v>5.5649418225715674E-2</v>
      </c>
      <c r="J265" s="6">
        <v>1.1475641784584631</v>
      </c>
      <c r="K265" s="6">
        <v>0.54736935608488768</v>
      </c>
      <c r="L265" s="6">
        <v>3.572265677699595E-3</v>
      </c>
      <c r="M265" s="6">
        <v>8.4289221896398467E-2</v>
      </c>
      <c r="N265" s="6">
        <v>6.0313806142073448E-2</v>
      </c>
      <c r="O265" s="6">
        <v>-1.5688425671969153E-2</v>
      </c>
      <c r="P265" s="2">
        <v>-1.4179167936473867E-2</v>
      </c>
      <c r="Q265" s="2">
        <v>-1.2394219049201897E-2</v>
      </c>
      <c r="R265" s="6">
        <v>-8.8987406608185271E-3</v>
      </c>
      <c r="S265" s="6">
        <v>5.8401847077102942E-2</v>
      </c>
      <c r="T265" s="86">
        <v>-0.15237087705582811</v>
      </c>
      <c r="U265" s="6">
        <v>5.5548553490162744E-2</v>
      </c>
      <c r="V265" s="6">
        <v>6.0180073264879869E-2</v>
      </c>
      <c r="W265" s="29">
        <v>0.92303898078801438</v>
      </c>
      <c r="X265">
        <v>0.76448040068329204</v>
      </c>
      <c r="Y265">
        <v>0.7398441431037267</v>
      </c>
      <c r="Z265" s="5">
        <v>0</v>
      </c>
      <c r="AA265">
        <v>0</v>
      </c>
      <c r="AB265" s="5">
        <f>SUM(TBL_DATA[[#This Row],[Consumer.Discretionary.1]:[Utilities.1]])*SQRT(252)</f>
        <v>0</v>
      </c>
      <c r="BO265" s="5" t="str">
        <f xml:space="preserve"> IF(ISBLANK(TBL_DATA[[#This Row],[SMALL.CAP]]),"",  SUM(TBL_DATA[[#This Row],[LARGE.CAP]:[SMALL.CAP]])*SQRT(252))</f>
        <v/>
      </c>
    </row>
    <row r="266" spans="1:67" x14ac:dyDescent="0.25">
      <c r="A266" s="3">
        <f>DATE(YEAR(TBL_DATA[[#This Row],[Date]]), MONTH(TBL_DATA[[#This Row],[Date]]), DAY(TBL_DATA[[#This Row],[Date]]))</f>
        <v>41122</v>
      </c>
      <c r="B266" s="72" t="s">
        <v>382</v>
      </c>
      <c r="C266" s="11">
        <v>-3.5805840392331158E-3</v>
      </c>
      <c r="D266" s="6">
        <v>6.2687871191871025E-2</v>
      </c>
      <c r="E266" s="6">
        <v>-5.2455069621700878E-2</v>
      </c>
      <c r="F266" s="2">
        <v>0.40166219813592535</v>
      </c>
      <c r="G266" s="121">
        <v>0.60079936879558293</v>
      </c>
      <c r="H266" s="18">
        <v>3.335930701752093E-3</v>
      </c>
      <c r="I266" s="2">
        <v>3.0206715389194061E-2</v>
      </c>
      <c r="J266" s="6">
        <v>1.1444544720619385</v>
      </c>
      <c r="K266" s="6">
        <v>0.55121491387298005</v>
      </c>
      <c r="L266" s="6">
        <v>3.5370452737036053E-3</v>
      </c>
      <c r="M266" s="6">
        <v>8.3814986822897522E-2</v>
      </c>
      <c r="N266" s="6">
        <v>6.0737447588713016E-2</v>
      </c>
      <c r="O266" s="6">
        <v>-1.9212835984640408E-2</v>
      </c>
      <c r="P266" s="2">
        <v>-1.4241991386939257E-2</v>
      </c>
      <c r="Q266" s="2">
        <v>-1.2467085128460221E-2</v>
      </c>
      <c r="R266" s="6">
        <v>-1.2873980835795162E-2</v>
      </c>
      <c r="S266" s="6">
        <v>5.849117325563323E-2</v>
      </c>
      <c r="T266" s="86">
        <v>-0.22010125834764788</v>
      </c>
      <c r="U266" s="6">
        <v>6.0222913226972707E-2</v>
      </c>
      <c r="V266" s="6">
        <v>6.0000456404675342E-2</v>
      </c>
      <c r="W266" s="29">
        <v>1.0037075855023001</v>
      </c>
      <c r="X266">
        <v>0.77511248783359366</v>
      </c>
      <c r="Y266">
        <v>0.74243849164289699</v>
      </c>
      <c r="Z266" s="5">
        <v>0</v>
      </c>
      <c r="AA266">
        <v>0</v>
      </c>
      <c r="AB266" s="5">
        <f>SUM(TBL_DATA[[#This Row],[Consumer.Discretionary.1]:[Utilities.1]])*SQRT(252)</f>
        <v>0</v>
      </c>
      <c r="BO266" s="5" t="str">
        <f xml:space="preserve"> IF(ISBLANK(TBL_DATA[[#This Row],[SMALL.CAP]]),"",  SUM(TBL_DATA[[#This Row],[LARGE.CAP]:[SMALL.CAP]])*SQRT(252))</f>
        <v/>
      </c>
    </row>
    <row r="267" spans="1:67" x14ac:dyDescent="0.25">
      <c r="A267" s="3">
        <f>DATE(YEAR(TBL_DATA[[#This Row],[Date]]), MONTH(TBL_DATA[[#This Row],[Date]]), DAY(TBL_DATA[[#This Row],[Date]]))</f>
        <v>41123</v>
      </c>
      <c r="B267" s="72" t="s">
        <v>383</v>
      </c>
      <c r="C267" s="11">
        <v>-8.5292020302297209E-4</v>
      </c>
      <c r="D267" s="6">
        <v>6.1781483237023815E-2</v>
      </c>
      <c r="E267" s="6">
        <v>-2.6117176055697855E-2</v>
      </c>
      <c r="F267" s="2">
        <v>0.39384879722879745</v>
      </c>
      <c r="G267" s="121">
        <v>0.59743549779239236</v>
      </c>
      <c r="H267" s="18">
        <v>3.2933311207590217E-3</v>
      </c>
      <c r="I267" s="2">
        <v>4.7313954722780105E-2</v>
      </c>
      <c r="J267" s="6">
        <v>1.1285868870539999</v>
      </c>
      <c r="K267" s="6">
        <v>0.55064417274226896</v>
      </c>
      <c r="L267" s="6">
        <v>3.479468016880872E-3</v>
      </c>
      <c r="M267" s="6">
        <v>8.2398239016516536E-2</v>
      </c>
      <c r="N267" s="6">
        <v>5.8690598837264699E-2</v>
      </c>
      <c r="O267" s="6">
        <v>-2.0049369171694864E-2</v>
      </c>
      <c r="P267" s="2">
        <v>-1.3894740369641735E-2</v>
      </c>
      <c r="Q267" s="2">
        <v>-1.2149835840490002E-2</v>
      </c>
      <c r="R267" s="6">
        <v>-1.837949682747797E-2</v>
      </c>
      <c r="S267" s="6">
        <v>5.8111275440019296E-2</v>
      </c>
      <c r="T267" s="86">
        <v>-0.31628107778237863</v>
      </c>
      <c r="U267" s="6">
        <v>4.8935043945522283E-2</v>
      </c>
      <c r="V267" s="6">
        <v>5.9630344637728504E-2</v>
      </c>
      <c r="W267" s="29">
        <v>0.82063996515225179</v>
      </c>
      <c r="X267">
        <v>0.77293951755127155</v>
      </c>
      <c r="Y267">
        <v>0.74205402279232258</v>
      </c>
      <c r="Z267" s="5">
        <v>0</v>
      </c>
      <c r="AA267">
        <v>0</v>
      </c>
      <c r="AB267" s="5">
        <f>SUM(TBL_DATA[[#This Row],[Consumer.Discretionary.1]:[Utilities.1]])*SQRT(252)</f>
        <v>0</v>
      </c>
      <c r="BO267" s="5" t="str">
        <f xml:space="preserve"> IF(ISBLANK(TBL_DATA[[#This Row],[SMALL.CAP]]),"",  SUM(TBL_DATA[[#This Row],[LARGE.CAP]:[SMALL.CAP]])*SQRT(252))</f>
        <v/>
      </c>
    </row>
    <row r="268" spans="1:67" x14ac:dyDescent="0.25">
      <c r="A268" s="3">
        <f>DATE(YEAR(TBL_DATA[[#This Row],[Date]]), MONTH(TBL_DATA[[#This Row],[Date]]), DAY(TBL_DATA[[#This Row],[Date]]))</f>
        <v>41124</v>
      </c>
      <c r="B268" s="72" t="s">
        <v>384</v>
      </c>
      <c r="C268" s="11">
        <v>1.0243779562820108E-2</v>
      </c>
      <c r="D268" s="6">
        <v>7.2658138695188113E-2</v>
      </c>
      <c r="E268" s="6">
        <v>-1.8910494933805699E-2</v>
      </c>
      <c r="F268" s="2">
        <v>0.40370483878437013</v>
      </c>
      <c r="G268" s="121">
        <v>0.61057301382116025</v>
      </c>
      <c r="H268" s="18">
        <v>3.3095368962484132E-3</v>
      </c>
      <c r="I268" s="2">
        <v>5.5689466006271893E-2</v>
      </c>
      <c r="J268" s="6">
        <v>1.1734633835344617</v>
      </c>
      <c r="K268" s="6">
        <v>0.56545908681801405</v>
      </c>
      <c r="L268" s="6">
        <v>3.4959848482415262E-3</v>
      </c>
      <c r="M268" s="6">
        <v>8.4188830335916051E-2</v>
      </c>
      <c r="N268" s="6">
        <v>5.7556651156425567E-2</v>
      </c>
      <c r="O268" s="6">
        <v>-1.0010970927043172E-2</v>
      </c>
      <c r="P268" s="2">
        <v>-1.3939251702715909E-2</v>
      </c>
      <c r="Q268" s="2">
        <v>-1.2156428755156551E-2</v>
      </c>
      <c r="R268" s="6">
        <v>-9.7967069321354128E-3</v>
      </c>
      <c r="S268" s="6">
        <v>5.8058269806099259E-2</v>
      </c>
      <c r="T268" s="86">
        <v>-0.16873921604715525</v>
      </c>
      <c r="U268" s="6">
        <v>5.5994567617997593E-2</v>
      </c>
      <c r="V268" s="6">
        <v>5.9715103300003167E-2</v>
      </c>
      <c r="W268" s="29">
        <v>0.93769523158464707</v>
      </c>
      <c r="X268">
        <v>0.78139171599215229</v>
      </c>
      <c r="Y268">
        <v>0.75197013691902292</v>
      </c>
      <c r="Z268" s="5">
        <v>0</v>
      </c>
      <c r="AA268">
        <v>0</v>
      </c>
      <c r="AB268" s="5">
        <f>SUM(TBL_DATA[[#This Row],[Consumer.Discretionary.1]:[Utilities.1]])*SQRT(252)</f>
        <v>0</v>
      </c>
      <c r="BO268" s="5" t="str">
        <f xml:space="preserve"> IF(ISBLANK(TBL_DATA[[#This Row],[SMALL.CAP]]),"",  SUM(TBL_DATA[[#This Row],[LARGE.CAP]:[SMALL.CAP]])*SQRT(252))</f>
        <v/>
      </c>
    </row>
    <row r="269" spans="1:67" x14ac:dyDescent="0.25">
      <c r="A269" s="3">
        <f>DATE(YEAR(TBL_DATA[[#This Row],[Date]]), MONTH(TBL_DATA[[#This Row],[Date]]), DAY(TBL_DATA[[#This Row],[Date]]))</f>
        <v>41127</v>
      </c>
      <c r="B269" s="72" t="s">
        <v>385</v>
      </c>
      <c r="C269" s="11">
        <v>3.7816872142955307E-3</v>
      </c>
      <c r="D269" s="6">
        <v>7.6714596263601775E-2</v>
      </c>
      <c r="E269" s="6">
        <v>3.5426449914606195E-3</v>
      </c>
      <c r="F269" s="2">
        <v>0.40453884382774458</v>
      </c>
      <c r="G269" s="121">
        <v>0.61160264952746934</v>
      </c>
      <c r="H269" s="18">
        <v>3.3101552496250398E-3</v>
      </c>
      <c r="I269" s="2">
        <v>7.0407393237026383E-2</v>
      </c>
      <c r="J269" s="6">
        <v>1.1754111075528286</v>
      </c>
      <c r="K269" s="6">
        <v>0.56900266970965352</v>
      </c>
      <c r="L269" s="6">
        <v>3.4869644828649828E-3</v>
      </c>
      <c r="M269" s="6">
        <v>8.4316098821312288E-2</v>
      </c>
      <c r="N269" s="6">
        <v>5.7302953620482447E-2</v>
      </c>
      <c r="O269" s="6">
        <v>-6.2671420735050942E-3</v>
      </c>
      <c r="P269" s="2">
        <v>-1.3857579963650156E-2</v>
      </c>
      <c r="Q269" s="2">
        <v>-1.2072061917758154E-2</v>
      </c>
      <c r="R269" s="6">
        <v>4.8408615876160965E-4</v>
      </c>
      <c r="S269" s="6">
        <v>5.809069029567912E-2</v>
      </c>
      <c r="T269" s="86">
        <v>8.333282945987246E-3</v>
      </c>
      <c r="U269" s="6">
        <v>6.6103429537800684E-2</v>
      </c>
      <c r="V269" s="6">
        <v>5.9480169350905686E-2</v>
      </c>
      <c r="W269" s="29">
        <v>1.1113524097051708</v>
      </c>
      <c r="X269">
        <v>0.78205028580486391</v>
      </c>
      <c r="Y269">
        <v>0.75432265623515093</v>
      </c>
      <c r="Z269" s="5">
        <v>0</v>
      </c>
      <c r="AA269">
        <v>0</v>
      </c>
      <c r="AB269" s="5">
        <f>SUM(TBL_DATA[[#This Row],[Consumer.Discretionary.1]:[Utilities.1]])*SQRT(252)</f>
        <v>0</v>
      </c>
      <c r="BO269" s="5" t="str">
        <f xml:space="preserve"> IF(ISBLANK(TBL_DATA[[#This Row],[SMALL.CAP]]),"",  SUM(TBL_DATA[[#This Row],[LARGE.CAP]:[SMALL.CAP]])*SQRT(252))</f>
        <v/>
      </c>
    </row>
    <row r="270" spans="1:67" x14ac:dyDescent="0.25">
      <c r="A270" s="3">
        <f>DATE(YEAR(TBL_DATA[[#This Row],[Date]]), MONTH(TBL_DATA[[#This Row],[Date]]), DAY(TBL_DATA[[#This Row],[Date]]))</f>
        <v>41128</v>
      </c>
      <c r="B270" s="72" t="s">
        <v>386</v>
      </c>
      <c r="C270" s="11">
        <v>4.2228447621545651E-3</v>
      </c>
      <c r="D270" s="6">
        <v>8.1261394856768865E-2</v>
      </c>
      <c r="E270" s="6">
        <v>1.2562806879435673E-2</v>
      </c>
      <c r="F270" s="2">
        <v>0.40591748694976726</v>
      </c>
      <c r="G270" s="121">
        <v>0.61166559216675864</v>
      </c>
      <c r="H270" s="18">
        <v>3.320960912346454E-3</v>
      </c>
      <c r="I270" s="2">
        <v>7.4668098768306379E-2</v>
      </c>
      <c r="J270" s="6">
        <v>1.1865361600203062</v>
      </c>
      <c r="K270" s="6">
        <v>0.5696035851142478</v>
      </c>
      <c r="L270" s="6">
        <v>3.4961909990060065E-3</v>
      </c>
      <c r="M270" s="6">
        <v>8.4598195245356708E-2</v>
      </c>
      <c r="N270" s="6">
        <v>5.7188047543517216E-2</v>
      </c>
      <c r="O270" s="6">
        <v>-2.0707624794292778E-3</v>
      </c>
      <c r="P270" s="2">
        <v>-1.3808748872303978E-2</v>
      </c>
      <c r="Q270" s="2">
        <v>-1.2017257017580043E-2</v>
      </c>
      <c r="R270" s="6">
        <v>-3.6169433723237665E-3</v>
      </c>
      <c r="S270" s="6">
        <v>5.7877738230415671E-2</v>
      </c>
      <c r="T270" s="86">
        <v>-6.2492825098389992E-2</v>
      </c>
      <c r="U270" s="6">
        <v>6.4203905681053497E-2</v>
      </c>
      <c r="V270" s="6">
        <v>5.939420864135992E-2</v>
      </c>
      <c r="W270" s="29">
        <v>1.0809792259163848</v>
      </c>
      <c r="X270">
        <v>0.78209052683609381</v>
      </c>
      <c r="Y270">
        <v>0.7547208656942298</v>
      </c>
      <c r="Z270" s="5">
        <v>0</v>
      </c>
      <c r="AA270">
        <v>0</v>
      </c>
      <c r="AB270" s="5">
        <f>SUM(TBL_DATA[[#This Row],[Consumer.Discretionary.1]:[Utilities.1]])*SQRT(252)</f>
        <v>0</v>
      </c>
      <c r="BO270" s="5" t="str">
        <f xml:space="preserve"> IF(ISBLANK(TBL_DATA[[#This Row],[SMALL.CAP]]),"",  SUM(TBL_DATA[[#This Row],[LARGE.CAP]:[SMALL.CAP]])*SQRT(252))</f>
        <v/>
      </c>
    </row>
    <row r="271" spans="1:67" x14ac:dyDescent="0.25">
      <c r="A271" s="3">
        <f>DATE(YEAR(TBL_DATA[[#This Row],[Date]]), MONTH(TBL_DATA[[#This Row],[Date]]), DAY(TBL_DATA[[#This Row],[Date]]))</f>
        <v>41129</v>
      </c>
      <c r="B271" s="72" t="s">
        <v>387</v>
      </c>
      <c r="C271" s="11">
        <v>5.1258090670476741E-3</v>
      </c>
      <c r="D271" s="6">
        <v>8.6803734318374293E-2</v>
      </c>
      <c r="E271" s="6">
        <v>1.7691131641930813E-2</v>
      </c>
      <c r="F271" s="2">
        <v>0.40968121894399934</v>
      </c>
      <c r="G271" s="121">
        <v>0.61036671850850832</v>
      </c>
      <c r="H271" s="18">
        <v>3.3481392934037557E-3</v>
      </c>
      <c r="I271" s="2">
        <v>6.5392627749554455E-2</v>
      </c>
      <c r="J271" s="6">
        <v>1.2263831797815945</v>
      </c>
      <c r="K271" s="6">
        <v>0.58578175971453406</v>
      </c>
      <c r="L271" s="6">
        <v>3.4521535474866163E-3</v>
      </c>
      <c r="M271" s="6">
        <v>8.5148257543378264E-2</v>
      </c>
      <c r="N271" s="6">
        <v>5.7188047543517216E-2</v>
      </c>
      <c r="O271" s="6">
        <v>0</v>
      </c>
      <c r="P271" s="2">
        <v>-1.3830316021218227E-2</v>
      </c>
      <c r="Q271" s="2">
        <v>-1.2027175784118778E-2</v>
      </c>
      <c r="R271" s="6">
        <v>-1.8456514534541668E-3</v>
      </c>
      <c r="S271" s="6">
        <v>5.8005262213593443E-2</v>
      </c>
      <c r="T271" s="86">
        <v>-3.1818689943300373E-2</v>
      </c>
      <c r="U271" s="6">
        <v>6.3745545428900652E-2</v>
      </c>
      <c r="V271" s="6">
        <v>5.9367577927047291E-2</v>
      </c>
      <c r="W271" s="29">
        <v>1.0737434076767145</v>
      </c>
      <c r="X271">
        <v>0.78125969978523047</v>
      </c>
      <c r="Y271">
        <v>0.76536380873055021</v>
      </c>
      <c r="Z271" s="5">
        <v>0</v>
      </c>
      <c r="AA271">
        <v>0</v>
      </c>
      <c r="AB271" s="5">
        <f>SUM(TBL_DATA[[#This Row],[Consumer.Discretionary.1]:[Utilities.1]])*SQRT(252)</f>
        <v>0</v>
      </c>
      <c r="BO271" s="5" t="str">
        <f xml:space="preserve"> IF(ISBLANK(TBL_DATA[[#This Row],[SMALL.CAP]]),"",  SUM(TBL_DATA[[#This Row],[LARGE.CAP]:[SMALL.CAP]])*SQRT(252))</f>
        <v/>
      </c>
    </row>
    <row r="272" spans="1:67" x14ac:dyDescent="0.25">
      <c r="A272" s="3">
        <f>DATE(YEAR(TBL_DATA[[#This Row],[Date]]), MONTH(TBL_DATA[[#This Row],[Date]]), DAY(TBL_DATA[[#This Row],[Date]]))</f>
        <v>41130</v>
      </c>
      <c r="B272" s="72" t="s">
        <v>388</v>
      </c>
      <c r="C272" s="11">
        <v>-2.693390938174973E-3</v>
      </c>
      <c r="D272" s="6">
        <v>8.3876546988786549E-2</v>
      </c>
      <c r="E272" s="6">
        <v>4.7838274925089408E-3</v>
      </c>
      <c r="F272" s="2">
        <v>0.40956043058610236</v>
      </c>
      <c r="G272" s="121">
        <v>0.60682051318122399</v>
      </c>
      <c r="H272" s="18">
        <v>3.3709621316634097E-3</v>
      </c>
      <c r="I272" s="2">
        <v>5.928048029241717E-2</v>
      </c>
      <c r="J272" s="6">
        <v>1.2303640447167734</v>
      </c>
      <c r="K272" s="6">
        <v>0.58497993647739777</v>
      </c>
      <c r="L272" s="6">
        <v>3.4633229783216247E-3</v>
      </c>
      <c r="M272" s="6">
        <v>8.5341194732361111E-2</v>
      </c>
      <c r="N272" s="6">
        <v>5.7441189061708649E-2</v>
      </c>
      <c r="O272" s="6">
        <v>-2.6933909381748888E-3</v>
      </c>
      <c r="P272" s="2">
        <v>-1.3926040604565504E-2</v>
      </c>
      <c r="Q272" s="2">
        <v>-1.2118814637250017E-2</v>
      </c>
      <c r="R272" s="6">
        <v>-1.5165229188071172E-2</v>
      </c>
      <c r="S272" s="6">
        <v>5.7925907976115014E-2</v>
      </c>
      <c r="T272" s="86">
        <v>-0.26180390982087592</v>
      </c>
      <c r="U272" s="6">
        <v>5.3474009608399653E-2</v>
      </c>
      <c r="V272" s="6">
        <v>5.9355914242745646E-2</v>
      </c>
      <c r="W272" s="29">
        <v>0.90090448931018086</v>
      </c>
      <c r="X272">
        <v>0.7789868504546299</v>
      </c>
      <c r="Y272">
        <v>0.76483981099142428</v>
      </c>
      <c r="Z272" s="5">
        <v>0</v>
      </c>
      <c r="AA272">
        <v>0</v>
      </c>
      <c r="AB272" s="5">
        <f>SUM(TBL_DATA[[#This Row],[Consumer.Discretionary.1]:[Utilities.1]])*SQRT(252)</f>
        <v>0</v>
      </c>
      <c r="BO272" s="5" t="str">
        <f xml:space="preserve"> IF(ISBLANK(TBL_DATA[[#This Row],[SMALL.CAP]]),"",  SUM(TBL_DATA[[#This Row],[LARGE.CAP]:[SMALL.CAP]])*SQRT(252))</f>
        <v/>
      </c>
    </row>
    <row r="273" spans="1:67" x14ac:dyDescent="0.25">
      <c r="A273" s="3">
        <f>DATE(YEAR(TBL_DATA[[#This Row],[Date]]), MONTH(TBL_DATA[[#This Row],[Date]]), DAY(TBL_DATA[[#This Row],[Date]]))</f>
        <v>41131</v>
      </c>
      <c r="B273" s="72" t="s">
        <v>389</v>
      </c>
      <c r="C273" s="11">
        <v>-7.8141065186099635E-4</v>
      </c>
      <c r="D273" s="6">
        <v>8.3029594309667054E-2</v>
      </c>
      <c r="E273" s="6">
        <v>-7.0672689751773987E-3</v>
      </c>
      <c r="F273" s="2">
        <v>0.40994241712545543</v>
      </c>
      <c r="G273" s="121">
        <v>0.60634655784143876</v>
      </c>
      <c r="H273" s="18">
        <v>3.3739321624707583E-3</v>
      </c>
      <c r="I273" s="2">
        <v>5.3056453579786389E-2</v>
      </c>
      <c r="J273" s="6">
        <v>1.2292003955535233</v>
      </c>
      <c r="K273" s="6">
        <v>0.58371593749796646</v>
      </c>
      <c r="L273" s="6">
        <v>3.4695584774871277E-3</v>
      </c>
      <c r="M273" s="6">
        <v>8.5364949940079107E-2</v>
      </c>
      <c r="N273" s="6">
        <v>5.7462201480394909E-2</v>
      </c>
      <c r="O273" s="6">
        <v>-3.4726969456673196E-3</v>
      </c>
      <c r="P273" s="2">
        <v>-1.3941072171659722E-2</v>
      </c>
      <c r="Q273" s="2">
        <v>-1.2133343152700987E-2</v>
      </c>
      <c r="R273" s="6">
        <v>-9.3866682771901466E-3</v>
      </c>
      <c r="S273" s="6">
        <v>5.7636097906519045E-2</v>
      </c>
      <c r="T273" s="86">
        <v>-0.16286092601922048</v>
      </c>
      <c r="U273" s="6">
        <v>6.13475782973536E-2</v>
      </c>
      <c r="V273" s="6">
        <v>5.8893960343284278E-2</v>
      </c>
      <c r="W273" s="29">
        <v>1.0416616226819786</v>
      </c>
      <c r="X273">
        <v>0.77868257836003918</v>
      </c>
      <c r="Y273">
        <v>0.76401304798934311</v>
      </c>
      <c r="Z273" s="5">
        <v>0</v>
      </c>
      <c r="AA273">
        <v>0</v>
      </c>
      <c r="AB273" s="5">
        <f>SUM(TBL_DATA[[#This Row],[Consumer.Discretionary.1]:[Utilities.1]])*SQRT(252)</f>
        <v>0</v>
      </c>
      <c r="BO273" s="5" t="str">
        <f xml:space="preserve"> IF(ISBLANK(TBL_DATA[[#This Row],[SMALL.CAP]]),"",  SUM(TBL_DATA[[#This Row],[LARGE.CAP]:[SMALL.CAP]])*SQRT(252))</f>
        <v/>
      </c>
    </row>
    <row r="274" spans="1:67" x14ac:dyDescent="0.25">
      <c r="A274" s="3">
        <f>DATE(YEAR(TBL_DATA[[#This Row],[Date]]), MONTH(TBL_DATA[[#This Row],[Date]]), DAY(TBL_DATA[[#This Row],[Date]]))</f>
        <v>41134</v>
      </c>
      <c r="B274" s="72" t="s">
        <v>390</v>
      </c>
      <c r="C274" s="11">
        <v>-7.2714301393920567E-4</v>
      </c>
      <c r="D274" s="6">
        <v>8.2242076906275496E-2</v>
      </c>
      <c r="E274" s="6">
        <v>-1.5621556944876547E-2</v>
      </c>
      <c r="F274" s="2">
        <v>0.41324268525377378</v>
      </c>
      <c r="G274" s="121">
        <v>0.60609568647586132</v>
      </c>
      <c r="H274" s="18">
        <v>3.3667852256409631E-3</v>
      </c>
      <c r="I274" s="2">
        <v>2.0514433488160622E-2</v>
      </c>
      <c r="J274" s="6">
        <v>1.2807413760107944</v>
      </c>
      <c r="K274" s="6">
        <v>0.59535613849947866</v>
      </c>
      <c r="L274" s="6">
        <v>3.4123732013133117E-3</v>
      </c>
      <c r="M274" s="6">
        <v>8.51569924534651E-2</v>
      </c>
      <c r="N274" s="6">
        <v>5.7200950007252248E-2</v>
      </c>
      <c r="O274" s="6">
        <v>-4.1973148122828041E-3</v>
      </c>
      <c r="P274" s="2">
        <v>-1.3873032432635053E-2</v>
      </c>
      <c r="Q274" s="2">
        <v>-1.2069707220900778E-2</v>
      </c>
      <c r="R274" s="6">
        <v>-1.3284272209984183E-2</v>
      </c>
      <c r="S274" s="6">
        <v>5.7579498275352699E-2</v>
      </c>
      <c r="T274" s="86">
        <v>-0.23071184376176837</v>
      </c>
      <c r="U274" s="6">
        <v>5.0794877084760603E-2</v>
      </c>
      <c r="V274" s="6">
        <v>5.8848331983096143E-2</v>
      </c>
      <c r="W274" s="29">
        <v>0.86314896910504024</v>
      </c>
      <c r="X274">
        <v>0.77852147464014221</v>
      </c>
      <c r="Y274">
        <v>0.77159324679488928</v>
      </c>
      <c r="Z274" s="5">
        <v>0</v>
      </c>
      <c r="AA274">
        <v>0</v>
      </c>
      <c r="AB274" s="5">
        <f>SUM(TBL_DATA[[#This Row],[Consumer.Discretionary.1]:[Utilities.1]])*SQRT(252)</f>
        <v>0</v>
      </c>
      <c r="BO274" s="5" t="str">
        <f xml:space="preserve"> IF(ISBLANK(TBL_DATA[[#This Row],[SMALL.CAP]]),"",  SUM(TBL_DATA[[#This Row],[LARGE.CAP]:[SMALL.CAP]])*SQRT(252))</f>
        <v/>
      </c>
    </row>
    <row r="275" spans="1:67" x14ac:dyDescent="0.25">
      <c r="A275" s="3">
        <f>DATE(YEAR(TBL_DATA[[#This Row],[Date]]), MONTH(TBL_DATA[[#This Row],[Date]]), DAY(TBL_DATA[[#This Row],[Date]]))</f>
        <v>41135</v>
      </c>
      <c r="B275" s="72" t="s">
        <v>391</v>
      </c>
      <c r="C275" s="11">
        <v>-6.452941580283798E-4</v>
      </c>
      <c r="D275" s="6">
        <v>8.1543712416475289E-2</v>
      </c>
      <c r="E275" s="6">
        <v>-2.2151333149972974E-2</v>
      </c>
      <c r="F275" s="2">
        <v>0.41436741729443882</v>
      </c>
      <c r="G275" s="121">
        <v>0.60604745308669039</v>
      </c>
      <c r="H275" s="18">
        <v>3.3651778584411064E-3</v>
      </c>
      <c r="I275" s="2">
        <v>1.3129738378956368E-2</v>
      </c>
      <c r="J275" s="6">
        <v>1.2850142911276883</v>
      </c>
      <c r="K275" s="6">
        <v>0.59547903993743645</v>
      </c>
      <c r="L275" s="6">
        <v>3.4100172908776709E-3</v>
      </c>
      <c r="M275" s="6">
        <v>8.5111126139961635E-2</v>
      </c>
      <c r="N275" s="6">
        <v>5.714978116983313E-2</v>
      </c>
      <c r="O275" s="6">
        <v>-4.8399004675835355E-3</v>
      </c>
      <c r="P275" s="2">
        <v>-1.3853876568308027E-2</v>
      </c>
      <c r="Q275" s="2">
        <v>-1.2051522643571179E-2</v>
      </c>
      <c r="R275" s="6">
        <v>-1.8241438966949408E-2</v>
      </c>
      <c r="S275" s="6">
        <v>5.7522619320198747E-2</v>
      </c>
      <c r="T275" s="86">
        <v>-0.31711766923214552</v>
      </c>
      <c r="U275" s="6">
        <v>4.6339953613935947E-2</v>
      </c>
      <c r="V275" s="6">
        <v>5.8823483516450101E-2</v>
      </c>
      <c r="W275" s="29">
        <v>0.7877798260787614</v>
      </c>
      <c r="X275">
        <v>0.77849049646523649</v>
      </c>
      <c r="Y275">
        <v>0.77167288402368805</v>
      </c>
      <c r="Z275" s="5">
        <v>0</v>
      </c>
      <c r="AA275">
        <v>0</v>
      </c>
      <c r="AB275" s="5">
        <f>SUM(TBL_DATA[[#This Row],[Consumer.Discretionary.1]:[Utilities.1]])*SQRT(252)</f>
        <v>0</v>
      </c>
      <c r="BO275" s="5" t="str">
        <f xml:space="preserve"> IF(ISBLANK(TBL_DATA[[#This Row],[SMALL.CAP]]),"",  SUM(TBL_DATA[[#This Row],[LARGE.CAP]:[SMALL.CAP]])*SQRT(252))</f>
        <v/>
      </c>
    </row>
    <row r="276" spans="1:67" x14ac:dyDescent="0.25">
      <c r="A276" s="3">
        <f>DATE(YEAR(TBL_DATA[[#This Row],[Date]]), MONTH(TBL_DATA[[#This Row],[Date]]), DAY(TBL_DATA[[#This Row],[Date]]))</f>
        <v>41136</v>
      </c>
      <c r="B276" s="72" t="s">
        <v>392</v>
      </c>
      <c r="C276" s="11">
        <v>3.7506182337747203E-3</v>
      </c>
      <c r="D276" s="6">
        <v>8.5600169984888952E-2</v>
      </c>
      <c r="E276" s="6">
        <v>-1.3132644988768205E-2</v>
      </c>
      <c r="F276" s="2">
        <v>0.41528901687216119</v>
      </c>
      <c r="G276" s="29">
        <v>0.6029071963523247</v>
      </c>
      <c r="H276" s="56">
        <v>3.3879279036276005E-3</v>
      </c>
      <c r="I276">
        <v>1.2204279843466281E-2</v>
      </c>
      <c r="J276" s="6">
        <v>1.2959986758404367</v>
      </c>
      <c r="K276" s="6">
        <v>0.59784631812114974</v>
      </c>
      <c r="L276" s="6">
        <v>3.4094488244989425E-3</v>
      </c>
      <c r="M276" s="6">
        <v>8.5347031817236907E-2</v>
      </c>
      <c r="N276" s="6">
        <v>5.7120763303405708E-2</v>
      </c>
      <c r="O276" s="6">
        <v>-1.1074348527521094E-3</v>
      </c>
      <c r="P276" s="2">
        <v>-1.3819182146485223E-2</v>
      </c>
      <c r="Q276" s="2">
        <v>-1.2011832570267916E-2</v>
      </c>
      <c r="R276" s="5">
        <v>-4.591144584042306E-3</v>
      </c>
      <c r="S276" s="5">
        <v>5.74617806890717E-2</v>
      </c>
      <c r="T276" s="85">
        <v>-7.9899100393097763E-2</v>
      </c>
      <c r="U276" s="6">
        <v>6.3616984120389963E-2</v>
      </c>
      <c r="V276" s="5">
        <v>5.8156390108968406E-2</v>
      </c>
      <c r="W276" s="29">
        <v>1.0938949959099933</v>
      </c>
      <c r="X276">
        <v>0.77647098873835896</v>
      </c>
      <c r="Y276">
        <v>0.77320522380617029</v>
      </c>
      <c r="Z276" s="5">
        <v>0</v>
      </c>
      <c r="AA276">
        <v>0</v>
      </c>
      <c r="AB276" s="5">
        <f>SUM(TBL_DATA[[#This Row],[Consumer.Discretionary.1]:[Utilities.1]])*SQRT(252)</f>
        <v>0</v>
      </c>
      <c r="BO276" s="5" t="str">
        <f xml:space="preserve"> IF(ISBLANK(TBL_DATA[[#This Row],[SMALL.CAP]]),"",  SUM(TBL_DATA[[#This Row],[LARGE.CAP]:[SMALL.CAP]])*SQRT(252))</f>
        <v/>
      </c>
    </row>
    <row r="277" spans="1:67" x14ac:dyDescent="0.25">
      <c r="A277" s="3">
        <f>DATE(YEAR(TBL_DATA[[#This Row],[Date]]), MONTH(TBL_DATA[[#This Row],[Date]]), DAY(TBL_DATA[[#This Row],[Date]]))</f>
        <v>41137</v>
      </c>
      <c r="B277" s="72" t="s">
        <v>393</v>
      </c>
      <c r="C277" s="11">
        <v>5.44750277165663E-3</v>
      </c>
      <c r="D277" s="6">
        <v>9.1513979919792598E-2</v>
      </c>
      <c r="E277" s="6">
        <v>5.6413970490010179E-4</v>
      </c>
      <c r="F277" s="2">
        <v>0.41519681499476302</v>
      </c>
      <c r="G277" s="121">
        <v>0.59211540499583915</v>
      </c>
      <c r="H277" s="18">
        <v>3.4005636917369868E-3</v>
      </c>
      <c r="I277" s="2">
        <v>3.977376071583727E-2</v>
      </c>
      <c r="J277" s="6">
        <v>1.28400243593407</v>
      </c>
      <c r="K277" s="6">
        <v>0.57251644625022935</v>
      </c>
      <c r="L277" s="6">
        <v>3.481304147110184E-3</v>
      </c>
      <c r="M277" s="6">
        <v>8.4524484797591601E-2</v>
      </c>
      <c r="N277" s="6">
        <v>5.5287151983984768E-2</v>
      </c>
      <c r="O277" s="6">
        <v>0</v>
      </c>
      <c r="P277" s="2">
        <v>-1.3481773211965234E-2</v>
      </c>
      <c r="Q277" s="2">
        <v>-1.1691842284946628E-2</v>
      </c>
      <c r="R277" s="6">
        <v>3.2933670515220559E-3</v>
      </c>
      <c r="S277" s="6">
        <v>5.7502832159976466E-2</v>
      </c>
      <c r="T277" s="86">
        <v>5.7273127736729615E-2</v>
      </c>
      <c r="U277" s="6">
        <v>7.4465425033886534E-2</v>
      </c>
      <c r="V277" s="6">
        <v>5.8662179198163869E-2</v>
      </c>
      <c r="W277" s="29">
        <v>1.2693941147726286</v>
      </c>
      <c r="X277">
        <v>0.76949035406289468</v>
      </c>
      <c r="Y277">
        <v>0.75664816543108682</v>
      </c>
      <c r="Z277" s="5">
        <v>0</v>
      </c>
      <c r="AA277">
        <v>0</v>
      </c>
      <c r="AB277" s="5">
        <f>SUM(TBL_DATA[[#This Row],[Consumer.Discretionary.1]:[Utilities.1]])*SQRT(252)</f>
        <v>0</v>
      </c>
      <c r="BO277" s="5" t="str">
        <f xml:space="preserve"> IF(ISBLANK(TBL_DATA[[#This Row],[SMALL.CAP]]),"",  SUM(TBL_DATA[[#This Row],[LARGE.CAP]:[SMALL.CAP]])*SQRT(252))</f>
        <v/>
      </c>
    </row>
    <row r="278" spans="1:67" x14ac:dyDescent="0.25">
      <c r="A278" s="3">
        <f>DATE(YEAR(TBL_DATA[[#This Row],[Date]]), MONTH(TBL_DATA[[#This Row],[Date]]), DAY(TBL_DATA[[#This Row],[Date]]))</f>
        <v>41138</v>
      </c>
      <c r="B278" s="72" t="s">
        <v>394</v>
      </c>
      <c r="C278" s="11">
        <v>6.4798050613267379E-3</v>
      </c>
      <c r="D278" s="6">
        <v>9.8586777731386022E-2</v>
      </c>
      <c r="E278" s="6">
        <v>1.5579470707399956E-2</v>
      </c>
      <c r="F278" s="2">
        <v>0.41802851584301087</v>
      </c>
      <c r="G278" s="121">
        <v>0.58251273614063737</v>
      </c>
      <c r="H278" s="18">
        <v>3.4693749961496332E-3</v>
      </c>
      <c r="I278" s="2">
        <v>3.9813057841072252E-2</v>
      </c>
      <c r="J278" s="6">
        <v>1.3328028893229511</v>
      </c>
      <c r="K278" s="6">
        <v>0.57095999612350523</v>
      </c>
      <c r="L278" s="6">
        <v>3.5170498385848764E-3</v>
      </c>
      <c r="M278" s="6">
        <v>8.5237342114956829E-2</v>
      </c>
      <c r="N278" s="6">
        <v>5.5219235088419596E-2</v>
      </c>
      <c r="O278" s="6">
        <v>0</v>
      </c>
      <c r="P278" s="2">
        <v>-1.3475906415463503E-2</v>
      </c>
      <c r="Q278" s="2">
        <v>-1.1670879680857792E-2</v>
      </c>
      <c r="R278" s="6">
        <v>1.94576533043751E-2</v>
      </c>
      <c r="S278" s="6">
        <v>5.7945421101885879E-2</v>
      </c>
      <c r="T278" s="86">
        <v>0.3357927673036073</v>
      </c>
      <c r="U278" s="6">
        <v>8.9378677051326738E-2</v>
      </c>
      <c r="V278" s="6">
        <v>5.9475123084246982E-2</v>
      </c>
      <c r="W278" s="29">
        <v>1.5027909555516368</v>
      </c>
      <c r="X278">
        <v>0.76322521980123104</v>
      </c>
      <c r="Y278">
        <v>0.75561894902358384</v>
      </c>
      <c r="Z278" s="5">
        <v>0</v>
      </c>
      <c r="AA278">
        <v>0</v>
      </c>
      <c r="AB278" s="5">
        <f>SUM(TBL_DATA[[#This Row],[Consumer.Discretionary.1]:[Utilities.1]])*SQRT(252)</f>
        <v>0</v>
      </c>
      <c r="BO278" s="5" t="str">
        <f xml:space="preserve"> IF(ISBLANK(TBL_DATA[[#This Row],[SMALL.CAP]]),"",  SUM(TBL_DATA[[#This Row],[LARGE.CAP]:[SMALL.CAP]])*SQRT(252))</f>
        <v/>
      </c>
    </row>
    <row r="279" spans="1:67" x14ac:dyDescent="0.25">
      <c r="A279" s="3">
        <f>DATE(YEAR(TBL_DATA[[#This Row],[Date]]), MONTH(TBL_DATA[[#This Row],[Date]]), DAY(TBL_DATA[[#This Row],[Date]]))</f>
        <v>41141</v>
      </c>
      <c r="B279" s="72" t="s">
        <v>395</v>
      </c>
      <c r="C279" s="11">
        <v>-5.0720227226618694E-3</v>
      </c>
      <c r="D279" s="6">
        <v>9.3014720631916514E-2</v>
      </c>
      <c r="E279" s="6">
        <v>-8.0614256321960287E-3</v>
      </c>
      <c r="F279" s="2">
        <v>0.41706893238175058</v>
      </c>
      <c r="G279" s="121">
        <v>0.56448944684569502</v>
      </c>
      <c r="H279" s="18">
        <v>3.527153105958609E-3</v>
      </c>
      <c r="I279" s="2">
        <v>2.2149026404677086E-2</v>
      </c>
      <c r="J279" s="6">
        <v>1.3462396586775436</v>
      </c>
      <c r="K279" s="6">
        <v>0.55505557631243596</v>
      </c>
      <c r="L279" s="6">
        <v>3.565150388716912E-3</v>
      </c>
      <c r="M279" s="6">
        <v>8.4844802029976935E-2</v>
      </c>
      <c r="N279" s="6">
        <v>5.6143259450685115E-2</v>
      </c>
      <c r="O279" s="6">
        <v>-5.0720227226619397E-3</v>
      </c>
      <c r="P279" s="2">
        <v>-1.3611793789189914E-2</v>
      </c>
      <c r="Q279" s="2">
        <v>-1.1815079671216916E-2</v>
      </c>
      <c r="R279" s="6">
        <v>1.2792622664889564E-2</v>
      </c>
      <c r="S279" s="6">
        <v>5.8342165281343492E-2</v>
      </c>
      <c r="T279" s="86">
        <v>0.21926890445700264</v>
      </c>
      <c r="U279" s="6">
        <v>7.6569441176735697E-2</v>
      </c>
      <c r="V279" s="6">
        <v>5.985544494480758E-2</v>
      </c>
      <c r="W279" s="29">
        <v>1.279239361554158</v>
      </c>
      <c r="X279">
        <v>0.75132512725563427</v>
      </c>
      <c r="Y279">
        <v>0.74502052073243996</v>
      </c>
      <c r="Z279" s="5">
        <v>0</v>
      </c>
      <c r="AA279">
        <v>0</v>
      </c>
      <c r="AB279" s="5">
        <f>SUM(TBL_DATA[[#This Row],[Consumer.Discretionary.1]:[Utilities.1]])*SQRT(252)</f>
        <v>0</v>
      </c>
      <c r="BO279" s="5" t="str">
        <f xml:space="preserve"> IF(ISBLANK(TBL_DATA[[#This Row],[SMALL.CAP]]),"",  SUM(TBL_DATA[[#This Row],[LARGE.CAP]:[SMALL.CAP]])*SQRT(252))</f>
        <v/>
      </c>
    </row>
    <row r="280" spans="1:67" x14ac:dyDescent="0.25">
      <c r="A280" s="3">
        <f>DATE(YEAR(TBL_DATA[[#This Row],[Date]]), MONTH(TBL_DATA[[#This Row],[Date]]), DAY(TBL_DATA[[#This Row],[Date]]))</f>
        <v>41142</v>
      </c>
      <c r="B280" s="72" t="s">
        <v>396</v>
      </c>
      <c r="C280" s="11">
        <v>-1.4545948885263638E-3</v>
      </c>
      <c r="D280" s="6">
        <v>9.1424827006201248E-2</v>
      </c>
      <c r="E280" s="6">
        <v>-5.0176663336853888E-4</v>
      </c>
      <c r="F280" s="2">
        <v>0.41680624725478566</v>
      </c>
      <c r="G280" s="121">
        <v>0.56623395181183744</v>
      </c>
      <c r="H280" s="18">
        <v>3.5191893669459869E-3</v>
      </c>
      <c r="I280" s="2">
        <v>2.7173197569499985E-2</v>
      </c>
      <c r="J280" s="6">
        <v>1.3461149480441623</v>
      </c>
      <c r="K280" s="6">
        <v>0.55635251132634456</v>
      </c>
      <c r="L280" s="6">
        <v>3.5590482239573461E-3</v>
      </c>
      <c r="M280" s="6">
        <v>8.482329312975459E-2</v>
      </c>
      <c r="N280" s="6">
        <v>5.6119271099912584E-2</v>
      </c>
      <c r="O280" s="6">
        <v>-6.5192398728614043E-3</v>
      </c>
      <c r="P280" s="2">
        <v>-1.360479132318111E-2</v>
      </c>
      <c r="Q280" s="2">
        <v>-1.1808532687969189E-2</v>
      </c>
      <c r="R280" s="6">
        <v>2.2291441356826702E-2</v>
      </c>
      <c r="S280" s="6">
        <v>5.7977917711267042E-2</v>
      </c>
      <c r="T280" s="86">
        <v>0.38448157913913372</v>
      </c>
      <c r="U280" s="6">
        <v>8.9877076526417854E-2</v>
      </c>
      <c r="V280" s="6">
        <v>5.9066876510753014E-2</v>
      </c>
      <c r="W280" s="29">
        <v>1.5216155286297541</v>
      </c>
      <c r="X280">
        <v>0.75248518378227058</v>
      </c>
      <c r="Y280">
        <v>0.74589041509215315</v>
      </c>
      <c r="Z280" s="5">
        <v>0</v>
      </c>
      <c r="AA280">
        <v>0</v>
      </c>
      <c r="AB280" s="5">
        <f>SUM(TBL_DATA[[#This Row],[Consumer.Discretionary.1]:[Utilities.1]])*SQRT(252)</f>
        <v>0</v>
      </c>
      <c r="BO280" s="5" t="str">
        <f xml:space="preserve"> IF(ISBLANK(TBL_DATA[[#This Row],[SMALL.CAP]]),"",  SUM(TBL_DATA[[#This Row],[LARGE.CAP]:[SMALL.CAP]])*SQRT(252))</f>
        <v/>
      </c>
    </row>
    <row r="281" spans="1:67" x14ac:dyDescent="0.25">
      <c r="A281" s="3">
        <f>DATE(YEAR(TBL_DATA[[#This Row],[Date]]), MONTH(TBL_DATA[[#This Row],[Date]]), DAY(TBL_DATA[[#This Row],[Date]]))</f>
        <v>41143</v>
      </c>
      <c r="B281" s="72" t="s">
        <v>397</v>
      </c>
      <c r="C281" s="11">
        <v>7.4877813023288586E-4</v>
      </c>
      <c r="D281" s="6">
        <v>9.2242062047456663E-2</v>
      </c>
      <c r="E281" s="6">
        <v>-3.8397776384173632E-3</v>
      </c>
      <c r="F281" s="2">
        <v>0.41657378233079201</v>
      </c>
      <c r="G281" s="121">
        <v>0.56657147196546875</v>
      </c>
      <c r="H281" s="18">
        <v>3.5150178562770372E-3</v>
      </c>
      <c r="I281" s="2">
        <v>1.7627136144900968E-2</v>
      </c>
      <c r="J281" s="6">
        <v>1.352597096691913</v>
      </c>
      <c r="K281" s="6">
        <v>0.56146042373517824</v>
      </c>
      <c r="L281" s="6">
        <v>3.5356819011393538E-3</v>
      </c>
      <c r="M281" s="6">
        <v>8.4755728182528051E-2</v>
      </c>
      <c r="N281" s="6">
        <v>5.6119271099912584E-2</v>
      </c>
      <c r="O281" s="6">
        <v>-5.7753432068711197E-3</v>
      </c>
      <c r="P281" s="2">
        <v>-1.3616685064337948E-2</v>
      </c>
      <c r="Q281" s="2">
        <v>-1.1821857216771911E-2</v>
      </c>
      <c r="R281" s="6">
        <v>1.7746706380894928E-2</v>
      </c>
      <c r="S281" s="6">
        <v>5.7843239203731724E-2</v>
      </c>
      <c r="T281" s="86">
        <v>0.3068069254971808</v>
      </c>
      <c r="U281" s="6">
        <v>8.5170686394710371E-2</v>
      </c>
      <c r="V281" s="6">
        <v>5.8918958605508491E-2</v>
      </c>
      <c r="W281" s="29">
        <v>1.4455565476805208</v>
      </c>
      <c r="X281">
        <v>0.75270942067006752</v>
      </c>
      <c r="Y281">
        <v>0.74930662864756392</v>
      </c>
      <c r="Z281" s="5">
        <v>0</v>
      </c>
      <c r="AA281">
        <v>0</v>
      </c>
      <c r="AB281" s="5">
        <f>SUM(TBL_DATA[[#This Row],[Consumer.Discretionary.1]:[Utilities.1]])*SQRT(252)</f>
        <v>0</v>
      </c>
      <c r="BO281" s="5" t="str">
        <f xml:space="preserve"> IF(ISBLANK(TBL_DATA[[#This Row],[SMALL.CAP]]),"",  SUM(TBL_DATA[[#This Row],[LARGE.CAP]:[SMALL.CAP]])*SQRT(252))</f>
        <v/>
      </c>
    </row>
    <row r="282" spans="1:67" x14ac:dyDescent="0.25">
      <c r="A282" s="3">
        <f>DATE(YEAR(TBL_DATA[[#This Row],[Date]]), MONTH(TBL_DATA[[#This Row],[Date]]), DAY(TBL_DATA[[#This Row],[Date]]))</f>
        <v>41144</v>
      </c>
      <c r="B282" s="72" t="s">
        <v>398</v>
      </c>
      <c r="C282" s="11">
        <v>-1.9045546063005411E-4</v>
      </c>
      <c r="D282" s="6">
        <v>9.2034038582409883E-2</v>
      </c>
      <c r="E282" s="6">
        <v>1.6172498944380109E-3</v>
      </c>
      <c r="F282" s="2">
        <v>0.41143930559678338</v>
      </c>
      <c r="G282" s="121">
        <v>0.56237959260063886</v>
      </c>
      <c r="H282" s="18">
        <v>3.5270593970053842E-3</v>
      </c>
      <c r="I282" s="2">
        <v>2.1839016093298858E-2</v>
      </c>
      <c r="J282" s="6">
        <v>1.3526255119764468</v>
      </c>
      <c r="K282" s="6">
        <v>0.56004432834082074</v>
      </c>
      <c r="L282" s="6">
        <v>3.5364575610481439E-3</v>
      </c>
      <c r="M282" s="6">
        <v>8.463777945518812E-2</v>
      </c>
      <c r="N282" s="6">
        <v>5.6120563806107818E-2</v>
      </c>
      <c r="O282" s="6">
        <v>-5.9646987218503478E-3</v>
      </c>
      <c r="P282" s="2">
        <v>-1.364436954367553E-2</v>
      </c>
      <c r="Q282" s="2">
        <v>-1.1852039434786917E-2</v>
      </c>
      <c r="R282" s="6">
        <v>2.87792849475621E-2</v>
      </c>
      <c r="S282" s="6">
        <v>5.7941428048079412E-2</v>
      </c>
      <c r="T282" s="86">
        <v>0.49669616226374746</v>
      </c>
      <c r="U282" s="6">
        <v>9.1455406152842311E-2</v>
      </c>
      <c r="V282" s="6">
        <v>5.8815648975976166E-2</v>
      </c>
      <c r="W282" s="29">
        <v>1.5549502172491232</v>
      </c>
      <c r="X282">
        <v>0.74991972410427954</v>
      </c>
      <c r="Y282">
        <v>0.74836109488723468</v>
      </c>
      <c r="Z282" s="5">
        <v>0</v>
      </c>
      <c r="AA282">
        <v>0</v>
      </c>
      <c r="AB282" s="5">
        <f>SUM(TBL_DATA[[#This Row],[Consumer.Discretionary.1]:[Utilities.1]])*SQRT(252)</f>
        <v>0</v>
      </c>
      <c r="BO282" s="5" t="str">
        <f xml:space="preserve"> IF(ISBLANK(TBL_DATA[[#This Row],[SMALL.CAP]]),"",  SUM(TBL_DATA[[#This Row],[LARGE.CAP]:[SMALL.CAP]])*SQRT(252))</f>
        <v/>
      </c>
    </row>
    <row r="283" spans="1:67" x14ac:dyDescent="0.25">
      <c r="A283" s="3">
        <f>DATE(YEAR(TBL_DATA[[#This Row],[Date]]), MONTH(TBL_DATA[[#This Row],[Date]]), DAY(TBL_DATA[[#This Row],[Date]]))</f>
        <v>41145</v>
      </c>
      <c r="B283" s="72" t="s">
        <v>399</v>
      </c>
      <c r="C283" s="11">
        <v>-7.6196696328955716E-4</v>
      </c>
      <c r="D283" s="6">
        <v>9.1201944722222539E-2</v>
      </c>
      <c r="E283" s="6">
        <v>-7.6367542230667551E-3</v>
      </c>
      <c r="F283" s="2">
        <v>0.40774472824891556</v>
      </c>
      <c r="G283" s="121">
        <v>0.55516902779422739</v>
      </c>
      <c r="H283" s="18">
        <v>3.5525190119426353E-3</v>
      </c>
      <c r="I283" s="2">
        <v>2.3433744822892288E-2</v>
      </c>
      <c r="J283" s="6">
        <v>1.3509778138588333</v>
      </c>
      <c r="K283" s="6">
        <v>0.560039381047019</v>
      </c>
      <c r="L283" s="6">
        <v>3.5330176241829157E-3</v>
      </c>
      <c r="M283" s="6">
        <v>8.4554976290192194E-2</v>
      </c>
      <c r="N283" s="6">
        <v>5.6030485885870146E-2</v>
      </c>
      <c r="O283" s="6">
        <v>-6.7221207817678152E-3</v>
      </c>
      <c r="P283" s="2">
        <v>-1.361469782621875E-2</v>
      </c>
      <c r="Q283" s="2">
        <v>-1.1824121196765545E-2</v>
      </c>
      <c r="R283" s="6">
        <v>1.8925944388776816E-2</v>
      </c>
      <c r="S283" s="6">
        <v>5.8149364310338195E-2</v>
      </c>
      <c r="T283" s="86">
        <v>0.32547121732527745</v>
      </c>
      <c r="U283" s="6">
        <v>8.4910816548266821E-2</v>
      </c>
      <c r="V283" s="6">
        <v>5.8878835084920811E-2</v>
      </c>
      <c r="W283" s="29">
        <v>1.4421279977057995</v>
      </c>
      <c r="X283">
        <v>0.74509665667900249</v>
      </c>
      <c r="Y283">
        <v>0.74835778946104314</v>
      </c>
      <c r="Z283" s="5">
        <v>0</v>
      </c>
      <c r="AA283">
        <v>0</v>
      </c>
      <c r="AB283" s="5">
        <f>SUM(TBL_DATA[[#This Row],[Consumer.Discretionary.1]:[Utilities.1]])*SQRT(252)</f>
        <v>0</v>
      </c>
      <c r="BO283" s="5" t="str">
        <f xml:space="preserve"> IF(ISBLANK(TBL_DATA[[#This Row],[SMALL.CAP]]),"",  SUM(TBL_DATA[[#This Row],[LARGE.CAP]:[SMALL.CAP]])*SQRT(252))</f>
        <v/>
      </c>
    </row>
    <row r="284" spans="1:67" x14ac:dyDescent="0.25">
      <c r="A284" s="3">
        <f>DATE(YEAR(TBL_DATA[[#This Row],[Date]]), MONTH(TBL_DATA[[#This Row],[Date]]), DAY(TBL_DATA[[#This Row],[Date]]))</f>
        <v>41148</v>
      </c>
      <c r="B284" s="72" t="s">
        <v>400</v>
      </c>
      <c r="C284" s="11">
        <v>-3.8944415697595193E-3</v>
      </c>
      <c r="D284" s="6">
        <v>8.6952322507693802E-2</v>
      </c>
      <c r="E284" s="6">
        <v>-2.2730159350674906E-2</v>
      </c>
      <c r="F284" s="2">
        <v>0.4085086210057543</v>
      </c>
      <c r="G284" s="121">
        <v>0.54772173651810585</v>
      </c>
      <c r="H284" s="18">
        <v>3.582387678736385E-3</v>
      </c>
      <c r="I284" s="2">
        <v>1.70095027195587E-2</v>
      </c>
      <c r="J284" s="6">
        <v>1.3710417300871112</v>
      </c>
      <c r="K284" s="6">
        <v>0.55660947868264676</v>
      </c>
      <c r="L284" s="6">
        <v>3.5470141976960434E-3</v>
      </c>
      <c r="M284" s="6">
        <v>8.4560977549800062E-2</v>
      </c>
      <c r="N284" s="6">
        <v>5.6569267709311713E-2</v>
      </c>
      <c r="O284" s="6">
        <v>-1.0590383444917917E-2</v>
      </c>
      <c r="P284" s="2">
        <v>-1.375157877911855E-2</v>
      </c>
      <c r="Q284" s="2">
        <v>-1.1960875064120855E-2</v>
      </c>
      <c r="R284" s="6">
        <v>2.2893855967767829E-2</v>
      </c>
      <c r="S284" s="6">
        <v>5.7809862615886574E-2</v>
      </c>
      <c r="T284" s="86">
        <v>0.39601989923214986</v>
      </c>
      <c r="U284" s="6">
        <v>8.9303951109106938E-2</v>
      </c>
      <c r="V284" s="6">
        <v>5.858653359701315E-2</v>
      </c>
      <c r="W284" s="29">
        <v>1.524308499345314</v>
      </c>
      <c r="X284">
        <v>0.74008224983315585</v>
      </c>
      <c r="Y284">
        <v>0.74606265064178534</v>
      </c>
      <c r="Z284" s="5">
        <v>0</v>
      </c>
      <c r="AA284">
        <v>0</v>
      </c>
      <c r="AB284" s="5">
        <f>SUM(TBL_DATA[[#This Row],[Consumer.Discretionary.1]:[Utilities.1]])*SQRT(252)</f>
        <v>0</v>
      </c>
      <c r="BO284" s="5" t="str">
        <f xml:space="preserve"> IF(ISBLANK(TBL_DATA[[#This Row],[SMALL.CAP]]),"",  SUM(TBL_DATA[[#This Row],[LARGE.CAP]:[SMALL.CAP]])*SQRT(252))</f>
        <v/>
      </c>
    </row>
    <row r="285" spans="1:67" x14ac:dyDescent="0.25">
      <c r="A285" s="3">
        <f>DATE(YEAR(TBL_DATA[[#This Row],[Date]]), MONTH(TBL_DATA[[#This Row],[Date]]), DAY(TBL_DATA[[#This Row],[Date]]))</f>
        <v>41149</v>
      </c>
      <c r="B285" s="72" t="s">
        <v>401</v>
      </c>
      <c r="C285" s="11">
        <v>2.0095144356955899E-3</v>
      </c>
      <c r="D285" s="6">
        <v>8.9136568890685774E-2</v>
      </c>
      <c r="E285" s="6">
        <v>-9.6277309272544409E-3</v>
      </c>
      <c r="F285" s="2">
        <v>0.40570586541586556</v>
      </c>
      <c r="G285" s="121">
        <v>0.53276959449168149</v>
      </c>
      <c r="H285" s="18">
        <v>3.5938328947238145E-3</v>
      </c>
      <c r="I285" s="2">
        <v>2.0042005777207272E-2</v>
      </c>
      <c r="J285" s="6">
        <v>1.3837745021115646</v>
      </c>
      <c r="K285" s="6">
        <v>0.54301145884802471</v>
      </c>
      <c r="L285" s="6">
        <v>3.5542255629768585E-3</v>
      </c>
      <c r="M285" s="6">
        <v>8.3462732934015307E-2</v>
      </c>
      <c r="N285" s="6">
        <v>5.5042348340871183E-2</v>
      </c>
      <c r="O285" s="6">
        <v>-8.6021505376345786E-3</v>
      </c>
      <c r="P285" s="2">
        <v>-1.3433155958222811E-2</v>
      </c>
      <c r="Q285" s="2">
        <v>-1.1665709196614804E-2</v>
      </c>
      <c r="R285" s="6">
        <v>3.7467766759037957E-2</v>
      </c>
      <c r="S285" s="6">
        <v>5.7501181117592122E-2</v>
      </c>
      <c r="T285" s="86">
        <v>0.6515999503108455</v>
      </c>
      <c r="U285" s="6">
        <v>0.10716516300805989</v>
      </c>
      <c r="V285" s="6">
        <v>5.7959235038106953E-2</v>
      </c>
      <c r="W285" s="29">
        <v>1.8489747654122954</v>
      </c>
      <c r="X285">
        <v>0.72991067569373269</v>
      </c>
      <c r="Y285">
        <v>0.73689311222729226</v>
      </c>
      <c r="Z285" s="5">
        <v>0</v>
      </c>
      <c r="AA285">
        <v>0</v>
      </c>
      <c r="AB285" s="5">
        <f>SUM(TBL_DATA[[#This Row],[Consumer.Discretionary.1]:[Utilities.1]])*SQRT(252)</f>
        <v>0</v>
      </c>
      <c r="BO285" s="5" t="str">
        <f xml:space="preserve"> IF(ISBLANK(TBL_DATA[[#This Row],[SMALL.CAP]]),"",  SUM(TBL_DATA[[#This Row],[LARGE.CAP]:[SMALL.CAP]])*SQRT(252))</f>
        <v/>
      </c>
    </row>
    <row r="286" spans="1:67" x14ac:dyDescent="0.25">
      <c r="A286" s="3">
        <f>DATE(YEAR(TBL_DATA[[#This Row],[Date]]), MONTH(TBL_DATA[[#This Row],[Date]]), DAY(TBL_DATA[[#This Row],[Date]]))</f>
        <v>41150</v>
      </c>
      <c r="B286" s="72" t="s">
        <v>402</v>
      </c>
      <c r="C286" s="11">
        <v>-1.637130110915627E-3</v>
      </c>
      <c r="D286" s="6">
        <v>8.7353510618855656E-2</v>
      </c>
      <c r="E286" s="6">
        <v>-2.8624717834398017E-2</v>
      </c>
      <c r="F286" s="2">
        <v>0.40745332772563164</v>
      </c>
      <c r="G286" s="121">
        <v>0.5354010931746267</v>
      </c>
      <c r="H286" s="18">
        <v>3.5864469804363277E-3</v>
      </c>
      <c r="I286" s="2">
        <v>1.7401206206610897E-3</v>
      </c>
      <c r="J286" s="6">
        <v>1.386924593070699</v>
      </c>
      <c r="K286" s="6">
        <v>0.54406738542541166</v>
      </c>
      <c r="L286" s="6">
        <v>3.5528400276953671E-3</v>
      </c>
      <c r="M286" s="6">
        <v>8.3526751929163132E-2</v>
      </c>
      <c r="N286" s="6">
        <v>5.5139648991248319E-2</v>
      </c>
      <c r="O286" s="6">
        <v>-1.0225197808886199E-2</v>
      </c>
      <c r="P286" s="2">
        <v>-1.3497436813603672E-2</v>
      </c>
      <c r="Q286" s="2">
        <v>-1.17286343551274E-2</v>
      </c>
      <c r="R286" s="6">
        <v>2.976589894406767E-2</v>
      </c>
      <c r="S286" s="6">
        <v>5.7546489299680884E-2</v>
      </c>
      <c r="T286" s="86">
        <v>0.51724960647134965</v>
      </c>
      <c r="U286" s="6">
        <v>9.7249754875728067E-2</v>
      </c>
      <c r="V286" s="6">
        <v>5.7998365507105645E-2</v>
      </c>
      <c r="W286" s="29">
        <v>1.6767671644783431</v>
      </c>
      <c r="X286">
        <v>0.73171107219627796</v>
      </c>
      <c r="Y286">
        <v>0.73760923626633879</v>
      </c>
      <c r="Z286" s="5">
        <v>0</v>
      </c>
      <c r="AA286">
        <v>0</v>
      </c>
      <c r="AB286" s="5">
        <f>SUM(TBL_DATA[[#This Row],[Consumer.Discretionary.1]:[Utilities.1]])*SQRT(252)</f>
        <v>0</v>
      </c>
      <c r="BO286" s="5" t="str">
        <f xml:space="preserve"> IF(ISBLANK(TBL_DATA[[#This Row],[SMALL.CAP]]),"",  SUM(TBL_DATA[[#This Row],[LARGE.CAP]:[SMALL.CAP]])*SQRT(252))</f>
        <v/>
      </c>
    </row>
    <row r="287" spans="1:67" x14ac:dyDescent="0.25">
      <c r="A287" s="3">
        <f>DATE(YEAR(TBL_DATA[[#This Row],[Date]]), MONTH(TBL_DATA[[#This Row],[Date]]), DAY(TBL_DATA[[#This Row],[Date]]))</f>
        <v>41151</v>
      </c>
      <c r="B287" s="72" t="s">
        <v>403</v>
      </c>
      <c r="C287" s="11">
        <v>-3.8672296697139577E-3</v>
      </c>
      <c r="D287" s="6">
        <v>8.3148464861122706E-2</v>
      </c>
      <c r="E287" s="6">
        <v>-3.4421182638374459E-2</v>
      </c>
      <c r="F287" s="2">
        <v>0.4112465871831455</v>
      </c>
      <c r="G287" s="121">
        <v>0.5116625981091768</v>
      </c>
      <c r="H287" s="18">
        <v>3.5865721732668211E-3</v>
      </c>
      <c r="I287" s="2">
        <v>-3.8065789465250854E-2</v>
      </c>
      <c r="J287" s="6">
        <v>1.5261648316295939</v>
      </c>
      <c r="K287" s="6">
        <v>0.53658948840123322</v>
      </c>
      <c r="L287" s="6">
        <v>3.4938360437773582E-3</v>
      </c>
      <c r="M287" s="6">
        <v>8.1474152368286673E-2</v>
      </c>
      <c r="N287" s="6">
        <v>5.2233470150163878E-2</v>
      </c>
      <c r="O287" s="6">
        <v>-1.4052884290255085E-2</v>
      </c>
      <c r="P287" s="2">
        <v>-1.3063904364307734E-2</v>
      </c>
      <c r="Q287" s="2">
        <v>-1.1338568736106685E-2</v>
      </c>
      <c r="R287" s="6">
        <v>4.5925320368813471E-2</v>
      </c>
      <c r="S287" s="6">
        <v>5.6293251294492891E-2</v>
      </c>
      <c r="T287" s="86">
        <v>0.81582284399526761</v>
      </c>
      <c r="U287" s="6">
        <v>0.11098463652945956</v>
      </c>
      <c r="V287" s="6">
        <v>5.6802677347890164E-2</v>
      </c>
      <c r="W287" s="29">
        <v>1.9538627704065763</v>
      </c>
      <c r="X287">
        <v>0.71530594720663188</v>
      </c>
      <c r="Y287">
        <v>0.73252268797712572</v>
      </c>
      <c r="Z287" s="5">
        <v>0</v>
      </c>
      <c r="AA287">
        <v>0</v>
      </c>
      <c r="AB287" s="5">
        <f>SUM(TBL_DATA[[#This Row],[Consumer.Discretionary.1]:[Utilities.1]])*SQRT(252)</f>
        <v>0</v>
      </c>
      <c r="BO287" s="5" t="str">
        <f xml:space="preserve"> IF(ISBLANK(TBL_DATA[[#This Row],[SMALL.CAP]]),"",  SUM(TBL_DATA[[#This Row],[LARGE.CAP]:[SMALL.CAP]])*SQRT(252))</f>
        <v/>
      </c>
    </row>
    <row r="288" spans="1:67" x14ac:dyDescent="0.25">
      <c r="A288" s="3">
        <f>DATE(YEAR(TBL_DATA[[#This Row],[Date]]), MONTH(TBL_DATA[[#This Row],[Date]]), DAY(TBL_DATA[[#This Row],[Date]]))</f>
        <v>41152</v>
      </c>
      <c r="B288" s="72" t="s">
        <v>404</v>
      </c>
      <c r="C288" s="11">
        <v>6.8728050921860713E-3</v>
      </c>
      <c r="D288" s="6">
        <v>9.0592733146013682E-2</v>
      </c>
      <c r="E288" s="6">
        <v>-5.4767370913743063E-3</v>
      </c>
      <c r="F288" s="2">
        <v>0.41382779903736755</v>
      </c>
      <c r="G288" s="121">
        <v>0.51039190806240231</v>
      </c>
      <c r="H288" s="18">
        <v>3.6219006242463373E-3</v>
      </c>
      <c r="I288" s="2">
        <v>-4.4546077951236995E-2</v>
      </c>
      <c r="J288" s="6">
        <v>1.5831419103045783</v>
      </c>
      <c r="K288" s="6">
        <v>0.54423418929996648</v>
      </c>
      <c r="L288" s="6">
        <v>3.4944844193479188E-3</v>
      </c>
      <c r="M288" s="6">
        <v>8.2169852449545E-2</v>
      </c>
      <c r="N288" s="6">
        <v>5.1928945965183132E-2</v>
      </c>
      <c r="O288" s="6">
        <v>-7.2766619327789828E-3</v>
      </c>
      <c r="P288" s="2">
        <v>-1.3025985678585318E-2</v>
      </c>
      <c r="Q288" s="2">
        <v>-1.1285917572637076E-2</v>
      </c>
      <c r="R288" s="6">
        <v>5.6332750832644107E-2</v>
      </c>
      <c r="S288" s="6">
        <v>5.6651023824396768E-2</v>
      </c>
      <c r="T288" s="86">
        <v>0.99438186690607355</v>
      </c>
      <c r="U288" s="6">
        <v>0.11777103424072966</v>
      </c>
      <c r="V288" s="6">
        <v>5.7004911564674986E-2</v>
      </c>
      <c r="W288" s="29">
        <v>2.0659804744563526</v>
      </c>
      <c r="X288">
        <v>0.7144171806881483</v>
      </c>
      <c r="Y288">
        <v>0.73772229822607793</v>
      </c>
      <c r="Z288" s="5">
        <v>0</v>
      </c>
      <c r="AA288">
        <v>0</v>
      </c>
      <c r="AB288" s="5">
        <f>SUM(TBL_DATA[[#This Row],[Consumer.Discretionary.1]:[Utilities.1]])*SQRT(252)</f>
        <v>0</v>
      </c>
      <c r="BO288" s="5" t="str">
        <f xml:space="preserve"> IF(ISBLANK(TBL_DATA[[#This Row],[SMALL.CAP]]),"",  SUM(TBL_DATA[[#This Row],[LARGE.CAP]:[SMALL.CAP]])*SQRT(252))</f>
        <v/>
      </c>
    </row>
    <row r="289" spans="1:67" x14ac:dyDescent="0.25">
      <c r="A289" s="3">
        <f>DATE(YEAR(TBL_DATA[[#This Row],[Date]]), MONTH(TBL_DATA[[#This Row],[Date]]), DAY(TBL_DATA[[#This Row],[Date]]))</f>
        <v>41156</v>
      </c>
      <c r="B289" s="72" t="s">
        <v>405</v>
      </c>
      <c r="C289" s="11">
        <v>7.0847582326257418E-4</v>
      </c>
      <c r="D289" s="6">
        <v>9.1365391730473533E-2</v>
      </c>
      <c r="E289" s="6">
        <v>-2.1763042149914869E-3</v>
      </c>
      <c r="F289" s="2">
        <v>0.41276737957636261</v>
      </c>
      <c r="G289" s="121">
        <v>0.50824087124537498</v>
      </c>
      <c r="H289" s="18">
        <v>3.6245837760508774E-3</v>
      </c>
      <c r="I289" s="2">
        <v>-4.8321574028281855E-2</v>
      </c>
      <c r="J289" s="6">
        <v>1.5810756237621986</v>
      </c>
      <c r="K289" s="6">
        <v>0.54097011035162546</v>
      </c>
      <c r="L289" s="6">
        <v>3.5018892702488786E-3</v>
      </c>
      <c r="M289" s="6">
        <v>8.2050682377462394E-2</v>
      </c>
      <c r="N289" s="6">
        <v>5.1928945965183132E-2</v>
      </c>
      <c r="O289" s="6">
        <v>-6.5733414485698027E-3</v>
      </c>
      <c r="P289" s="2">
        <v>-1.3039941951438927E-2</v>
      </c>
      <c r="Q289" s="2">
        <v>-1.1302397447948675E-2</v>
      </c>
      <c r="R289" s="6">
        <v>6.2447901923978311E-2</v>
      </c>
      <c r="S289" s="6">
        <v>5.6611774627470891E-2</v>
      </c>
      <c r="T289" s="86">
        <v>1.1030903435709545</v>
      </c>
      <c r="U289" s="6">
        <v>0.11615436531916123</v>
      </c>
      <c r="V289" s="6">
        <v>5.7048604383026134E-2</v>
      </c>
      <c r="W289" s="29">
        <v>2.0360597174174</v>
      </c>
      <c r="X289">
        <v>0.71291014247615736</v>
      </c>
      <c r="Y289">
        <v>0.73550670313167466</v>
      </c>
      <c r="Z289" s="5">
        <v>0</v>
      </c>
      <c r="AA289">
        <v>0</v>
      </c>
      <c r="AB289" s="5">
        <f>SUM(TBL_DATA[[#This Row],[Consumer.Discretionary.1]:[Utilities.1]])*SQRT(252)</f>
        <v>0</v>
      </c>
      <c r="BO289" s="5" t="str">
        <f xml:space="preserve"> IF(ISBLANK(TBL_DATA[[#This Row],[SMALL.CAP]]),"",  SUM(TBL_DATA[[#This Row],[LARGE.CAP]:[SMALL.CAP]])*SQRT(252))</f>
        <v/>
      </c>
    </row>
    <row r="290" spans="1:67" x14ac:dyDescent="0.25">
      <c r="A290" s="3">
        <f>DATE(YEAR(TBL_DATA[[#This Row],[Date]]), MONTH(TBL_DATA[[#This Row],[Date]]), DAY(TBL_DATA[[#This Row],[Date]]))</f>
        <v>41157</v>
      </c>
      <c r="B290" s="72" t="s">
        <v>406</v>
      </c>
      <c r="C290" s="11">
        <v>1.5793271521735641E-3</v>
      </c>
      <c r="D290" s="6">
        <v>9.3089014726575936E-2</v>
      </c>
      <c r="E290" s="6">
        <v>3.2816390597811385E-2</v>
      </c>
      <c r="F290" s="2">
        <v>0.46353726130144846</v>
      </c>
      <c r="G290" s="121">
        <v>0.57924520877174368</v>
      </c>
      <c r="H290" s="18">
        <v>3.3515892216260468E-3</v>
      </c>
      <c r="I290" s="2">
        <v>-2.5644337308229237E-2</v>
      </c>
      <c r="J290" s="6">
        <v>1.7028428238849842</v>
      </c>
      <c r="K290" s="6">
        <v>0.59000129015464686</v>
      </c>
      <c r="L290" s="6">
        <v>3.3084722408128239E-3</v>
      </c>
      <c r="M290" s="6">
        <v>8.2023164471928672E-2</v>
      </c>
      <c r="N290" s="6">
        <v>5.1906452494223827E-2</v>
      </c>
      <c r="O290" s="6">
        <v>-5.0043957530265804E-3</v>
      </c>
      <c r="P290" s="2">
        <v>-1.2998160873199461E-2</v>
      </c>
      <c r="Q290" s="2">
        <v>-1.1261199102041498E-2</v>
      </c>
      <c r="R290" s="6">
        <v>6.5270013324067788E-2</v>
      </c>
      <c r="S290" s="6">
        <v>5.6658962152359563E-2</v>
      </c>
      <c r="T290" s="86">
        <v>1.1519803901199701</v>
      </c>
      <c r="U290" s="6">
        <v>0.11488053844002644</v>
      </c>
      <c r="V290" s="6">
        <v>5.7038458133314311E-2</v>
      </c>
      <c r="W290" s="29">
        <v>2.0140891286282585</v>
      </c>
      <c r="X290">
        <v>0.76108160454168361</v>
      </c>
      <c r="Y290">
        <v>0.76811541460554411</v>
      </c>
      <c r="Z290" s="5">
        <v>0</v>
      </c>
      <c r="AA290">
        <v>0</v>
      </c>
      <c r="AB290" s="5">
        <f>SUM(TBL_DATA[[#This Row],[Consumer.Discretionary.1]:[Utilities.1]])*SQRT(252)</f>
        <v>0</v>
      </c>
      <c r="BO290" s="5" t="str">
        <f xml:space="preserve"> IF(ISBLANK(TBL_DATA[[#This Row],[SMALL.CAP]]),"",  SUM(TBL_DATA[[#This Row],[LARGE.CAP]:[SMALL.CAP]])*SQRT(252))</f>
        <v/>
      </c>
    </row>
    <row r="291" spans="1:67" x14ac:dyDescent="0.25">
      <c r="A291" s="3">
        <f>DATE(YEAR(TBL_DATA[[#This Row],[Date]]), MONTH(TBL_DATA[[#This Row],[Date]]), DAY(TBL_DATA[[#This Row],[Date]]))</f>
        <v>41158</v>
      </c>
      <c r="B291" s="72" t="s">
        <v>407</v>
      </c>
      <c r="C291" s="11">
        <v>4.5266091211854211E-3</v>
      </c>
      <c r="D291" s="6">
        <v>9.803700143090488E-2</v>
      </c>
      <c r="E291" s="6">
        <v>1.8740706946602792E-2</v>
      </c>
      <c r="F291" s="2">
        <v>0.44330097117773515</v>
      </c>
      <c r="G291" s="121">
        <v>0.56857135417876792</v>
      </c>
      <c r="H291" s="18">
        <v>3.4086633478269128E-3</v>
      </c>
      <c r="I291" s="2">
        <v>-1.9799662419215824E-2</v>
      </c>
      <c r="J291" s="6">
        <v>1.698581078241806</v>
      </c>
      <c r="K291" s="6">
        <v>0.5988254615916272</v>
      </c>
      <c r="L291" s="6">
        <v>3.2869742564120849E-3</v>
      </c>
      <c r="M291" s="6">
        <v>8.2381537365777718E-2</v>
      </c>
      <c r="N291" s="6">
        <v>5.1906452494223827E-2</v>
      </c>
      <c r="O291" s="6">
        <v>-5.0043957530276906E-4</v>
      </c>
      <c r="P291" s="2">
        <v>-1.2990494410842782E-2</v>
      </c>
      <c r="Q291" s="2">
        <v>-1.1245943563837251E-2</v>
      </c>
      <c r="R291" s="6">
        <v>4.7659732284093259E-2</v>
      </c>
      <c r="S291" s="6">
        <v>5.6547128680220056E-2</v>
      </c>
      <c r="T291" s="86">
        <v>0.84283204817726542</v>
      </c>
      <c r="U291" s="6">
        <v>0.10676319338289586</v>
      </c>
      <c r="V291" s="6">
        <v>5.6966389873173845E-2</v>
      </c>
      <c r="W291" s="29">
        <v>1.8741435716847474</v>
      </c>
      <c r="X291">
        <v>0.75403670612163698</v>
      </c>
      <c r="Y291">
        <v>0.77383813655804468</v>
      </c>
      <c r="Z291" s="5">
        <v>0</v>
      </c>
      <c r="AA291">
        <v>0</v>
      </c>
      <c r="AB291" s="5">
        <f>SUM(TBL_DATA[[#This Row],[Consumer.Discretionary.1]:[Utilities.1]])*SQRT(252)</f>
        <v>0</v>
      </c>
      <c r="BO291" s="5" t="str">
        <f xml:space="preserve"> IF(ISBLANK(TBL_DATA[[#This Row],[SMALL.CAP]]),"",  SUM(TBL_DATA[[#This Row],[LARGE.CAP]:[SMALL.CAP]])*SQRT(252))</f>
        <v/>
      </c>
    </row>
    <row r="292" spans="1:67" x14ac:dyDescent="0.25">
      <c r="A292" s="3">
        <f>DATE(YEAR(TBL_DATA[[#This Row],[Date]]), MONTH(TBL_DATA[[#This Row],[Date]]), DAY(TBL_DATA[[#This Row],[Date]]))</f>
        <v>41159</v>
      </c>
      <c r="B292" s="72" t="s">
        <v>408</v>
      </c>
      <c r="C292" s="11">
        <v>-4.5738720939673978E-3</v>
      </c>
      <c r="D292" s="6">
        <v>9.3014720631916514E-2</v>
      </c>
      <c r="E292" s="6">
        <v>-1.9056964859208048E-2</v>
      </c>
      <c r="F292" s="2">
        <v>0.4343748318095087</v>
      </c>
      <c r="G292" s="121">
        <v>0.54804079221675972</v>
      </c>
      <c r="H292" s="18">
        <v>3.4684347224172131E-3</v>
      </c>
      <c r="I292" s="2">
        <v>-4.9685136220373183E-2</v>
      </c>
      <c r="J292" s="6">
        <v>1.6976397767924296</v>
      </c>
      <c r="K292" s="6">
        <v>0.6094927086319305</v>
      </c>
      <c r="L292" s="6">
        <v>3.2240255846301682E-3</v>
      </c>
      <c r="M292" s="6">
        <v>8.1900051776266192E-2</v>
      </c>
      <c r="N292" s="6">
        <v>5.2706366164468312E-2</v>
      </c>
      <c r="O292" s="6">
        <v>-5.0720227226619397E-3</v>
      </c>
      <c r="P292" s="2">
        <v>-1.3101330279469728E-2</v>
      </c>
      <c r="Q292" s="2">
        <v>-1.1366975601652856E-2</v>
      </c>
      <c r="R292" s="6">
        <v>2.9036026120488501E-2</v>
      </c>
      <c r="S292" s="6">
        <v>5.7138265657062773E-2</v>
      </c>
      <c r="T292" s="86">
        <v>0.5081712891805179</v>
      </c>
      <c r="U292" s="6">
        <v>9.4982678843823942E-2</v>
      </c>
      <c r="V292" s="6">
        <v>5.7088730635244764E-2</v>
      </c>
      <c r="W292" s="29">
        <v>1.663772828488582</v>
      </c>
      <c r="X292">
        <v>0.74029777266770136</v>
      </c>
      <c r="Y292">
        <v>0.78070014002299903</v>
      </c>
      <c r="Z292" s="5">
        <v>0</v>
      </c>
      <c r="AA292">
        <v>0</v>
      </c>
      <c r="AB292" s="5">
        <f>SUM(TBL_DATA[[#This Row],[Consumer.Discretionary.1]:[Utilities.1]])*SQRT(252)</f>
        <v>0</v>
      </c>
      <c r="BO292" s="5" t="str">
        <f xml:space="preserve"> IF(ISBLANK(TBL_DATA[[#This Row],[SMALL.CAP]]),"",  SUM(TBL_DATA[[#This Row],[LARGE.CAP]:[SMALL.CAP]])*SQRT(252))</f>
        <v/>
      </c>
    </row>
    <row r="293" spans="1:67" x14ac:dyDescent="0.25">
      <c r="A293" s="3">
        <f>DATE(YEAR(TBL_DATA[[#This Row],[Date]]), MONTH(TBL_DATA[[#This Row],[Date]]), DAY(TBL_DATA[[#This Row],[Date]]))</f>
        <v>41162</v>
      </c>
      <c r="B293" s="72" t="s">
        <v>409</v>
      </c>
      <c r="C293" s="11">
        <v>-3.2626427406199049E-3</v>
      </c>
      <c r="D293" s="6">
        <v>8.9448604088256056E-2</v>
      </c>
      <c r="E293" s="6">
        <v>-1.8593572255096946E-2</v>
      </c>
      <c r="F293" s="2">
        <v>0.43351313207063952</v>
      </c>
      <c r="G293" s="121">
        <v>0.53971999729045561</v>
      </c>
      <c r="H293" s="18">
        <v>3.4683342795184188E-3</v>
      </c>
      <c r="I293" s="2">
        <v>-6.7928617150325277E-2</v>
      </c>
      <c r="J293" s="6">
        <v>1.7374051734926332</v>
      </c>
      <c r="K293" s="6">
        <v>0.60391812735446471</v>
      </c>
      <c r="L293" s="6">
        <v>3.2173801505824906E-3</v>
      </c>
      <c r="M293" s="6">
        <v>8.1154043833612702E-2</v>
      </c>
      <c r="N293" s="6">
        <v>5.1682397894078372E-2</v>
      </c>
      <c r="O293" s="6">
        <v>-8.3181172651655144E-3</v>
      </c>
      <c r="P293" s="2">
        <v>-1.2931836837501414E-2</v>
      </c>
      <c r="Q293" s="2">
        <v>-1.1213279980772178E-2</v>
      </c>
      <c r="R293" s="6">
        <v>2.7185594363303034E-2</v>
      </c>
      <c r="S293" s="6">
        <v>5.715289517473366E-2</v>
      </c>
      <c r="T293" s="86">
        <v>0.47566434351555531</v>
      </c>
      <c r="U293" s="6">
        <v>8.7240198174665551E-2</v>
      </c>
      <c r="V293" s="6">
        <v>5.7174429358966813E-2</v>
      </c>
      <c r="W293" s="29">
        <v>1.5258604091513062</v>
      </c>
      <c r="X293">
        <v>0.73465638041907433</v>
      </c>
      <c r="Y293">
        <v>0.77712169404441711</v>
      </c>
      <c r="Z293" s="5">
        <v>0</v>
      </c>
      <c r="AA293">
        <v>0</v>
      </c>
      <c r="AB293" s="5">
        <f>SUM(TBL_DATA[[#This Row],[Consumer.Discretionary.1]:[Utilities.1]])*SQRT(252)</f>
        <v>0</v>
      </c>
      <c r="BO293" s="5" t="str">
        <f xml:space="preserve"> IF(ISBLANK(TBL_DATA[[#This Row],[SMALL.CAP]]),"",  SUM(TBL_DATA[[#This Row],[LARGE.CAP]:[SMALL.CAP]])*SQRT(252))</f>
        <v/>
      </c>
    </row>
    <row r="294" spans="1:67" x14ac:dyDescent="0.25">
      <c r="A294" s="3">
        <f>DATE(YEAR(TBL_DATA[[#This Row],[Date]]), MONTH(TBL_DATA[[#This Row],[Date]]), DAY(TBL_DATA[[#This Row],[Date]]))</f>
        <v>41163</v>
      </c>
      <c r="B294" s="72" t="s">
        <v>410</v>
      </c>
      <c r="C294" s="11">
        <v>-9.9563557010363653E-4</v>
      </c>
      <c r="D294" s="6">
        <v>8.8363910306225923E-2</v>
      </c>
      <c r="E294" s="6">
        <v>-3.1400353926007374E-2</v>
      </c>
      <c r="F294" s="2">
        <v>0.42960572735919506</v>
      </c>
      <c r="G294" s="121">
        <v>0.52868589311918257</v>
      </c>
      <c r="H294" s="18">
        <v>3.4756560645443531E-3</v>
      </c>
      <c r="I294" s="2">
        <v>-8.6255155851162613E-2</v>
      </c>
      <c r="J294" s="6">
        <v>1.7144587894882442</v>
      </c>
      <c r="K294" s="6">
        <v>0.59492757056433943</v>
      </c>
      <c r="L294" s="6">
        <v>3.222166046645142E-3</v>
      </c>
      <c r="M294" s="6">
        <v>8.0367756511268901E-2</v>
      </c>
      <c r="N294" s="6">
        <v>5.1720744511614083E-2</v>
      </c>
      <c r="O294" s="6">
        <v>-9.3054710218437586E-3</v>
      </c>
      <c r="P294" s="2">
        <v>-1.2917000649794291E-2</v>
      </c>
      <c r="Q294" s="2">
        <v>-1.1215094589566875E-2</v>
      </c>
      <c r="R294" s="6">
        <v>1.5477019721484853E-2</v>
      </c>
      <c r="S294" s="6">
        <v>5.6999064071326495E-2</v>
      </c>
      <c r="T294" s="86">
        <v>0.27153112026747472</v>
      </c>
      <c r="U294" s="6">
        <v>6.5517640190415394E-2</v>
      </c>
      <c r="V294" s="6">
        <v>5.647376420042341E-2</v>
      </c>
      <c r="W294" s="29">
        <v>1.1601429640477936</v>
      </c>
      <c r="X294">
        <v>0.72710789647698248</v>
      </c>
      <c r="Y294">
        <v>0.77131548056832067</v>
      </c>
      <c r="Z294" s="5">
        <v>0</v>
      </c>
      <c r="AA294">
        <v>0</v>
      </c>
      <c r="AB294" s="5">
        <f>SUM(TBL_DATA[[#This Row],[Consumer.Discretionary.1]:[Utilities.1]])*SQRT(252)</f>
        <v>0</v>
      </c>
      <c r="BO294" s="5" t="str">
        <f xml:space="preserve"> IF(ISBLANK(TBL_DATA[[#This Row],[SMALL.CAP]]),"",  SUM(TBL_DATA[[#This Row],[LARGE.CAP]:[SMALL.CAP]])*SQRT(252))</f>
        <v/>
      </c>
    </row>
    <row r="295" spans="1:67" x14ac:dyDescent="0.25">
      <c r="A295" s="3">
        <f>DATE(YEAR(TBL_DATA[[#This Row],[Date]]), MONTH(TBL_DATA[[#This Row],[Date]]), DAY(TBL_DATA[[#This Row],[Date]]))</f>
        <v>41164</v>
      </c>
      <c r="B295" s="72" t="s">
        <v>411</v>
      </c>
      <c r="C295" s="11">
        <v>-2.9079689270550464E-3</v>
      </c>
      <c r="D295" s="6">
        <v>8.519898187372732E-2</v>
      </c>
      <c r="E295" s="6">
        <v>-2.2400796518539545E-2</v>
      </c>
      <c r="F295" s="2">
        <v>0.41954026963000401</v>
      </c>
      <c r="G295" s="121">
        <v>0.51746162871747126</v>
      </c>
      <c r="H295" s="18">
        <v>3.446593712427835E-3</v>
      </c>
      <c r="I295" s="2">
        <v>-7.2810115641575912E-2</v>
      </c>
      <c r="J295" s="6">
        <v>1.6865322684796036</v>
      </c>
      <c r="K295" s="6">
        <v>0.59435307996725306</v>
      </c>
      <c r="L295" s="6">
        <v>3.1600812991780516E-3</v>
      </c>
      <c r="M295" s="6">
        <v>7.8763396303775088E-2</v>
      </c>
      <c r="N295" s="6">
        <v>4.9447490022390447E-2</v>
      </c>
      <c r="O295" s="6">
        <v>-1.2186379928315616E-2</v>
      </c>
      <c r="P295" s="2">
        <v>-1.2567039159335883E-2</v>
      </c>
      <c r="Q295" s="2">
        <v>-1.0899107798396465E-2</v>
      </c>
      <c r="R295" s="6">
        <v>7.8687009745233016E-3</v>
      </c>
      <c r="S295" s="6">
        <v>5.7265975857838443E-2</v>
      </c>
      <c r="T295" s="86">
        <v>0.13740621471390244</v>
      </c>
      <c r="U295" s="6">
        <v>5.9745747251675585E-2</v>
      </c>
      <c r="V295" s="6">
        <v>5.667846956574632E-2</v>
      </c>
      <c r="W295" s="29">
        <v>1.0541171578807587</v>
      </c>
      <c r="X295">
        <v>0.71934805811753688</v>
      </c>
      <c r="Y295">
        <v>0.77094298100913594</v>
      </c>
      <c r="Z295" s="5">
        <v>0</v>
      </c>
      <c r="AA295">
        <v>0</v>
      </c>
      <c r="AB295" s="5">
        <f>SUM(TBL_DATA[[#This Row],[Consumer.Discretionary.1]:[Utilities.1]])*SQRT(252)</f>
        <v>0</v>
      </c>
      <c r="BO295" s="5" t="str">
        <f xml:space="preserve"> IF(ISBLANK(TBL_DATA[[#This Row],[SMALL.CAP]]),"",  SUM(TBL_DATA[[#This Row],[LARGE.CAP]:[SMALL.CAP]])*SQRT(252))</f>
        <v/>
      </c>
    </row>
    <row r="296" spans="1:67" x14ac:dyDescent="0.25">
      <c r="A296" s="3">
        <f>DATE(YEAR(TBL_DATA[[#This Row],[Date]]), MONTH(TBL_DATA[[#This Row],[Date]]), DAY(TBL_DATA[[#This Row],[Date]]))</f>
        <v>41165</v>
      </c>
      <c r="B296" s="72" t="s">
        <v>412</v>
      </c>
      <c r="C296" s="11">
        <v>2.1770682148040976E-3</v>
      </c>
      <c r="D296" s="6">
        <v>8.7561534083902437E-2</v>
      </c>
      <c r="E296" s="6">
        <v>-2.8418197467837247E-2</v>
      </c>
      <c r="F296" s="2">
        <v>0.40862257115449985</v>
      </c>
      <c r="G296" s="121">
        <v>0.50604930881039745</v>
      </c>
      <c r="H296" s="18">
        <v>3.485885418728752E-3</v>
      </c>
      <c r="I296" s="2">
        <v>-8.4268047371844346E-2</v>
      </c>
      <c r="J296" s="6">
        <v>1.6817024296735734</v>
      </c>
      <c r="K296" s="6">
        <v>0.59627020369061057</v>
      </c>
      <c r="L296" s="6">
        <v>3.1514956376858089E-3</v>
      </c>
      <c r="M296" s="6">
        <v>7.8735679411171725E-2</v>
      </c>
      <c r="N296" s="6">
        <v>4.9447490022390447E-2</v>
      </c>
      <c r="O296" s="6">
        <v>-1.0035842293906971E-2</v>
      </c>
      <c r="P296" s="2">
        <v>-1.2567214217645371E-2</v>
      </c>
      <c r="Q296" s="2">
        <v>-1.0899869802883624E-2</v>
      </c>
      <c r="R296" s="6">
        <v>-8.1070149941568914E-3</v>
      </c>
      <c r="S296" s="6">
        <v>5.7276279956819359E-2</v>
      </c>
      <c r="T296" s="86">
        <v>-0.14154227544576528</v>
      </c>
      <c r="U296" s="6">
        <v>4.6631489768743428E-2</v>
      </c>
      <c r="V296" s="6">
        <v>5.6148699594288295E-2</v>
      </c>
      <c r="W296" s="29">
        <v>0.83049990659956441</v>
      </c>
      <c r="X296">
        <v>0.71137142816562249</v>
      </c>
      <c r="Y296">
        <v>0.77218534283590912</v>
      </c>
      <c r="Z296" s="5">
        <v>0</v>
      </c>
      <c r="AA296">
        <v>0</v>
      </c>
      <c r="AB296" s="5">
        <f>SUM(TBL_DATA[[#This Row],[Consumer.Discretionary.1]:[Utilities.1]])*SQRT(252)</f>
        <v>0</v>
      </c>
      <c r="BO296" s="5" t="str">
        <f xml:space="preserve"> IF(ISBLANK(TBL_DATA[[#This Row],[SMALL.CAP]]),"",  SUM(TBL_DATA[[#This Row],[LARGE.CAP]:[SMALL.CAP]])*SQRT(252))</f>
        <v/>
      </c>
    </row>
    <row r="297" spans="1:67" x14ac:dyDescent="0.25">
      <c r="A297" s="3">
        <f>DATE(YEAR(TBL_DATA[[#This Row],[Date]]), MONTH(TBL_DATA[[#This Row],[Date]]), DAY(TBL_DATA[[#This Row],[Date]]))</f>
        <v>41166</v>
      </c>
      <c r="B297" s="72" t="s">
        <v>413</v>
      </c>
      <c r="C297" s="11">
        <v>6.5170166545980976E-3</v>
      </c>
      <c r="D297" s="6">
        <v>9.4649190714427567E-2</v>
      </c>
      <c r="E297" s="6">
        <v>-1.4505996005122035E-2</v>
      </c>
      <c r="F297" s="2">
        <v>0.408468555414435</v>
      </c>
      <c r="G297" s="121">
        <v>0.49454647646304106</v>
      </c>
      <c r="H297" s="18">
        <v>3.5381063813134423E-3</v>
      </c>
      <c r="I297" s="2">
        <v>-8.2007117269472185E-2</v>
      </c>
      <c r="J297" s="6">
        <v>1.686522970648715</v>
      </c>
      <c r="K297" s="6">
        <v>0.59625591883463802</v>
      </c>
      <c r="L297" s="6">
        <v>3.1621564778465984E-3</v>
      </c>
      <c r="M297" s="6">
        <v>7.9000627889682401E-2</v>
      </c>
      <c r="N297" s="6">
        <v>4.9447490022390447E-2</v>
      </c>
      <c r="O297" s="6">
        <v>-3.5842293906810374E-3</v>
      </c>
      <c r="P297" s="2">
        <v>-1.2596492597112065E-2</v>
      </c>
      <c r="Q297" s="2">
        <v>-1.0923537506616674E-2</v>
      </c>
      <c r="R297" s="6">
        <v>2.4334638241090278E-3</v>
      </c>
      <c r="S297" s="6">
        <v>5.7706821896475601E-2</v>
      </c>
      <c r="T297" s="86">
        <v>4.2169430651970277E-2</v>
      </c>
      <c r="U297" s="6">
        <v>5.9256080448520265E-2</v>
      </c>
      <c r="V297" s="6">
        <v>5.6260182076518034E-2</v>
      </c>
      <c r="W297" s="29">
        <v>1.0532507763292978</v>
      </c>
      <c r="X297">
        <v>0.70323998497173146</v>
      </c>
      <c r="Y297">
        <v>0.77217609315145086</v>
      </c>
      <c r="Z297" s="5">
        <v>0</v>
      </c>
      <c r="AA297">
        <v>0</v>
      </c>
      <c r="AB297" s="5">
        <f>SUM(TBL_DATA[[#This Row],[Consumer.Discretionary.1]:[Utilities.1]])*SQRT(252)</f>
        <v>0</v>
      </c>
      <c r="BO297" s="5" t="str">
        <f xml:space="preserve"> IF(ISBLANK(TBL_DATA[[#This Row],[SMALL.CAP]]),"",  SUM(TBL_DATA[[#This Row],[LARGE.CAP]:[SMALL.CAP]])*SQRT(252))</f>
        <v/>
      </c>
    </row>
    <row r="298" spans="1:67" x14ac:dyDescent="0.25">
      <c r="A298" s="3">
        <f>DATE(YEAR(TBL_DATA[[#This Row],[Date]]), MONTH(TBL_DATA[[#This Row],[Date]]), DAY(TBL_DATA[[#This Row],[Date]]))</f>
        <v>41169</v>
      </c>
      <c r="B298" s="72" t="s">
        <v>414</v>
      </c>
      <c r="C298" s="11">
        <v>-2.1311252884484628E-3</v>
      </c>
      <c r="D298" s="6">
        <v>9.2316356142116307E-2</v>
      </c>
      <c r="E298" s="6">
        <v>-2.1779805713300959E-2</v>
      </c>
      <c r="F298" s="2">
        <v>0.40927113128379228</v>
      </c>
      <c r="G298" s="121">
        <v>0.4967687804478868</v>
      </c>
      <c r="H298" s="18">
        <v>3.5373857427655028E-3</v>
      </c>
      <c r="I298" s="2">
        <v>-6.7081076316535704E-2</v>
      </c>
      <c r="J298" s="6">
        <v>1.6643389143054863</v>
      </c>
      <c r="K298" s="6">
        <v>0.59396248601664581</v>
      </c>
      <c r="L298" s="6">
        <v>3.1774718598872919E-3</v>
      </c>
      <c r="M298" s="6">
        <v>7.915874558887373E-2</v>
      </c>
      <c r="N298" s="6">
        <v>4.9630847761192448E-2</v>
      </c>
      <c r="O298" s="6">
        <v>-5.7077162372355383E-3</v>
      </c>
      <c r="P298" s="2">
        <v>-1.2680521103405428E-2</v>
      </c>
      <c r="Q298" s="2">
        <v>-1.1004217636867646E-2</v>
      </c>
      <c r="R298" s="6">
        <v>-1.5617542960736364E-3</v>
      </c>
      <c r="S298" s="6">
        <v>5.7702417718232091E-2</v>
      </c>
      <c r="T298" s="86">
        <v>-2.7065664799348133E-2</v>
      </c>
      <c r="U298" s="6">
        <v>5.6372417384570106E-2</v>
      </c>
      <c r="V298" s="6">
        <v>5.6182845062371187E-2</v>
      </c>
      <c r="W298" s="29">
        <v>1.0033742029615706</v>
      </c>
      <c r="X298">
        <v>0.70481826058061725</v>
      </c>
      <c r="Y298">
        <v>0.77068961717194939</v>
      </c>
      <c r="Z298" s="5">
        <v>0</v>
      </c>
      <c r="AA298">
        <v>0</v>
      </c>
      <c r="AB298" s="5">
        <f>SUM(TBL_DATA[[#This Row],[Consumer.Discretionary.1]:[Utilities.1]])*SQRT(252)</f>
        <v>0</v>
      </c>
      <c r="BO298" s="5" t="str">
        <f xml:space="preserve"> IF(ISBLANK(TBL_DATA[[#This Row],[SMALL.CAP]]),"",  SUM(TBL_DATA[[#This Row],[LARGE.CAP]:[SMALL.CAP]])*SQRT(252))</f>
        <v/>
      </c>
    </row>
    <row r="299" spans="1:67" x14ac:dyDescent="0.25">
      <c r="A299" s="3">
        <f>DATE(YEAR(TBL_DATA[[#This Row],[Date]]), MONTH(TBL_DATA[[#This Row],[Date]]), DAY(TBL_DATA[[#This Row],[Date]]))</f>
        <v>41170</v>
      </c>
      <c r="B299" s="72" t="s">
        <v>415</v>
      </c>
      <c r="C299" s="11">
        <v>-4.2305442574783166E-3</v>
      </c>
      <c r="D299" s="6">
        <v>8.7695263454289574E-2</v>
      </c>
      <c r="E299" s="6">
        <v>-3.7155632853471676E-2</v>
      </c>
      <c r="F299" s="2">
        <v>0.41092446757997819</v>
      </c>
      <c r="G299" s="121">
        <v>0.49108704706566514</v>
      </c>
      <c r="H299" s="18">
        <v>3.5666161080082689E-3</v>
      </c>
      <c r="I299" s="2">
        <v>-8.3136012743132426E-2</v>
      </c>
      <c r="J299" s="6">
        <v>1.6673436872452803</v>
      </c>
      <c r="K299" s="6">
        <v>0.57934034981270166</v>
      </c>
      <c r="L299" s="6">
        <v>3.242649756891557E-3</v>
      </c>
      <c r="M299" s="6">
        <v>7.9366071637694907E-2</v>
      </c>
      <c r="N299" s="6">
        <v>5.0346907237213613E-2</v>
      </c>
      <c r="O299" s="6">
        <v>-9.9141137485632136E-3</v>
      </c>
      <c r="P299" s="2">
        <v>-1.2847903338482819E-2</v>
      </c>
      <c r="Q299" s="2">
        <v>-1.116720943634936E-2</v>
      </c>
      <c r="R299" s="6">
        <v>4.2812376053569245E-3</v>
      </c>
      <c r="S299" s="6">
        <v>5.7189641516161599E-2</v>
      </c>
      <c r="T299" s="86">
        <v>7.4860367924269311E-2</v>
      </c>
      <c r="U299" s="6">
        <v>5.476609321687298E-2</v>
      </c>
      <c r="V299" s="6">
        <v>5.6306583382684315E-2</v>
      </c>
      <c r="W299" s="29">
        <v>0.97264102928530605</v>
      </c>
      <c r="X299">
        <v>0.70077603202853989</v>
      </c>
      <c r="Y299">
        <v>0.76114410581223146</v>
      </c>
      <c r="Z299" s="5">
        <v>0</v>
      </c>
      <c r="AA299">
        <v>0</v>
      </c>
      <c r="AB299" s="5">
        <f>SUM(TBL_DATA[[#This Row],[Consumer.Discretionary.1]:[Utilities.1]])*SQRT(252)</f>
        <v>0</v>
      </c>
      <c r="BO299" s="5" t="str">
        <f xml:space="preserve"> IF(ISBLANK(TBL_DATA[[#This Row],[SMALL.CAP]]),"",  SUM(TBL_DATA[[#This Row],[LARGE.CAP]:[SMALL.CAP]])*SQRT(252))</f>
        <v/>
      </c>
    </row>
    <row r="300" spans="1:67" x14ac:dyDescent="0.25">
      <c r="A300" s="3">
        <f>DATE(YEAR(TBL_DATA[[#This Row],[Date]]), MONTH(TBL_DATA[[#This Row],[Date]]), DAY(TBL_DATA[[#This Row],[Date]]))</f>
        <v>41171</v>
      </c>
      <c r="B300" s="72" t="s">
        <v>416</v>
      </c>
      <c r="C300" s="11">
        <v>-1.9261768804131037E-3</v>
      </c>
      <c r="D300" s="6">
        <v>8.5600169984889174E-2</v>
      </c>
      <c r="E300" s="6">
        <v>-4.6725656122842296E-2</v>
      </c>
      <c r="F300" s="2">
        <v>0.41111900689010683</v>
      </c>
      <c r="G300" s="121">
        <v>0.48926355750148548</v>
      </c>
      <c r="H300" s="18">
        <v>3.5779279289562893E-3</v>
      </c>
      <c r="I300" s="2">
        <v>-8.1521273006132988E-2</v>
      </c>
      <c r="J300" s="6">
        <v>1.673672600835401</v>
      </c>
      <c r="K300" s="6">
        <v>0.58186077095139799</v>
      </c>
      <c r="L300" s="6">
        <v>3.2373795703563636E-3</v>
      </c>
      <c r="M300" s="6">
        <v>7.9475530416464116E-2</v>
      </c>
      <c r="N300" s="6">
        <v>5.0479102011415804E-2</v>
      </c>
      <c r="O300" s="6">
        <v>-1.1821194292283899E-2</v>
      </c>
      <c r="P300" s="2">
        <v>-1.2886949605844735E-2</v>
      </c>
      <c r="Q300" s="2">
        <v>-1.120393775224642E-2</v>
      </c>
      <c r="R300" s="6">
        <v>-5.6161677031837387E-3</v>
      </c>
      <c r="S300" s="6">
        <v>5.7177016440434929E-2</v>
      </c>
      <c r="T300" s="86">
        <v>-9.8224217575858849E-2</v>
      </c>
      <c r="U300" s="6">
        <v>4.7568549110874825E-2</v>
      </c>
      <c r="V300" s="6">
        <v>5.6344096710533316E-2</v>
      </c>
      <c r="W300" s="29">
        <v>0.84425080688146104</v>
      </c>
      <c r="X300">
        <v>0.69947377184672588</v>
      </c>
      <c r="Y300">
        <v>0.76279798829794898</v>
      </c>
      <c r="Z300" s="5">
        <v>0</v>
      </c>
      <c r="AA300">
        <v>0</v>
      </c>
      <c r="AB300" s="5">
        <f>SUM(TBL_DATA[[#This Row],[Consumer.Discretionary.1]:[Utilities.1]])*SQRT(252)</f>
        <v>0</v>
      </c>
      <c r="BO300" s="5" t="str">
        <f xml:space="preserve"> IF(ISBLANK(TBL_DATA[[#This Row],[SMALL.CAP]]),"",  SUM(TBL_DATA[[#This Row],[LARGE.CAP]:[SMALL.CAP]])*SQRT(252))</f>
        <v/>
      </c>
    </row>
    <row r="301" spans="1:67" x14ac:dyDescent="0.25">
      <c r="A301" s="3">
        <f>DATE(YEAR(TBL_DATA[[#This Row],[Date]]), MONTH(TBL_DATA[[#This Row],[Date]]), DAY(TBL_DATA[[#This Row],[Date]]))</f>
        <v>41172</v>
      </c>
      <c r="B301" s="72" t="s">
        <v>417</v>
      </c>
      <c r="C301" s="11">
        <v>-8.732429066122779E-3</v>
      </c>
      <c r="D301" s="6">
        <v>7.6120243506325291E-2</v>
      </c>
      <c r="E301" s="6">
        <v>-5.671344954669566E-2</v>
      </c>
      <c r="F301" s="2">
        <v>0.3925379706078666</v>
      </c>
      <c r="G301" s="29">
        <v>0.41762191014986116</v>
      </c>
      <c r="H301" s="56">
        <v>3.6977536994075169E-3</v>
      </c>
      <c r="I301">
        <v>-8.3020680980157024E-2</v>
      </c>
      <c r="J301" s="6">
        <v>1.6138306864962453</v>
      </c>
      <c r="K301" s="6">
        <v>0.53548930159241748</v>
      </c>
      <c r="L301" s="6">
        <v>3.3024277644855839E-3</v>
      </c>
      <c r="M301" s="6">
        <v>7.6919373233833049E-2</v>
      </c>
      <c r="N301" s="6">
        <v>4.656301328791846E-2</v>
      </c>
      <c r="O301" s="6">
        <v>-2.045039561777251E-2</v>
      </c>
      <c r="P301" s="2">
        <v>-1.2392093692804506E-2</v>
      </c>
      <c r="Q301" s="2">
        <v>-1.0763212246584226E-2</v>
      </c>
      <c r="R301" s="5">
        <v>-1.5658756387166073E-2</v>
      </c>
      <c r="S301" s="5">
        <v>5.8257800653572424E-2</v>
      </c>
      <c r="T301" s="85">
        <v>-0.26878385746623379</v>
      </c>
      <c r="U301" s="6">
        <v>3.9034165667425791E-2</v>
      </c>
      <c r="V301" s="5">
        <v>5.7231878950688438E-2</v>
      </c>
      <c r="W301" s="29">
        <v>0.68203536880307603</v>
      </c>
      <c r="X301">
        <v>0.6462367291866512</v>
      </c>
      <c r="Y301">
        <v>0.7317713451566803</v>
      </c>
      <c r="Z301" s="5">
        <v>0</v>
      </c>
      <c r="AA301">
        <v>0</v>
      </c>
      <c r="AB301" s="5">
        <f>SUM(TBL_DATA[[#This Row],[Consumer.Discretionary.1]:[Utilities.1]])*SQRT(252)</f>
        <v>0</v>
      </c>
      <c r="BO301" s="5" t="str">
        <f xml:space="preserve"> IF(ISBLANK(TBL_DATA[[#This Row],[SMALL.CAP]]),"",  SUM(TBL_DATA[[#This Row],[LARGE.CAP]:[SMALL.CAP]])*SQRT(252))</f>
        <v/>
      </c>
    </row>
    <row r="302" spans="1:67" x14ac:dyDescent="0.25">
      <c r="A302" s="3">
        <f>DATE(YEAR(TBL_DATA[[#This Row],[Date]]), MONTH(TBL_DATA[[#This Row],[Date]]), DAY(TBL_DATA[[#This Row],[Date]]))</f>
        <v>41173</v>
      </c>
      <c r="B302" s="72" t="s">
        <v>418</v>
      </c>
      <c r="C302" s="11">
        <v>1.9468953233088937E-3</v>
      </c>
      <c r="D302" s="6">
        <v>7.8215336975725691E-2</v>
      </c>
      <c r="E302" s="6">
        <v>-4.4734216075676625E-2</v>
      </c>
      <c r="F302" s="2">
        <v>0.39305888878805645</v>
      </c>
      <c r="G302" s="121">
        <v>0.41545775540085111</v>
      </c>
      <c r="H302" s="18">
        <v>3.7058503799412908E-3</v>
      </c>
      <c r="I302" s="2">
        <v>-7.5538866441506647E-2</v>
      </c>
      <c r="J302" s="6">
        <v>1.610623988354037</v>
      </c>
      <c r="K302" s="6">
        <v>0.53265604967483671</v>
      </c>
      <c r="L302" s="6">
        <v>3.3135859666932159E-3</v>
      </c>
      <c r="M302" s="6">
        <v>7.6944963871430905E-2</v>
      </c>
      <c r="N302" s="6">
        <v>4.656301328791846E-2</v>
      </c>
      <c r="O302" s="6">
        <v>-1.8543315074051714E-2</v>
      </c>
      <c r="P302" s="2">
        <v>-1.2390638464526699E-2</v>
      </c>
      <c r="Q302" s="2">
        <v>-1.0761215098721955E-2</v>
      </c>
      <c r="R302" s="6">
        <v>-2.0549875571428067E-2</v>
      </c>
      <c r="S302" s="6">
        <v>5.7960766603498491E-2</v>
      </c>
      <c r="T302" s="86">
        <v>-0.35454802922133338</v>
      </c>
      <c r="U302" s="6">
        <v>3.2898309746614229E-2</v>
      </c>
      <c r="V302" s="6">
        <v>5.6900372444410208E-2</v>
      </c>
      <c r="W302" s="29">
        <v>0.57817389119473328</v>
      </c>
      <c r="X302">
        <v>0.64456012551262509</v>
      </c>
      <c r="Y302">
        <v>0.72983289160933051</v>
      </c>
      <c r="Z302" s="5">
        <v>0</v>
      </c>
      <c r="AA302">
        <v>0</v>
      </c>
      <c r="AB302" s="5">
        <f>SUM(TBL_DATA[[#This Row],[Consumer.Discretionary.1]:[Utilities.1]])*SQRT(252)</f>
        <v>0</v>
      </c>
      <c r="BO302" s="5" t="str">
        <f xml:space="preserve"> IF(ISBLANK(TBL_DATA[[#This Row],[SMALL.CAP]]),"",  SUM(TBL_DATA[[#This Row],[LARGE.CAP]:[SMALL.CAP]])*SQRT(252))</f>
        <v/>
      </c>
    </row>
    <row r="303" spans="1:67" x14ac:dyDescent="0.25">
      <c r="A303" s="3">
        <f>DATE(YEAR(TBL_DATA[[#This Row],[Date]]), MONTH(TBL_DATA[[#This Row],[Date]]), DAY(TBL_DATA[[#This Row],[Date]]))</f>
        <v>41176</v>
      </c>
      <c r="B303" s="72" t="s">
        <v>419</v>
      </c>
      <c r="C303" s="11">
        <v>-2.9766826525550252E-3</v>
      </c>
      <c r="D303" s="6">
        <v>7.5005832086431301E-2</v>
      </c>
      <c r="E303" s="6">
        <v>-3.6200615556489901E-2</v>
      </c>
      <c r="F303" s="2">
        <v>0.38136848141439877</v>
      </c>
      <c r="G303" s="121">
        <v>0.38387283564617403</v>
      </c>
      <c r="H303" s="18">
        <v>3.6951154757109994E-3</v>
      </c>
      <c r="I303" s="2">
        <v>-6.9411235782190106E-2</v>
      </c>
      <c r="J303" s="6">
        <v>1.5766499802422338</v>
      </c>
      <c r="K303" s="6">
        <v>0.50658762230718901</v>
      </c>
      <c r="L303" s="6">
        <v>3.3067233083257249E-3</v>
      </c>
      <c r="M303" s="6">
        <v>7.4729677328987359E-2</v>
      </c>
      <c r="N303" s="6">
        <v>4.3142449105316796E-2</v>
      </c>
      <c r="O303" s="6">
        <v>-2.1464800162304898E-2</v>
      </c>
      <c r="P303" s="2">
        <v>-1.1922087474217549E-2</v>
      </c>
      <c r="Q303" s="2">
        <v>-1.0339576076039976E-2</v>
      </c>
      <c r="R303" s="6">
        <v>-2.6930734303071358E-2</v>
      </c>
      <c r="S303" s="6">
        <v>5.8002220502498938E-2</v>
      </c>
      <c r="T303" s="86">
        <v>-0.46430522951980929</v>
      </c>
      <c r="U303" s="6">
        <v>2.5749025071975851E-2</v>
      </c>
      <c r="V303" s="6">
        <v>5.7003448126165757E-2</v>
      </c>
      <c r="W303" s="29">
        <v>0.45170995647465961</v>
      </c>
      <c r="X303">
        <v>0.61957472160036842</v>
      </c>
      <c r="Y303">
        <v>0.71174969076718897</v>
      </c>
      <c r="Z303" s="5">
        <v>0</v>
      </c>
      <c r="AA303">
        <v>0</v>
      </c>
      <c r="AB303" s="5">
        <f>SUM(TBL_DATA[[#This Row],[Consumer.Discretionary.1]:[Utilities.1]])*SQRT(252)</f>
        <v>0</v>
      </c>
      <c r="BO303" s="5" t="str">
        <f xml:space="preserve"> IF(ISBLANK(TBL_DATA[[#This Row],[SMALL.CAP]]),"",  SUM(TBL_DATA[[#This Row],[LARGE.CAP]:[SMALL.CAP]])*SQRT(252))</f>
        <v/>
      </c>
    </row>
    <row r="304" spans="1:67" x14ac:dyDescent="0.25">
      <c r="A304" s="3">
        <f>DATE(YEAR(TBL_DATA[[#This Row],[Date]]), MONTH(TBL_DATA[[#This Row],[Date]]), DAY(TBL_DATA[[#This Row],[Date]]))</f>
        <v>41177</v>
      </c>
      <c r="B304" s="72" t="s">
        <v>420</v>
      </c>
      <c r="C304" s="11">
        <v>-2.2529993918284134E-3</v>
      </c>
      <c r="D304" s="6">
        <v>7.2583844600528469E-2</v>
      </c>
      <c r="E304" s="6">
        <v>-2.5801809122901087E-2</v>
      </c>
      <c r="F304" s="2">
        <v>0.37574610688887594</v>
      </c>
      <c r="G304" s="121">
        <v>0.38459829662714101</v>
      </c>
      <c r="H304" s="18">
        <v>3.7020188050609784E-3</v>
      </c>
      <c r="I304" s="2">
        <v>-8.2187119835290701E-2</v>
      </c>
      <c r="J304" s="6">
        <v>1.5862634515036886</v>
      </c>
      <c r="K304" s="6">
        <v>0.51130116588682772</v>
      </c>
      <c r="L304" s="6">
        <v>3.2989818406671577E-3</v>
      </c>
      <c r="M304" s="6">
        <v>7.4913406140046296E-2</v>
      </c>
      <c r="N304" s="6">
        <v>4.3377124614745577E-2</v>
      </c>
      <c r="O304" s="6">
        <v>-2.3669439372422052E-2</v>
      </c>
      <c r="P304" s="2">
        <v>-1.2010431637594477E-2</v>
      </c>
      <c r="Q304" s="2">
        <v>-1.042402951021712E-2</v>
      </c>
      <c r="R304" s="6">
        <v>-2.5287099223969989E-2</v>
      </c>
      <c r="S304" s="6">
        <v>5.8040552448828657E-2</v>
      </c>
      <c r="T304" s="86">
        <v>-0.4356798506744799</v>
      </c>
      <c r="U304" s="6">
        <v>1.8807771060667333E-2</v>
      </c>
      <c r="V304" s="6">
        <v>5.6998002446270957E-2</v>
      </c>
      <c r="W304" s="29">
        <v>0.32997245962078126</v>
      </c>
      <c r="X304">
        <v>0.6201598960164556</v>
      </c>
      <c r="Y304">
        <v>0.71505326087420085</v>
      </c>
      <c r="Z304" s="5">
        <v>0</v>
      </c>
      <c r="AA304">
        <v>0</v>
      </c>
      <c r="AB304" s="5">
        <f>SUM(TBL_DATA[[#This Row],[Consumer.Discretionary.1]:[Utilities.1]])*SQRT(252)</f>
        <v>0</v>
      </c>
      <c r="BO304" s="5" t="str">
        <f xml:space="preserve"> IF(ISBLANK(TBL_DATA[[#This Row],[SMALL.CAP]]),"",  SUM(TBL_DATA[[#This Row],[LARGE.CAP]:[SMALL.CAP]])*SQRT(252))</f>
        <v/>
      </c>
    </row>
    <row r="305" spans="1:67" x14ac:dyDescent="0.25">
      <c r="A305" s="3">
        <f>DATE(YEAR(TBL_DATA[[#This Row],[Date]]), MONTH(TBL_DATA[[#This Row],[Date]]), DAY(TBL_DATA[[#This Row],[Date]]))</f>
        <v>41178</v>
      </c>
      <c r="B305" s="72" t="s">
        <v>421</v>
      </c>
      <c r="C305" s="11">
        <v>-3.5464431668629005E-3</v>
      </c>
      <c r="D305" s="6">
        <v>6.8779986953957373E-2</v>
      </c>
      <c r="E305" s="6">
        <v>-3.8866247541999299E-2</v>
      </c>
      <c r="F305" s="2">
        <v>0.37360084005290389</v>
      </c>
      <c r="G305" s="121">
        <v>0.38193627344626635</v>
      </c>
      <c r="H305" s="18">
        <v>3.6952036947560086E-3</v>
      </c>
      <c r="I305" s="2">
        <v>-8.2910831091279058E-2</v>
      </c>
      <c r="J305" s="6">
        <v>1.6115915471558546</v>
      </c>
      <c r="K305" s="6">
        <v>0.50820720487662596</v>
      </c>
      <c r="L305" s="6">
        <v>3.2961945456345572E-3</v>
      </c>
      <c r="M305" s="6">
        <v>7.4614292586432263E-2</v>
      </c>
      <c r="N305" s="6">
        <v>4.3953202117551354E-2</v>
      </c>
      <c r="O305" s="6">
        <v>-2.7131940217759221E-2</v>
      </c>
      <c r="P305" s="2">
        <v>-1.2104935598969583E-2</v>
      </c>
      <c r="Q305" s="2">
        <v>-1.0524867643301006E-2</v>
      </c>
      <c r="R305" s="6">
        <v>-2.0071741385472963E-2</v>
      </c>
      <c r="S305" s="6">
        <v>5.779777474020547E-2</v>
      </c>
      <c r="T305" s="86">
        <v>-0.3472753315450845</v>
      </c>
      <c r="U305" s="6">
        <v>2.4116645757829014E-2</v>
      </c>
      <c r="V305" s="6">
        <v>5.6712116035333875E-2</v>
      </c>
      <c r="W305" s="29">
        <v>0.42524679810577687</v>
      </c>
      <c r="X305">
        <v>0.61800992989293158</v>
      </c>
      <c r="Y305">
        <v>0.71288653015513337</v>
      </c>
      <c r="Z305" s="5">
        <v>0</v>
      </c>
      <c r="AA305">
        <v>0</v>
      </c>
      <c r="AB305" s="5">
        <f>SUM(TBL_DATA[[#This Row],[Consumer.Discretionary.1]:[Utilities.1]])*SQRT(252)</f>
        <v>0</v>
      </c>
      <c r="BO305" s="5" t="str">
        <f xml:space="preserve"> IF(ISBLANK(TBL_DATA[[#This Row],[SMALL.CAP]]),"",  SUM(TBL_DATA[[#This Row],[LARGE.CAP]:[SMALL.CAP]])*SQRT(252))</f>
        <v/>
      </c>
    </row>
    <row r="306" spans="1:67" x14ac:dyDescent="0.25">
      <c r="A306" s="3">
        <f>DATE(YEAR(TBL_DATA[[#This Row],[Date]]), MONTH(TBL_DATA[[#This Row],[Date]]), DAY(TBL_DATA[[#This Row],[Date]]))</f>
        <v>41179</v>
      </c>
      <c r="B306" s="72" t="s">
        <v>422</v>
      </c>
      <c r="C306" s="11">
        <v>3.0029612534583109E-3</v>
      </c>
      <c r="D306" s="6">
        <v>7.1989491843251763E-2</v>
      </c>
      <c r="E306" s="6">
        <v>-5.9414977294550586E-2</v>
      </c>
      <c r="F306" s="2">
        <v>0.37687213774890771</v>
      </c>
      <c r="G306" s="121">
        <v>0.39587003517093083</v>
      </c>
      <c r="H306" s="18">
        <v>3.6476629764927554E-3</v>
      </c>
      <c r="I306" s="2">
        <v>-9.5063691336971234E-2</v>
      </c>
      <c r="J306" s="6">
        <v>1.6180052602631438</v>
      </c>
      <c r="K306" s="6">
        <v>0.51687270140661579</v>
      </c>
      <c r="L306" s="6">
        <v>3.2619725741593959E-3</v>
      </c>
      <c r="M306" s="6">
        <v>7.4498887410593906E-2</v>
      </c>
      <c r="N306" s="6">
        <v>4.3953202117551354E-2</v>
      </c>
      <c r="O306" s="6">
        <v>-2.4210455129505926E-2</v>
      </c>
      <c r="P306" s="2">
        <v>-1.2096786352481556E-2</v>
      </c>
      <c r="Q306" s="2">
        <v>-1.0519162272026957E-2</v>
      </c>
      <c r="R306" s="6">
        <v>-2.7904254903187042E-2</v>
      </c>
      <c r="S306" s="6">
        <v>5.7601056116517106E-2</v>
      </c>
      <c r="T306" s="86">
        <v>-0.48443998746726963</v>
      </c>
      <c r="U306" s="6">
        <v>1.6618700464117842E-2</v>
      </c>
      <c r="V306" s="6">
        <v>5.63569677880046E-2</v>
      </c>
      <c r="W306" s="29">
        <v>0.29488280005822243</v>
      </c>
      <c r="X306">
        <v>0.62918203659269456</v>
      </c>
      <c r="Y306">
        <v>0.71893859362717172</v>
      </c>
      <c r="Z306" s="5">
        <v>0</v>
      </c>
      <c r="AA306">
        <v>0</v>
      </c>
      <c r="AB306" s="5">
        <f>SUM(TBL_DATA[[#This Row],[Consumer.Discretionary.1]:[Utilities.1]])*SQRT(252)</f>
        <v>0</v>
      </c>
      <c r="BO306" s="5" t="str">
        <f xml:space="preserve"> IF(ISBLANK(TBL_DATA[[#This Row],[SMALL.CAP]]),"",  SUM(TBL_DATA[[#This Row],[LARGE.CAP]:[SMALL.CAP]])*SQRT(252))</f>
        <v/>
      </c>
    </row>
    <row r="307" spans="1:67" x14ac:dyDescent="0.25">
      <c r="A307" s="3">
        <f>DATE(YEAR(TBL_DATA[[#This Row],[Date]]), MONTH(TBL_DATA[[#This Row],[Date]]), DAY(TBL_DATA[[#This Row],[Date]]))</f>
        <v>41180</v>
      </c>
      <c r="B307" s="72" t="s">
        <v>423</v>
      </c>
      <c r="C307" s="11">
        <v>-1.5247071869153799E-4</v>
      </c>
      <c r="D307" s="6">
        <v>7.1826044835000769E-2</v>
      </c>
      <c r="E307" s="6">
        <v>-5.0527506523262655E-2</v>
      </c>
      <c r="F307" s="2">
        <v>0.37914820584272541</v>
      </c>
      <c r="G307" s="121">
        <v>0.36267727756968815</v>
      </c>
      <c r="H307" s="18">
        <v>3.6532460467016076E-3</v>
      </c>
      <c r="I307" s="2">
        <v>-9.4779988984111441E-2</v>
      </c>
      <c r="J307" s="6">
        <v>1.6511154996832516</v>
      </c>
      <c r="K307" s="6">
        <v>0.49322500581156098</v>
      </c>
      <c r="L307" s="6">
        <v>3.2576679140982785E-3</v>
      </c>
      <c r="M307" s="6">
        <v>7.2643956898986978E-2</v>
      </c>
      <c r="N307" s="6">
        <v>4.3954259926275115E-2</v>
      </c>
      <c r="O307" s="6">
        <v>-2.4359234462703938E-2</v>
      </c>
      <c r="P307" s="2">
        <v>-1.192434259560483E-2</v>
      </c>
      <c r="Q307" s="2">
        <v>-1.038599941107224E-2</v>
      </c>
      <c r="R307" s="6">
        <v>-1.334799467535297E-2</v>
      </c>
      <c r="S307" s="6">
        <v>5.7047891298688508E-2</v>
      </c>
      <c r="T307" s="86">
        <v>-0.23397875664616952</v>
      </c>
      <c r="U307" s="6">
        <v>2.8197185617476528E-2</v>
      </c>
      <c r="V307" s="6">
        <v>5.5622142842913641E-2</v>
      </c>
      <c r="W307" s="29">
        <v>0.50694173536446019</v>
      </c>
      <c r="X307">
        <v>0.60222693195313681</v>
      </c>
      <c r="Y307">
        <v>0.70229979767301731</v>
      </c>
      <c r="Z307" s="5">
        <v>0</v>
      </c>
      <c r="AA307">
        <v>0</v>
      </c>
      <c r="AB307" s="5">
        <f>SUM(TBL_DATA[[#This Row],[Consumer.Discretionary.1]:[Utilities.1]])*SQRT(252)</f>
        <v>0</v>
      </c>
      <c r="BO307" s="5" t="str">
        <f xml:space="preserve"> IF(ISBLANK(TBL_DATA[[#This Row],[SMALL.CAP]]),"",  SUM(TBL_DATA[[#This Row],[LARGE.CAP]:[SMALL.CAP]])*SQRT(252))</f>
        <v/>
      </c>
    </row>
    <row r="308" spans="1:67" x14ac:dyDescent="0.25">
      <c r="A308" s="3">
        <f>DATE(YEAR(TBL_DATA[[#This Row],[Date]]), MONTH(TBL_DATA[[#This Row],[Date]]), DAY(TBL_DATA[[#This Row],[Date]]))</f>
        <v>41183</v>
      </c>
      <c r="B308" s="72" t="s">
        <v>424</v>
      </c>
      <c r="C308" s="11">
        <v>6.9315440707570536E-4</v>
      </c>
      <c r="D308" s="6">
        <v>7.256898578159654E-2</v>
      </c>
      <c r="E308" s="6">
        <v>-4.7953859307577562E-2</v>
      </c>
      <c r="F308" s="2">
        <v>0.37946365547081823</v>
      </c>
      <c r="G308" s="121">
        <v>0.36328770959153184</v>
      </c>
      <c r="H308" s="18">
        <v>3.651776465918613E-3</v>
      </c>
      <c r="I308" s="2">
        <v>-9.7638619016405137E-2</v>
      </c>
      <c r="J308" s="6">
        <v>1.6368022835667908</v>
      </c>
      <c r="K308" s="6">
        <v>0.49020040669135068</v>
      </c>
      <c r="L308" s="6">
        <v>3.2676257609773472E-3</v>
      </c>
      <c r="M308" s="6">
        <v>7.2649535066809295E-2</v>
      </c>
      <c r="N308" s="6">
        <v>4.3954036725668277E-2</v>
      </c>
      <c r="O308" s="6">
        <v>-2.3682964766349124E-2</v>
      </c>
      <c r="P308" s="2">
        <v>-1.1913157504463213E-2</v>
      </c>
      <c r="Q308" s="2">
        <v>-1.0374696193980194E-2</v>
      </c>
      <c r="R308" s="6">
        <v>-1.4864813002467892E-2</v>
      </c>
      <c r="S308" s="6">
        <v>5.7044678662873508E-2</v>
      </c>
      <c r="T308" s="86">
        <v>-0.26058193947093589</v>
      </c>
      <c r="U308" s="6">
        <v>2.8643821719142259E-2</v>
      </c>
      <c r="V308" s="6">
        <v>5.5607827972607569E-2</v>
      </c>
      <c r="W308" s="29">
        <v>0.51510412766440394</v>
      </c>
      <c r="X308">
        <v>0.60273353116574802</v>
      </c>
      <c r="Y308">
        <v>0.70014313300306708</v>
      </c>
      <c r="Z308" s="5">
        <v>0</v>
      </c>
      <c r="AA308">
        <v>0</v>
      </c>
      <c r="AB308" s="5">
        <f>SUM(TBL_DATA[[#This Row],[Consumer.Discretionary.1]:[Utilities.1]])*SQRT(252)</f>
        <v>0</v>
      </c>
      <c r="BO308" s="5" t="str">
        <f xml:space="preserve"> IF(ISBLANK(TBL_DATA[[#This Row],[SMALL.CAP]]),"",  SUM(TBL_DATA[[#This Row],[LARGE.CAP]:[SMALL.CAP]])*SQRT(252))</f>
        <v/>
      </c>
    </row>
    <row r="309" spans="1:67" x14ac:dyDescent="0.25">
      <c r="A309" s="3">
        <f>DATE(YEAR(TBL_DATA[[#This Row],[Date]]), MONTH(TBL_DATA[[#This Row],[Date]]), DAY(TBL_DATA[[#This Row],[Date]]))</f>
        <v>41184</v>
      </c>
      <c r="B309" s="72" t="s">
        <v>425</v>
      </c>
      <c r="C309" s="11">
        <v>-4.1560456610884874E-4</v>
      </c>
      <c r="D309" s="6">
        <v>7.2123221213638899E-2</v>
      </c>
      <c r="E309" s="6">
        <v>-6.4146044536107838E-2</v>
      </c>
      <c r="F309" s="2">
        <v>0.37243059703829068</v>
      </c>
      <c r="G309" s="121">
        <v>0.35735273441156234</v>
      </c>
      <c r="H309" s="18">
        <v>3.6137506720524326E-3</v>
      </c>
      <c r="I309" s="2">
        <v>-0.10849768750123856</v>
      </c>
      <c r="J309" s="6">
        <v>1.6086482086708185</v>
      </c>
      <c r="K309" s="6">
        <v>0.47106329799325025</v>
      </c>
      <c r="L309" s="6">
        <v>3.2784888044427273E-3</v>
      </c>
      <c r="M309" s="6">
        <v>7.1560295264475757E-2</v>
      </c>
      <c r="N309" s="6">
        <v>4.3961895467585083E-2</v>
      </c>
      <c r="O309" s="6">
        <v>-2.4088726584162168E-2</v>
      </c>
      <c r="P309" s="2">
        <v>-1.1839508999433987E-2</v>
      </c>
      <c r="Q309" s="2">
        <v>-1.0324113952103062E-2</v>
      </c>
      <c r="R309" s="6">
        <v>-1.2053602105515981E-2</v>
      </c>
      <c r="S309" s="6">
        <v>5.6975068679665258E-2</v>
      </c>
      <c r="T309" s="86">
        <v>-0.21155923783586389</v>
      </c>
      <c r="U309" s="6">
        <v>2.6189176377130696E-2</v>
      </c>
      <c r="V309" s="6">
        <v>5.5684293528999153E-2</v>
      </c>
      <c r="W309" s="29">
        <v>0.47031532084522093</v>
      </c>
      <c r="X309">
        <v>0.59778987479846313</v>
      </c>
      <c r="Y309">
        <v>0.68634051169463273</v>
      </c>
      <c r="Z309" s="5">
        <v>0</v>
      </c>
      <c r="AA309">
        <v>0</v>
      </c>
      <c r="AB309" s="5">
        <f>SUM(TBL_DATA[[#This Row],[Consumer.Discretionary.1]:[Utilities.1]])*SQRT(252)</f>
        <v>0</v>
      </c>
      <c r="BO309" s="5" t="str">
        <f xml:space="preserve"> IF(ISBLANK(TBL_DATA[[#This Row],[SMALL.CAP]]),"",  SUM(TBL_DATA[[#This Row],[LARGE.CAP]:[SMALL.CAP]])*SQRT(252))</f>
        <v/>
      </c>
    </row>
    <row r="310" spans="1:67" x14ac:dyDescent="0.25">
      <c r="A310" s="3">
        <f>DATE(YEAR(TBL_DATA[[#This Row],[Date]]), MONTH(TBL_DATA[[#This Row],[Date]]), DAY(TBL_DATA[[#This Row],[Date]]))</f>
        <v>41185</v>
      </c>
      <c r="B310" s="72" t="s">
        <v>426</v>
      </c>
      <c r="C310" s="11">
        <v>-2.7857083460376734E-3</v>
      </c>
      <c r="D310" s="6">
        <v>6.9136598608323441E-2</v>
      </c>
      <c r="E310" s="6">
        <v>-9.8330030045587491E-2</v>
      </c>
      <c r="F310" s="2">
        <v>0.37786037878913564</v>
      </c>
      <c r="G310" s="121">
        <v>0.36535522405599291</v>
      </c>
      <c r="H310" s="18">
        <v>3.5901431978544039E-3</v>
      </c>
      <c r="I310" s="2">
        <v>-0.12786723886093065</v>
      </c>
      <c r="J310" s="6">
        <v>1.6150458993209833</v>
      </c>
      <c r="K310" s="6">
        <v>0.47540725448365306</v>
      </c>
      <c r="L310" s="6">
        <v>3.2640556671829288E-3</v>
      </c>
      <c r="M310" s="6">
        <v>7.1539629559726356E-2</v>
      </c>
      <c r="N310" s="6">
        <v>4.4313529954852542E-2</v>
      </c>
      <c r="O310" s="6">
        <v>-2.680733076350883E-2</v>
      </c>
      <c r="P310" s="2">
        <v>-1.1927567822080522E-2</v>
      </c>
      <c r="Q310" s="2">
        <v>-1.0412610401599949E-2</v>
      </c>
      <c r="R310" s="6">
        <v>-1.8804549915703572E-2</v>
      </c>
      <c r="S310" s="6">
        <v>5.7276245041619635E-2</v>
      </c>
      <c r="T310" s="86">
        <v>-0.328313245779979</v>
      </c>
      <c r="U310" s="6">
        <v>2.0921825694661056E-2</v>
      </c>
      <c r="V310" s="6">
        <v>5.5821192094137106E-2</v>
      </c>
      <c r="W310" s="29">
        <v>0.3748007684855314</v>
      </c>
      <c r="X310">
        <v>0.60444621270712984</v>
      </c>
      <c r="Y310">
        <v>0.68949782775847301</v>
      </c>
      <c r="Z310" s="5">
        <v>0</v>
      </c>
      <c r="AA310">
        <v>0</v>
      </c>
      <c r="AB310" s="5">
        <f>SUM(TBL_DATA[[#This Row],[Consumer.Discretionary.1]:[Utilities.1]])*SQRT(252)</f>
        <v>0</v>
      </c>
      <c r="BO310" s="5" t="str">
        <f xml:space="preserve"> IF(ISBLANK(TBL_DATA[[#This Row],[SMALL.CAP]]),"",  SUM(TBL_DATA[[#This Row],[LARGE.CAP]:[SMALL.CAP]])*SQRT(252))</f>
        <v/>
      </c>
    </row>
    <row r="311" spans="1:67" x14ac:dyDescent="0.25">
      <c r="A311" s="3">
        <f>DATE(YEAR(TBL_DATA[[#This Row],[Date]]), MONTH(TBL_DATA[[#This Row],[Date]]), DAY(TBL_DATA[[#This Row],[Date]]))</f>
        <v>41186</v>
      </c>
      <c r="B311" s="72" t="s">
        <v>427</v>
      </c>
      <c r="C311" s="11">
        <v>-2.7934901949883038E-3</v>
      </c>
      <c r="D311" s="6">
        <v>6.6149976003007982E-2</v>
      </c>
      <c r="E311" s="6">
        <v>-0.12235724034170947</v>
      </c>
      <c r="F311" s="2">
        <v>0.37468806534189236</v>
      </c>
      <c r="G311" s="121">
        <v>0.35037261217475224</v>
      </c>
      <c r="H311" s="18">
        <v>3.6381091380653366E-3</v>
      </c>
      <c r="I311" s="2">
        <v>-0.15571638673614052</v>
      </c>
      <c r="J311" s="6">
        <v>1.5628483954515973</v>
      </c>
      <c r="K311" s="6">
        <v>0.44316420744320156</v>
      </c>
      <c r="L311" s="6">
        <v>3.3682718186919796E-3</v>
      </c>
      <c r="M311" s="6">
        <v>7.1654559490850755E-2</v>
      </c>
      <c r="N311" s="6">
        <v>4.4497386946441592E-2</v>
      </c>
      <c r="O311" s="6">
        <v>-2.9525934942855381E-2</v>
      </c>
      <c r="P311" s="2">
        <v>-1.1960430306400665E-2</v>
      </c>
      <c r="Q311" s="2">
        <v>-1.0443039074715535E-2</v>
      </c>
      <c r="R311" s="6">
        <v>-2.6521139588483122E-2</v>
      </c>
      <c r="S311" s="6">
        <v>5.7761253445482691E-2</v>
      </c>
      <c r="T311" s="86">
        <v>-0.45915103995301626</v>
      </c>
      <c r="U311" s="6">
        <v>1.2246487023238384E-2</v>
      </c>
      <c r="V311" s="6">
        <v>5.6503452779176414E-2</v>
      </c>
      <c r="W311" s="29">
        <v>0.21673873756174528</v>
      </c>
      <c r="X311">
        <v>0.5919228093043486</v>
      </c>
      <c r="Y311">
        <v>0.66570579646207195</v>
      </c>
      <c r="Z311" s="5">
        <v>0</v>
      </c>
      <c r="AA311">
        <v>0</v>
      </c>
      <c r="AB311" s="5">
        <f>SUM(TBL_DATA[[#This Row],[Consumer.Discretionary.1]:[Utilities.1]])*SQRT(252)</f>
        <v>0</v>
      </c>
      <c r="BO311" s="5" t="str">
        <f xml:space="preserve"> IF(ISBLANK(TBL_DATA[[#This Row],[SMALL.CAP]]),"",  SUM(TBL_DATA[[#This Row],[LARGE.CAP]:[SMALL.CAP]])*SQRT(252))</f>
        <v/>
      </c>
    </row>
    <row r="312" spans="1:67" x14ac:dyDescent="0.25">
      <c r="A312" s="3">
        <f>DATE(YEAR(TBL_DATA[[#This Row],[Date]]), MONTH(TBL_DATA[[#This Row],[Date]]), DAY(TBL_DATA[[#This Row],[Date]]))</f>
        <v>41187</v>
      </c>
      <c r="B312" s="72" t="s">
        <v>428</v>
      </c>
      <c r="C312" s="11">
        <v>-3.191548667632947E-3</v>
      </c>
      <c r="D312" s="6">
        <v>6.2747306467598518E-2</v>
      </c>
      <c r="E312" s="6">
        <v>-0.12876232737475501</v>
      </c>
      <c r="F312" s="2">
        <v>0.37498714542929346</v>
      </c>
      <c r="G312" s="121">
        <v>0.34847303787626815</v>
      </c>
      <c r="H312" s="18">
        <v>3.6521994686022027E-3</v>
      </c>
      <c r="I312" s="2">
        <v>-0.16913915582397632</v>
      </c>
      <c r="J312" s="6">
        <v>1.5413064040258326</v>
      </c>
      <c r="K312" s="6">
        <v>0.42826926158048273</v>
      </c>
      <c r="L312" s="6">
        <v>3.4212441169404039E-3</v>
      </c>
      <c r="M312" s="6">
        <v>7.1827138149206549E-2</v>
      </c>
      <c r="N312" s="6">
        <v>4.4774139096932355E-2</v>
      </c>
      <c r="O312" s="6">
        <v>-3.2623250152161054E-2</v>
      </c>
      <c r="P312" s="2">
        <v>-1.2008050076737687E-2</v>
      </c>
      <c r="Q312" s="2">
        <v>-1.0487004236820707E-2</v>
      </c>
      <c r="R312" s="6">
        <v>-2.9479979229101061E-2</v>
      </c>
      <c r="S312" s="6">
        <v>5.7890035560340579E-2</v>
      </c>
      <c r="T312" s="86">
        <v>-0.50924099361405928</v>
      </c>
      <c r="U312" s="6">
        <v>3.3919390594370213E-3</v>
      </c>
      <c r="V312" s="6">
        <v>5.6939633633597921E-2</v>
      </c>
      <c r="W312" s="29">
        <v>5.9570791783872083E-2</v>
      </c>
      <c r="X312">
        <v>0.59031604914339575</v>
      </c>
      <c r="Y312">
        <v>0.65442284616330637</v>
      </c>
      <c r="Z312" s="5">
        <v>0</v>
      </c>
      <c r="AA312">
        <v>0</v>
      </c>
      <c r="AB312" s="5">
        <f>SUM(TBL_DATA[[#This Row],[Consumer.Discretionary.1]:[Utilities.1]])*SQRT(252)</f>
        <v>0</v>
      </c>
      <c r="BO312" s="5" t="str">
        <f xml:space="preserve"> IF(ISBLANK(TBL_DATA[[#This Row],[SMALL.CAP]]),"",  SUM(TBL_DATA[[#This Row],[LARGE.CAP]:[SMALL.CAP]])*SQRT(252))</f>
        <v/>
      </c>
    </row>
    <row r="313" spans="1:67" x14ac:dyDescent="0.25">
      <c r="A313" s="3">
        <f>DATE(YEAR(TBL_DATA[[#This Row],[Date]]), MONTH(TBL_DATA[[#This Row],[Date]]), DAY(TBL_DATA[[#This Row],[Date]]))</f>
        <v>41190</v>
      </c>
      <c r="B313" s="72" t="s">
        <v>429</v>
      </c>
      <c r="C313" s="11">
        <v>-2.4607468926080736E-3</v>
      </c>
      <c r="D313" s="6">
        <v>6.0132154335580834E-2</v>
      </c>
      <c r="E313" s="6">
        <v>-0.12374779246191769</v>
      </c>
      <c r="F313" s="2">
        <v>0.37077509617769361</v>
      </c>
      <c r="G313" s="121">
        <v>0.33922252294952532</v>
      </c>
      <c r="H313" s="18">
        <v>3.6466700301527977E-3</v>
      </c>
      <c r="I313" s="2">
        <v>-0.16049815749137097</v>
      </c>
      <c r="J313" s="6">
        <v>1.5251404283841561</v>
      </c>
      <c r="K313" s="6">
        <v>0.42430305658171785</v>
      </c>
      <c r="L313" s="6">
        <v>3.4038139509491483E-3</v>
      </c>
      <c r="M313" s="6">
        <v>7.1214613652645559E-2</v>
      </c>
      <c r="N313" s="6">
        <v>4.3794862259845371E-2</v>
      </c>
      <c r="O313" s="6">
        <v>-3.5003719483330364E-2</v>
      </c>
      <c r="P313" s="2">
        <v>-1.1861491367902269E-2</v>
      </c>
      <c r="Q313" s="2">
        <v>-1.0353416639759307E-2</v>
      </c>
      <c r="R313" s="6">
        <v>-3.0462950897885643E-2</v>
      </c>
      <c r="S313" s="6">
        <v>5.7904785438401891E-2</v>
      </c>
      <c r="T313" s="86">
        <v>-0.52608693162832976</v>
      </c>
      <c r="U313" s="6">
        <v>3.3021326174929033E-3</v>
      </c>
      <c r="V313" s="6">
        <v>5.6945591905768471E-2</v>
      </c>
      <c r="W313" s="29">
        <v>5.7987501876478068E-2</v>
      </c>
      <c r="X313">
        <v>0.58242812685302658</v>
      </c>
      <c r="Y313">
        <v>0.65138548999936874</v>
      </c>
      <c r="Z313" s="5">
        <v>0</v>
      </c>
      <c r="AA313">
        <v>0</v>
      </c>
      <c r="AB313" s="5">
        <f>SUM(TBL_DATA[[#This Row],[Consumer.Discretionary.1]:[Utilities.1]])*SQRT(252)</f>
        <v>0</v>
      </c>
      <c r="BO313" s="5" t="str">
        <f xml:space="preserve"> IF(ISBLANK(TBL_DATA[[#This Row],[SMALL.CAP]]),"",  SUM(TBL_DATA[[#This Row],[LARGE.CAP]:[SMALL.CAP]])*SQRT(252))</f>
        <v/>
      </c>
    </row>
    <row r="314" spans="1:67" x14ac:dyDescent="0.25">
      <c r="A314" s="3">
        <f>DATE(YEAR(TBL_DATA[[#This Row],[Date]]), MONTH(TBL_DATA[[#This Row],[Date]]), DAY(TBL_DATA[[#This Row],[Date]]))</f>
        <v>41191</v>
      </c>
      <c r="B314" s="72" t="s">
        <v>430</v>
      </c>
      <c r="C314" s="11">
        <v>-6.9659551207478434E-3</v>
      </c>
      <c r="D314" s="6">
        <v>5.2747321326417351E-2</v>
      </c>
      <c r="E314" s="6">
        <v>-0.10830945465570163</v>
      </c>
      <c r="F314" s="2">
        <v>0.37768675908410093</v>
      </c>
      <c r="G314" s="121">
        <v>0.37162686689621582</v>
      </c>
      <c r="H314" s="18">
        <v>3.5297959418604157E-3</v>
      </c>
      <c r="I314" s="2">
        <v>-0.15474753011090414</v>
      </c>
      <c r="J314" s="6">
        <v>1.5167032556342153</v>
      </c>
      <c r="K314" s="6">
        <v>0.42704517120971819</v>
      </c>
      <c r="L314" s="6">
        <v>3.3705516566989425E-3</v>
      </c>
      <c r="M314" s="6">
        <v>7.0687246677482926E-2</v>
      </c>
      <c r="N314" s="6">
        <v>4.294687022253825E-2</v>
      </c>
      <c r="O314" s="6">
        <v>-4.172584026509818E-2</v>
      </c>
      <c r="P314" s="2">
        <v>-1.1754384089486624E-2</v>
      </c>
      <c r="Q314" s="2">
        <v>-1.025747713670476E-2</v>
      </c>
      <c r="R314" s="6">
        <v>-4.5323533195274046E-2</v>
      </c>
      <c r="S314" s="6">
        <v>5.7715093713727524E-2</v>
      </c>
      <c r="T314" s="86">
        <v>-0.7852977493215757</v>
      </c>
      <c r="U314" s="6">
        <v>-1.6263372614865435E-2</v>
      </c>
      <c r="V314" s="6">
        <v>5.7028328915012874E-2</v>
      </c>
      <c r="W314" s="29">
        <v>-0.28518059224744446</v>
      </c>
      <c r="X314">
        <v>0.609612062623613</v>
      </c>
      <c r="Y314">
        <v>0.65348693270004898</v>
      </c>
      <c r="Z314" s="5">
        <v>0</v>
      </c>
      <c r="AA314">
        <v>0</v>
      </c>
      <c r="AB314" s="5">
        <f>SUM(TBL_DATA[[#This Row],[Consumer.Discretionary.1]:[Utilities.1]])*SQRT(252)</f>
        <v>0</v>
      </c>
      <c r="BO314" s="5" t="str">
        <f xml:space="preserve"> IF(ISBLANK(TBL_DATA[[#This Row],[SMALL.CAP]]),"",  SUM(TBL_DATA[[#This Row],[LARGE.CAP]:[SMALL.CAP]])*SQRT(252))</f>
        <v/>
      </c>
    </row>
    <row r="315" spans="1:67" x14ac:dyDescent="0.25">
      <c r="A315" s="3">
        <f>DATE(YEAR(TBL_DATA[[#This Row],[Date]]), MONTH(TBL_DATA[[#This Row],[Date]]), DAY(TBL_DATA[[#This Row],[Date]]))</f>
        <v>41192</v>
      </c>
      <c r="B315" s="72" t="s">
        <v>431</v>
      </c>
      <c r="C315" s="11">
        <v>-3.5568101623147338E-3</v>
      </c>
      <c r="D315" s="6">
        <v>4.9002898955574192E-2</v>
      </c>
      <c r="E315" s="6">
        <v>-0.12832330798369596</v>
      </c>
      <c r="F315" s="2">
        <v>0.38746250824713918</v>
      </c>
      <c r="G315" s="121">
        <v>0.39005329484019524</v>
      </c>
      <c r="H315" s="18">
        <v>3.4906941046748854E-3</v>
      </c>
      <c r="I315" s="2">
        <v>-0.16024903638073129</v>
      </c>
      <c r="J315" s="6">
        <v>1.5193397160722579</v>
      </c>
      <c r="K315" s="6">
        <v>0.43180436409195222</v>
      </c>
      <c r="L315" s="6">
        <v>3.3691069267270672E-3</v>
      </c>
      <c r="M315" s="6">
        <v>7.0952241172869371E-2</v>
      </c>
      <c r="N315" s="6">
        <v>4.3532025636702512E-2</v>
      </c>
      <c r="O315" s="6">
        <v>-4.5134239534726617E-2</v>
      </c>
      <c r="P315" s="2">
        <v>-1.1883222523185554E-2</v>
      </c>
      <c r="Q315" s="2">
        <v>-1.0380703920194667E-2</v>
      </c>
      <c r="R315" s="6">
        <v>-4.8394641438387787E-2</v>
      </c>
      <c r="S315" s="6">
        <v>5.7731269001437248E-2</v>
      </c>
      <c r="T315" s="86">
        <v>-0.83827434032643522</v>
      </c>
      <c r="U315" s="6">
        <v>-1.9709884066057448E-2</v>
      </c>
      <c r="V315" s="6">
        <v>5.7077039739025573E-2</v>
      </c>
      <c r="W315" s="29">
        <v>-0.34532071313048684</v>
      </c>
      <c r="X315">
        <v>0.62454246840402727</v>
      </c>
      <c r="Y315">
        <v>0.65711822687546284</v>
      </c>
      <c r="Z315" s="5">
        <v>0</v>
      </c>
      <c r="AA315">
        <v>0</v>
      </c>
      <c r="AB315" s="5">
        <f>SUM(TBL_DATA[[#This Row],[Consumer.Discretionary.1]:[Utilities.1]])*SQRT(252)</f>
        <v>0</v>
      </c>
      <c r="BO315" s="5" t="str">
        <f xml:space="preserve"> IF(ISBLANK(TBL_DATA[[#This Row],[SMALL.CAP]]),"",  SUM(TBL_DATA[[#This Row],[LARGE.CAP]:[SMALL.CAP]])*SQRT(252))</f>
        <v/>
      </c>
    </row>
    <row r="316" spans="1:67" x14ac:dyDescent="0.25">
      <c r="A316" s="3">
        <f>DATE(YEAR(TBL_DATA[[#This Row],[Date]]), MONTH(TBL_DATA[[#This Row],[Date]]), DAY(TBL_DATA[[#This Row],[Date]]))</f>
        <v>41193</v>
      </c>
      <c r="B316" s="72" t="s">
        <v>432</v>
      </c>
      <c r="C316" s="11">
        <v>6.090824102665442E-4</v>
      </c>
      <c r="D316" s="6">
        <v>4.9641828169646462E-2</v>
      </c>
      <c r="E316" s="6">
        <v>-0.13032497348851479</v>
      </c>
      <c r="F316" s="2">
        <v>0.37494323508827138</v>
      </c>
      <c r="G316" s="121">
        <v>0.35832519225433634</v>
      </c>
      <c r="H316" s="18">
        <v>3.4790293342863128E-3</v>
      </c>
      <c r="I316" s="2">
        <v>-0.16731535057427294</v>
      </c>
      <c r="J316" s="6">
        <v>1.4761871244633855</v>
      </c>
      <c r="K316" s="6">
        <v>0.3982518531990808</v>
      </c>
      <c r="L316" s="6">
        <v>3.369054036931704E-3</v>
      </c>
      <c r="M316" s="6">
        <v>6.8944696864553651E-2</v>
      </c>
      <c r="N316" s="6">
        <v>4.3532025636702512E-2</v>
      </c>
      <c r="O316" s="6">
        <v>-4.4552647595861639E-2</v>
      </c>
      <c r="P316" s="2">
        <v>-1.1669645214734349E-2</v>
      </c>
      <c r="Q316" s="2">
        <v>-1.0209639330435795E-2</v>
      </c>
      <c r="R316" s="6">
        <v>-4.809419058161013E-2</v>
      </c>
      <c r="S316" s="6">
        <v>5.7735207035871317E-2</v>
      </c>
      <c r="T316" s="86">
        <v>-0.83301321759751978</v>
      </c>
      <c r="U316" s="6">
        <v>-1.7348704922068303E-2</v>
      </c>
      <c r="V316" s="6">
        <v>5.6984524613881538E-2</v>
      </c>
      <c r="W316" s="29">
        <v>-0.30444590070059346</v>
      </c>
      <c r="X316">
        <v>0.59860269983882997</v>
      </c>
      <c r="Y316">
        <v>0.63107198733510639</v>
      </c>
      <c r="Z316" s="5">
        <v>0</v>
      </c>
      <c r="AA316">
        <v>0</v>
      </c>
      <c r="AB316" s="5">
        <f>SUM(TBL_DATA[[#This Row],[Consumer.Discretionary.1]:[Utilities.1]])*SQRT(252)</f>
        <v>0</v>
      </c>
      <c r="BO316" s="5" t="str">
        <f xml:space="preserve"> IF(ISBLANK(TBL_DATA[[#This Row],[SMALL.CAP]]),"",  SUM(TBL_DATA[[#This Row],[LARGE.CAP]:[SMALL.CAP]])*SQRT(252))</f>
        <v/>
      </c>
    </row>
    <row r="317" spans="1:67" x14ac:dyDescent="0.25">
      <c r="A317" s="3">
        <f>DATE(YEAR(TBL_DATA[[#This Row],[Date]]), MONTH(TBL_DATA[[#This Row],[Date]]), DAY(TBL_DATA[[#This Row],[Date]]))</f>
        <v>41194</v>
      </c>
      <c r="B317" s="72" t="s">
        <v>433</v>
      </c>
      <c r="C317" s="11">
        <v>1.2315793944027056E-3</v>
      </c>
      <c r="D317" s="6">
        <v>5.0934545416723376E-2</v>
      </c>
      <c r="E317" s="6">
        <v>-0.1089519730128391</v>
      </c>
      <c r="F317" s="2">
        <v>0.36811170578955926</v>
      </c>
      <c r="G317" s="121">
        <v>0.35022948966168388</v>
      </c>
      <c r="H317" s="18">
        <v>3.479275566167768E-3</v>
      </c>
      <c r="I317" s="2">
        <v>-0.15238720688747931</v>
      </c>
      <c r="J317" s="6">
        <v>1.4592072187356235</v>
      </c>
      <c r="K317" s="6">
        <v>0.3909335185558877</v>
      </c>
      <c r="L317" s="6">
        <v>3.3685358869529054E-3</v>
      </c>
      <c r="M317" s="6">
        <v>6.8518697549944205E-2</v>
      </c>
      <c r="N317" s="6">
        <v>4.2721447181767437E-2</v>
      </c>
      <c r="O317" s="6">
        <v>-4.3375938324204055E-2</v>
      </c>
      <c r="P317" s="2">
        <v>-1.1512782700984809E-2</v>
      </c>
      <c r="Q317" s="2">
        <v>-1.0061797981972671E-2</v>
      </c>
      <c r="R317" s="6">
        <v>-4.3149477445384221E-2</v>
      </c>
      <c r="S317" s="6">
        <v>5.7844848835712663E-2</v>
      </c>
      <c r="T317" s="86">
        <v>-0.74595194410369503</v>
      </c>
      <c r="U317" s="6">
        <v>-1.7672950482100713E-2</v>
      </c>
      <c r="V317" s="6">
        <v>5.697695124962994E-2</v>
      </c>
      <c r="W317" s="29">
        <v>-0.31017718734495286</v>
      </c>
      <c r="X317">
        <v>0.59180190069117211</v>
      </c>
      <c r="Y317">
        <v>0.62524676612989183</v>
      </c>
      <c r="Z317" s="5">
        <v>0</v>
      </c>
      <c r="AA317">
        <v>0</v>
      </c>
      <c r="AB317" s="5">
        <f>SUM(TBL_DATA[[#This Row],[Consumer.Discretionary.1]:[Utilities.1]])*SQRT(252)</f>
        <v>0</v>
      </c>
      <c r="BO317" s="5" t="str">
        <f xml:space="preserve"> IF(ISBLANK(TBL_DATA[[#This Row],[SMALL.CAP]]),"",  SUM(TBL_DATA[[#This Row],[LARGE.CAP]:[SMALL.CAP]])*SQRT(252))</f>
        <v/>
      </c>
    </row>
    <row r="318" spans="1:67" x14ac:dyDescent="0.25">
      <c r="A318" s="3">
        <f>DATE(YEAR(TBL_DATA[[#This Row],[Date]]), MONTH(TBL_DATA[[#This Row],[Date]]), DAY(TBL_DATA[[#This Row],[Date]]))</f>
        <v>41197</v>
      </c>
      <c r="B318" s="72" t="s">
        <v>434</v>
      </c>
      <c r="C318" s="11">
        <v>-5.7968555593261714E-4</v>
      </c>
      <c r="D318" s="6">
        <v>5.0325333840514741E-2</v>
      </c>
      <c r="E318" s="6">
        <v>-9.7207368240703418E-2</v>
      </c>
      <c r="F318" s="2">
        <v>0.37541389025156674</v>
      </c>
      <c r="G318" s="121">
        <v>0.37174398883557819</v>
      </c>
      <c r="H318" s="18">
        <v>3.3917231197235012E-3</v>
      </c>
      <c r="I318" s="2">
        <v>-0.14342044161137524</v>
      </c>
      <c r="J318" s="6">
        <v>1.4505814825269592</v>
      </c>
      <c r="K318" s="6">
        <v>0.39682843754020908</v>
      </c>
      <c r="L318" s="6">
        <v>3.3233225496941271E-3</v>
      </c>
      <c r="M318" s="6">
        <v>6.792854868820758E-2</v>
      </c>
      <c r="N318" s="6">
        <v>4.1757393711208658E-2</v>
      </c>
      <c r="O318" s="6">
        <v>-4.3930479475215001E-2</v>
      </c>
      <c r="P318" s="2">
        <v>-1.1351480003066582E-2</v>
      </c>
      <c r="Q318" s="2">
        <v>-9.9129925586808054E-3</v>
      </c>
      <c r="R318" s="6">
        <v>-3.9491265366752182E-2</v>
      </c>
      <c r="S318" s="6">
        <v>5.7483528326715237E-2</v>
      </c>
      <c r="T318" s="86">
        <v>-0.68700141616739929</v>
      </c>
      <c r="U318" s="6">
        <v>-1.6506657279987569E-2</v>
      </c>
      <c r="V318" s="6">
        <v>5.6908805439255632E-2</v>
      </c>
      <c r="W318" s="29">
        <v>-0.29005453817874893</v>
      </c>
      <c r="X318">
        <v>0.60970811773797029</v>
      </c>
      <c r="Y318">
        <v>0.62994320183664909</v>
      </c>
      <c r="Z318" s="5">
        <v>0</v>
      </c>
      <c r="AA318">
        <v>0</v>
      </c>
      <c r="AB318" s="5">
        <f>SUM(TBL_DATA[[#This Row],[Consumer.Discretionary.1]:[Utilities.1]])*SQRT(252)</f>
        <v>0</v>
      </c>
      <c r="BO318" s="5" t="str">
        <f xml:space="preserve"> IF(ISBLANK(TBL_DATA[[#This Row],[SMALL.CAP]]),"",  SUM(TBL_DATA[[#This Row],[LARGE.CAP]:[SMALL.CAP]])*SQRT(252))</f>
        <v/>
      </c>
    </row>
    <row r="319" spans="1:67" x14ac:dyDescent="0.25">
      <c r="A319" s="3">
        <f>DATE(YEAR(TBL_DATA[[#This Row],[Date]]), MONTH(TBL_DATA[[#This Row],[Date]]), DAY(TBL_DATA[[#This Row],[Date]]))</f>
        <v>41198</v>
      </c>
      <c r="B319" s="72" t="s">
        <v>435</v>
      </c>
      <c r="C319" s="11">
        <v>2.5605839829106413E-3</v>
      </c>
      <c r="D319" s="6">
        <v>5.3014780067191847E-2</v>
      </c>
      <c r="E319" s="6">
        <v>-9.4558445584634665E-2</v>
      </c>
      <c r="F319" s="2">
        <v>0.37585653352007709</v>
      </c>
      <c r="G319" s="121">
        <v>0.37696114935346964</v>
      </c>
      <c r="H319" s="18">
        <v>3.3870980469376012E-3</v>
      </c>
      <c r="I319" s="2">
        <v>-0.14575736203055933</v>
      </c>
      <c r="J319" s="6">
        <v>1.4308621286392282</v>
      </c>
      <c r="K319" s="6">
        <v>0.39815982573217829</v>
      </c>
      <c r="L319" s="6">
        <v>3.3289769751556025E-3</v>
      </c>
      <c r="M319" s="6">
        <v>6.8119346744008574E-2</v>
      </c>
      <c r="N319" s="6">
        <v>4.1757393711208658E-2</v>
      </c>
      <c r="O319" s="6">
        <v>-4.1482383174410442E-2</v>
      </c>
      <c r="P319" s="2">
        <v>-1.135067437427323E-2</v>
      </c>
      <c r="Q319" s="2">
        <v>-9.9081464989790487E-3</v>
      </c>
      <c r="R319" s="6">
        <v>-4.2150841964466057E-2</v>
      </c>
      <c r="S319" s="6">
        <v>5.7505234486281802E-2</v>
      </c>
      <c r="T319" s="86">
        <v>-0.73299139358385501</v>
      </c>
      <c r="U319" s="6">
        <v>-1.4043642319629734E-2</v>
      </c>
      <c r="V319" s="6">
        <v>5.6822288348677724E-2</v>
      </c>
      <c r="W319" s="29">
        <v>-0.24715024205737635</v>
      </c>
      <c r="X319">
        <v>0.61397161933876843</v>
      </c>
      <c r="Y319">
        <v>0.63099906951768026</v>
      </c>
      <c r="Z319" s="5">
        <v>0</v>
      </c>
      <c r="AA319">
        <v>0</v>
      </c>
      <c r="AB319" s="5">
        <f>SUM(TBL_DATA[[#This Row],[Consumer.Discretionary.1]:[Utilities.1]])*SQRT(252)</f>
        <v>0</v>
      </c>
      <c r="BO319" s="5" t="str">
        <f xml:space="preserve"> IF(ISBLANK(TBL_DATA[[#This Row],[SMALL.CAP]]),"",  SUM(TBL_DATA[[#This Row],[LARGE.CAP]:[SMALL.CAP]])*SQRT(252))</f>
        <v/>
      </c>
    </row>
    <row r="320" spans="1:67" x14ac:dyDescent="0.25">
      <c r="A320" s="3">
        <f>DATE(YEAR(TBL_DATA[[#This Row],[Date]]), MONTH(TBL_DATA[[#This Row],[Date]]), DAY(TBL_DATA[[#This Row],[Date]]))</f>
        <v>41199</v>
      </c>
      <c r="B320" s="72" t="s">
        <v>436</v>
      </c>
      <c r="C320" s="11">
        <v>-3.1043630411469549E-3</v>
      </c>
      <c r="D320" s="6">
        <v>4.9745839902169964E-2</v>
      </c>
      <c r="E320" s="6">
        <v>-0.1486797384286912</v>
      </c>
      <c r="F320" s="2">
        <v>0.36452381237442727</v>
      </c>
      <c r="G320" s="121">
        <v>0.40961313230776258</v>
      </c>
      <c r="H320" s="18">
        <v>3.0711740736381237E-3</v>
      </c>
      <c r="I320" s="2">
        <v>-0.18642222396114683</v>
      </c>
      <c r="J320" s="6">
        <v>1.3884269349042313</v>
      </c>
      <c r="K320" s="6">
        <v>0.43123835097504132</v>
      </c>
      <c r="L320" s="6">
        <v>3.0144024972604882E-3</v>
      </c>
      <c r="M320" s="6">
        <v>6.3450691418468735E-2</v>
      </c>
      <c r="N320" s="6">
        <v>4.2216444771177086E-2</v>
      </c>
      <c r="O320" s="6">
        <v>-4.4457969838371802E-2</v>
      </c>
      <c r="P320" s="2">
        <v>-1.0821080144131781E-2</v>
      </c>
      <c r="Q320" s="2">
        <v>-9.477417947519759E-3</v>
      </c>
      <c r="R320" s="6">
        <v>-8.224532768217574E-2</v>
      </c>
      <c r="S320" s="6">
        <v>5.3095164997647035E-2</v>
      </c>
      <c r="T320" s="86">
        <v>-1.5490172727746589</v>
      </c>
      <c r="U320" s="6">
        <v>-4.5784077493875808E-2</v>
      </c>
      <c r="V320" s="6">
        <v>5.3533558768803301E-2</v>
      </c>
      <c r="W320" s="29">
        <v>-0.85524068541014864</v>
      </c>
      <c r="X320">
        <v>0.64001025953320667</v>
      </c>
      <c r="Y320">
        <v>0.65668740735226627</v>
      </c>
      <c r="Z320" s="5">
        <v>0</v>
      </c>
      <c r="AA320">
        <v>0</v>
      </c>
      <c r="AB320" s="5">
        <f>SUM(TBL_DATA[[#This Row],[Consumer.Discretionary.1]:[Utilities.1]])*SQRT(252)</f>
        <v>0</v>
      </c>
      <c r="BO320" s="5" t="str">
        <f xml:space="preserve"> IF(ISBLANK(TBL_DATA[[#This Row],[SMALL.CAP]]),"",  SUM(TBL_DATA[[#This Row],[LARGE.CAP]:[SMALL.CAP]])*SQRT(252))</f>
        <v/>
      </c>
    </row>
    <row r="321" spans="1:67" x14ac:dyDescent="0.25">
      <c r="A321" s="3">
        <f>DATE(YEAR(TBL_DATA[[#This Row],[Date]]), MONTH(TBL_DATA[[#This Row],[Date]]), DAY(TBL_DATA[[#This Row],[Date]]))</f>
        <v>41200</v>
      </c>
      <c r="B321" s="72" t="s">
        <v>437</v>
      </c>
      <c r="C321" s="11">
        <v>-7.8416940323858663E-3</v>
      </c>
      <c r="D321" s="6">
        <v>4.1514054213887208E-2</v>
      </c>
      <c r="E321" s="6">
        <v>-0.173105824069679</v>
      </c>
      <c r="F321" s="2">
        <v>0.37330838786539267</v>
      </c>
      <c r="G321" s="121">
        <v>0.39649762128940946</v>
      </c>
      <c r="H321" s="18">
        <v>3.172149361534266E-3</v>
      </c>
      <c r="I321" s="2">
        <v>-0.20204542542567872</v>
      </c>
      <c r="J321" s="6">
        <v>1.4239280195003234</v>
      </c>
      <c r="K321" s="6">
        <v>0.43403103863340475</v>
      </c>
      <c r="L321" s="6">
        <v>3.0719238242787757E-3</v>
      </c>
      <c r="M321" s="6">
        <v>6.4820802778944697E-2</v>
      </c>
      <c r="N321" s="6">
        <v>4.4315616604985515E-2</v>
      </c>
      <c r="O321" s="6">
        <v>-5.1951038073984157E-2</v>
      </c>
      <c r="P321" s="2">
        <v>-1.1110098164750289E-2</v>
      </c>
      <c r="Q321" s="2">
        <v>-9.737421834500562E-3</v>
      </c>
      <c r="R321" s="6">
        <v>-9.1618036791819679E-2</v>
      </c>
      <c r="S321" s="6">
        <v>5.3859763600231376E-2</v>
      </c>
      <c r="T321" s="86">
        <v>-1.7010478819002113</v>
      </c>
      <c r="U321" s="6">
        <v>-5.2402918382277175E-2</v>
      </c>
      <c r="V321" s="6">
        <v>5.4042994219045716E-2</v>
      </c>
      <c r="W321" s="29">
        <v>-0.96965238768745809</v>
      </c>
      <c r="X321">
        <v>0.62968057083684059</v>
      </c>
      <c r="Y321">
        <v>0.65881032067918066</v>
      </c>
      <c r="Z321" s="5">
        <v>0</v>
      </c>
      <c r="AA321">
        <v>0</v>
      </c>
      <c r="AB321" s="5">
        <f>SUM(TBL_DATA[[#This Row],[Consumer.Discretionary.1]:[Utilities.1]])*SQRT(252)</f>
        <v>0</v>
      </c>
      <c r="BO321" s="5" t="str">
        <f xml:space="preserve"> IF(ISBLANK(TBL_DATA[[#This Row],[SMALL.CAP]]),"",  SUM(TBL_DATA[[#This Row],[LARGE.CAP]:[SMALL.CAP]])*SQRT(252))</f>
        <v/>
      </c>
    </row>
    <row r="322" spans="1:67" x14ac:dyDescent="0.25">
      <c r="A322" s="3">
        <f>DATE(YEAR(TBL_DATA[[#This Row],[Date]]), MONTH(TBL_DATA[[#This Row],[Date]]), DAY(TBL_DATA[[#This Row],[Date]]))</f>
        <v>41201</v>
      </c>
      <c r="B322" s="72" t="s">
        <v>438</v>
      </c>
      <c r="C322" s="11">
        <v>-9.6869917539305402E-3</v>
      </c>
      <c r="D322" s="6">
        <v>3.1424916159114469E-2</v>
      </c>
      <c r="E322" s="6">
        <v>-0.19129913833047274</v>
      </c>
      <c r="F322" s="2">
        <v>0.39332388878661828</v>
      </c>
      <c r="G322" s="121">
        <v>0.43730140880317458</v>
      </c>
      <c r="H322" s="18">
        <v>3.1819590650235159E-3</v>
      </c>
      <c r="I322" s="2">
        <v>-0.26259727066281979</v>
      </c>
      <c r="J322" s="6">
        <v>1.6579612495086093</v>
      </c>
      <c r="K322" s="6">
        <v>0.47294506014790899</v>
      </c>
      <c r="L322" s="6">
        <v>3.0795312706388923E-3</v>
      </c>
      <c r="M322" s="6">
        <v>6.7337493208078386E-2</v>
      </c>
      <c r="N322" s="6">
        <v>4.8085127332244688E-2</v>
      </c>
      <c r="O322" s="6">
        <v>-6.1134780550483936E-2</v>
      </c>
      <c r="P322" s="2">
        <v>-1.1641752922299093E-2</v>
      </c>
      <c r="Q322" s="2">
        <v>-1.021578195152449E-2</v>
      </c>
      <c r="R322" s="6">
        <v>-9.4435274733172925E-2</v>
      </c>
      <c r="S322" s="6">
        <v>5.3965828288410275E-2</v>
      </c>
      <c r="T322" s="86">
        <v>-1.7499087427785092</v>
      </c>
      <c r="U322" s="6">
        <v>-6.626313744807466E-2</v>
      </c>
      <c r="V322" s="6">
        <v>5.5196599999137771E-2</v>
      </c>
      <c r="W322" s="29">
        <v>-1.2004931001023571</v>
      </c>
      <c r="X322">
        <v>0.66128768989236031</v>
      </c>
      <c r="Y322">
        <v>0.68771001166764267</v>
      </c>
      <c r="Z322" s="5">
        <v>0</v>
      </c>
      <c r="AA322">
        <v>0</v>
      </c>
      <c r="AB322" s="5">
        <f>SUM(TBL_DATA[[#This Row],[Consumer.Discretionary.1]:[Utilities.1]])*SQRT(252)</f>
        <v>0</v>
      </c>
      <c r="BO322" s="5" t="str">
        <f xml:space="preserve"> IF(ISBLANK(TBL_DATA[[#This Row],[SMALL.CAP]]),"",  SUM(TBL_DATA[[#This Row],[LARGE.CAP]:[SMALL.CAP]])*SQRT(252))</f>
        <v/>
      </c>
    </row>
    <row r="323" spans="1:67" x14ac:dyDescent="0.25">
      <c r="A323" s="3">
        <f>DATE(YEAR(TBL_DATA[[#This Row],[Date]]), MONTH(TBL_DATA[[#This Row],[Date]]), DAY(TBL_DATA[[#This Row],[Date]]))</f>
        <v>41204</v>
      </c>
      <c r="B323" s="72" t="s">
        <v>439</v>
      </c>
      <c r="C323" s="11">
        <v>-1.5414535763163485E-3</v>
      </c>
      <c r="D323" s="6">
        <v>2.9835022533399203E-2</v>
      </c>
      <c r="E323" s="6">
        <v>-0.18670900848856942</v>
      </c>
      <c r="F323" s="2">
        <v>0.3873565357868673</v>
      </c>
      <c r="G323" s="121">
        <v>0.4227436103753856</v>
      </c>
      <c r="H323" s="18">
        <v>3.1750174543274338E-3</v>
      </c>
      <c r="I323" s="2">
        <v>-0.26274874945272053</v>
      </c>
      <c r="J323" s="6">
        <v>1.6695729123318266</v>
      </c>
      <c r="K323" s="6">
        <v>0.45629179958794247</v>
      </c>
      <c r="L323" s="6">
        <v>3.0813759198349239E-3</v>
      </c>
      <c r="M323" s="6">
        <v>6.6337944875571625E-2</v>
      </c>
      <c r="N323" s="6">
        <v>4.6541038447354431E-2</v>
      </c>
      <c r="O323" s="6">
        <v>-6.2581997700683401E-2</v>
      </c>
      <c r="P323" s="2">
        <v>-1.1400736039569689E-2</v>
      </c>
      <c r="Q323" s="2">
        <v>-9.9959319824732707E-3</v>
      </c>
      <c r="R323" s="6">
        <v>-9.5375961996045588E-2</v>
      </c>
      <c r="S323" s="6">
        <v>5.3986037941204074E-2</v>
      </c>
      <c r="T323" s="86">
        <v>-1.7666783048594727</v>
      </c>
      <c r="U323" s="6">
        <v>-6.7409073774458261E-2</v>
      </c>
      <c r="V323" s="6">
        <v>5.519123659666967E-2</v>
      </c>
      <c r="W323" s="29">
        <v>-1.2213727745778726</v>
      </c>
      <c r="X323">
        <v>0.6501873655919389</v>
      </c>
      <c r="Y323">
        <v>0.6754937450398355</v>
      </c>
      <c r="Z323" s="5">
        <v>0</v>
      </c>
      <c r="AA323">
        <v>0</v>
      </c>
      <c r="AB323" s="5">
        <f>SUM(TBL_DATA[[#This Row],[Consumer.Discretionary.1]:[Utilities.1]])*SQRT(252)</f>
        <v>0</v>
      </c>
      <c r="BO323" s="5" t="str">
        <f xml:space="preserve"> IF(ISBLANK(TBL_DATA[[#This Row],[SMALL.CAP]]),"",  SUM(TBL_DATA[[#This Row],[LARGE.CAP]:[SMALL.CAP]])*SQRT(252))</f>
        <v/>
      </c>
    </row>
    <row r="324" spans="1:67" x14ac:dyDescent="0.25">
      <c r="A324" s="3">
        <f>DATE(YEAR(TBL_DATA[[#This Row],[Date]]), MONTH(TBL_DATA[[#This Row],[Date]]), DAY(TBL_DATA[[#This Row],[Date]]))</f>
        <v>41205</v>
      </c>
      <c r="B324" s="72" t="s">
        <v>440</v>
      </c>
      <c r="C324" s="11">
        <v>1.139839556761159E-3</v>
      </c>
      <c r="D324" s="6">
        <v>3.1008869229020908E-2</v>
      </c>
      <c r="E324" s="6">
        <v>-0.14110163832354272</v>
      </c>
      <c r="F324" s="2">
        <v>0.35045965059005713</v>
      </c>
      <c r="G324" s="121">
        <v>0.37932716241520814</v>
      </c>
      <c r="H324" s="18">
        <v>3.265621473257865E-3</v>
      </c>
      <c r="I324" s="2">
        <v>-0.21783958368409539</v>
      </c>
      <c r="J324" s="6">
        <v>1.6183291488390661</v>
      </c>
      <c r="K324" s="6">
        <v>0.45275452768165253</v>
      </c>
      <c r="L324" s="6">
        <v>3.066377091704642E-3</v>
      </c>
      <c r="M324" s="6">
        <v>6.580134087287004E-2</v>
      </c>
      <c r="N324" s="6">
        <v>4.5571560129277308E-2</v>
      </c>
      <c r="O324" s="6">
        <v>-6.1513491580442503E-2</v>
      </c>
      <c r="P324" s="2">
        <v>-1.1218269880360196E-2</v>
      </c>
      <c r="Q324" s="2">
        <v>-9.8248292063390797E-3</v>
      </c>
      <c r="R324" s="6">
        <v>-8.7194145631863784E-2</v>
      </c>
      <c r="S324" s="6">
        <v>5.4703765939855493E-2</v>
      </c>
      <c r="T324" s="86">
        <v>-1.5939331439764148</v>
      </c>
      <c r="U324" s="6">
        <v>-6.7861003450385815E-2</v>
      </c>
      <c r="V324" s="6">
        <v>5.5130802106968635E-2</v>
      </c>
      <c r="W324" s="29">
        <v>-1.2309090536850371</v>
      </c>
      <c r="X324">
        <v>0.61589541516008073</v>
      </c>
      <c r="Y324">
        <v>0.67287036469267436</v>
      </c>
      <c r="Z324" s="5">
        <v>0</v>
      </c>
      <c r="AA324">
        <v>0</v>
      </c>
      <c r="AB324" s="5">
        <f>SUM(TBL_DATA[[#This Row],[Consumer.Discretionary.1]:[Utilities.1]])*SQRT(252)</f>
        <v>0</v>
      </c>
      <c r="BO324" s="5" t="str">
        <f xml:space="preserve"> IF(ISBLANK(TBL_DATA[[#This Row],[SMALL.CAP]]),"",  SUM(TBL_DATA[[#This Row],[LARGE.CAP]:[SMALL.CAP]])*SQRT(252))</f>
        <v/>
      </c>
    </row>
    <row r="325" spans="1:67" x14ac:dyDescent="0.25">
      <c r="A325" s="3">
        <f>DATE(YEAR(TBL_DATA[[#This Row],[Date]]), MONTH(TBL_DATA[[#This Row],[Date]]), DAY(TBL_DATA[[#This Row],[Date]]))</f>
        <v>41206</v>
      </c>
      <c r="B325" s="72" t="s">
        <v>441</v>
      </c>
      <c r="C325" s="11">
        <v>-1.196189487944456E-3</v>
      </c>
      <c r="D325" s="6">
        <v>2.977558725767171E-2</v>
      </c>
      <c r="E325" s="6">
        <v>-0.14301744428113339</v>
      </c>
      <c r="F325" s="2">
        <v>0.34273353984749755</v>
      </c>
      <c r="G325" s="121">
        <v>0.35261969833707857</v>
      </c>
      <c r="H325" s="18">
        <v>3.2610793075978535E-3</v>
      </c>
      <c r="I325" s="2">
        <v>-0.21338813064796214</v>
      </c>
      <c r="J325" s="6">
        <v>1.5437794030578647</v>
      </c>
      <c r="K325" s="6">
        <v>0.43046828326594722</v>
      </c>
      <c r="L325" s="6">
        <v>3.0587260208943916E-3</v>
      </c>
      <c r="M325" s="6">
        <v>6.4340123589362641E-2</v>
      </c>
      <c r="N325" s="6">
        <v>4.5634313512757173E-2</v>
      </c>
      <c r="O325" s="6">
        <v>-6.2636099276391688E-2</v>
      </c>
      <c r="P325" s="2">
        <v>-1.1098257092862E-2</v>
      </c>
      <c r="Q325" s="2">
        <v>-9.73575985509024E-3</v>
      </c>
      <c r="R325" s="6">
        <v>-9.1893524104157076E-2</v>
      </c>
      <c r="S325" s="6">
        <v>5.4542684714595231E-2</v>
      </c>
      <c r="T325" s="86">
        <v>-1.6848001631200789</v>
      </c>
      <c r="U325" s="6">
        <v>-7.3802850533310815E-2</v>
      </c>
      <c r="V325" s="6">
        <v>5.4787538993315864E-2</v>
      </c>
      <c r="W325" s="29">
        <v>-1.3470736574299282</v>
      </c>
      <c r="X325">
        <v>0.59381789998035484</v>
      </c>
      <c r="Y325">
        <v>0.65610081791287767</v>
      </c>
      <c r="Z325" s="5">
        <v>0</v>
      </c>
      <c r="AA325">
        <v>0</v>
      </c>
      <c r="AB325" s="5">
        <f>SUM(TBL_DATA[[#This Row],[Consumer.Discretionary.1]:[Utilities.1]])*SQRT(252)</f>
        <v>0</v>
      </c>
      <c r="BO325" s="5" t="str">
        <f xml:space="preserve"> IF(ISBLANK(TBL_DATA[[#This Row],[SMALL.CAP]]),"",  SUM(TBL_DATA[[#This Row],[LARGE.CAP]:[SMALL.CAP]])*SQRT(252))</f>
        <v/>
      </c>
    </row>
    <row r="326" spans="1:67" x14ac:dyDescent="0.25">
      <c r="A326" s="3">
        <f>DATE(YEAR(TBL_DATA[[#This Row],[Date]]), MONTH(TBL_DATA[[#This Row],[Date]]), DAY(TBL_DATA[[#This Row],[Date]]))</f>
        <v>41207</v>
      </c>
      <c r="B326" s="72" t="s">
        <v>442</v>
      </c>
      <c r="C326" s="11">
        <v>5.1367886413483379E-3</v>
      </c>
      <c r="D326" s="6">
        <v>3.5065326797434571E-2</v>
      </c>
      <c r="E326" s="6">
        <v>-0.13957321191501471</v>
      </c>
      <c r="F326" s="2">
        <v>0.3170228435127655</v>
      </c>
      <c r="G326" s="121">
        <v>0.2925415613431393</v>
      </c>
      <c r="H326" s="18">
        <v>3.2640341564428204E-3</v>
      </c>
      <c r="I326" s="2">
        <v>-0.20988435287172313</v>
      </c>
      <c r="J326" s="6">
        <v>1.4788732598993235</v>
      </c>
      <c r="K326" s="6">
        <v>0.38071269366134008</v>
      </c>
      <c r="L326" s="6">
        <v>3.0538684010818977E-3</v>
      </c>
      <c r="M326" s="6">
        <v>6.160337407402041E-2</v>
      </c>
      <c r="N326" s="6">
        <v>4.5634313512757173E-2</v>
      </c>
      <c r="O326" s="6">
        <v>-5.782105903834478E-2</v>
      </c>
      <c r="P326" s="2">
        <v>-1.0724930403205536E-2</v>
      </c>
      <c r="Q326" s="2">
        <v>-9.4203878824455946E-3</v>
      </c>
      <c r="R326" s="6">
        <v>-0.10149663300363498</v>
      </c>
      <c r="S326" s="6">
        <v>5.3132688742809589E-2</v>
      </c>
      <c r="T326" s="86">
        <v>-1.9102483876720893</v>
      </c>
      <c r="U326" s="6">
        <v>-8.5641315819495745E-2</v>
      </c>
      <c r="V326" s="6">
        <v>5.3288605146377788E-2</v>
      </c>
      <c r="W326" s="29">
        <v>-1.6071224905258583</v>
      </c>
      <c r="X326">
        <v>0.54087111343012151</v>
      </c>
      <c r="Y326">
        <v>0.61701920039925839</v>
      </c>
      <c r="Z326" s="5">
        <v>0</v>
      </c>
      <c r="AA326">
        <v>0</v>
      </c>
      <c r="AB326" s="5">
        <f>SUM(TBL_DATA[[#This Row],[Consumer.Discretionary.1]:[Utilities.1]])*SQRT(252)</f>
        <v>0</v>
      </c>
      <c r="BO326" s="5" t="str">
        <f xml:space="preserve"> IF(ISBLANK(TBL_DATA[[#This Row],[SMALL.CAP]]),"",  SUM(TBL_DATA[[#This Row],[LARGE.CAP]:[SMALL.CAP]])*SQRT(252))</f>
        <v/>
      </c>
    </row>
    <row r="327" spans="1:67" x14ac:dyDescent="0.25">
      <c r="A327" s="3">
        <f>DATE(YEAR(TBL_DATA[[#This Row],[Date]]), MONTH(TBL_DATA[[#This Row],[Date]]), DAY(TBL_DATA[[#This Row],[Date]]))</f>
        <v>41208</v>
      </c>
      <c r="B327" s="72" t="s">
        <v>443</v>
      </c>
      <c r="C327" s="11">
        <v>2.3399368360608962E-3</v>
      </c>
      <c r="D327" s="6">
        <v>3.7487314283337403E-2</v>
      </c>
      <c r="E327" s="6">
        <v>-0.12336490200221406</v>
      </c>
      <c r="F327" s="2">
        <v>0.31523569486068209</v>
      </c>
      <c r="G327" s="121">
        <v>0.28790309021498972</v>
      </c>
      <c r="H327" s="18">
        <v>3.2827225658884824E-3</v>
      </c>
      <c r="I327" s="2">
        <v>-0.19298987692617164</v>
      </c>
      <c r="J327" s="6">
        <v>1.4500031007393417</v>
      </c>
      <c r="K327" s="6">
        <v>0.36473487603163496</v>
      </c>
      <c r="L327" s="6">
        <v>3.1005742549857032E-3</v>
      </c>
      <c r="M327" s="6">
        <v>6.1753972549104419E-2</v>
      </c>
      <c r="N327" s="6">
        <v>4.5424062438095367E-2</v>
      </c>
      <c r="O327" s="6">
        <v>-5.5616419828227737E-2</v>
      </c>
      <c r="P327" s="2">
        <v>-1.0678145162698618E-2</v>
      </c>
      <c r="Q327" s="2">
        <v>-9.37041349658322E-3</v>
      </c>
      <c r="R327" s="6">
        <v>-9.1891535364744703E-2</v>
      </c>
      <c r="S327" s="6">
        <v>5.3206389538654933E-2</v>
      </c>
      <c r="T327" s="86">
        <v>-1.7270770702827836</v>
      </c>
      <c r="U327" s="6">
        <v>-7.4946282492221572E-2</v>
      </c>
      <c r="V327" s="6">
        <v>5.3416159058320839E-2</v>
      </c>
      <c r="W327" s="29">
        <v>-1.4030638633225896</v>
      </c>
      <c r="X327">
        <v>0.53656601664193171</v>
      </c>
      <c r="Y327">
        <v>0.60393284066329345</v>
      </c>
      <c r="Z327" s="5">
        <v>0</v>
      </c>
      <c r="AA327">
        <v>0</v>
      </c>
      <c r="AB327" s="5">
        <f>SUM(TBL_DATA[[#This Row],[Consumer.Discretionary.1]:[Utilities.1]])*SQRT(252)</f>
        <v>0</v>
      </c>
      <c r="BO327" s="5" t="str">
        <f xml:space="preserve"> IF(ISBLANK(TBL_DATA[[#This Row],[SMALL.CAP]]),"",  SUM(TBL_DATA[[#This Row],[LARGE.CAP]:[SMALL.CAP]])*SQRT(252))</f>
        <v/>
      </c>
    </row>
    <row r="328" spans="1:67" x14ac:dyDescent="0.25">
      <c r="A328" s="3">
        <f>DATE(YEAR(TBL_DATA[[#This Row],[Date]]), MONTH(TBL_DATA[[#This Row],[Date]]), DAY(TBL_DATA[[#This Row],[Date]]))</f>
        <v>41213</v>
      </c>
      <c r="B328" s="72" t="s">
        <v>444</v>
      </c>
      <c r="C328" s="11">
        <v>7.8913824957391517E-3</v>
      </c>
      <c r="D328" s="6">
        <v>4.5674523514824372E-2</v>
      </c>
      <c r="E328" s="6">
        <v>-0.10973128650780606</v>
      </c>
      <c r="F328" s="2">
        <v>0.32219317490730232</v>
      </c>
      <c r="G328" s="121">
        <v>0.2801887647436847</v>
      </c>
      <c r="H328" s="18">
        <v>3.4051820530724966E-3</v>
      </c>
      <c r="I328" s="2">
        <v>-0.17902290067112447</v>
      </c>
      <c r="J328" s="6">
        <v>1.4623479026961117</v>
      </c>
      <c r="K328" s="6">
        <v>0.34713313020343223</v>
      </c>
      <c r="L328" s="6">
        <v>3.242973057032647E-3</v>
      </c>
      <c r="M328" s="6">
        <v>6.3713475443058221E-2</v>
      </c>
      <c r="N328" s="6">
        <v>4.5424062438095367E-2</v>
      </c>
      <c r="O328" s="6">
        <v>-4.8163927774396709E-2</v>
      </c>
      <c r="P328" s="2">
        <v>-1.0916934107485508E-2</v>
      </c>
      <c r="Q328" s="2">
        <v>-9.5677070706515609E-3</v>
      </c>
      <c r="R328" s="6">
        <v>-7.0214824366599982E-2</v>
      </c>
      <c r="S328" s="6">
        <v>5.4167210109374642E-2</v>
      </c>
      <c r="T328" s="86">
        <v>-1.2962606755050137</v>
      </c>
      <c r="U328" s="6">
        <v>-5.8360053484806662E-2</v>
      </c>
      <c r="V328" s="6">
        <v>5.4566290203644119E-2</v>
      </c>
      <c r="W328" s="29">
        <v>-1.0695257688767925</v>
      </c>
      <c r="X328">
        <v>0.52932859807843824</v>
      </c>
      <c r="Y328">
        <v>0.58918004905413435</v>
      </c>
      <c r="Z328" s="5">
        <v>0</v>
      </c>
      <c r="AA328">
        <v>0</v>
      </c>
      <c r="AB328" s="5">
        <f>SUM(TBL_DATA[[#This Row],[Consumer.Discretionary.1]:[Utilities.1]])*SQRT(252)</f>
        <v>0</v>
      </c>
      <c r="BO328" s="5" t="str">
        <f xml:space="preserve"> IF(ISBLANK(TBL_DATA[[#This Row],[SMALL.CAP]]),"",  SUM(TBL_DATA[[#This Row],[LARGE.CAP]:[SMALL.CAP]])*SQRT(252))</f>
        <v/>
      </c>
    </row>
    <row r="329" spans="1:67" x14ac:dyDescent="0.25">
      <c r="A329" s="3">
        <f>DATE(YEAR(TBL_DATA[[#This Row],[Date]]), MONTH(TBL_DATA[[#This Row],[Date]]), DAY(TBL_DATA[[#This Row],[Date]]))</f>
        <v>41214</v>
      </c>
      <c r="B329" s="72" t="s">
        <v>445</v>
      </c>
      <c r="C329" s="11">
        <v>-3.4387700002841328E-3</v>
      </c>
      <c r="D329" s="6">
        <v>4.2078689333300057E-2</v>
      </c>
      <c r="E329" s="6">
        <v>-0.12084016705749467</v>
      </c>
      <c r="F329" s="2">
        <v>0.29530860053086422</v>
      </c>
      <c r="G329" s="121">
        <v>0.24401884511547456</v>
      </c>
      <c r="H329" s="18">
        <v>3.4880984797249041E-3</v>
      </c>
      <c r="I329" s="2">
        <v>-0.19143058424714665</v>
      </c>
      <c r="J329" s="6">
        <v>1.3220987719585764</v>
      </c>
      <c r="K329" s="6">
        <v>0.2922704140313212</v>
      </c>
      <c r="L329" s="6">
        <v>3.3749467799191911E-3</v>
      </c>
      <c r="M329" s="6">
        <v>6.3684467753919435E-2</v>
      </c>
      <c r="N329" s="6">
        <v>4.538021239032889E-2</v>
      </c>
      <c r="O329" s="6">
        <v>-5.1437073104754427E-2</v>
      </c>
      <c r="P329" s="2">
        <v>-1.0909851718148339E-2</v>
      </c>
      <c r="Q329" s="2">
        <v>-9.561238962017023E-3</v>
      </c>
      <c r="R329" s="6">
        <v>-9.5173069718423875E-2</v>
      </c>
      <c r="S329" s="6">
        <v>5.4332145840176434E-2</v>
      </c>
      <c r="T329" s="86">
        <v>-1.7516898743220117</v>
      </c>
      <c r="U329" s="6">
        <v>-8.0358846479209323E-2</v>
      </c>
      <c r="V329" s="6">
        <v>5.5097673461357306E-2</v>
      </c>
      <c r="W329" s="29">
        <v>-1.458479849164029</v>
      </c>
      <c r="X329">
        <v>0.49398263645139845</v>
      </c>
      <c r="Y329">
        <v>0.54062039735041545</v>
      </c>
      <c r="Z329" s="5">
        <v>0</v>
      </c>
      <c r="AA329">
        <v>0</v>
      </c>
      <c r="AB329" s="5">
        <f>SUM(TBL_DATA[[#This Row],[Consumer.Discretionary.1]:[Utilities.1]])*SQRT(252)</f>
        <v>0</v>
      </c>
      <c r="BO329" s="5" t="str">
        <f xml:space="preserve"> IF(ISBLANK(TBL_DATA[[#This Row],[SMALL.CAP]]),"",  SUM(TBL_DATA[[#This Row],[LARGE.CAP]:[SMALL.CAP]])*SQRT(252))</f>
        <v/>
      </c>
    </row>
    <row r="330" spans="1:67" x14ac:dyDescent="0.25">
      <c r="A330" s="3">
        <f>DATE(YEAR(TBL_DATA[[#This Row],[Date]]), MONTH(TBL_DATA[[#This Row],[Date]]), DAY(TBL_DATA[[#This Row],[Date]]))</f>
        <v>41215</v>
      </c>
      <c r="B330" s="72" t="s">
        <v>446</v>
      </c>
      <c r="C330" s="11">
        <v>-1.2918496549364089E-2</v>
      </c>
      <c r="D330" s="6">
        <v>2.8616599380981933E-2</v>
      </c>
      <c r="E330" s="6">
        <v>-0.16579708203170151</v>
      </c>
      <c r="F330" s="2">
        <v>0.33461002220439073</v>
      </c>
      <c r="G330" s="121">
        <v>0.27444286702710707</v>
      </c>
      <c r="H330" s="18">
        <v>3.6754728974745512E-3</v>
      </c>
      <c r="I330" s="2">
        <v>-0.23170649598517568</v>
      </c>
      <c r="J330" s="6">
        <v>1.466740124077059</v>
      </c>
      <c r="K330" s="6">
        <v>0.32468297817883968</v>
      </c>
      <c r="L330" s="6">
        <v>3.5459390380422695E-3</v>
      </c>
      <c r="M330" s="6">
        <v>6.8497967802478049E-2</v>
      </c>
      <c r="N330" s="6">
        <v>5.2191991698767232E-2</v>
      </c>
      <c r="O330" s="6">
        <v>-6.3691080002705402E-2</v>
      </c>
      <c r="P330" s="2">
        <v>-1.1903080835884192E-2</v>
      </c>
      <c r="Q330" s="2">
        <v>-1.0452535099921613E-2</v>
      </c>
      <c r="R330" s="6">
        <v>-0.1033946840529899</v>
      </c>
      <c r="S330" s="6">
        <v>5.543771635273697E-2</v>
      </c>
      <c r="T330" s="86">
        <v>-1.8650603029012629</v>
      </c>
      <c r="U330" s="6">
        <v>-9.0175723596339408E-2</v>
      </c>
      <c r="V330" s="6">
        <v>5.64658910822168E-2</v>
      </c>
      <c r="W330" s="29">
        <v>-1.5969946080376138</v>
      </c>
      <c r="X330">
        <v>0.52387294931796879</v>
      </c>
      <c r="Y330">
        <v>0.56980959818069021</v>
      </c>
      <c r="Z330" s="5">
        <v>0</v>
      </c>
      <c r="AA330">
        <v>0</v>
      </c>
      <c r="AB330" s="5">
        <f>SUM(TBL_DATA[[#This Row],[Consumer.Discretionary.1]:[Utilities.1]])*SQRT(252)</f>
        <v>0</v>
      </c>
      <c r="BO330" s="5" t="str">
        <f xml:space="preserve"> IF(ISBLANK(TBL_DATA[[#This Row],[SMALL.CAP]]),"",  SUM(TBL_DATA[[#This Row],[LARGE.CAP]:[SMALL.CAP]])*SQRT(252))</f>
        <v/>
      </c>
    </row>
    <row r="331" spans="1:67" x14ac:dyDescent="0.25">
      <c r="A331" s="3">
        <f>DATE(YEAR(TBL_DATA[[#This Row],[Date]]), MONTH(TBL_DATA[[#This Row],[Date]]), DAY(TBL_DATA[[#This Row],[Date]]))</f>
        <v>41218</v>
      </c>
      <c r="B331" s="72" t="s">
        <v>447</v>
      </c>
      <c r="C331" s="11">
        <v>8.8117181405830095E-4</v>
      </c>
      <c r="D331" s="6">
        <v>2.9522987335828921E-2</v>
      </c>
      <c r="E331" s="6">
        <v>-0.17528339778950719</v>
      </c>
      <c r="F331" s="2">
        <v>0.30089811488169893</v>
      </c>
      <c r="G331" s="121">
        <v>0.21649026759346165</v>
      </c>
      <c r="H331" s="18">
        <v>3.6245359122355678E-3</v>
      </c>
      <c r="I331" s="2">
        <v>-0.23002611981368903</v>
      </c>
      <c r="J331" s="6">
        <v>1.3641791601168718</v>
      </c>
      <c r="K331" s="6">
        <v>0.25664002149150356</v>
      </c>
      <c r="L331" s="6">
        <v>3.5304478215326921E-3</v>
      </c>
      <c r="M331" s="6">
        <v>6.5002562840539263E-2</v>
      </c>
      <c r="N331" s="6">
        <v>5.2191991698767232E-2</v>
      </c>
      <c r="O331" s="6">
        <v>-6.2866030973152465E-2</v>
      </c>
      <c r="P331" s="2">
        <v>-1.1469516823496152E-2</v>
      </c>
      <c r="Q331" s="2">
        <v>-1.0092991455227159E-2</v>
      </c>
      <c r="R331" s="6">
        <v>-0.10398860234376672</v>
      </c>
      <c r="S331" s="6">
        <v>5.5431970698852001E-2</v>
      </c>
      <c r="T331" s="86">
        <v>-1.8759679844094075</v>
      </c>
      <c r="U331" s="6">
        <v>-9.3813099292754165E-2</v>
      </c>
      <c r="V331" s="6">
        <v>5.6352704945004148E-2</v>
      </c>
      <c r="W331" s="29">
        <v>-1.6647488241124972</v>
      </c>
      <c r="X331">
        <v>0.46528514654291481</v>
      </c>
      <c r="Y331">
        <v>0.50659650757926022</v>
      </c>
      <c r="Z331" s="5">
        <v>0</v>
      </c>
      <c r="AA331">
        <v>0</v>
      </c>
      <c r="AB331" s="5">
        <f>SUM(TBL_DATA[[#This Row],[Consumer.Discretionary.1]:[Utilities.1]])*SQRT(252)</f>
        <v>0</v>
      </c>
      <c r="BO331" s="5" t="str">
        <f xml:space="preserve"> IF(ISBLANK(TBL_DATA[[#This Row],[SMALL.CAP]]),"",  SUM(TBL_DATA[[#This Row],[LARGE.CAP]:[SMALL.CAP]])*SQRT(252))</f>
        <v/>
      </c>
    </row>
    <row r="332" spans="1:67" x14ac:dyDescent="0.25">
      <c r="A332" s="3">
        <f>DATE(YEAR(TBL_DATA[[#This Row],[Date]]), MONTH(TBL_DATA[[#This Row],[Date]]), DAY(TBL_DATA[[#This Row],[Date]]))</f>
        <v>41219</v>
      </c>
      <c r="B332" s="72" t="s">
        <v>448</v>
      </c>
      <c r="C332" s="11">
        <v>-1.4577049085687708E-3</v>
      </c>
      <c r="D332" s="6">
        <v>2.8022246623705227E-2</v>
      </c>
      <c r="E332" s="6">
        <v>-0.1965926286274865</v>
      </c>
      <c r="F332" s="2">
        <v>0.28915672967110267</v>
      </c>
      <c r="G332" s="121">
        <v>0.20794699055161942</v>
      </c>
      <c r="H332" s="18">
        <v>3.6101674881639412E-3</v>
      </c>
      <c r="I332" s="2">
        <v>-0.24343362057953888</v>
      </c>
      <c r="J332" s="6">
        <v>1.2773131291933788</v>
      </c>
      <c r="K332" s="6">
        <v>0.23293701518150606</v>
      </c>
      <c r="L332" s="6">
        <v>3.552758928943819E-3</v>
      </c>
      <c r="M332" s="6">
        <v>6.4394755263133902E-2</v>
      </c>
      <c r="N332" s="6">
        <v>5.2273354702812497E-2</v>
      </c>
      <c r="O332" s="6">
        <v>-6.4232095759789387E-2</v>
      </c>
      <c r="P332" s="2">
        <v>-1.1451448445831552E-2</v>
      </c>
      <c r="Q332" s="2">
        <v>-1.008779430159994E-2</v>
      </c>
      <c r="R332" s="6">
        <v>-0.10648451249848145</v>
      </c>
      <c r="S332" s="6">
        <v>5.5612846970944103E-2</v>
      </c>
      <c r="T332" s="86">
        <v>-1.9147466511490796</v>
      </c>
      <c r="U332" s="6">
        <v>-9.8007700291243727E-2</v>
      </c>
      <c r="V332" s="6">
        <v>5.6608712997519108E-2</v>
      </c>
      <c r="W332" s="29">
        <v>-1.7313182918597521</v>
      </c>
      <c r="X332">
        <v>0.45601205088420577</v>
      </c>
      <c r="Y332">
        <v>0.48263548893705083</v>
      </c>
      <c r="Z332" s="5">
        <v>0</v>
      </c>
      <c r="AA332">
        <v>0</v>
      </c>
      <c r="AB332" s="5">
        <f>SUM(TBL_DATA[[#This Row],[Consumer.Discretionary.1]:[Utilities.1]])*SQRT(252)</f>
        <v>0</v>
      </c>
      <c r="BO332" s="5" t="str">
        <f xml:space="preserve"> IF(ISBLANK(TBL_DATA[[#This Row],[SMALL.CAP]]),"",  SUM(TBL_DATA[[#This Row],[LARGE.CAP]:[SMALL.CAP]])*SQRT(252))</f>
        <v/>
      </c>
    </row>
    <row r="333" spans="1:67" x14ac:dyDescent="0.25">
      <c r="A333" s="3">
        <f>DATE(YEAR(TBL_DATA[[#This Row],[Date]]), MONTH(TBL_DATA[[#This Row],[Date]]), DAY(TBL_DATA[[#This Row],[Date]]))</f>
        <v>41220</v>
      </c>
      <c r="B333" s="72" t="s">
        <v>449</v>
      </c>
      <c r="C333" s="11">
        <v>-9.3082415517590292E-3</v>
      </c>
      <c r="D333" s="6">
        <v>1.8453167231549772E-2</v>
      </c>
      <c r="E333" s="6">
        <v>-0.21400479445087639</v>
      </c>
      <c r="F333" s="2">
        <v>0.29695568951146023</v>
      </c>
      <c r="G333" s="121">
        <v>0.25195317614268548</v>
      </c>
      <c r="H333" s="18">
        <v>3.5870925609879571E-3</v>
      </c>
      <c r="I333" s="2">
        <v>-0.2615193357360287</v>
      </c>
      <c r="J333" s="6">
        <v>1.3101694881602046</v>
      </c>
      <c r="K333" s="6">
        <v>0.27745982534023489</v>
      </c>
      <c r="L333" s="6">
        <v>3.5254064238408375E-3</v>
      </c>
      <c r="M333" s="6">
        <v>6.5838277798660846E-2</v>
      </c>
      <c r="N333" s="6">
        <v>5.5489431922030187E-2</v>
      </c>
      <c r="O333" s="6">
        <v>-7.2942449448840541E-2</v>
      </c>
      <c r="P333" s="2">
        <v>-1.1906653349313078E-2</v>
      </c>
      <c r="Q333" s="2">
        <v>-1.0512430481280602E-2</v>
      </c>
      <c r="R333" s="6">
        <v>-0.10752625462029208</v>
      </c>
      <c r="S333" s="6">
        <v>5.5614687055740193E-2</v>
      </c>
      <c r="T333" s="86">
        <v>-1.9334147203331951</v>
      </c>
      <c r="U333" s="6">
        <v>-0.10803519307083309</v>
      </c>
      <c r="V333" s="6">
        <v>5.6666987360447292E-2</v>
      </c>
      <c r="W333" s="29">
        <v>-1.9064926177148431</v>
      </c>
      <c r="X333">
        <v>0.50194937607560142</v>
      </c>
      <c r="Y333">
        <v>0.52674455416286459</v>
      </c>
      <c r="Z333" s="5">
        <v>0</v>
      </c>
      <c r="AA333">
        <v>0</v>
      </c>
      <c r="AB333" s="5">
        <f>SUM(TBL_DATA[[#This Row],[Consumer.Discretionary.1]:[Utilities.1]])*SQRT(252)</f>
        <v>0</v>
      </c>
      <c r="BO333" s="5" t="str">
        <f xml:space="preserve"> IF(ISBLANK(TBL_DATA[[#This Row],[SMALL.CAP]]),"",  SUM(TBL_DATA[[#This Row],[LARGE.CAP]:[SMALL.CAP]])*SQRT(252))</f>
        <v/>
      </c>
    </row>
    <row r="334" spans="1:67" x14ac:dyDescent="0.25">
      <c r="A334" s="3">
        <f>DATE(YEAR(TBL_DATA[[#This Row],[Date]]), MONTH(TBL_DATA[[#This Row],[Date]]), DAY(TBL_DATA[[#This Row],[Date]]))</f>
        <v>41221</v>
      </c>
      <c r="B334" s="72" t="s">
        <v>450</v>
      </c>
      <c r="C334" s="11">
        <v>-5.8796066645267634E-3</v>
      </c>
      <c r="D334" s="6">
        <v>1.2465063201986704E-2</v>
      </c>
      <c r="E334" s="6">
        <v>-0.23595937363994979</v>
      </c>
      <c r="F334" s="2">
        <v>0.2998700117012591</v>
      </c>
      <c r="G334" s="121">
        <v>0.2729415385911767</v>
      </c>
      <c r="H334" s="18">
        <v>3.5125589909623671E-3</v>
      </c>
      <c r="I334" s="2">
        <v>-0.27940363281177338</v>
      </c>
      <c r="J334" s="6">
        <v>1.3037823530735082</v>
      </c>
      <c r="K334" s="6">
        <v>0.28957211565378105</v>
      </c>
      <c r="L334" s="6">
        <v>3.4721538446549358E-3</v>
      </c>
      <c r="M334" s="6">
        <v>6.5394199894323921E-2</v>
      </c>
      <c r="N334" s="6">
        <v>5.6721743213231847E-2</v>
      </c>
      <c r="O334" s="6">
        <v>-7.8393183201461047E-2</v>
      </c>
      <c r="P334" s="2">
        <v>-1.2007379135702474E-2</v>
      </c>
      <c r="Q334" s="2">
        <v>-1.0622560273821371E-2</v>
      </c>
      <c r="R334" s="6">
        <v>-0.11561510637128192</v>
      </c>
      <c r="S334" s="6">
        <v>5.5395181021896271E-2</v>
      </c>
      <c r="T334" s="86">
        <v>-2.0870968239201582</v>
      </c>
      <c r="U334" s="6">
        <v>-0.1242123252270011</v>
      </c>
      <c r="V334" s="6">
        <v>5.6019538012478449E-2</v>
      </c>
      <c r="W334" s="29">
        <v>-2.2173036343022425</v>
      </c>
      <c r="X334">
        <v>0.52243807153688249</v>
      </c>
      <c r="Y334">
        <v>0.538119053420134</v>
      </c>
      <c r="Z334" s="5">
        <v>0</v>
      </c>
      <c r="AA334">
        <v>0</v>
      </c>
      <c r="AB334" s="5">
        <f>SUM(TBL_DATA[[#This Row],[Consumer.Discretionary.1]:[Utilities.1]])*SQRT(252)</f>
        <v>0</v>
      </c>
      <c r="BO334" s="5" t="str">
        <f xml:space="preserve"> IF(ISBLANK(TBL_DATA[[#This Row],[SMALL.CAP]]),"",  SUM(TBL_DATA[[#This Row],[LARGE.CAP]:[SMALL.CAP]])*SQRT(252))</f>
        <v/>
      </c>
    </row>
    <row r="335" spans="1:67" x14ac:dyDescent="0.25">
      <c r="A335" s="3">
        <f>DATE(YEAR(TBL_DATA[[#This Row],[Date]]), MONTH(TBL_DATA[[#This Row],[Date]]), DAY(TBL_DATA[[#This Row],[Date]]))</f>
        <v>41222</v>
      </c>
      <c r="B335" s="72" t="s">
        <v>451</v>
      </c>
      <c r="C335" s="11">
        <v>4.8136896637755089E-3</v>
      </c>
      <c r="D335" s="6">
        <v>1.7338755811656004E-2</v>
      </c>
      <c r="E335" s="6">
        <v>-0.21338005668055648</v>
      </c>
      <c r="F335" s="2">
        <v>0.30362380781107118</v>
      </c>
      <c r="G335" s="121">
        <v>0.27183563375103925</v>
      </c>
      <c r="H335" s="18">
        <v>3.5679128751011906E-3</v>
      </c>
      <c r="I335" s="2">
        <v>-0.25935676917418926</v>
      </c>
      <c r="J335" s="6">
        <v>1.299310634649794</v>
      </c>
      <c r="K335" s="6">
        <v>0.27863168638056746</v>
      </c>
      <c r="L335" s="6">
        <v>3.5512239466383528E-3</v>
      </c>
      <c r="M335" s="6">
        <v>6.6374276478434024E-2</v>
      </c>
      <c r="N335" s="6">
        <v>5.6465376419222085E-2</v>
      </c>
      <c r="O335" s="6">
        <v>-7.3956853993372818E-2</v>
      </c>
      <c r="P335" s="2">
        <v>-1.2051455686382851E-2</v>
      </c>
      <c r="Q335" s="2">
        <v>-1.0645882253882993E-2</v>
      </c>
      <c r="R335" s="6">
        <v>-0.10871905530249071</v>
      </c>
      <c r="S335" s="6">
        <v>5.5771967679629088E-2</v>
      </c>
      <c r="T335" s="86">
        <v>-1.9493494639996489</v>
      </c>
      <c r="U335" s="6">
        <v>-0.11465267046079441</v>
      </c>
      <c r="V335" s="6">
        <v>5.649937097727252E-2</v>
      </c>
      <c r="W335" s="29">
        <v>-2.0292733968120582</v>
      </c>
      <c r="X335">
        <v>0.52137858965538586</v>
      </c>
      <c r="Y335">
        <v>0.52785574391169354</v>
      </c>
      <c r="Z335" s="5">
        <v>0</v>
      </c>
      <c r="AA335">
        <v>0</v>
      </c>
      <c r="AB335" s="5">
        <f>SUM(TBL_DATA[[#This Row],[Consumer.Discretionary.1]:[Utilities.1]])*SQRT(252)</f>
        <v>0</v>
      </c>
      <c r="BO335" s="5" t="str">
        <f xml:space="preserve"> IF(ISBLANK(TBL_DATA[[#This Row],[SMALL.CAP]]),"",  SUM(TBL_DATA[[#This Row],[LARGE.CAP]:[SMALL.CAP]])*SQRT(252))</f>
        <v/>
      </c>
    </row>
    <row r="336" spans="1:67" x14ac:dyDescent="0.25">
      <c r="A336" s="3">
        <f>DATE(YEAR(TBL_DATA[[#This Row],[Date]]), MONTH(TBL_DATA[[#This Row],[Date]]), DAY(TBL_DATA[[#This Row],[Date]]))</f>
        <v>41225</v>
      </c>
      <c r="B336" s="72" t="s">
        <v>452</v>
      </c>
      <c r="C336" s="11">
        <v>-2.1470197321337842E-3</v>
      </c>
      <c r="D336" s="6">
        <v>1.5154509428663809E-2</v>
      </c>
      <c r="E336" s="6">
        <v>-0.21567532163927339</v>
      </c>
      <c r="F336" s="2">
        <v>0.30388040294366908</v>
      </c>
      <c r="G336" s="121">
        <v>0.27150752423763785</v>
      </c>
      <c r="H336" s="18">
        <v>3.5707702861543121E-3</v>
      </c>
      <c r="I336" s="2">
        <v>-0.26130242200441545</v>
      </c>
      <c r="J336" s="6">
        <v>1.3007754623790744</v>
      </c>
      <c r="K336" s="6">
        <v>0.27875950742324812</v>
      </c>
      <c r="L336" s="6">
        <v>3.5529527143226807E-3</v>
      </c>
      <c r="M336" s="6">
        <v>6.6412472227935199E-2</v>
      </c>
      <c r="N336" s="6">
        <v>5.6606846747171501E-2</v>
      </c>
      <c r="O336" s="6">
        <v>-7.5945086900656378E-2</v>
      </c>
      <c r="P336" s="2">
        <v>-1.207949371033715E-2</v>
      </c>
      <c r="Q336" s="2">
        <v>-1.0673111426372815E-2</v>
      </c>
      <c r="R336" s="6">
        <v>-0.11471195796964184</v>
      </c>
      <c r="S336" s="6">
        <v>5.5778480145694795E-2</v>
      </c>
      <c r="T336" s="86">
        <v>-2.0565629911394381</v>
      </c>
      <c r="U336" s="6">
        <v>-0.11848238895886876</v>
      </c>
      <c r="V336" s="6">
        <v>5.6540917507174673E-2</v>
      </c>
      <c r="W336" s="29">
        <v>-2.095515852635998</v>
      </c>
      <c r="X336">
        <v>0.52106383892728336</v>
      </c>
      <c r="Y336">
        <v>0.52797680576257155</v>
      </c>
      <c r="Z336" s="5">
        <v>0</v>
      </c>
      <c r="AA336">
        <v>0</v>
      </c>
      <c r="AB336" s="5">
        <f>SUM(TBL_DATA[[#This Row],[Consumer.Discretionary.1]:[Utilities.1]])*SQRT(252)</f>
        <v>0</v>
      </c>
      <c r="BO336" s="5" t="str">
        <f xml:space="preserve"> IF(ISBLANK(TBL_DATA[[#This Row],[SMALL.CAP]]),"",  SUM(TBL_DATA[[#This Row],[LARGE.CAP]:[SMALL.CAP]])*SQRT(252))</f>
        <v/>
      </c>
    </row>
    <row r="337" spans="1:67" x14ac:dyDescent="0.25">
      <c r="A337" s="3">
        <f>DATE(YEAR(TBL_DATA[[#This Row],[Date]]), MONTH(TBL_DATA[[#This Row],[Date]]), DAY(TBL_DATA[[#This Row],[Date]]))</f>
        <v>41226</v>
      </c>
      <c r="B337" s="72" t="s">
        <v>453</v>
      </c>
      <c r="C337" s="11">
        <v>-8.3430913348946697E-4</v>
      </c>
      <c r="D337" s="6">
        <v>1.4307556749544537E-2</v>
      </c>
      <c r="E337" s="6">
        <v>-0.21356970475575654</v>
      </c>
      <c r="F337" s="2">
        <v>0.30268603549647138</v>
      </c>
      <c r="G337" s="121">
        <v>0.27034425752411678</v>
      </c>
      <c r="H337" s="18">
        <v>3.5735359762834786E-3</v>
      </c>
      <c r="I337" s="2">
        <v>-0.25346473956338755</v>
      </c>
      <c r="J337" s="6">
        <v>1.2926699265703971</v>
      </c>
      <c r="K337" s="6">
        <v>0.27647232157611951</v>
      </c>
      <c r="L337" s="6">
        <v>3.5584980413062724E-3</v>
      </c>
      <c r="M337" s="6">
        <v>6.6410909305947785E-2</v>
      </c>
      <c r="N337" s="6">
        <v>5.6612758612593454E-2</v>
      </c>
      <c r="O337" s="6">
        <v>-7.6716034354500917E-2</v>
      </c>
      <c r="P337" s="2">
        <v>-1.208093444753407E-2</v>
      </c>
      <c r="Q337" s="2">
        <v>-1.0674585260753452E-2</v>
      </c>
      <c r="R337" s="6">
        <v>-0.11621328182585333</v>
      </c>
      <c r="S337" s="6">
        <v>5.5738356347571086E-2</v>
      </c>
      <c r="T337" s="86">
        <v>-2.0849786294589499</v>
      </c>
      <c r="U337" s="6">
        <v>-0.12852223480134528</v>
      </c>
      <c r="V337" s="6">
        <v>5.5901287341779488E-2</v>
      </c>
      <c r="W337" s="29">
        <v>-2.2990925775208466</v>
      </c>
      <c r="X337">
        <v>0.5199463987029016</v>
      </c>
      <c r="Y337">
        <v>0.5258063536855746</v>
      </c>
      <c r="Z337" s="5">
        <v>0</v>
      </c>
      <c r="AA337">
        <v>0</v>
      </c>
      <c r="AB337" s="5">
        <f>SUM(TBL_DATA[[#This Row],[Consumer.Discretionary.1]:[Utilities.1]])*SQRT(252)</f>
        <v>0</v>
      </c>
      <c r="BO337" s="5" t="str">
        <f xml:space="preserve"> IF(ISBLANK(TBL_DATA[[#This Row],[SMALL.CAP]]),"",  SUM(TBL_DATA[[#This Row],[LARGE.CAP]:[SMALL.CAP]])*SQRT(252))</f>
        <v/>
      </c>
    </row>
    <row r="338" spans="1:67" x14ac:dyDescent="0.25">
      <c r="A338" s="3">
        <f>DATE(YEAR(TBL_DATA[[#This Row],[Date]]), MONTH(TBL_DATA[[#This Row],[Date]]), DAY(TBL_DATA[[#This Row],[Date]]))</f>
        <v>41227</v>
      </c>
      <c r="B338" s="72" t="s">
        <v>454</v>
      </c>
      <c r="C338" s="11">
        <v>-2.4464204620365587E-3</v>
      </c>
      <c r="D338" s="6">
        <v>1.1826133987913989E-2</v>
      </c>
      <c r="E338" s="6">
        <v>-0.20718822266109416</v>
      </c>
      <c r="F338" s="2">
        <v>0.29263389630122283</v>
      </c>
      <c r="G338" s="121">
        <v>0.26588666881000228</v>
      </c>
      <c r="H338" s="18">
        <v>3.5874781328608064E-3</v>
      </c>
      <c r="I338" s="2">
        <v>-0.24489197893890868</v>
      </c>
      <c r="J338" s="6">
        <v>1.2321720111748831</v>
      </c>
      <c r="K338" s="6">
        <v>0.26894031313671241</v>
      </c>
      <c r="L338" s="6">
        <v>3.5800090558001647E-3</v>
      </c>
      <c r="M338" s="6">
        <v>6.6467290835035678E-2</v>
      </c>
      <c r="N338" s="6">
        <v>5.6809142854249414E-2</v>
      </c>
      <c r="O338" s="6">
        <v>-7.897477514032647E-2</v>
      </c>
      <c r="P338" s="2">
        <v>-1.21189143740457E-2</v>
      </c>
      <c r="Q338" s="2">
        <v>-1.0711371225031904E-2</v>
      </c>
      <c r="R338" s="6">
        <v>-0.11257018092537763</v>
      </c>
      <c r="S338" s="6">
        <v>5.5887167623424557E-2</v>
      </c>
      <c r="T338" s="86">
        <v>-2.0142402220826616</v>
      </c>
      <c r="U338" s="6">
        <v>-0.12682812453730696</v>
      </c>
      <c r="V338" s="6">
        <v>5.5968526008948846E-2</v>
      </c>
      <c r="W338" s="29">
        <v>-2.2660615453233186</v>
      </c>
      <c r="X338">
        <v>0.5156419967477458</v>
      </c>
      <c r="Y338">
        <v>0.51859455563736157</v>
      </c>
      <c r="Z338" s="5">
        <v>0</v>
      </c>
      <c r="AA338">
        <v>0</v>
      </c>
      <c r="AB338" s="5">
        <f>SUM(TBL_DATA[[#This Row],[Consumer.Discretionary.1]:[Utilities.1]])*SQRT(252)</f>
        <v>0</v>
      </c>
      <c r="BO338" s="5" t="str">
        <f xml:space="preserve"> IF(ISBLANK(TBL_DATA[[#This Row],[SMALL.CAP]]),"",  SUM(TBL_DATA[[#This Row],[LARGE.CAP]:[SMALL.CAP]])*SQRT(252))</f>
        <v/>
      </c>
    </row>
    <row r="339" spans="1:67" x14ac:dyDescent="0.25">
      <c r="A339" s="3">
        <f>DATE(YEAR(TBL_DATA[[#This Row],[Date]]), MONTH(TBL_DATA[[#This Row],[Date]]), DAY(TBL_DATA[[#This Row],[Date]]))</f>
        <v>41228</v>
      </c>
      <c r="B339" s="72" t="s">
        <v>455</v>
      </c>
      <c r="C339" s="11">
        <v>-5.0810620300750856E-3</v>
      </c>
      <c r="D339" s="6">
        <v>6.6849826374704158E-3</v>
      </c>
      <c r="E339" s="6">
        <v>-0.23214315453876821</v>
      </c>
      <c r="F339" s="2">
        <v>0.2912927995860895</v>
      </c>
      <c r="G339" s="121">
        <v>0.26519821804902899</v>
      </c>
      <c r="H339" s="18">
        <v>3.5759150417105198E-3</v>
      </c>
      <c r="I339" s="2">
        <v>-0.25616096253463772</v>
      </c>
      <c r="J339" s="6">
        <v>1.2181555496280314</v>
      </c>
      <c r="K339" s="6">
        <v>0.27245364426800561</v>
      </c>
      <c r="L339" s="6">
        <v>3.558216969119479E-3</v>
      </c>
      <c r="M339" s="6">
        <v>6.622201053827792E-2</v>
      </c>
      <c r="N339" s="6">
        <v>5.771089565453303E-2</v>
      </c>
      <c r="O339" s="6">
        <v>-8.3654561439102215E-2</v>
      </c>
      <c r="P339" s="2">
        <v>-1.2218247139065903E-2</v>
      </c>
      <c r="Q339" s="2">
        <v>-1.0815898162959595E-2</v>
      </c>
      <c r="R339" s="6">
        <v>-0.12171627584074074</v>
      </c>
      <c r="S339" s="6">
        <v>5.6155525234226268E-2</v>
      </c>
      <c r="T339" s="86">
        <v>-2.167485306798552</v>
      </c>
      <c r="U339" s="6">
        <v>-0.13334070991237301</v>
      </c>
      <c r="V339" s="6">
        <v>5.5872650565442189E-2</v>
      </c>
      <c r="W339" s="29">
        <v>-2.3865112637925505</v>
      </c>
      <c r="X339">
        <v>0.51497399744941386</v>
      </c>
      <c r="Y339">
        <v>0.52197092281850865</v>
      </c>
      <c r="Z339" s="5">
        <v>0</v>
      </c>
      <c r="AA339">
        <v>0</v>
      </c>
      <c r="AB339" s="5">
        <f>SUM(TBL_DATA[[#This Row],[Consumer.Discretionary.1]:[Utilities.1]])*SQRT(252)</f>
        <v>0</v>
      </c>
      <c r="BO339" s="5" t="str">
        <f xml:space="preserve"> IF(ISBLANK(TBL_DATA[[#This Row],[SMALL.CAP]]),"",  SUM(TBL_DATA[[#This Row],[LARGE.CAP]:[SMALL.CAP]])*SQRT(252))</f>
        <v/>
      </c>
    </row>
    <row r="340" spans="1:67" x14ac:dyDescent="0.25">
      <c r="A340" s="3">
        <f>DATE(YEAR(TBL_DATA[[#This Row],[Date]]), MONTH(TBL_DATA[[#This Row],[Date]]), DAY(TBL_DATA[[#This Row],[Date]]))</f>
        <v>41229</v>
      </c>
      <c r="B340" s="72" t="s">
        <v>456</v>
      </c>
      <c r="C340" s="11">
        <v>4.1180811808117805E-3</v>
      </c>
      <c r="D340" s="6">
        <v>1.0830593119475651E-2</v>
      </c>
      <c r="E340" s="6">
        <v>-0.23462989454162797</v>
      </c>
      <c r="F340" s="2">
        <v>0.28723731678273035</v>
      </c>
      <c r="G340" s="29">
        <v>0.25944436699556428</v>
      </c>
      <c r="H340" s="56">
        <v>3.5633298463656551E-3</v>
      </c>
      <c r="I340">
        <v>-0.25969424797924368</v>
      </c>
      <c r="J340" s="6">
        <v>1.2159397076227589</v>
      </c>
      <c r="K340" s="6">
        <v>0.27560614778056214</v>
      </c>
      <c r="L340" s="6">
        <v>3.5242325543969771E-3</v>
      </c>
      <c r="M340" s="6">
        <v>6.5732091485710312E-2</v>
      </c>
      <c r="N340" s="6">
        <v>5.771089565453303E-2</v>
      </c>
      <c r="O340" s="6">
        <v>-7.9880976533441839E-2</v>
      </c>
      <c r="P340" s="2">
        <v>-1.2157750648882982E-2</v>
      </c>
      <c r="Q340" s="2">
        <v>-1.0765776433013619E-2</v>
      </c>
      <c r="R340" s="5">
        <v>-0.11498145361579215</v>
      </c>
      <c r="S340" s="5">
        <v>5.6271582485073995E-2</v>
      </c>
      <c r="T340" s="85">
        <v>-2.0433307281928834</v>
      </c>
      <c r="U340" s="6">
        <v>-0.1239509429184219</v>
      </c>
      <c r="V340" s="5">
        <v>5.6331934404362911E-2</v>
      </c>
      <c r="W340" s="29">
        <v>-2.2003672380336701</v>
      </c>
      <c r="X340">
        <v>0.50935681697172208</v>
      </c>
      <c r="Y340">
        <v>0.52498204519827352</v>
      </c>
      <c r="Z340" s="5">
        <v>0</v>
      </c>
      <c r="AA340">
        <v>0</v>
      </c>
      <c r="AB340" s="5">
        <f>SUM(TBL_DATA[[#This Row],[Consumer.Discretionary.1]:[Utilities.1]])*SQRT(252)</f>
        <v>0</v>
      </c>
      <c r="BO340" s="5" t="str">
        <f xml:space="preserve"> IF(ISBLANK(TBL_DATA[[#This Row],[SMALL.CAP]]),"",  SUM(TBL_DATA[[#This Row],[LARGE.CAP]:[SMALL.CAP]])*SQRT(252))</f>
        <v/>
      </c>
    </row>
    <row r="341" spans="1:67" x14ac:dyDescent="0.25">
      <c r="A341" s="3">
        <f>DATE(YEAR(TBL_DATA[[#This Row],[Date]]), MONTH(TBL_DATA[[#This Row],[Date]]), DAY(TBL_DATA[[#This Row],[Date]]))</f>
        <v>41232</v>
      </c>
      <c r="B341" s="72" t="s">
        <v>457</v>
      </c>
      <c r="C341" s="11">
        <v>6.9676167516793813E-3</v>
      </c>
      <c r="D341" s="6">
        <v>1.7873673293204995E-2</v>
      </c>
      <c r="E341" s="6">
        <v>-0.24852043224975917</v>
      </c>
      <c r="F341" s="2">
        <v>0.29568888500628909</v>
      </c>
      <c r="G341" s="121">
        <v>0.30620034527214834</v>
      </c>
      <c r="H341" s="18">
        <v>3.4615356066978022E-3</v>
      </c>
      <c r="I341" s="2">
        <v>-0.28422473266393644</v>
      </c>
      <c r="J341" s="6">
        <v>1.2444007854453294</v>
      </c>
      <c r="K341" s="6">
        <v>0.34780035032920004</v>
      </c>
      <c r="L341" s="6">
        <v>3.3561552643451846E-3</v>
      </c>
      <c r="M341" s="6">
        <v>6.59708430457666E-2</v>
      </c>
      <c r="N341" s="6">
        <v>5.771089565453303E-2</v>
      </c>
      <c r="O341" s="6">
        <v>-7.3469939811997342E-2</v>
      </c>
      <c r="P341" s="2">
        <v>-1.2189772849065323E-2</v>
      </c>
      <c r="Q341" s="2">
        <v>-1.0792742715940246E-2</v>
      </c>
      <c r="R341" s="6">
        <v>-0.11863710273003802</v>
      </c>
      <c r="S341" s="6">
        <v>5.6206739262601786E-2</v>
      </c>
      <c r="T341" s="86">
        <v>-2.1107273662639856</v>
      </c>
      <c r="U341" s="6">
        <v>-0.13909313272574209</v>
      </c>
      <c r="V341" s="6">
        <v>5.5571646499903225E-2</v>
      </c>
      <c r="W341" s="29">
        <v>-2.5029514417209917</v>
      </c>
      <c r="X341">
        <v>0.55335372527177262</v>
      </c>
      <c r="Y341">
        <v>0.58974600492856244</v>
      </c>
      <c r="Z341" s="5">
        <v>0</v>
      </c>
      <c r="AA341">
        <v>0</v>
      </c>
      <c r="AB341" s="5">
        <f>SUM(TBL_DATA[[#This Row],[Consumer.Discretionary.1]:[Utilities.1]])*SQRT(252)</f>
        <v>0</v>
      </c>
      <c r="BO341" s="5" t="str">
        <f xml:space="preserve"> IF(ISBLANK(TBL_DATA[[#This Row],[SMALL.CAP]]),"",  SUM(TBL_DATA[[#This Row],[LARGE.CAP]:[SMALL.CAP]])*SQRT(252))</f>
        <v/>
      </c>
    </row>
    <row r="342" spans="1:67" x14ac:dyDescent="0.25">
      <c r="A342" s="3">
        <f>DATE(YEAR(TBL_DATA[[#This Row],[Date]]), MONTH(TBL_DATA[[#This Row],[Date]]), DAY(TBL_DATA[[#This Row],[Date]]))</f>
        <v>41233</v>
      </c>
      <c r="B342" s="72" t="s">
        <v>458</v>
      </c>
      <c r="C342" s="11">
        <v>-2.5546326438258284E-3</v>
      </c>
      <c r="D342" s="6">
        <v>1.5273379980119239E-2</v>
      </c>
      <c r="E342" s="6">
        <v>-0.24159193494813558</v>
      </c>
      <c r="F342" s="2">
        <v>0.29549148990563184</v>
      </c>
      <c r="G342" s="121">
        <v>0.30969706258108604</v>
      </c>
      <c r="H342" s="18">
        <v>3.431375303012651E-3</v>
      </c>
      <c r="I342" s="2">
        <v>-0.28251760076313437</v>
      </c>
      <c r="J342" s="6">
        <v>1.2239858315708927</v>
      </c>
      <c r="K342" s="6">
        <v>0.34219821674520545</v>
      </c>
      <c r="L342" s="6">
        <v>3.3496226431154259E-3</v>
      </c>
      <c r="M342" s="6">
        <v>6.5561462179528587E-2</v>
      </c>
      <c r="N342" s="6">
        <v>5.7041655051648078E-2</v>
      </c>
      <c r="O342" s="6">
        <v>-7.5836883749239581E-2</v>
      </c>
      <c r="P342" s="2">
        <v>-1.2081629885987513E-2</v>
      </c>
      <c r="Q342" s="2">
        <v>-1.0693268997935785E-2</v>
      </c>
      <c r="R342" s="6">
        <v>-0.12591938439923689</v>
      </c>
      <c r="S342" s="6">
        <v>5.6225255252199409E-2</v>
      </c>
      <c r="T342" s="86">
        <v>-2.2395520275439069</v>
      </c>
      <c r="U342" s="6">
        <v>-0.14528754613995631</v>
      </c>
      <c r="V342" s="6">
        <v>5.5809141937824533E-2</v>
      </c>
      <c r="W342" s="29">
        <v>-2.6032929569463237</v>
      </c>
      <c r="X342">
        <v>0.55650432395542626</v>
      </c>
      <c r="Y342">
        <v>0.58497710788133028</v>
      </c>
      <c r="Z342" s="5">
        <v>0</v>
      </c>
      <c r="AA342">
        <v>0</v>
      </c>
      <c r="AB342" s="5">
        <f>SUM(TBL_DATA[[#This Row],[Consumer.Discretionary.1]:[Utilities.1]])*SQRT(252)</f>
        <v>0</v>
      </c>
      <c r="BO342" s="5" t="str">
        <f xml:space="preserve"> IF(ISBLANK(TBL_DATA[[#This Row],[SMALL.CAP]]),"",  SUM(TBL_DATA[[#This Row],[LARGE.CAP]:[SMALL.CAP]])*SQRT(252))</f>
        <v/>
      </c>
    </row>
    <row r="343" spans="1:67" x14ac:dyDescent="0.25">
      <c r="A343" s="3">
        <f>DATE(YEAR(TBL_DATA[[#This Row],[Date]]), MONTH(TBL_DATA[[#This Row],[Date]]), DAY(TBL_DATA[[#This Row],[Date]]))</f>
        <v>41234</v>
      </c>
      <c r="B343" s="72" t="s">
        <v>459</v>
      </c>
      <c r="C343" s="11">
        <v>6.3370799672170033E-3</v>
      </c>
      <c r="D343" s="6">
        <v>2.1707248577639948E-2</v>
      </c>
      <c r="E343" s="6">
        <v>-0.22279249517716682</v>
      </c>
      <c r="F343" s="2">
        <v>0.30052753808771349</v>
      </c>
      <c r="G343" s="121">
        <v>0.30408313554585853</v>
      </c>
      <c r="H343" s="18">
        <v>3.5340548908018598E-3</v>
      </c>
      <c r="I343" s="2">
        <v>-0.26502526527519088</v>
      </c>
      <c r="J343" s="6">
        <v>1.2388780871605538</v>
      </c>
      <c r="K343" s="6">
        <v>0.33224289365638976</v>
      </c>
      <c r="L343" s="6">
        <v>3.4618151116832278E-3</v>
      </c>
      <c r="M343" s="6">
        <v>6.7250401346198169E-2</v>
      </c>
      <c r="N343" s="6">
        <v>5.6967420740913842E-2</v>
      </c>
      <c r="O343" s="6">
        <v>-6.998038817880603E-2</v>
      </c>
      <c r="P343" s="2">
        <v>-1.2239253606120057E-2</v>
      </c>
      <c r="Q343" s="2">
        <v>-1.0815126934277821E-2</v>
      </c>
      <c r="R343" s="6">
        <v>-0.113187224238948</v>
      </c>
      <c r="S343" s="6">
        <v>5.6822419477537717E-2</v>
      </c>
      <c r="T343" s="86">
        <v>-1.9919465816426853</v>
      </c>
      <c r="U343" s="6">
        <v>-0.13297723350864443</v>
      </c>
      <c r="V343" s="6">
        <v>5.6476203249062058E-2</v>
      </c>
      <c r="W343" s="29">
        <v>-2.3545710557455521</v>
      </c>
      <c r="X343">
        <v>0.55143733601004796</v>
      </c>
      <c r="Y343">
        <v>0.57640514714598956</v>
      </c>
      <c r="Z343" s="5">
        <v>0</v>
      </c>
      <c r="AA343">
        <v>0</v>
      </c>
      <c r="AB343" s="5">
        <f>SUM(TBL_DATA[[#This Row],[Consumer.Discretionary.1]:[Utilities.1]])*SQRT(252)</f>
        <v>0</v>
      </c>
      <c r="BO343" s="5" t="str">
        <f xml:space="preserve"> IF(ISBLANK(TBL_DATA[[#This Row],[SMALL.CAP]]),"",  SUM(TBL_DATA[[#This Row],[LARGE.CAP]:[SMALL.CAP]])*SQRT(252))</f>
        <v/>
      </c>
    </row>
    <row r="344" spans="1:67" x14ac:dyDescent="0.25">
      <c r="A344" s="3">
        <f>DATE(YEAR(TBL_DATA[[#This Row],[Date]]), MONTH(TBL_DATA[[#This Row],[Date]]), DAY(TBL_DATA[[#This Row],[Date]]))</f>
        <v>41236</v>
      </c>
      <c r="B344" s="72" t="s">
        <v>460</v>
      </c>
      <c r="C344" s="11">
        <v>3.0104274225214466E-3</v>
      </c>
      <c r="D344" s="6">
        <v>2.4783024096547202E-2</v>
      </c>
      <c r="E344" s="6">
        <v>-0.22778965972706477</v>
      </c>
      <c r="F344" s="2">
        <v>0.30060816874877261</v>
      </c>
      <c r="G344" s="121">
        <v>0.31467865959742936</v>
      </c>
      <c r="H344" s="18">
        <v>3.5276598939188004E-3</v>
      </c>
      <c r="I344" s="2">
        <v>-0.2760827743623061</v>
      </c>
      <c r="J344" s="6">
        <v>1.2175015035723467</v>
      </c>
      <c r="K344" s="6">
        <v>0.34358133014424225</v>
      </c>
      <c r="L344" s="6">
        <v>3.452471022882811E-3</v>
      </c>
      <c r="M344" s="6">
        <v>6.7645646254191838E-2</v>
      </c>
      <c r="N344" s="6">
        <v>5.6967420740913842E-2</v>
      </c>
      <c r="O344" s="6">
        <v>-6.7180631635896604E-2</v>
      </c>
      <c r="P344" s="2">
        <v>-1.2269184388250406E-2</v>
      </c>
      <c r="Q344" s="2">
        <v>-1.0836687821149315E-2</v>
      </c>
      <c r="R344" s="6">
        <v>-0.11905619773056952</v>
      </c>
      <c r="S344" s="6">
        <v>5.678476000229736E-2</v>
      </c>
      <c r="T344" s="86">
        <v>-2.0966223635664361</v>
      </c>
      <c r="U344" s="6">
        <v>-0.14403946763789044</v>
      </c>
      <c r="V344" s="6">
        <v>5.6301567327822141E-2</v>
      </c>
      <c r="W344" s="29">
        <v>-2.55835626740557</v>
      </c>
      <c r="X344">
        <v>0.56096226218653022</v>
      </c>
      <c r="Y344">
        <v>0.58615811019232877</v>
      </c>
      <c r="Z344" s="5">
        <v>0</v>
      </c>
      <c r="AA344">
        <v>0</v>
      </c>
      <c r="AB344" s="5">
        <f>SUM(TBL_DATA[[#This Row],[Consumer.Discretionary.1]:[Utilities.1]])*SQRT(252)</f>
        <v>0</v>
      </c>
      <c r="BO344" s="5" t="str">
        <f xml:space="preserve"> IF(ISBLANK(TBL_DATA[[#This Row],[SMALL.CAP]]),"",  SUM(TBL_DATA[[#This Row],[LARGE.CAP]:[SMALL.CAP]])*SQRT(252))</f>
        <v/>
      </c>
    </row>
    <row r="345" spans="1:67" x14ac:dyDescent="0.25">
      <c r="A345" s="3">
        <f>DATE(YEAR(TBL_DATA[[#This Row],[Date]]), MONTH(TBL_DATA[[#This Row],[Date]]), DAY(TBL_DATA[[#This Row],[Date]]))</f>
        <v>41239</v>
      </c>
      <c r="B345" s="72" t="s">
        <v>461</v>
      </c>
      <c r="C345" s="11">
        <v>3.0448903839468084E-4</v>
      </c>
      <c r="D345" s="6">
        <v>2.5095059294117483E-2</v>
      </c>
      <c r="E345" s="6">
        <v>-0.2320724063226598</v>
      </c>
      <c r="F345" s="2">
        <v>0.30646711371281277</v>
      </c>
      <c r="G345" s="121">
        <v>0.32155915465898494</v>
      </c>
      <c r="H345" s="18">
        <v>3.5115351140376379E-3</v>
      </c>
      <c r="I345" s="2">
        <v>-0.27377939196860557</v>
      </c>
      <c r="J345" s="6">
        <v>1.2129537336760812</v>
      </c>
      <c r="K345" s="6">
        <v>0.3412165143858627</v>
      </c>
      <c r="L345" s="6">
        <v>3.4602890155802442E-3</v>
      </c>
      <c r="M345" s="6">
        <v>6.7677030181262962E-2</v>
      </c>
      <c r="N345" s="6">
        <v>5.6966147252051062E-2</v>
      </c>
      <c r="O345" s="6">
        <v>-6.689659836342754E-2</v>
      </c>
      <c r="P345" s="2">
        <v>-1.2266555273284968E-2</v>
      </c>
      <c r="Q345" s="2">
        <v>-1.0833394105129988E-2</v>
      </c>
      <c r="R345" s="6">
        <v>-0.12100856014138706</v>
      </c>
      <c r="S345" s="6">
        <v>5.6696403551625231E-2</v>
      </c>
      <c r="T345" s="86">
        <v>-2.1343251522330164</v>
      </c>
      <c r="U345" s="6">
        <v>-0.14096968756280426</v>
      </c>
      <c r="V345" s="6">
        <v>5.6375871585259446E-2</v>
      </c>
      <c r="W345" s="29">
        <v>-2.5005322950902897</v>
      </c>
      <c r="X345">
        <v>0.56706186140401382</v>
      </c>
      <c r="Y345">
        <v>0.58413741053442436</v>
      </c>
      <c r="Z345" s="5">
        <v>0</v>
      </c>
      <c r="AA345">
        <v>0</v>
      </c>
      <c r="AB345" s="5">
        <f>SUM(TBL_DATA[[#This Row],[Consumer.Discretionary.1]:[Utilities.1]])*SQRT(252)</f>
        <v>0</v>
      </c>
      <c r="BO345" s="5" t="str">
        <f xml:space="preserve"> IF(ISBLANK(TBL_DATA[[#This Row],[SMALL.CAP]]),"",  SUM(TBL_DATA[[#This Row],[LARGE.CAP]:[SMALL.CAP]])*SQRT(252))</f>
        <v/>
      </c>
    </row>
    <row r="346" spans="1:67" x14ac:dyDescent="0.25">
      <c r="A346" s="3">
        <f>DATE(YEAR(TBL_DATA[[#This Row],[Date]]), MONTH(TBL_DATA[[#This Row],[Date]]), DAY(TBL_DATA[[#This Row],[Date]]))</f>
        <v>41240</v>
      </c>
      <c r="B346" s="72" t="s">
        <v>462</v>
      </c>
      <c r="C346" s="11">
        <v>-3.1019437881401185E-3</v>
      </c>
      <c r="D346" s="6">
        <v>2.1915272042687173E-2</v>
      </c>
      <c r="E346" s="6">
        <v>-0.22819333793095431</v>
      </c>
      <c r="F346" s="2">
        <v>0.3100982717001034</v>
      </c>
      <c r="G346" s="121">
        <v>0.32666695247909661</v>
      </c>
      <c r="H346" s="18">
        <v>3.504959307599166E-3</v>
      </c>
      <c r="I346" s="2">
        <v>-0.27905908498900023</v>
      </c>
      <c r="J346" s="6">
        <v>1.2127134886147843</v>
      </c>
      <c r="K346" s="6">
        <v>0.33940353848225358</v>
      </c>
      <c r="L346" s="6">
        <v>3.4716516141446488E-3</v>
      </c>
      <c r="M346" s="6">
        <v>6.7806024994551267E-2</v>
      </c>
      <c r="N346" s="6">
        <v>5.7282700522835954E-2</v>
      </c>
      <c r="O346" s="6">
        <v>-6.9791032663826358E-2</v>
      </c>
      <c r="P346" s="2">
        <v>-1.2325182481161476E-2</v>
      </c>
      <c r="Q346" s="2">
        <v>-1.0889289657128525E-2</v>
      </c>
      <c r="R346" s="6">
        <v>-0.121454601178554</v>
      </c>
      <c r="S346" s="6">
        <v>5.6701045595264739E-2</v>
      </c>
      <c r="T346" s="86">
        <v>-2.1420169575972867</v>
      </c>
      <c r="U346" s="6">
        <v>-0.14336816451668588</v>
      </c>
      <c r="V346" s="6">
        <v>5.6489266303029244E-2</v>
      </c>
      <c r="W346" s="29">
        <v>-2.5379717935723614</v>
      </c>
      <c r="X346">
        <v>0.57154785668314467</v>
      </c>
      <c r="Y346">
        <v>0.58258350344156973</v>
      </c>
      <c r="Z346" s="5">
        <v>0</v>
      </c>
      <c r="AA346">
        <v>0</v>
      </c>
      <c r="AB346" s="5">
        <f>SUM(TBL_DATA[[#This Row],[Consumer.Discretionary.1]:[Utilities.1]])*SQRT(252)</f>
        <v>0</v>
      </c>
      <c r="BO346" s="5" t="str">
        <f xml:space="preserve"> IF(ISBLANK(TBL_DATA[[#This Row],[SMALL.CAP]]),"",  SUM(TBL_DATA[[#This Row],[LARGE.CAP]:[SMALL.CAP]])*SQRT(252))</f>
        <v/>
      </c>
    </row>
    <row r="347" spans="1:67" x14ac:dyDescent="0.25">
      <c r="A347" s="3">
        <f>DATE(YEAR(TBL_DATA[[#This Row],[Date]]), MONTH(TBL_DATA[[#This Row],[Date]]), DAY(TBL_DATA[[#This Row],[Date]]))</f>
        <v>41241</v>
      </c>
      <c r="B347" s="72" t="s">
        <v>463</v>
      </c>
      <c r="C347" s="11">
        <v>9.3057070156296541E-4</v>
      </c>
      <c r="D347" s="6">
        <v>2.2866236454329725E-2</v>
      </c>
      <c r="E347" s="6">
        <v>-0.22149295030902338</v>
      </c>
      <c r="F347" s="2">
        <v>0.30850338229981022</v>
      </c>
      <c r="G347" s="121">
        <v>0.33019209667402794</v>
      </c>
      <c r="H347" s="18">
        <v>3.4884810593963983E-3</v>
      </c>
      <c r="I347" s="2">
        <v>-0.27338179131266505</v>
      </c>
      <c r="J347" s="6">
        <v>1.2069180406326567</v>
      </c>
      <c r="K347" s="6">
        <v>0.33946789577393521</v>
      </c>
      <c r="L347" s="6">
        <v>3.4642418257545917E-3</v>
      </c>
      <c r="M347" s="6">
        <v>6.7664597986464292E-2</v>
      </c>
      <c r="N347" s="6">
        <v>5.6750692318489178E-2</v>
      </c>
      <c r="O347" s="6">
        <v>-6.8925407452492204E-2</v>
      </c>
      <c r="P347" s="2">
        <v>-1.2225039623201419E-2</v>
      </c>
      <c r="Q347" s="2">
        <v>-1.0792141725151121E-2</v>
      </c>
      <c r="R347" s="6">
        <v>-0.12569043946079395</v>
      </c>
      <c r="S347" s="6">
        <v>5.6727262451905569E-2</v>
      </c>
      <c r="T347" s="86">
        <v>-2.2156972508122816</v>
      </c>
      <c r="U347" s="6">
        <v>-0.14339787803794934</v>
      </c>
      <c r="V347" s="6">
        <v>5.6486982053942862E-2</v>
      </c>
      <c r="W347" s="29">
        <v>-2.5386004495869505</v>
      </c>
      <c r="X347">
        <v>0.57462343902248536</v>
      </c>
      <c r="Y347">
        <v>0.58263873521585852</v>
      </c>
      <c r="Z347" s="5">
        <v>0</v>
      </c>
      <c r="AA347">
        <v>0</v>
      </c>
      <c r="AB347" s="5">
        <f>SUM(TBL_DATA[[#This Row],[Consumer.Discretionary.1]:[Utilities.1]])*SQRT(252)</f>
        <v>0</v>
      </c>
      <c r="BO347" s="5" t="str">
        <f xml:space="preserve"> IF(ISBLANK(TBL_DATA[[#This Row],[SMALL.CAP]]),"",  SUM(TBL_DATA[[#This Row],[LARGE.CAP]:[SMALL.CAP]])*SQRT(252))</f>
        <v/>
      </c>
    </row>
    <row r="348" spans="1:67" x14ac:dyDescent="0.25">
      <c r="A348" s="3">
        <f>DATE(YEAR(TBL_DATA[[#This Row],[Date]]), MONTH(TBL_DATA[[#This Row],[Date]]), DAY(TBL_DATA[[#This Row],[Date]]))</f>
        <v>41242</v>
      </c>
      <c r="B348" s="72" t="s">
        <v>464</v>
      </c>
      <c r="C348" s="11">
        <v>5.9995060939293946E-3</v>
      </c>
      <c r="D348" s="6">
        <v>2.9002928673212081E-2</v>
      </c>
      <c r="E348" s="6">
        <v>-0.21427677198088502</v>
      </c>
      <c r="F348" s="2">
        <v>0.31534350022766072</v>
      </c>
      <c r="G348" s="121">
        <v>0.33484222640458755</v>
      </c>
      <c r="H348" s="18">
        <v>3.5365111195526733E-3</v>
      </c>
      <c r="I348" s="2">
        <v>-0.26866414552499462</v>
      </c>
      <c r="J348" s="6">
        <v>1.2360288349619688</v>
      </c>
      <c r="K348" s="6">
        <v>0.34537366484708254</v>
      </c>
      <c r="L348" s="6">
        <v>3.5084026371991995E-3</v>
      </c>
      <c r="M348" s="6">
        <v>6.8835577901491862E-2</v>
      </c>
      <c r="N348" s="6">
        <v>5.6750692318489178E-2</v>
      </c>
      <c r="O348" s="6">
        <v>-6.3339419760600646E-2</v>
      </c>
      <c r="P348" s="2">
        <v>-1.2356738868243636E-2</v>
      </c>
      <c r="Q348" s="2">
        <v>-1.0899043739309947E-2</v>
      </c>
      <c r="R348" s="6">
        <v>-0.1158301360010342</v>
      </c>
      <c r="S348" s="6">
        <v>5.7132120081482274E-2</v>
      </c>
      <c r="T348" s="86">
        <v>-2.0274083271518082</v>
      </c>
      <c r="U348" s="6">
        <v>-0.13898060403081869</v>
      </c>
      <c r="V348" s="6">
        <v>5.6847569353710922E-2</v>
      </c>
      <c r="W348" s="29">
        <v>-2.444794132992183</v>
      </c>
      <c r="X348">
        <v>0.57865553346061394</v>
      </c>
      <c r="Y348">
        <v>0.58768500478324492</v>
      </c>
      <c r="Z348" s="5">
        <v>0</v>
      </c>
      <c r="AA348">
        <v>0</v>
      </c>
      <c r="AB348" s="5">
        <f>SUM(TBL_DATA[[#This Row],[Consumer.Discretionary.1]:[Utilities.1]])*SQRT(252)</f>
        <v>0</v>
      </c>
      <c r="BO348" s="5" t="str">
        <f xml:space="preserve"> IF(ISBLANK(TBL_DATA[[#This Row],[SMALL.CAP]]),"",  SUM(TBL_DATA[[#This Row],[LARGE.CAP]:[SMALL.CAP]])*SQRT(252))</f>
        <v/>
      </c>
    </row>
    <row r="349" spans="1:67" x14ac:dyDescent="0.25">
      <c r="A349" s="3">
        <f>DATE(YEAR(TBL_DATA[[#This Row],[Date]]), MONTH(TBL_DATA[[#This Row],[Date]]), DAY(TBL_DATA[[#This Row],[Date]]))</f>
        <v>41243</v>
      </c>
      <c r="B349" s="72" t="s">
        <v>465</v>
      </c>
      <c r="C349" s="11">
        <v>-2.3681626523421664E-3</v>
      </c>
      <c r="D349" s="6">
        <v>2.656608236837732E-2</v>
      </c>
      <c r="E349" s="6">
        <v>-0.21566925496471989</v>
      </c>
      <c r="F349" s="2">
        <v>0.31558710878504381</v>
      </c>
      <c r="G349" s="121">
        <v>0.33482877764294461</v>
      </c>
      <c r="H349" s="18">
        <v>3.5389965797049381E-3</v>
      </c>
      <c r="I349" s="2">
        <v>-0.27114691239672895</v>
      </c>
      <c r="J349" s="6">
        <v>1.2351082426459477</v>
      </c>
      <c r="K349" s="6">
        <v>0.3444169327384991</v>
      </c>
      <c r="L349" s="6">
        <v>3.5133974432267575E-3</v>
      </c>
      <c r="M349" s="6">
        <v>6.8883259179809378E-2</v>
      </c>
      <c r="N349" s="6">
        <v>5.6853786822157706E-2</v>
      </c>
      <c r="O349" s="6">
        <v>-6.5557584364644872E-2</v>
      </c>
      <c r="P349" s="2">
        <v>-1.2376284110054507E-2</v>
      </c>
      <c r="Q349" s="2">
        <v>-1.09175792595602E-2</v>
      </c>
      <c r="R349" s="6">
        <v>-0.12475751882838237</v>
      </c>
      <c r="S349" s="6">
        <v>5.7033051186777782E-2</v>
      </c>
      <c r="T349" s="86">
        <v>-2.1874600119115746</v>
      </c>
      <c r="U349" s="6">
        <v>-0.14820868187707004</v>
      </c>
      <c r="V349" s="6">
        <v>5.6794549415330443E-2</v>
      </c>
      <c r="W349" s="29">
        <v>-2.6095581953338702</v>
      </c>
      <c r="X349">
        <v>0.57864391264658144</v>
      </c>
      <c r="Y349">
        <v>0.58687045652213476</v>
      </c>
      <c r="Z349" s="5">
        <v>0</v>
      </c>
      <c r="AA349">
        <v>0</v>
      </c>
      <c r="AB349" s="5">
        <f>SUM(TBL_DATA[[#This Row],[Consumer.Discretionary.1]:[Utilities.1]])*SQRT(252)</f>
        <v>0</v>
      </c>
      <c r="BO349" s="5" t="str">
        <f xml:space="preserve"> IF(ISBLANK(TBL_DATA[[#This Row],[SMALL.CAP]]),"",  SUM(TBL_DATA[[#This Row],[LARGE.CAP]:[SMALL.CAP]])*SQRT(252))</f>
        <v/>
      </c>
    </row>
    <row r="350" spans="1:67" x14ac:dyDescent="0.25">
      <c r="A350" s="3">
        <f>DATE(YEAR(TBL_DATA[[#This Row],[Date]]), MONTH(TBL_DATA[[#This Row],[Date]]), DAY(TBL_DATA[[#This Row],[Date]]))</f>
        <v>41246</v>
      </c>
      <c r="B350" s="72" t="s">
        <v>466</v>
      </c>
      <c r="C350" s="11">
        <v>2.4895785085687645E-3</v>
      </c>
      <c r="D350" s="6">
        <v>2.9121799224667289E-2</v>
      </c>
      <c r="E350" s="6">
        <v>-0.19808152809448032</v>
      </c>
      <c r="F350" s="2">
        <v>0.30827770815606675</v>
      </c>
      <c r="G350" s="121">
        <v>0.31586466906715721</v>
      </c>
      <c r="H350" s="18">
        <v>3.5922975523320828E-3</v>
      </c>
      <c r="I350" s="2">
        <v>-0.25180509614693458</v>
      </c>
      <c r="J350" s="6">
        <v>1.2012163007051637</v>
      </c>
      <c r="K350" s="6">
        <v>0.32377371542512523</v>
      </c>
      <c r="L350" s="6">
        <v>3.5714725496318166E-3</v>
      </c>
      <c r="M350" s="6">
        <v>6.8944807459252092E-2</v>
      </c>
      <c r="N350" s="6">
        <v>5.6325227161069573E-2</v>
      </c>
      <c r="O350" s="6">
        <v>-6.323121660918396E-2</v>
      </c>
      <c r="P350" s="2">
        <v>-1.2285633560641015E-2</v>
      </c>
      <c r="Q350" s="2">
        <v>-1.0825625334336219E-2</v>
      </c>
      <c r="R350" s="6">
        <v>-0.11587283618299804</v>
      </c>
      <c r="S350" s="6">
        <v>5.7428587385649696E-2</v>
      </c>
      <c r="T350" s="86">
        <v>-2.0176856415582396</v>
      </c>
      <c r="U350" s="6">
        <v>-0.1533314159988558</v>
      </c>
      <c r="V350" s="6">
        <v>5.6746494440129434E-2</v>
      </c>
      <c r="W350" s="29">
        <v>-2.7020420822757356</v>
      </c>
      <c r="X350">
        <v>0.56201838854894881</v>
      </c>
      <c r="Y350">
        <v>0.56901117337458773</v>
      </c>
      <c r="Z350" s="5">
        <v>0</v>
      </c>
      <c r="AA350">
        <v>0</v>
      </c>
      <c r="AB350" s="5">
        <f>SUM(TBL_DATA[[#This Row],[Consumer.Discretionary.1]:[Utilities.1]])*SQRT(252)</f>
        <v>0</v>
      </c>
      <c r="BO350" s="5" t="str">
        <f xml:space="preserve"> IF(ISBLANK(TBL_DATA[[#This Row],[SMALL.CAP]]),"",  SUM(TBL_DATA[[#This Row],[LARGE.CAP]:[SMALL.CAP]])*SQRT(252))</f>
        <v/>
      </c>
    </row>
    <row r="351" spans="1:67" x14ac:dyDescent="0.25">
      <c r="A351" s="3">
        <f>DATE(YEAR(TBL_DATA[[#This Row],[Date]]), MONTH(TBL_DATA[[#This Row],[Date]]), DAY(TBL_DATA[[#This Row],[Date]]))</f>
        <v>41247</v>
      </c>
      <c r="B351" s="72" t="s">
        <v>467</v>
      </c>
      <c r="C351" s="11">
        <v>4.1871209933583477E-3</v>
      </c>
      <c r="D351" s="6">
        <v>3.343085671492374E-2</v>
      </c>
      <c r="E351" s="6">
        <v>-0.19972154373609918</v>
      </c>
      <c r="F351" s="2">
        <v>0.29773010228827212</v>
      </c>
      <c r="G351" s="121">
        <v>0.30187324378702685</v>
      </c>
      <c r="H351" s="18">
        <v>3.5755033608957107E-3</v>
      </c>
      <c r="I351" s="2">
        <v>-0.25438548418391638</v>
      </c>
      <c r="J351" s="6">
        <v>1.1737160892948539</v>
      </c>
      <c r="K351" s="6">
        <v>0.31433975031462652</v>
      </c>
      <c r="L351" s="6">
        <v>3.5434355287177698E-3</v>
      </c>
      <c r="M351" s="6">
        <v>6.7931361589764261E-2</v>
      </c>
      <c r="N351" s="6">
        <v>5.6325227161069573E-2</v>
      </c>
      <c r="O351" s="6">
        <v>-5.930885237032546E-2</v>
      </c>
      <c r="P351" s="2">
        <v>-1.2159469088652779E-2</v>
      </c>
      <c r="Q351" s="2">
        <v>-1.0720922076917931E-2</v>
      </c>
      <c r="R351" s="6">
        <v>-0.10185918492994817</v>
      </c>
      <c r="S351" s="6">
        <v>5.7809006721992039E-2</v>
      </c>
      <c r="T351" s="86">
        <v>-1.7619950714565435</v>
      </c>
      <c r="U351" s="6">
        <v>-0.15578901908731047</v>
      </c>
      <c r="V351" s="6">
        <v>5.672641329850895E-2</v>
      </c>
      <c r="W351" s="29">
        <v>-2.7463223924895206</v>
      </c>
      <c r="X351">
        <v>0.54942992618442876</v>
      </c>
      <c r="Y351">
        <v>0.56066010230319274</v>
      </c>
      <c r="Z351" s="5">
        <v>0</v>
      </c>
      <c r="AA351">
        <v>0</v>
      </c>
      <c r="AB351" s="5">
        <f>SUM(TBL_DATA[[#This Row],[Consumer.Discretionary.1]:[Utilities.1]])*SQRT(252)</f>
        <v>0</v>
      </c>
      <c r="BO351" s="5" t="str">
        <f xml:space="preserve"> IF(ISBLANK(TBL_DATA[[#This Row],[SMALL.CAP]]),"",  SUM(TBL_DATA[[#This Row],[LARGE.CAP]:[SMALL.CAP]])*SQRT(252))</f>
        <v/>
      </c>
    </row>
    <row r="352" spans="1:67" x14ac:dyDescent="0.25">
      <c r="A352" s="3">
        <f>DATE(YEAR(TBL_DATA[[#This Row],[Date]]), MONTH(TBL_DATA[[#This Row],[Date]]), DAY(TBL_DATA[[#This Row],[Date]]))</f>
        <v>41248</v>
      </c>
      <c r="B352" s="72" t="s">
        <v>468</v>
      </c>
      <c r="C352" s="11">
        <v>-2.4874191229330911E-3</v>
      </c>
      <c r="D352" s="6">
        <v>3.0860281039702064E-2</v>
      </c>
      <c r="E352" s="6">
        <v>-0.21274751806453285</v>
      </c>
      <c r="F352" s="2">
        <v>0.29742243896025022</v>
      </c>
      <c r="G352" s="121">
        <v>0.30132480088354568</v>
      </c>
      <c r="H352" s="18">
        <v>3.577098219198827E-3</v>
      </c>
      <c r="I352" s="2">
        <v>-0.25946480150661844</v>
      </c>
      <c r="J352" s="6">
        <v>1.1728854758723826</v>
      </c>
      <c r="K352" s="6">
        <v>0.31090523909630791</v>
      </c>
      <c r="L352" s="6">
        <v>3.5524884566185493E-3</v>
      </c>
      <c r="M352" s="6">
        <v>6.7934983112970998E-2</v>
      </c>
      <c r="N352" s="6">
        <v>5.6544497789958514E-2</v>
      </c>
      <c r="O352" s="6">
        <v>-6.1648745519713222E-2</v>
      </c>
      <c r="P352" s="2">
        <v>-1.221080076230804E-2</v>
      </c>
      <c r="Q352" s="2">
        <v>-1.0772177059465211E-2</v>
      </c>
      <c r="R352" s="6">
        <v>-0.1086740005039184</v>
      </c>
      <c r="S352" s="6">
        <v>5.7916820032841758E-2</v>
      </c>
      <c r="T352" s="86">
        <v>-1.8763806514635086</v>
      </c>
      <c r="U352" s="6">
        <v>-0.16007375762877307</v>
      </c>
      <c r="V352" s="6">
        <v>5.6852600701584433E-2</v>
      </c>
      <c r="W352" s="29">
        <v>-2.815592526171137</v>
      </c>
      <c r="X352">
        <v>0.54893059751078344</v>
      </c>
      <c r="Y352">
        <v>0.5575887723908256</v>
      </c>
      <c r="Z352" s="5">
        <v>0</v>
      </c>
      <c r="AA352">
        <v>0</v>
      </c>
      <c r="AB352" s="5">
        <f>SUM(TBL_DATA[[#This Row],[Consumer.Discretionary.1]:[Utilities.1]])*SQRT(252)</f>
        <v>0</v>
      </c>
      <c r="BO352" s="5" t="str">
        <f xml:space="preserve"> IF(ISBLANK(TBL_DATA[[#This Row],[SMALL.CAP]]),"",  SUM(TBL_DATA[[#This Row],[LARGE.CAP]:[SMALL.CAP]])*SQRT(252))</f>
        <v/>
      </c>
    </row>
    <row r="353" spans="1:67" x14ac:dyDescent="0.25">
      <c r="A353" s="3">
        <f>DATE(YEAR(TBL_DATA[[#This Row],[Date]]), MONTH(TBL_DATA[[#This Row],[Date]]), DAY(TBL_DATA[[#This Row],[Date]]))</f>
        <v>41249</v>
      </c>
      <c r="B353" s="72" t="s">
        <v>469</v>
      </c>
      <c r="C353" s="11">
        <v>2.450379808869785E-4</v>
      </c>
      <c r="D353" s="6">
        <v>3.1112880961544409E-2</v>
      </c>
      <c r="E353" s="6">
        <v>-0.22105706225958677</v>
      </c>
      <c r="F353" s="2">
        <v>0.29829378375666094</v>
      </c>
      <c r="G353" s="121">
        <v>0.30519616430855856</v>
      </c>
      <c r="H353" s="18">
        <v>3.5595425106010399E-3</v>
      </c>
      <c r="I353" s="2">
        <v>-0.26691444194198188</v>
      </c>
      <c r="J353" s="6">
        <v>1.1650865924354046</v>
      </c>
      <c r="K353" s="6">
        <v>0.31087114854943448</v>
      </c>
      <c r="L353" s="6">
        <v>3.5449759784538059E-3</v>
      </c>
      <c r="M353" s="6">
        <v>6.7789643607986075E-2</v>
      </c>
      <c r="N353" s="6">
        <v>5.6544497789958514E-2</v>
      </c>
      <c r="O353" s="6">
        <v>-6.1418813822952778E-2</v>
      </c>
      <c r="P353" s="2">
        <v>-1.2207772948372535E-2</v>
      </c>
      <c r="Q353" s="2">
        <v>-1.0772227024418428E-2</v>
      </c>
      <c r="R353" s="6">
        <v>-9.753920249647352E-2</v>
      </c>
      <c r="S353" s="6">
        <v>5.6432840929451326E-2</v>
      </c>
      <c r="T353" s="86">
        <v>-1.7284120538679011</v>
      </c>
      <c r="U353" s="6">
        <v>-0.15461754983774467</v>
      </c>
      <c r="V353" s="6">
        <v>5.5879437610090225E-2</v>
      </c>
      <c r="W353" s="29">
        <v>-2.7669847165717569</v>
      </c>
      <c r="X353">
        <v>0.55244562113257689</v>
      </c>
      <c r="Y353">
        <v>0.55755820193898553</v>
      </c>
      <c r="Z353" s="5">
        <v>0</v>
      </c>
      <c r="AA353">
        <v>0</v>
      </c>
      <c r="AB353" s="5">
        <f>SUM(TBL_DATA[[#This Row],[Consumer.Discretionary.1]:[Utilities.1]])*SQRT(252)</f>
        <v>0</v>
      </c>
      <c r="BO353" s="5" t="str">
        <f xml:space="preserve"> IF(ISBLANK(TBL_DATA[[#This Row],[SMALL.CAP]]),"",  SUM(TBL_DATA[[#This Row],[LARGE.CAP]:[SMALL.CAP]])*SQRT(252))</f>
        <v/>
      </c>
    </row>
    <row r="354" spans="1:67" x14ac:dyDescent="0.25">
      <c r="A354" s="3">
        <f>DATE(YEAR(TBL_DATA[[#This Row],[Date]]), MONTH(TBL_DATA[[#This Row],[Date]]), DAY(TBL_DATA[[#This Row],[Date]]))</f>
        <v>41250</v>
      </c>
      <c r="B354" s="72" t="s">
        <v>470</v>
      </c>
      <c r="C354" s="11">
        <v>1.0519641467561839E-3</v>
      </c>
      <c r="D354" s="6">
        <v>3.219757474357432E-2</v>
      </c>
      <c r="E354" s="6">
        <v>-0.21550016352846135</v>
      </c>
      <c r="F354" s="2">
        <v>0.30297139437934911</v>
      </c>
      <c r="G354" s="121">
        <v>0.28814291056334629</v>
      </c>
      <c r="H354" s="18">
        <v>3.5613757657396161E-3</v>
      </c>
      <c r="I354" s="2">
        <v>-0.26177142036671597</v>
      </c>
      <c r="J354" s="6">
        <v>1.1479241736212018</v>
      </c>
      <c r="K354" s="6">
        <v>0.29027176667041577</v>
      </c>
      <c r="L354" s="6">
        <v>3.5560465124982437E-3</v>
      </c>
      <c r="M354" s="6">
        <v>6.7007229557769554E-2</v>
      </c>
      <c r="N354" s="6">
        <v>5.6544497789958514E-2</v>
      </c>
      <c r="O354" s="6">
        <v>-6.0431460066274756E-2</v>
      </c>
      <c r="P354" s="2">
        <v>-1.2132611147095925E-2</v>
      </c>
      <c r="Q354" s="2">
        <v>-1.0713633997380078E-2</v>
      </c>
      <c r="R354" s="6">
        <v>-9.8335310444171986E-2</v>
      </c>
      <c r="S354" s="6">
        <v>5.6425181843491684E-2</v>
      </c>
      <c r="T354" s="86">
        <v>-1.7427557560545885</v>
      </c>
      <c r="U354" s="6">
        <v>-0.14739046268007749</v>
      </c>
      <c r="V354" s="6">
        <v>5.5799364348819297E-2</v>
      </c>
      <c r="W354" s="29">
        <v>-2.6414362314002999</v>
      </c>
      <c r="X354">
        <v>0.53678944714230958</v>
      </c>
      <c r="Y354">
        <v>0.53876875064392493</v>
      </c>
      <c r="Z354" s="5">
        <v>0</v>
      </c>
      <c r="AA354">
        <v>0</v>
      </c>
      <c r="AB354" s="5">
        <f>SUM(TBL_DATA[[#This Row],[Consumer.Discretionary.1]:[Utilities.1]])*SQRT(252)</f>
        <v>0</v>
      </c>
      <c r="BO354" s="5" t="str">
        <f xml:space="preserve"> IF(ISBLANK(TBL_DATA[[#This Row],[SMALL.CAP]]),"",  SUM(TBL_DATA[[#This Row],[LARGE.CAP]:[SMALL.CAP]])*SQRT(252))</f>
        <v/>
      </c>
    </row>
    <row r="355" spans="1:67" x14ac:dyDescent="0.25">
      <c r="A355" s="3">
        <f>DATE(YEAR(TBL_DATA[[#This Row],[Date]]), MONTH(TBL_DATA[[#This Row],[Date]]), DAY(TBL_DATA[[#This Row],[Date]]))</f>
        <v>41253</v>
      </c>
      <c r="B355" s="72" t="s">
        <v>471</v>
      </c>
      <c r="C355" s="11">
        <v>3.051808772510736E-3</v>
      </c>
      <c r="D355" s="6">
        <v>3.5347644357140995E-2</v>
      </c>
      <c r="E355" s="6">
        <v>-0.18739423287208246</v>
      </c>
      <c r="F355" s="2">
        <v>0.30940704813723391</v>
      </c>
      <c r="G355" s="121">
        <v>0.29840505869252443</v>
      </c>
      <c r="H355" s="18">
        <v>3.539287720216638E-3</v>
      </c>
      <c r="I355" s="2">
        <v>-0.24028362547786519</v>
      </c>
      <c r="J355" s="6">
        <v>1.1204186288030611</v>
      </c>
      <c r="K355" s="6">
        <v>0.27409580696748781</v>
      </c>
      <c r="L355" s="6">
        <v>3.6000812073899366E-3</v>
      </c>
      <c r="M355" s="6">
        <v>6.7076889492655459E-2</v>
      </c>
      <c r="N355" s="6">
        <v>5.5799632674335124E-2</v>
      </c>
      <c r="O355" s="6">
        <v>-5.756407655372997E-2</v>
      </c>
      <c r="P355" s="2">
        <v>-1.2023170797346026E-2</v>
      </c>
      <c r="Q355" s="2">
        <v>-1.0602718495523364E-2</v>
      </c>
      <c r="R355" s="6">
        <v>-0.10015419392335168</v>
      </c>
      <c r="S355" s="6">
        <v>5.6226440679283098E-2</v>
      </c>
      <c r="T355" s="86">
        <v>-1.7812650545431727</v>
      </c>
      <c r="U355" s="6">
        <v>-0.14920397916167893</v>
      </c>
      <c r="V355" s="6">
        <v>5.5458876184090906E-2</v>
      </c>
      <c r="W355" s="29">
        <v>-2.6903534551693644</v>
      </c>
      <c r="X355">
        <v>0.54626464162759469</v>
      </c>
      <c r="Y355">
        <v>0.52354160003526717</v>
      </c>
      <c r="Z355" s="5">
        <v>0</v>
      </c>
      <c r="AA355">
        <v>0</v>
      </c>
      <c r="AB355" s="5">
        <f>SUM(TBL_DATA[[#This Row],[Consumer.Discretionary.1]:[Utilities.1]])*SQRT(252)</f>
        <v>0</v>
      </c>
      <c r="BO355" s="5" t="str">
        <f xml:space="preserve"> IF(ISBLANK(TBL_DATA[[#This Row],[SMALL.CAP]]),"",  SUM(TBL_DATA[[#This Row],[LARGE.CAP]:[SMALL.CAP]])*SQRT(252))</f>
        <v/>
      </c>
    </row>
    <row r="356" spans="1:67" x14ac:dyDescent="0.25">
      <c r="A356" s="3">
        <f>DATE(YEAR(TBL_DATA[[#This Row],[Date]]), MONTH(TBL_DATA[[#This Row],[Date]]), DAY(TBL_DATA[[#This Row],[Date]]))</f>
        <v>41254</v>
      </c>
      <c r="B356" s="72" t="s">
        <v>472</v>
      </c>
      <c r="C356" s="11">
        <v>3.9323182020407996E-3</v>
      </c>
      <c r="D356" s="6">
        <v>3.9418960744486808E-2</v>
      </c>
      <c r="E356" s="6">
        <v>-0.17673446266294335</v>
      </c>
      <c r="F356" s="2">
        <v>0.3134956777723652</v>
      </c>
      <c r="G356" s="121">
        <v>0.30240452232727993</v>
      </c>
      <c r="H356" s="18">
        <v>3.554986882850204E-3</v>
      </c>
      <c r="I356" s="2">
        <v>-0.2270333801923986</v>
      </c>
      <c r="J356" s="6">
        <v>1.1321315820145461</v>
      </c>
      <c r="K356" s="6">
        <v>0.27618103510105246</v>
      </c>
      <c r="L356" s="6">
        <v>3.6211886737462463E-3</v>
      </c>
      <c r="M356" s="6">
        <v>6.756728132278772E-2</v>
      </c>
      <c r="N356" s="6">
        <v>5.5416781357085769E-2</v>
      </c>
      <c r="O356" s="6">
        <v>-5.3858118617704953E-2</v>
      </c>
      <c r="P356" s="2">
        <v>-1.1990642231715113E-2</v>
      </c>
      <c r="Q356" s="2">
        <v>-1.0559805157891618E-2</v>
      </c>
      <c r="R356" s="6">
        <v>-9.5351723399155763E-2</v>
      </c>
      <c r="S356" s="6">
        <v>5.6271958064145901E-2</v>
      </c>
      <c r="T356" s="86">
        <v>-1.694480282531875</v>
      </c>
      <c r="U356" s="6">
        <v>-0.14908300592520285</v>
      </c>
      <c r="V356" s="6">
        <v>5.5517981368188064E-2</v>
      </c>
      <c r="W356" s="29">
        <v>-2.6853102769804194</v>
      </c>
      <c r="X356">
        <v>0.54991319526565274</v>
      </c>
      <c r="Y356">
        <v>0.52552929043113528</v>
      </c>
      <c r="Z356" s="5">
        <v>0</v>
      </c>
      <c r="AA356">
        <v>0</v>
      </c>
      <c r="AB356" s="5">
        <f>SUM(TBL_DATA[[#This Row],[Consumer.Discretionary.1]:[Utilities.1]])*SQRT(252)</f>
        <v>0</v>
      </c>
      <c r="BO356" s="5" t="str">
        <f xml:space="preserve"> IF(ISBLANK(TBL_DATA[[#This Row],[SMALL.CAP]]),"",  SUM(TBL_DATA[[#This Row],[LARGE.CAP]:[SMALL.CAP]])*SQRT(252))</f>
        <v/>
      </c>
    </row>
    <row r="357" spans="1:67" x14ac:dyDescent="0.25">
      <c r="A357" s="3">
        <f>DATE(YEAR(TBL_DATA[[#This Row],[Date]]), MONTH(TBL_DATA[[#This Row],[Date]]), DAY(TBL_DATA[[#This Row],[Date]]))</f>
        <v>41255</v>
      </c>
      <c r="B357" s="72" t="s">
        <v>473</v>
      </c>
      <c r="C357" s="11">
        <v>-2.716109387731781E-4</v>
      </c>
      <c r="D357" s="6">
        <v>3.9136643184780384E-2</v>
      </c>
      <c r="E357" s="6">
        <v>-0.17179186564203019</v>
      </c>
      <c r="F357" s="2">
        <v>0.31462673555757442</v>
      </c>
      <c r="G357" s="121">
        <v>0.30375849166136432</v>
      </c>
      <c r="H357" s="18">
        <v>3.5517587089308736E-3</v>
      </c>
      <c r="I357" s="2">
        <v>-0.22265559205554664</v>
      </c>
      <c r="J357" s="6">
        <v>1.1390550955112981</v>
      </c>
      <c r="K357" s="6">
        <v>0.27831864987872651</v>
      </c>
      <c r="L357" s="6">
        <v>3.6160650917705602E-3</v>
      </c>
      <c r="M357" s="6">
        <v>6.7571532506223414E-2</v>
      </c>
      <c r="N357" s="6">
        <v>5.5383658106281416E-2</v>
      </c>
      <c r="O357" s="6">
        <v>-5.4115101102319763E-2</v>
      </c>
      <c r="P357" s="2">
        <v>-1.1979857832693609E-2</v>
      </c>
      <c r="Q357" s="2">
        <v>-1.0548930733775891E-2</v>
      </c>
      <c r="R357" s="6">
        <v>-9.9083054818550287E-2</v>
      </c>
      <c r="S357" s="6">
        <v>5.6183033482231179E-2</v>
      </c>
      <c r="T357" s="86">
        <v>-1.7635760954396837</v>
      </c>
      <c r="U357" s="6">
        <v>-0.15511805869411122</v>
      </c>
      <c r="V357" s="6">
        <v>5.5295185193627923E-2</v>
      </c>
      <c r="W357" s="29">
        <v>-2.805272432869736</v>
      </c>
      <c r="X357">
        <v>0.55114289586400755</v>
      </c>
      <c r="Y357">
        <v>0.52755914348888544</v>
      </c>
      <c r="Z357" s="5">
        <v>0</v>
      </c>
      <c r="AA357">
        <v>0</v>
      </c>
      <c r="AB357" s="5">
        <f>SUM(TBL_DATA[[#This Row],[Consumer.Discretionary.1]:[Utilities.1]])*SQRT(252)</f>
        <v>0</v>
      </c>
      <c r="BO357" s="5" t="str">
        <f xml:space="preserve"> IF(ISBLANK(TBL_DATA[[#This Row],[SMALL.CAP]]),"",  SUM(TBL_DATA[[#This Row],[LARGE.CAP]:[SMALL.CAP]])*SQRT(252))</f>
        <v/>
      </c>
    </row>
    <row r="358" spans="1:67" x14ac:dyDescent="0.25">
      <c r="A358" s="3">
        <f>DATE(YEAR(TBL_DATA[[#This Row],[Date]]), MONTH(TBL_DATA[[#This Row],[Date]]), DAY(TBL_DATA[[#This Row],[Date]]))</f>
        <v>41256</v>
      </c>
      <c r="B358" s="72" t="s">
        <v>474</v>
      </c>
      <c r="C358" s="11">
        <v>-5.6767809649097495E-3</v>
      </c>
      <c r="D358" s="6">
        <v>3.3237692068808666E-2</v>
      </c>
      <c r="E358" s="6">
        <v>-0.17209001273820146</v>
      </c>
      <c r="F358" s="2">
        <v>0.32185847245665405</v>
      </c>
      <c r="G358" s="29">
        <v>0.31526049200274392</v>
      </c>
      <c r="H358" s="56">
        <v>3.5529410844209555E-3</v>
      </c>
      <c r="I358">
        <v>-0.22306564621459068</v>
      </c>
      <c r="J358" s="6">
        <v>1.1604431346426023</v>
      </c>
      <c r="K358" s="6">
        <v>0.29132578132989323</v>
      </c>
      <c r="L358" s="6">
        <v>3.6145033329488419E-3</v>
      </c>
      <c r="M358" s="6">
        <v>6.8159372445697711E-2</v>
      </c>
      <c r="N358" s="6">
        <v>5.6235467639247458E-2</v>
      </c>
      <c r="O358" s="6">
        <v>-5.9484682491377838E-2</v>
      </c>
      <c r="P358" s="2">
        <v>-1.2121714854120244E-2</v>
      </c>
      <c r="Q358" s="2">
        <v>-1.0678339375418592E-2</v>
      </c>
      <c r="R358" s="5">
        <v>-9.4680861495493929E-2</v>
      </c>
      <c r="S358" s="5">
        <v>5.5857036047060396E-2</v>
      </c>
      <c r="T358" s="85">
        <v>-1.6950570276540251</v>
      </c>
      <c r="U358" s="6">
        <v>-0.14753757612079454</v>
      </c>
      <c r="V358" s="5">
        <v>5.47371844754461E-2</v>
      </c>
      <c r="W358" s="29">
        <v>-2.6953811661061349</v>
      </c>
      <c r="X358">
        <v>0.56148062477946981</v>
      </c>
      <c r="Y358">
        <v>0.53974603410297817</v>
      </c>
      <c r="Z358" s="5">
        <v>0</v>
      </c>
      <c r="AA358">
        <v>0</v>
      </c>
      <c r="AB358" s="5">
        <f>SUM(TBL_DATA[[#This Row],[Consumer.Discretionary.1]:[Utilities.1]])*SQRT(252)</f>
        <v>0</v>
      </c>
      <c r="BO358" s="5" t="str">
        <f xml:space="preserve"> IF(ISBLANK(TBL_DATA[[#This Row],[SMALL.CAP]]),"",  SUM(TBL_DATA[[#This Row],[LARGE.CAP]:[SMALL.CAP]])*SQRT(252))</f>
        <v/>
      </c>
    </row>
    <row r="359" spans="1:67" x14ac:dyDescent="0.25">
      <c r="A359" s="3">
        <f>DATE(YEAR(TBL_DATA[[#This Row],[Date]]), MONTH(TBL_DATA[[#This Row],[Date]]), DAY(TBL_DATA[[#This Row],[Date]]))</f>
        <v>41257</v>
      </c>
      <c r="B359" s="72" t="s">
        <v>475</v>
      </c>
      <c r="C359" s="11">
        <v>-6.4713749514649325E-4</v>
      </c>
      <c r="D359" s="6">
        <v>3.2569045216872317E-2</v>
      </c>
      <c r="E359" s="6">
        <v>-0.15855814439171056</v>
      </c>
      <c r="F359" s="2">
        <v>0.3326102441432538</v>
      </c>
      <c r="G359" s="121">
        <v>0.31363951311544341</v>
      </c>
      <c r="H359" s="18">
        <v>3.5434342368854586E-3</v>
      </c>
      <c r="I359" s="2">
        <v>-0.22558314312356265</v>
      </c>
      <c r="J359" s="6">
        <v>1.1546623006307997</v>
      </c>
      <c r="K359" s="6">
        <v>0.28622965894721525</v>
      </c>
      <c r="L359" s="6">
        <v>3.6134952586020716E-3</v>
      </c>
      <c r="M359" s="6">
        <v>6.7896675601075401E-2</v>
      </c>
      <c r="N359" s="6">
        <v>5.6250359717563987E-2</v>
      </c>
      <c r="O359" s="6">
        <v>-6.0093325218097293E-2</v>
      </c>
      <c r="P359" s="2">
        <v>-1.2122790068752404E-2</v>
      </c>
      <c r="Q359" s="2">
        <v>-1.0684977584107986E-2</v>
      </c>
      <c r="R359" s="6">
        <v>-9.0138763835350466E-2</v>
      </c>
      <c r="S359" s="6">
        <v>5.5858319783252966E-2</v>
      </c>
      <c r="T359" s="86">
        <v>-1.6137034587706165</v>
      </c>
      <c r="U359" s="6">
        <v>-0.15302231989394455</v>
      </c>
      <c r="V359" s="6">
        <v>5.4626449434054598E-2</v>
      </c>
      <c r="W359" s="29">
        <v>-2.8012496048946778</v>
      </c>
      <c r="X359">
        <v>0.56003527845613743</v>
      </c>
      <c r="Y359">
        <v>0.53500435413855774</v>
      </c>
      <c r="Z359" s="5">
        <v>0</v>
      </c>
      <c r="AA359">
        <v>0</v>
      </c>
      <c r="AB359" s="5">
        <f>SUM(TBL_DATA[[#This Row],[Consumer.Discretionary.1]:[Utilities.1]])*SQRT(252)</f>
        <v>0</v>
      </c>
      <c r="BO359" s="5" t="str">
        <f xml:space="preserve"> IF(ISBLANK(TBL_DATA[[#This Row],[SMALL.CAP]]),"",  SUM(TBL_DATA[[#This Row],[LARGE.CAP]:[SMALL.CAP]])*SQRT(252))</f>
        <v/>
      </c>
    </row>
    <row r="360" spans="1:67" x14ac:dyDescent="0.25">
      <c r="A360" s="3">
        <f>DATE(YEAR(TBL_DATA[[#This Row],[Date]]), MONTH(TBL_DATA[[#This Row],[Date]]), DAY(TBL_DATA[[#This Row],[Date]]))</f>
        <v>41260</v>
      </c>
      <c r="B360" s="72" t="s">
        <v>476</v>
      </c>
      <c r="C360" s="11">
        <v>3.9860703390317432E-3</v>
      </c>
      <c r="D360" s="6">
        <v>3.6684938061013694E-2</v>
      </c>
      <c r="E360" s="6">
        <v>-0.17603988433119155</v>
      </c>
      <c r="F360" s="2">
        <v>0.32777929143194523</v>
      </c>
      <c r="G360" s="121">
        <v>0.32582481961798032</v>
      </c>
      <c r="H360" s="18">
        <v>3.4638179386094242E-3</v>
      </c>
      <c r="I360" s="2">
        <v>-0.22826052021158505</v>
      </c>
      <c r="J360" s="6">
        <v>1.1257154900141397</v>
      </c>
      <c r="K360" s="6">
        <v>0.27555356017864802</v>
      </c>
      <c r="L360" s="6">
        <v>3.5906396165660721E-3</v>
      </c>
      <c r="M360" s="6">
        <v>6.6968249571867977E-2</v>
      </c>
      <c r="N360" s="6">
        <v>5.6250359717563987E-2</v>
      </c>
      <c r="O360" s="6">
        <v>-5.634679110029106E-2</v>
      </c>
      <c r="P360" s="2">
        <v>-1.2008329912711068E-2</v>
      </c>
      <c r="Q360" s="2">
        <v>-1.0590178221824896E-2</v>
      </c>
      <c r="R360" s="6">
        <v>-9.3721363515361755E-2</v>
      </c>
      <c r="S360" s="6">
        <v>5.578487452171816E-2</v>
      </c>
      <c r="T360" s="86">
        <v>-1.6800497324570332</v>
      </c>
      <c r="U360" s="6">
        <v>-0.15253110142853421</v>
      </c>
      <c r="V360" s="6">
        <v>5.4629738308229189E-2</v>
      </c>
      <c r="W360" s="29">
        <v>-2.7920891835126653</v>
      </c>
      <c r="X360">
        <v>0.5708106688018193</v>
      </c>
      <c r="Y360">
        <v>0.52493195766560841</v>
      </c>
      <c r="Z360" s="5">
        <v>0</v>
      </c>
      <c r="AA360">
        <v>0</v>
      </c>
      <c r="AB360" s="5">
        <f>SUM(TBL_DATA[[#This Row],[Consumer.Discretionary.1]:[Utilities.1]])*SQRT(252)</f>
        <v>0</v>
      </c>
      <c r="BO360" s="5" t="str">
        <f xml:space="preserve"> IF(ISBLANK(TBL_DATA[[#This Row],[SMALL.CAP]]),"",  SUM(TBL_DATA[[#This Row],[LARGE.CAP]:[SMALL.CAP]])*SQRT(252))</f>
        <v/>
      </c>
    </row>
    <row r="361" spans="1:67" x14ac:dyDescent="0.25">
      <c r="A361" s="3">
        <f>DATE(YEAR(TBL_DATA[[#This Row],[Date]]), MONTH(TBL_DATA[[#This Row],[Date]]), DAY(TBL_DATA[[#This Row],[Date]]))</f>
        <v>41261</v>
      </c>
      <c r="B361" s="72" t="s">
        <v>477</v>
      </c>
      <c r="C361" s="11">
        <v>7.4818329057317759E-3</v>
      </c>
      <c r="D361" s="6">
        <v>4.4441241543475174E-2</v>
      </c>
      <c r="E361" s="6">
        <v>-0.15984865592457143</v>
      </c>
      <c r="F361" s="2">
        <v>0.34234557502991453</v>
      </c>
      <c r="G361" s="121">
        <v>0.34800054014933846</v>
      </c>
      <c r="H361" s="18">
        <v>3.5073662095775754E-3</v>
      </c>
      <c r="I361" s="2">
        <v>-0.22226405529648163</v>
      </c>
      <c r="J361" s="6">
        <v>1.2072974224402147</v>
      </c>
      <c r="K361" s="6">
        <v>0.29940261315645922</v>
      </c>
      <c r="L361" s="6">
        <v>3.6357310752138028E-3</v>
      </c>
      <c r="M361" s="6">
        <v>6.8953730326147752E-2</v>
      </c>
      <c r="N361" s="6">
        <v>5.6088645806215427E-2</v>
      </c>
      <c r="O361" s="6">
        <v>-4.9286535470345783E-2</v>
      </c>
      <c r="P361" s="2">
        <v>-1.2186434828813642E-2</v>
      </c>
      <c r="Q361" s="2">
        <v>-1.0726237647610718E-2</v>
      </c>
      <c r="R361" s="6">
        <v>-9.0527302414004529E-2</v>
      </c>
      <c r="S361" s="6">
        <v>5.596955458492308E-2</v>
      </c>
      <c r="T361" s="86">
        <v>-1.6174383213403403</v>
      </c>
      <c r="U361" s="6">
        <v>-0.14756351424301073</v>
      </c>
      <c r="V361" s="6">
        <v>5.4864416523971442E-2</v>
      </c>
      <c r="W361" s="29">
        <v>-2.6896032727977168</v>
      </c>
      <c r="X361">
        <v>0.58991570596936871</v>
      </c>
      <c r="Y361">
        <v>0.54717694867059175</v>
      </c>
      <c r="Z361" s="5">
        <v>0</v>
      </c>
      <c r="AA361">
        <v>0</v>
      </c>
      <c r="AB361" s="5">
        <f>SUM(TBL_DATA[[#This Row],[Consumer.Discretionary.1]:[Utilities.1]])*SQRT(252)</f>
        <v>0</v>
      </c>
      <c r="BO361" s="5" t="str">
        <f xml:space="preserve"> IF(ISBLANK(TBL_DATA[[#This Row],[SMALL.CAP]]),"",  SUM(TBL_DATA[[#This Row],[LARGE.CAP]:[SMALL.CAP]])*SQRT(252))</f>
        <v/>
      </c>
    </row>
    <row r="362" spans="1:67" x14ac:dyDescent="0.25">
      <c r="A362" s="3">
        <f>DATE(YEAR(TBL_DATA[[#This Row],[Date]]), MONTH(TBL_DATA[[#This Row],[Date]]), DAY(TBL_DATA[[#This Row],[Date]]))</f>
        <v>41262</v>
      </c>
      <c r="B362" s="72" t="s">
        <v>478</v>
      </c>
      <c r="C362" s="11">
        <v>-1.0954460741773226E-3</v>
      </c>
      <c r="D362" s="6">
        <v>4.3297112485717326E-2</v>
      </c>
      <c r="E362" s="6">
        <v>-0.14202824526545954</v>
      </c>
      <c r="F362" s="2">
        <v>0.33676089089754851</v>
      </c>
      <c r="G362" s="121">
        <v>0.34569909327985077</v>
      </c>
      <c r="H362" s="18">
        <v>3.4947994749318437E-3</v>
      </c>
      <c r="I362" s="2">
        <v>-0.21096501006883039</v>
      </c>
      <c r="J362" s="6">
        <v>1.2161935276916382</v>
      </c>
      <c r="K362" s="6">
        <v>0.30676392533384039</v>
      </c>
      <c r="L362" s="6">
        <v>3.5972786318458766E-3</v>
      </c>
      <c r="M362" s="6">
        <v>6.8585730892625665E-2</v>
      </c>
      <c r="N362" s="6">
        <v>5.5490054765902679E-2</v>
      </c>
      <c r="O362" s="6">
        <v>-5.0327990802732425E-2</v>
      </c>
      <c r="P362" s="2">
        <v>-1.207537925569385E-2</v>
      </c>
      <c r="Q362" s="2">
        <v>-1.0622975006547996E-2</v>
      </c>
      <c r="R362" s="6">
        <v>-8.7502992158623005E-2</v>
      </c>
      <c r="S362" s="6">
        <v>5.6043470041439537E-2</v>
      </c>
      <c r="T362" s="86">
        <v>-1.5613414389566125</v>
      </c>
      <c r="U362" s="6">
        <v>-0.1489994506073431</v>
      </c>
      <c r="V362" s="6">
        <v>5.4877365095952695E-2</v>
      </c>
      <c r="W362" s="29">
        <v>-2.7151349257898696</v>
      </c>
      <c r="X362">
        <v>0.58796181277345783</v>
      </c>
      <c r="Y362">
        <v>0.55386273149024967</v>
      </c>
      <c r="Z362" s="5">
        <v>0</v>
      </c>
      <c r="AA362">
        <v>0</v>
      </c>
      <c r="AB362" s="5">
        <f>SUM(TBL_DATA[[#This Row],[Consumer.Discretionary.1]:[Utilities.1]])*SQRT(252)</f>
        <v>0</v>
      </c>
      <c r="BO362" s="5" t="str">
        <f xml:space="preserve"> IF(ISBLANK(TBL_DATA[[#This Row],[SMALL.CAP]]),"",  SUM(TBL_DATA[[#This Row],[LARGE.CAP]:[SMALL.CAP]])*SQRT(252))</f>
        <v/>
      </c>
    </row>
    <row r="363" spans="1:67" x14ac:dyDescent="0.25">
      <c r="A363" s="3">
        <f>DATE(YEAR(TBL_DATA[[#This Row],[Date]]), MONTH(TBL_DATA[[#This Row],[Date]]), DAY(TBL_DATA[[#This Row],[Date]]))</f>
        <v>41263</v>
      </c>
      <c r="B363" s="72" t="s">
        <v>479</v>
      </c>
      <c r="C363" s="11">
        <v>1.7517873928276065E-3</v>
      </c>
      <c r="D363" s="6">
        <v>4.5124747214343452E-2</v>
      </c>
      <c r="E363" s="6">
        <v>-0.13455379783059651</v>
      </c>
      <c r="F363" s="2">
        <v>0.3380826958552961</v>
      </c>
      <c r="G363" s="121">
        <v>0.35038042391889801</v>
      </c>
      <c r="H363" s="18">
        <v>3.4881982592921291E-3</v>
      </c>
      <c r="I363" s="2">
        <v>-0.20470072983776377</v>
      </c>
      <c r="J363" s="6">
        <v>1.2197514679453973</v>
      </c>
      <c r="K363" s="6">
        <v>0.30869982996762041</v>
      </c>
      <c r="L363" s="6">
        <v>3.5983627389930065E-3</v>
      </c>
      <c r="M363" s="6">
        <v>6.8702395394363375E-2</v>
      </c>
      <c r="N363" s="6">
        <v>5.5356169921918601E-2</v>
      </c>
      <c r="O363" s="6">
        <v>-4.8664367349699256E-2</v>
      </c>
      <c r="P363" s="2">
        <v>-1.2036429915155274E-2</v>
      </c>
      <c r="Q363" s="2">
        <v>-1.0581555122707731E-2</v>
      </c>
      <c r="R363" s="6">
        <v>-8.8301824230577752E-2</v>
      </c>
      <c r="S363" s="6">
        <v>5.6040985769247743E-2</v>
      </c>
      <c r="T363" s="86">
        <v>-1.5756650783083299</v>
      </c>
      <c r="U363" s="6">
        <v>-0.14568010863599457</v>
      </c>
      <c r="V363" s="6">
        <v>5.4837446048232527E-2</v>
      </c>
      <c r="W363" s="29">
        <v>-2.6565808427303663</v>
      </c>
      <c r="X363">
        <v>0.59192940788484061</v>
      </c>
      <c r="Y363">
        <v>0.55560762230878402</v>
      </c>
      <c r="Z363" s="5">
        <v>0</v>
      </c>
      <c r="AA363">
        <v>0</v>
      </c>
      <c r="AB363" s="5">
        <f>SUM(TBL_DATA[[#This Row],[Consumer.Discretionary.1]:[Utilities.1]])*SQRT(252)</f>
        <v>0</v>
      </c>
      <c r="BO363" s="5" t="str">
        <f xml:space="preserve"> IF(ISBLANK(TBL_DATA[[#This Row],[SMALL.CAP]]),"",  SUM(TBL_DATA[[#This Row],[LARGE.CAP]:[SMALL.CAP]])*SQRT(252))</f>
        <v/>
      </c>
    </row>
    <row r="364" spans="1:67" x14ac:dyDescent="0.25">
      <c r="A364" s="3">
        <f>DATE(YEAR(TBL_DATA[[#This Row],[Date]]), MONTH(TBL_DATA[[#This Row],[Date]]), DAY(TBL_DATA[[#This Row],[Date]]))</f>
        <v>41264</v>
      </c>
      <c r="B364" s="72" t="s">
        <v>480</v>
      </c>
      <c r="C364" s="11">
        <v>-2.6444119026969139E-3</v>
      </c>
      <c r="D364" s="6">
        <v>4.2361006893006703E-2</v>
      </c>
      <c r="E364" s="6">
        <v>-0.10258694844858041</v>
      </c>
      <c r="F364" s="2">
        <v>0.33497298248228785</v>
      </c>
      <c r="G364" s="121">
        <v>0.37216695415324508</v>
      </c>
      <c r="H364" s="18">
        <v>3.3354657412131622E-3</v>
      </c>
      <c r="I364" s="2">
        <v>-0.16846770130956445</v>
      </c>
      <c r="J364" s="6">
        <v>1.1470565446723484</v>
      </c>
      <c r="K364" s="6">
        <v>0.3088830428799012</v>
      </c>
      <c r="L364" s="6">
        <v>3.4995336455272475E-3</v>
      </c>
      <c r="M364" s="6">
        <v>6.6824338642660616E-2</v>
      </c>
      <c r="N364" s="6">
        <v>5.2794468802037996E-2</v>
      </c>
      <c r="O364" s="6">
        <v>-5.1180090620139396E-2</v>
      </c>
      <c r="P364" s="2">
        <v>-1.1626995162290711E-2</v>
      </c>
      <c r="Q364" s="2">
        <v>-1.0211890998089158E-2</v>
      </c>
      <c r="R364" s="6">
        <v>-7.5637360790314023E-2</v>
      </c>
      <c r="S364" s="6">
        <v>5.570270895221701E-2</v>
      </c>
      <c r="T364" s="86">
        <v>-1.3578758055590687</v>
      </c>
      <c r="U364" s="6">
        <v>-0.12307742728532367</v>
      </c>
      <c r="V364" s="6">
        <v>5.442196945910608E-2</v>
      </c>
      <c r="W364" s="29">
        <v>-2.2615393839762978</v>
      </c>
      <c r="X364">
        <v>0.6100548779849605</v>
      </c>
      <c r="Y364">
        <v>0.55577247402143015</v>
      </c>
      <c r="Z364" s="5">
        <v>0</v>
      </c>
      <c r="AA364">
        <v>0</v>
      </c>
      <c r="AB364" s="5">
        <f>SUM(TBL_DATA[[#This Row],[Consumer.Discretionary.1]:[Utilities.1]])*SQRT(252)</f>
        <v>0</v>
      </c>
      <c r="BO364" s="5" t="str">
        <f xml:space="preserve"> IF(ISBLANK(TBL_DATA[[#This Row],[SMALL.CAP]]),"",  SUM(TBL_DATA[[#This Row],[LARGE.CAP]:[SMALL.CAP]])*SQRT(252))</f>
        <v/>
      </c>
    </row>
    <row r="365" spans="1:67" x14ac:dyDescent="0.25">
      <c r="A365" s="3">
        <f>DATE(YEAR(TBL_DATA[[#This Row],[Date]]), MONTH(TBL_DATA[[#This Row],[Date]]), DAY(TBL_DATA[[#This Row],[Date]]))</f>
        <v>41267</v>
      </c>
      <c r="B365" s="72" t="s">
        <v>481</v>
      </c>
      <c r="C365" s="11">
        <v>6.6998332169173702E-4</v>
      </c>
      <c r="D365" s="6">
        <v>4.3059371382806688E-2</v>
      </c>
      <c r="E365" s="6">
        <v>-0.10453919720690685</v>
      </c>
      <c r="F365" s="2">
        <v>0.3337985675796315</v>
      </c>
      <c r="G365" s="121">
        <v>0.37157299023815676</v>
      </c>
      <c r="H365" s="18">
        <v>3.3299937230893864E-3</v>
      </c>
      <c r="I365" s="2">
        <v>-0.17064053771877818</v>
      </c>
      <c r="J365" s="6">
        <v>1.1436616825167791</v>
      </c>
      <c r="K365" s="6">
        <v>0.30881518127750041</v>
      </c>
      <c r="L365" s="6">
        <v>3.4923124230475475E-3</v>
      </c>
      <c r="M365" s="6">
        <v>6.6683174094804273E-2</v>
      </c>
      <c r="N365" s="6">
        <v>5.2794468802037996E-2</v>
      </c>
      <c r="O365" s="6">
        <v>-5.0544397105566019E-2</v>
      </c>
      <c r="P365" s="2">
        <v>-1.1623751959209177E-2</v>
      </c>
      <c r="Q365" s="2">
        <v>-1.0211637163006869E-2</v>
      </c>
      <c r="R365" s="6">
        <v>-7.0877615837537267E-2</v>
      </c>
      <c r="S365" s="6">
        <v>5.575249287879578E-2</v>
      </c>
      <c r="T365" s="86">
        <v>-1.2712905231273344</v>
      </c>
      <c r="U365" s="6">
        <v>-0.12078971262064553</v>
      </c>
      <c r="V365" s="6">
        <v>5.4473854829829756E-2</v>
      </c>
      <c r="W365" s="29">
        <v>-2.2173887454445644</v>
      </c>
      <c r="X365">
        <v>0.60956787172402449</v>
      </c>
      <c r="Y365">
        <v>0.55571141906343835</v>
      </c>
      <c r="Z365" s="5">
        <v>0</v>
      </c>
      <c r="AA365">
        <v>0</v>
      </c>
      <c r="AB365" s="5">
        <f>SUM(TBL_DATA[[#This Row],[Consumer.Discretionary.1]:[Utilities.1]])*SQRT(252)</f>
        <v>0</v>
      </c>
      <c r="BO365" s="5" t="str">
        <f xml:space="preserve"> IF(ISBLANK(TBL_DATA[[#This Row],[SMALL.CAP]]),"",  SUM(TBL_DATA[[#This Row],[LARGE.CAP]:[SMALL.CAP]])*SQRT(252))</f>
        <v/>
      </c>
    </row>
    <row r="366" spans="1:67" x14ac:dyDescent="0.25">
      <c r="A366" s="3">
        <f>DATE(YEAR(TBL_DATA[[#This Row],[Date]]), MONTH(TBL_DATA[[#This Row],[Date]]), DAY(TBL_DATA[[#This Row],[Date]]))</f>
        <v>41269</v>
      </c>
      <c r="B366" s="72" t="s">
        <v>482</v>
      </c>
      <c r="C366" s="11">
        <v>-3.6468275449442781E-3</v>
      </c>
      <c r="D366" s="6">
        <v>3.9255513736235592E-2</v>
      </c>
      <c r="E366" s="6">
        <v>-0.10383148349962512</v>
      </c>
      <c r="F366" s="2">
        <v>0.33482330492238055</v>
      </c>
      <c r="G366" s="121">
        <v>0.37427386999070911</v>
      </c>
      <c r="H366" s="18">
        <v>3.3285022504526383E-3</v>
      </c>
      <c r="I366" s="2">
        <v>-0.17223273180390997</v>
      </c>
      <c r="J366" s="6">
        <v>1.1463884518669127</v>
      </c>
      <c r="K366" s="6">
        <v>0.30956856497884233</v>
      </c>
      <c r="L366" s="6">
        <v>3.4963667981078098E-3</v>
      </c>
      <c r="M366" s="6">
        <v>6.6797003365203417E-2</v>
      </c>
      <c r="N366" s="6">
        <v>5.296235249876588E-2</v>
      </c>
      <c r="O366" s="6">
        <v>-5.4006897950903077E-2</v>
      </c>
      <c r="P366" s="2">
        <v>-1.1653348002794153E-2</v>
      </c>
      <c r="Q366" s="2">
        <v>-1.0238822703505367E-2</v>
      </c>
      <c r="R366" s="6">
        <v>-6.6964815324213278E-2</v>
      </c>
      <c r="S366" s="6">
        <v>5.5613581317176905E-2</v>
      </c>
      <c r="T366" s="86">
        <v>-1.2041090276545527</v>
      </c>
      <c r="U366" s="6">
        <v>-0.11754277632653365</v>
      </c>
      <c r="V366" s="6">
        <v>5.4378941998512537E-2</v>
      </c>
      <c r="W366" s="29">
        <v>-2.1615495264646536</v>
      </c>
      <c r="X366">
        <v>0.61177926574109154</v>
      </c>
      <c r="Y366">
        <v>0.55638886130011833</v>
      </c>
      <c r="Z366" s="5">
        <v>0</v>
      </c>
      <c r="AA366">
        <v>0</v>
      </c>
      <c r="AB366" s="5">
        <f>SUM(TBL_DATA[[#This Row],[Consumer.Discretionary.1]:[Utilities.1]])*SQRT(252)</f>
        <v>0</v>
      </c>
      <c r="BO366" s="5" t="str">
        <f xml:space="preserve"> IF(ISBLANK(TBL_DATA[[#This Row],[SMALL.CAP]]),"",  SUM(TBL_DATA[[#This Row],[LARGE.CAP]:[SMALL.CAP]])*SQRT(252))</f>
        <v/>
      </c>
    </row>
    <row r="367" spans="1:67" x14ac:dyDescent="0.25">
      <c r="A367" s="3">
        <f>DATE(YEAR(TBL_DATA[[#This Row],[Date]]), MONTH(TBL_DATA[[#This Row],[Date]]), DAY(TBL_DATA[[#This Row],[Date]]))</f>
        <v>41270</v>
      </c>
      <c r="B367" s="72" t="s">
        <v>483</v>
      </c>
      <c r="C367" s="11">
        <v>-1.5298390094649755E-3</v>
      </c>
      <c r="D367" s="6">
        <v>3.7665620110520326E-2</v>
      </c>
      <c r="E367" s="6">
        <v>-0.11228883491623654</v>
      </c>
      <c r="F367" s="2">
        <v>0.33979524297135377</v>
      </c>
      <c r="G367" s="121">
        <v>0.37531029418164147</v>
      </c>
      <c r="H367" s="18">
        <v>3.3227434589068986E-3</v>
      </c>
      <c r="I367" s="2">
        <v>-0.16924869233273043</v>
      </c>
      <c r="J367" s="6">
        <v>1.143896505282078</v>
      </c>
      <c r="K367" s="6">
        <v>0.3090262362886087</v>
      </c>
      <c r="L367" s="6">
        <v>3.4945834502015508E-3</v>
      </c>
      <c r="M367" s="6">
        <v>6.6736727603196377E-2</v>
      </c>
      <c r="N367" s="6">
        <v>5.2858948029115546E-2</v>
      </c>
      <c r="O367" s="6">
        <v>-5.5454115101102652E-2</v>
      </c>
      <c r="P367" s="2">
        <v>-1.1631830042881907E-2</v>
      </c>
      <c r="Q367" s="2">
        <v>-1.0218581171965615E-2</v>
      </c>
      <c r="R367" s="6">
        <v>-6.8535406863053039E-2</v>
      </c>
      <c r="S367" s="6">
        <v>5.5627525555645672E-2</v>
      </c>
      <c r="T367" s="86">
        <v>-1.2320412633579265</v>
      </c>
      <c r="U367" s="6">
        <v>-0.12180693738536374</v>
      </c>
      <c r="V367" s="6">
        <v>5.4287893257526927E-2</v>
      </c>
      <c r="W367" s="29">
        <v>-2.2437219438143403</v>
      </c>
      <c r="X367">
        <v>0.61262573744631499</v>
      </c>
      <c r="Y367">
        <v>0.55590128286289153</v>
      </c>
      <c r="Z367" s="5">
        <v>0</v>
      </c>
      <c r="AA367">
        <v>0</v>
      </c>
      <c r="AB367" s="5">
        <f>SUM(TBL_DATA[[#This Row],[Consumer.Discretionary.1]:[Utilities.1]])*SQRT(252)</f>
        <v>0</v>
      </c>
      <c r="BO367" s="5" t="str">
        <f xml:space="preserve"> IF(ISBLANK(TBL_DATA[[#This Row],[SMALL.CAP]]),"",  SUM(TBL_DATA[[#This Row],[LARGE.CAP]:[SMALL.CAP]])*SQRT(252))</f>
        <v/>
      </c>
    </row>
    <row r="368" spans="1:67" x14ac:dyDescent="0.25">
      <c r="A368" s="3">
        <f>DATE(YEAR(TBL_DATA[[#This Row],[Date]]), MONTH(TBL_DATA[[#This Row],[Date]]), DAY(TBL_DATA[[#This Row],[Date]]))</f>
        <v>41271</v>
      </c>
      <c r="B368" s="72" t="s">
        <v>484</v>
      </c>
      <c r="C368" s="11">
        <v>2.863893463162855E-4</v>
      </c>
      <c r="D368" s="6">
        <v>3.7962796489158679E-2</v>
      </c>
      <c r="E368" s="6">
        <v>-9.2639241481041745E-2</v>
      </c>
      <c r="F368" s="2">
        <v>0.32488249245015954</v>
      </c>
      <c r="G368" s="121">
        <v>0.3543442433254011</v>
      </c>
      <c r="H368" s="18">
        <v>3.3644990151635167E-3</v>
      </c>
      <c r="I368" s="2">
        <v>-0.15437845211538315</v>
      </c>
      <c r="J368" s="6">
        <v>1.1146311617773641</v>
      </c>
      <c r="K368" s="6">
        <v>0.29669755060615755</v>
      </c>
      <c r="L368" s="6">
        <v>3.5114861248780817E-3</v>
      </c>
      <c r="M368" s="6">
        <v>6.6469155667071053E-2</v>
      </c>
      <c r="N368" s="6">
        <v>5.2380906351471086E-2</v>
      </c>
      <c r="O368" s="6">
        <v>-5.518360722256066E-2</v>
      </c>
      <c r="P368" s="2">
        <v>-1.1526426013739466E-2</v>
      </c>
      <c r="Q368" s="2">
        <v>-1.0118843374150343E-2</v>
      </c>
      <c r="R368" s="6">
        <v>-6.3531039235211972E-2</v>
      </c>
      <c r="S368" s="6">
        <v>5.5868220471234104E-2</v>
      </c>
      <c r="T368" s="86">
        <v>-1.1371588122790373</v>
      </c>
      <c r="U368" s="6">
        <v>-0.11513272506475003</v>
      </c>
      <c r="V368" s="6">
        <v>5.4472746443671442E-2</v>
      </c>
      <c r="W368" s="29">
        <v>-2.1135839953251701</v>
      </c>
      <c r="X368">
        <v>0.59526821125052631</v>
      </c>
      <c r="Y368">
        <v>0.54469950487049057</v>
      </c>
      <c r="Z368" s="5">
        <v>0</v>
      </c>
      <c r="AA368">
        <v>0</v>
      </c>
      <c r="AB368" s="5">
        <f>SUM(TBL_DATA[[#This Row],[Consumer.Discretionary.1]:[Utilities.1]])*SQRT(252)</f>
        <v>0</v>
      </c>
      <c r="BO368" s="5" t="str">
        <f xml:space="preserve"> IF(ISBLANK(TBL_DATA[[#This Row],[SMALL.CAP]]),"",  SUM(TBL_DATA[[#This Row],[LARGE.CAP]:[SMALL.CAP]])*SQRT(252))</f>
        <v/>
      </c>
    </row>
    <row r="369" spans="1:67" x14ac:dyDescent="0.25">
      <c r="A369" s="3">
        <f>DATE(YEAR(TBL_DATA[[#This Row],[Date]]), MONTH(TBL_DATA[[#This Row],[Date]]), DAY(TBL_DATA[[#This Row],[Date]]))</f>
        <v>41274</v>
      </c>
      <c r="B369" s="72" t="s">
        <v>485</v>
      </c>
      <c r="C369" s="11">
        <v>7.5585140648485455E-3</v>
      </c>
      <c r="D369" s="6">
        <v>4.5808252885211731E-2</v>
      </c>
      <c r="E369" s="6">
        <v>-8.4347497202953203E-2</v>
      </c>
      <c r="F369" s="2">
        <v>0.33510867788829429</v>
      </c>
      <c r="G369" s="121">
        <v>0.37902997715056208</v>
      </c>
      <c r="H369" s="18">
        <v>3.3774580562505067E-3</v>
      </c>
      <c r="I369" s="2">
        <v>-0.14987302333652697</v>
      </c>
      <c r="J369" s="6">
        <v>1.1571242995628821</v>
      </c>
      <c r="K369" s="6">
        <v>0.31998484020757373</v>
      </c>
      <c r="L369" s="6">
        <v>3.5343857217160495E-3</v>
      </c>
      <c r="M369" s="6">
        <v>6.8038529244440316E-2</v>
      </c>
      <c r="N369" s="6">
        <v>5.2380906351471086E-2</v>
      </c>
      <c r="O369" s="6">
        <v>-4.8042199229052729E-2</v>
      </c>
      <c r="P369" s="2">
        <v>-1.1715502515340986E-2</v>
      </c>
      <c r="Q369" s="2">
        <v>-1.0274686070081165E-2</v>
      </c>
      <c r="R369" s="6">
        <v>-6.9671179441300413E-2</v>
      </c>
      <c r="S369" s="6">
        <v>5.5531537134128527E-2</v>
      </c>
      <c r="T369" s="86">
        <v>-1.2546236433725866</v>
      </c>
      <c r="U369" s="6">
        <v>-0.11905276867931114</v>
      </c>
      <c r="V369" s="6">
        <v>5.4295748334242465E-2</v>
      </c>
      <c r="W369" s="29">
        <v>-2.1926720292430089</v>
      </c>
      <c r="X369">
        <v>0.61565410511955676</v>
      </c>
      <c r="Y369">
        <v>0.56567202530050387</v>
      </c>
      <c r="Z369" s="5">
        <v>0</v>
      </c>
      <c r="AA369">
        <v>0</v>
      </c>
      <c r="AB369" s="5">
        <f>SUM(TBL_DATA[[#This Row],[Consumer.Discretionary.1]:[Utilities.1]])*SQRT(252)</f>
        <v>0</v>
      </c>
      <c r="BO369" s="5" t="str">
        <f xml:space="preserve"> IF(ISBLANK(TBL_DATA[[#This Row],[SMALL.CAP]]),"",  SUM(TBL_DATA[[#This Row],[LARGE.CAP]:[SMALL.CAP]])*SQRT(252))</f>
        <v/>
      </c>
    </row>
    <row r="370" spans="1:67" x14ac:dyDescent="0.25">
      <c r="A370" s="3">
        <f>DATE(YEAR(TBL_DATA[[#This Row],[Date]]), MONTH(TBL_DATA[[#This Row],[Date]]), DAY(TBL_DATA[[#This Row],[Date]]))</f>
        <v>41276</v>
      </c>
      <c r="B370" s="72" t="s">
        <v>486</v>
      </c>
      <c r="C370" s="11">
        <v>3.6230339712714833E-3</v>
      </c>
      <c r="D370" s="6">
        <v>4.9597251712850898E-2</v>
      </c>
      <c r="E370" s="6">
        <v>-0.10510192112218375</v>
      </c>
      <c r="F370" s="2">
        <v>0.31096900924048748</v>
      </c>
      <c r="G370" s="121">
        <v>0.3744368948092498</v>
      </c>
      <c r="H370" s="18">
        <v>3.4133163668648016E-3</v>
      </c>
      <c r="I370" s="2">
        <v>-0.15722196832818536</v>
      </c>
      <c r="J370" s="6">
        <v>1.071217406527019</v>
      </c>
      <c r="K370" s="6">
        <v>0.31753840893721447</v>
      </c>
      <c r="L370" s="6">
        <v>3.5651687159599359E-3</v>
      </c>
      <c r="M370" s="6">
        <v>6.8507993872359688E-2</v>
      </c>
      <c r="N370" s="6">
        <v>5.2380018718222607E-2</v>
      </c>
      <c r="O370" s="6">
        <v>-4.4593223777642743E-2</v>
      </c>
      <c r="P370" s="2">
        <v>-1.1733765504955099E-2</v>
      </c>
      <c r="Q370" s="2">
        <v>-1.0283007452140185E-2</v>
      </c>
      <c r="R370" s="6">
        <v>-7.6443696645928982E-2</v>
      </c>
      <c r="S370" s="6">
        <v>5.5983852849345567E-2</v>
      </c>
      <c r="T370" s="86">
        <v>-1.3654597308913616</v>
      </c>
      <c r="U370" s="6">
        <v>-0.12415691472676671</v>
      </c>
      <c r="V370" s="6">
        <v>5.4863792339511233E-2</v>
      </c>
      <c r="W370" s="29">
        <v>-2.2630027825720074</v>
      </c>
      <c r="X370">
        <v>0.61191248950258392</v>
      </c>
      <c r="Y370">
        <v>0.56350546486898823</v>
      </c>
      <c r="Z370" s="5">
        <v>0</v>
      </c>
      <c r="AA370">
        <v>0</v>
      </c>
      <c r="AB370" s="5">
        <f>SUM(TBL_DATA[[#This Row],[Consumer.Discretionary.1]:[Utilities.1]])*SQRT(252)</f>
        <v>0</v>
      </c>
      <c r="BO370" s="5" t="str">
        <f xml:space="preserve"> IF(ISBLANK(TBL_DATA[[#This Row],[SMALL.CAP]]),"",  SUM(TBL_DATA[[#This Row],[LARGE.CAP]:[SMALL.CAP]])*SQRT(252))</f>
        <v/>
      </c>
    </row>
    <row r="371" spans="1:67" x14ac:dyDescent="0.25">
      <c r="A371" s="3">
        <f>DATE(YEAR(TBL_DATA[[#This Row],[Date]]), MONTH(TBL_DATA[[#This Row],[Date]]), DAY(TBL_DATA[[#This Row],[Date]]))</f>
        <v>41277</v>
      </c>
      <c r="B371" s="72" t="s">
        <v>487</v>
      </c>
      <c r="C371" s="11">
        <v>-3.6665817265494542E-3</v>
      </c>
      <c r="D371" s="6">
        <v>4.5748817609484016E-2</v>
      </c>
      <c r="E371" s="6">
        <v>-0.11541051877740693</v>
      </c>
      <c r="F371" s="2">
        <v>0.31218695550186754</v>
      </c>
      <c r="G371" s="121">
        <v>0.37421344016762736</v>
      </c>
      <c r="H371" s="18">
        <v>3.428443467459645E-3</v>
      </c>
      <c r="I371" s="2">
        <v>-0.16433565851569298</v>
      </c>
      <c r="J371" s="6">
        <v>1.080210118284608</v>
      </c>
      <c r="K371" s="6">
        <v>0.31714755289176666</v>
      </c>
      <c r="L371" s="6">
        <v>3.5813545020579817E-3</v>
      </c>
      <c r="M371" s="6">
        <v>6.879932024556934E-2</v>
      </c>
      <c r="N371" s="6">
        <v>5.2890846534643557E-2</v>
      </c>
      <c r="O371" s="6">
        <v>-4.8096300804761127E-2</v>
      </c>
      <c r="P371" s="2">
        <v>-1.1851489501588855E-2</v>
      </c>
      <c r="Q371" s="2">
        <v>-1.0394562182122829E-2</v>
      </c>
      <c r="R371" s="6">
        <v>-8.0352282764633465E-2</v>
      </c>
      <c r="S371" s="6">
        <v>5.6101907906246543E-2</v>
      </c>
      <c r="T371" s="86">
        <v>-1.4322557959866962</v>
      </c>
      <c r="U371" s="6">
        <v>-0.12814774061262491</v>
      </c>
      <c r="V371" s="6">
        <v>5.5011040878568264E-2</v>
      </c>
      <c r="W371" s="29">
        <v>-2.3294912905847225</v>
      </c>
      <c r="X371">
        <v>0.61172987516356214</v>
      </c>
      <c r="Y371">
        <v>0.5631585504027854</v>
      </c>
      <c r="Z371" s="5">
        <v>0</v>
      </c>
      <c r="AA371">
        <v>0</v>
      </c>
      <c r="AB371" s="5">
        <f>SUM(TBL_DATA[[#This Row],[Consumer.Discretionary.1]:[Utilities.1]])*SQRT(252)</f>
        <v>0</v>
      </c>
      <c r="BO371" s="5" t="str">
        <f xml:space="preserve"> IF(ISBLANK(TBL_DATA[[#This Row],[SMALL.CAP]]),"",  SUM(TBL_DATA[[#This Row],[LARGE.CAP]:[SMALL.CAP]])*SQRT(252))</f>
        <v/>
      </c>
    </row>
    <row r="372" spans="1:67" x14ac:dyDescent="0.25">
      <c r="A372" s="3">
        <f>DATE(YEAR(TBL_DATA[[#This Row],[Date]]), MONTH(TBL_DATA[[#This Row],[Date]]), DAY(TBL_DATA[[#This Row],[Date]]))</f>
        <v>41278</v>
      </c>
      <c r="B372" s="72" t="s">
        <v>488</v>
      </c>
      <c r="C372" s="11">
        <v>3.9358331320422683E-3</v>
      </c>
      <c r="D372" s="6">
        <v>4.9864710453625394E-2</v>
      </c>
      <c r="E372" s="6">
        <v>-0.10451526273782119</v>
      </c>
      <c r="F372" s="2">
        <v>0.3151257983648757</v>
      </c>
      <c r="G372" s="121">
        <v>0.3770443312946844</v>
      </c>
      <c r="H372" s="18">
        <v>3.4476477697188463E-3</v>
      </c>
      <c r="I372" s="2">
        <v>-0.1521764363929784</v>
      </c>
      <c r="J372" s="6">
        <v>1.0982397245339057</v>
      </c>
      <c r="K372" s="6">
        <v>0.3237644726350814</v>
      </c>
      <c r="L372" s="6">
        <v>3.5920577499864831E-3</v>
      </c>
      <c r="M372" s="6">
        <v>6.9341716628611966E-2</v>
      </c>
      <c r="N372" s="6">
        <v>5.2884314673915689E-2</v>
      </c>
      <c r="O372" s="6">
        <v>-4.4349766686955006E-2</v>
      </c>
      <c r="P372" s="2">
        <v>-1.1872757838810182E-2</v>
      </c>
      <c r="Q372" s="2">
        <v>-1.0404344474051648E-2</v>
      </c>
      <c r="R372" s="6">
        <v>-8.3526455737877425E-2</v>
      </c>
      <c r="S372" s="6">
        <v>5.5860335945675549E-2</v>
      </c>
      <c r="T372" s="86">
        <v>-1.4952730649365824</v>
      </c>
      <c r="U372" s="6">
        <v>-0.128238963175065</v>
      </c>
      <c r="V372" s="6">
        <v>5.4981069616544503E-2</v>
      </c>
      <c r="W372" s="29">
        <v>-2.3324203051967594</v>
      </c>
      <c r="X372">
        <v>0.61403935647048258</v>
      </c>
      <c r="Y372">
        <v>0.56900305151649366</v>
      </c>
      <c r="Z372" s="5">
        <v>0</v>
      </c>
      <c r="AA372">
        <v>0</v>
      </c>
      <c r="AB372" s="5">
        <f>SUM(TBL_DATA[[#This Row],[Consumer.Discretionary.1]:[Utilities.1]])*SQRT(252)</f>
        <v>0</v>
      </c>
      <c r="BO372" s="5" t="str">
        <f xml:space="preserve"> IF(ISBLANK(TBL_DATA[[#This Row],[SMALL.CAP]]),"",  SUM(TBL_DATA[[#This Row],[LARGE.CAP]:[SMALL.CAP]])*SQRT(252))</f>
        <v/>
      </c>
    </row>
    <row r="373" spans="1:67" x14ac:dyDescent="0.25">
      <c r="A373" s="3">
        <f>DATE(YEAR(TBL_DATA[[#This Row],[Date]]), MONTH(TBL_DATA[[#This Row],[Date]]), DAY(TBL_DATA[[#This Row],[Date]]))</f>
        <v>41281</v>
      </c>
      <c r="B373" s="72" t="s">
        <v>489</v>
      </c>
      <c r="C373" s="11">
        <v>1.1039402173913713E-3</v>
      </c>
      <c r="D373" s="6">
        <v>5.102369833031517E-2</v>
      </c>
      <c r="E373" s="6">
        <v>-8.2499445395590065E-2</v>
      </c>
      <c r="F373" s="2">
        <v>0.31608242975818018</v>
      </c>
      <c r="G373" s="121">
        <v>0.38064137323831415</v>
      </c>
      <c r="H373" s="18">
        <v>3.4314778190984658E-3</v>
      </c>
      <c r="I373" s="2">
        <v>-0.13626683426485009</v>
      </c>
      <c r="J373" s="6">
        <v>1.088717177812734</v>
      </c>
      <c r="K373" s="6">
        <v>0.32002306799653862</v>
      </c>
      <c r="L373" s="6">
        <v>3.5954825909664881E-3</v>
      </c>
      <c r="M373" s="6">
        <v>6.9216617277588516E-2</v>
      </c>
      <c r="N373" s="6">
        <v>5.2590018583120873E-2</v>
      </c>
      <c r="O373" s="6">
        <v>-4.329478596064118E-2</v>
      </c>
      <c r="P373" s="2">
        <v>-1.1790181475168264E-2</v>
      </c>
      <c r="Q373" s="2">
        <v>-1.0324417274115172E-2</v>
      </c>
      <c r="R373" s="6">
        <v>-8.8231769745657274E-2</v>
      </c>
      <c r="S373" s="6">
        <v>5.553866577940552E-2</v>
      </c>
      <c r="T373" s="86">
        <v>-1.5886548318626479</v>
      </c>
      <c r="U373" s="6">
        <v>-0.12949163148296261</v>
      </c>
      <c r="V373" s="6">
        <v>5.4891194190197501E-2</v>
      </c>
      <c r="W373" s="29">
        <v>-2.3590601988777156</v>
      </c>
      <c r="X373">
        <v>0.61696140336192362</v>
      </c>
      <c r="Y373">
        <v>0.56570581400277187</v>
      </c>
      <c r="Z373" s="5">
        <v>0</v>
      </c>
      <c r="AA373">
        <v>0</v>
      </c>
      <c r="AB373" s="5">
        <f>SUM(TBL_DATA[[#This Row],[Consumer.Discretionary.1]:[Utilities.1]])*SQRT(252)</f>
        <v>0</v>
      </c>
      <c r="BO373" s="5" t="str">
        <f xml:space="preserve"> IF(ISBLANK(TBL_DATA[[#This Row],[SMALL.CAP]]),"",  SUM(TBL_DATA[[#This Row],[LARGE.CAP]:[SMALL.CAP]])*SQRT(252))</f>
        <v/>
      </c>
    </row>
    <row r="374" spans="1:67" x14ac:dyDescent="0.25">
      <c r="A374" s="3">
        <f>DATE(YEAR(TBL_DATA[[#This Row],[Date]]), MONTH(TBL_DATA[[#This Row],[Date]]), DAY(TBL_DATA[[#This Row],[Date]]))</f>
        <v>41282</v>
      </c>
      <c r="B374" s="72" t="s">
        <v>490</v>
      </c>
      <c r="C374" s="11">
        <v>-5.0894902027314266E-3</v>
      </c>
      <c r="D374" s="6">
        <v>4.5674523514824372E-2</v>
      </c>
      <c r="E374" s="6">
        <v>-7.9433958083816369E-2</v>
      </c>
      <c r="F374" s="2">
        <v>0.32618213077970898</v>
      </c>
      <c r="G374" s="121">
        <v>0.39612504877698224</v>
      </c>
      <c r="H374" s="18">
        <v>3.4123936804415066E-3</v>
      </c>
      <c r="I374" s="2">
        <v>-0.1373211933119195</v>
      </c>
      <c r="J374" s="6">
        <v>1.1327555542528265</v>
      </c>
      <c r="K374" s="6">
        <v>0.3336245974800251</v>
      </c>
      <c r="L374" s="6">
        <v>3.5846363151881546E-3</v>
      </c>
      <c r="M374" s="6">
        <v>6.970852472956543E-2</v>
      </c>
      <c r="N374" s="6">
        <v>5.3273889916072514E-2</v>
      </c>
      <c r="O374" s="6">
        <v>-4.8163927774396709E-2</v>
      </c>
      <c r="P374" s="2">
        <v>-1.1908555517602355E-2</v>
      </c>
      <c r="Q374" s="2">
        <v>-1.0432374449015163E-2</v>
      </c>
      <c r="R374" s="6">
        <v>-9.84061285136969E-2</v>
      </c>
      <c r="S374" s="6">
        <v>5.574251924933428E-2</v>
      </c>
      <c r="T374" s="86">
        <v>-1.7653692340945308</v>
      </c>
      <c r="U374" s="6">
        <v>-0.14188735389050078</v>
      </c>
      <c r="V374" s="6">
        <v>5.5336439026322418E-2</v>
      </c>
      <c r="W374" s="29">
        <v>-2.56408537280485</v>
      </c>
      <c r="X374">
        <v>0.62938465883510553</v>
      </c>
      <c r="Y374">
        <v>0.57760245626211204</v>
      </c>
      <c r="Z374" s="5">
        <v>0</v>
      </c>
      <c r="AA374">
        <v>0</v>
      </c>
      <c r="AB374" s="5">
        <f>SUM(TBL_DATA[[#This Row],[Consumer.Discretionary.1]:[Utilities.1]])*SQRT(252)</f>
        <v>0</v>
      </c>
      <c r="BO374" s="5" t="str">
        <f xml:space="preserve"> IF(ISBLANK(TBL_DATA[[#This Row],[SMALL.CAP]]),"",  SUM(TBL_DATA[[#This Row],[LARGE.CAP]:[SMALL.CAP]])*SQRT(252))</f>
        <v/>
      </c>
    </row>
    <row r="375" spans="1:67" x14ac:dyDescent="0.25">
      <c r="A375" s="3">
        <f>DATE(YEAR(TBL_DATA[[#This Row],[Date]]), MONTH(TBL_DATA[[#This Row],[Date]]), DAY(TBL_DATA[[#This Row],[Date]]))</f>
        <v>41283</v>
      </c>
      <c r="B375" s="72" t="s">
        <v>491</v>
      </c>
      <c r="C375" s="11">
        <v>7.95748429817869E-4</v>
      </c>
      <c r="D375" s="6">
        <v>4.6506617375011938E-2</v>
      </c>
      <c r="E375" s="6">
        <v>-6.7868420672922758E-2</v>
      </c>
      <c r="F375" s="2">
        <v>0.32625147019727335</v>
      </c>
      <c r="G375" s="121">
        <v>0.39935797546665414</v>
      </c>
      <c r="H375" s="18">
        <v>3.3926601746173562E-3</v>
      </c>
      <c r="I375" s="2">
        <v>-0.12670717906616835</v>
      </c>
      <c r="J375" s="6">
        <v>1.1426587921363811</v>
      </c>
      <c r="K375" s="6">
        <v>0.34386642099439702</v>
      </c>
      <c r="L375" s="6">
        <v>3.5459175694202787E-3</v>
      </c>
      <c r="M375" s="6">
        <v>6.9491674024119182E-2</v>
      </c>
      <c r="N375" s="6">
        <v>5.2890106969057389E-2</v>
      </c>
      <c r="O375" s="6">
        <v>-4.7406505714479019E-2</v>
      </c>
      <c r="P375" s="2">
        <v>-1.1809147539309266E-2</v>
      </c>
      <c r="Q375" s="2">
        <v>-1.0337558605003088E-2</v>
      </c>
      <c r="R375" s="6">
        <v>-9.5992639106764921E-2</v>
      </c>
      <c r="S375" s="6">
        <v>5.5724502306860803E-2</v>
      </c>
      <c r="T375" s="86">
        <v>-1.7226289178530052</v>
      </c>
      <c r="U375" s="6">
        <v>-0.14314759666316723</v>
      </c>
      <c r="V375" s="6">
        <v>5.5367694657961132E-2</v>
      </c>
      <c r="W375" s="29">
        <v>-2.585399257590085</v>
      </c>
      <c r="X375">
        <v>0.63194776324206903</v>
      </c>
      <c r="Y375">
        <v>0.58640124573059782</v>
      </c>
      <c r="Z375" s="5">
        <v>0</v>
      </c>
      <c r="AA375">
        <v>0</v>
      </c>
      <c r="AB375" s="5">
        <f>SUM(TBL_DATA[[#This Row],[Consumer.Discretionary.1]:[Utilities.1]])*SQRT(252)</f>
        <v>0</v>
      </c>
      <c r="BO375" s="5" t="str">
        <f xml:space="preserve"> IF(ISBLANK(TBL_DATA[[#This Row],[SMALL.CAP]]),"",  SUM(TBL_DATA[[#This Row],[LARGE.CAP]:[SMALL.CAP]])*SQRT(252))</f>
        <v/>
      </c>
    </row>
    <row r="376" spans="1:67" x14ac:dyDescent="0.25">
      <c r="A376" s="3">
        <f>DATE(YEAR(TBL_DATA[[#This Row],[Date]]), MONTH(TBL_DATA[[#This Row],[Date]]), DAY(TBL_DATA[[#This Row],[Date]]))</f>
        <v>41284</v>
      </c>
      <c r="B376" s="72" t="s">
        <v>492</v>
      </c>
      <c r="C376" s="11">
        <v>3.1236688910978299E-4</v>
      </c>
      <c r="D376" s="6">
        <v>4.6833511391514149E-2</v>
      </c>
      <c r="E376" s="6">
        <v>-7.0684779966060929E-2</v>
      </c>
      <c r="F376" s="2">
        <v>0.32231230814225315</v>
      </c>
      <c r="G376" s="121">
        <v>0.39493094844614191</v>
      </c>
      <c r="H376" s="18">
        <v>3.3982882433090515E-3</v>
      </c>
      <c r="I376" s="2">
        <v>-0.12792567012394274</v>
      </c>
      <c r="J376" s="6">
        <v>1.1280887593087343</v>
      </c>
      <c r="K376" s="6">
        <v>0.33973263690740851</v>
      </c>
      <c r="L376" s="6">
        <v>3.5499125810530231E-3</v>
      </c>
      <c r="M376" s="6">
        <v>6.9351844063310034E-2</v>
      </c>
      <c r="N376" s="6">
        <v>5.2660633438275435E-2</v>
      </c>
      <c r="O376" s="6">
        <v>-4.7108947048082883E-2</v>
      </c>
      <c r="P376" s="2">
        <v>-1.1741840494698699E-2</v>
      </c>
      <c r="Q376" s="2">
        <v>-1.0273212666537981E-2</v>
      </c>
      <c r="R376" s="6">
        <v>-9.4901324350069927E-2</v>
      </c>
      <c r="S376" s="6">
        <v>5.5710763028524075E-2</v>
      </c>
      <c r="T376" s="86">
        <v>-1.7034648098695071</v>
      </c>
      <c r="U376" s="6">
        <v>-0.13993659323587671</v>
      </c>
      <c r="V376" s="6">
        <v>5.5260801761446224E-2</v>
      </c>
      <c r="W376" s="29">
        <v>-2.5322939366671693</v>
      </c>
      <c r="X376">
        <v>0.62843531763113203</v>
      </c>
      <c r="Y376">
        <v>0.58286588243558091</v>
      </c>
      <c r="Z376" s="5">
        <v>0</v>
      </c>
      <c r="AA376">
        <v>0</v>
      </c>
      <c r="AB376" s="5">
        <f>SUM(TBL_DATA[[#This Row],[Consumer.Discretionary.1]:[Utilities.1]])*SQRT(252)</f>
        <v>0</v>
      </c>
      <c r="BO376" s="5" t="str">
        <f xml:space="preserve"> IF(ISBLANK(TBL_DATA[[#This Row],[SMALL.CAP]]),"",  SUM(TBL_DATA[[#This Row],[LARGE.CAP]:[SMALL.CAP]])*SQRT(252))</f>
        <v/>
      </c>
    </row>
    <row r="377" spans="1:67" x14ac:dyDescent="0.25">
      <c r="A377" s="3">
        <f>DATE(YEAR(TBL_DATA[[#This Row],[Date]]), MONTH(TBL_DATA[[#This Row],[Date]]), DAY(TBL_DATA[[#This Row],[Date]]))</f>
        <v>41285</v>
      </c>
      <c r="B377" s="72" t="s">
        <v>493</v>
      </c>
      <c r="C377" s="11">
        <v>2.2284676091523059E-3</v>
      </c>
      <c r="D377" s="6">
        <v>4.9166345963825409E-2</v>
      </c>
      <c r="E377" s="6">
        <v>-4.7177619775346513E-2</v>
      </c>
      <c r="F377" s="2">
        <v>0.31386353505263315</v>
      </c>
      <c r="G377" s="121">
        <v>0.37901629633025863</v>
      </c>
      <c r="H377" s="18">
        <v>3.3819467968936629E-3</v>
      </c>
      <c r="I377" s="2">
        <v>-0.10166668679660573</v>
      </c>
      <c r="J377" s="6">
        <v>1.102084857817351</v>
      </c>
      <c r="K377" s="6">
        <v>0.33261116842412025</v>
      </c>
      <c r="L377" s="6">
        <v>3.5060341093972099E-3</v>
      </c>
      <c r="M377" s="6">
        <v>6.8128203967162584E-2</v>
      </c>
      <c r="N377" s="6">
        <v>5.0784290790984961E-2</v>
      </c>
      <c r="O377" s="6">
        <v>-4.4985460201528382E-2</v>
      </c>
      <c r="P377" s="2">
        <v>-1.1392094019447635E-2</v>
      </c>
      <c r="Q377" s="2">
        <v>-9.9493785793586028E-3</v>
      </c>
      <c r="R377" s="6">
        <v>-7.556809438771328E-2</v>
      </c>
      <c r="S377" s="6">
        <v>5.4694226295978331E-2</v>
      </c>
      <c r="T377" s="86">
        <v>-1.3816466472855071</v>
      </c>
      <c r="U377" s="6">
        <v>-0.12458443592805701</v>
      </c>
      <c r="V377" s="6">
        <v>5.4687409254172384E-2</v>
      </c>
      <c r="W377" s="29">
        <v>-2.2781191800295755</v>
      </c>
      <c r="X377">
        <v>0.61564299421845015</v>
      </c>
      <c r="Y377">
        <v>0.57672451692651339</v>
      </c>
      <c r="Z377" s="5">
        <v>0</v>
      </c>
      <c r="AA377">
        <v>0</v>
      </c>
      <c r="AB377" s="5">
        <f>SUM(TBL_DATA[[#This Row],[Consumer.Discretionary.1]:[Utilities.1]])*SQRT(252)</f>
        <v>0</v>
      </c>
      <c r="BO377" s="5" t="str">
        <f xml:space="preserve"> IF(ISBLANK(TBL_DATA[[#This Row],[SMALL.CAP]]),"",  SUM(TBL_DATA[[#This Row],[LARGE.CAP]:[SMALL.CAP]])*SQRT(252))</f>
        <v/>
      </c>
    </row>
    <row r="378" spans="1:67" x14ac:dyDescent="0.25">
      <c r="A378" s="3">
        <f>DATE(YEAR(TBL_DATA[[#This Row],[Date]]), MONTH(TBL_DATA[[#This Row],[Date]]), DAY(TBL_DATA[[#This Row],[Date]]))</f>
        <v>41288</v>
      </c>
      <c r="B378" s="72" t="s">
        <v>494</v>
      </c>
      <c r="C378" s="11">
        <v>-1.8269625685111153E-3</v>
      </c>
      <c r="D378" s="6">
        <v>4.7249558321607932E-2</v>
      </c>
      <c r="E378" s="6">
        <v>-4.6547152747927756E-2</v>
      </c>
      <c r="F378" s="2">
        <v>0.31210708785052277</v>
      </c>
      <c r="G378" s="29">
        <v>0.37423922946324034</v>
      </c>
      <c r="H378" s="56">
        <v>3.3812196264430324E-3</v>
      </c>
      <c r="I378">
        <v>-0.10228505395672693</v>
      </c>
      <c r="J378" s="6">
        <v>1.0929057238900424</v>
      </c>
      <c r="K378" s="6">
        <v>0.32606981395550261</v>
      </c>
      <c r="L378" s="6">
        <v>3.5089458735850848E-3</v>
      </c>
      <c r="M378" s="6">
        <v>6.7853067324716257E-2</v>
      </c>
      <c r="N378" s="6">
        <v>5.0416185555110196E-2</v>
      </c>
      <c r="O378" s="6">
        <v>-4.6730236018124094E-2</v>
      </c>
      <c r="P378" s="2">
        <v>-1.1318810764384906E-2</v>
      </c>
      <c r="Q378" s="2">
        <v>-9.8819217494630907E-3</v>
      </c>
      <c r="R378" s="5">
        <v>-8.5392789887668408E-2</v>
      </c>
      <c r="S378" s="5">
        <v>5.4452455509396994E-2</v>
      </c>
      <c r="T378" s="85">
        <v>-1.5682082486240123</v>
      </c>
      <c r="U378" s="6">
        <v>-0.12952165755504386</v>
      </c>
      <c r="V378" s="5">
        <v>5.472712829334124E-2</v>
      </c>
      <c r="W378" s="29">
        <v>-2.3666810518688046</v>
      </c>
      <c r="X378">
        <v>0.61175095379021727</v>
      </c>
      <c r="Y378">
        <v>0.57102523057698829</v>
      </c>
      <c r="Z378" s="5">
        <v>0</v>
      </c>
      <c r="AA378">
        <v>0</v>
      </c>
      <c r="AB378" s="5">
        <f>SUM(TBL_DATA[[#This Row],[Consumer.Discretionary.1]:[Utilities.1]])*SQRT(252)</f>
        <v>0</v>
      </c>
      <c r="BO378" s="5" t="str">
        <f xml:space="preserve"> IF(ISBLANK(TBL_DATA[[#This Row],[SMALL.CAP]]),"",  SUM(TBL_DATA[[#This Row],[LARGE.CAP]:[SMALL.CAP]])*SQRT(252))</f>
        <v/>
      </c>
    </row>
    <row r="379" spans="1:67" x14ac:dyDescent="0.25">
      <c r="A379" s="3">
        <f>DATE(YEAR(TBL_DATA[[#This Row],[Date]]), MONTH(TBL_DATA[[#This Row],[Date]]), DAY(TBL_DATA[[#This Row],[Date]]))</f>
        <v>41289</v>
      </c>
      <c r="B379" s="72" t="s">
        <v>495</v>
      </c>
      <c r="C379" s="11">
        <v>-3.1214528944384248E-4</v>
      </c>
      <c r="D379" s="6">
        <v>4.6922664305105721E-2</v>
      </c>
      <c r="E379" s="6">
        <v>-5.0963510408959634E-2</v>
      </c>
      <c r="F379" s="2">
        <v>0.31207562806728428</v>
      </c>
      <c r="G379" s="121">
        <v>0.37429485185023054</v>
      </c>
      <c r="H379" s="18">
        <v>3.3805927045786593E-3</v>
      </c>
      <c r="I379" s="2">
        <v>-9.8492101000961063E-2</v>
      </c>
      <c r="J379" s="6">
        <v>1.0983852366834006</v>
      </c>
      <c r="K379" s="6">
        <v>0.32692417738426244</v>
      </c>
      <c r="L379" s="6">
        <v>3.5062266073549318E-3</v>
      </c>
      <c r="M379" s="6">
        <v>6.7843501778949197E-2</v>
      </c>
      <c r="N379" s="6">
        <v>5.0420050621297369E-2</v>
      </c>
      <c r="O379" s="6">
        <v>-4.702779468452023E-2</v>
      </c>
      <c r="P379" s="2">
        <v>-1.1331840237739295E-2</v>
      </c>
      <c r="Q379" s="2">
        <v>-9.895153787390849E-3</v>
      </c>
      <c r="R379" s="6">
        <v>-9.0205125851517409E-2</v>
      </c>
      <c r="S379" s="6">
        <v>5.4292396121308498E-2</v>
      </c>
      <c r="T379" s="86">
        <v>-1.6614688666524704</v>
      </c>
      <c r="U379" s="6">
        <v>-0.13180737889542304</v>
      </c>
      <c r="V379" s="6">
        <v>5.4605314937861797E-2</v>
      </c>
      <c r="W379" s="29">
        <v>-2.4138195896390937</v>
      </c>
      <c r="X379">
        <v>0.61179641372782689</v>
      </c>
      <c r="Y379">
        <v>0.57177283722144623</v>
      </c>
      <c r="Z379" s="5">
        <v>0</v>
      </c>
      <c r="AA379">
        <v>0</v>
      </c>
      <c r="AB379" s="5">
        <f>SUM(TBL_DATA[[#This Row],[Consumer.Discretionary.1]:[Utilities.1]])*SQRT(252)</f>
        <v>0</v>
      </c>
      <c r="BO379" s="5" t="str">
        <f xml:space="preserve"> IF(ISBLANK(TBL_DATA[[#This Row],[SMALL.CAP]]),"",  SUM(TBL_DATA[[#This Row],[LARGE.CAP]:[SMALL.CAP]])*SQRT(252))</f>
        <v/>
      </c>
    </row>
    <row r="380" spans="1:67" x14ac:dyDescent="0.25">
      <c r="A380" s="3">
        <f>DATE(YEAR(TBL_DATA[[#This Row],[Date]]), MONTH(TBL_DATA[[#This Row],[Date]]), DAY(TBL_DATA[[#This Row],[Date]]))</f>
        <v>41290</v>
      </c>
      <c r="B380" s="72" t="s">
        <v>496</v>
      </c>
      <c r="C380" s="11">
        <v>-1.2773567231537638E-4</v>
      </c>
      <c r="D380" s="6">
        <v>4.6788934934718585E-2</v>
      </c>
      <c r="E380" s="6">
        <v>-6.0233663828224482E-2</v>
      </c>
      <c r="F380" s="2">
        <v>0.31401384466400273</v>
      </c>
      <c r="G380" s="121">
        <v>0.37841625141486895</v>
      </c>
      <c r="H380" s="18">
        <v>3.3670337609570363E-3</v>
      </c>
      <c r="I380" s="2">
        <v>-0.10869882384072915</v>
      </c>
      <c r="J380" s="6">
        <v>1.0969527495378328</v>
      </c>
      <c r="K380" s="6">
        <v>0.32738406965880495</v>
      </c>
      <c r="L380" s="6">
        <v>3.502524807156098E-3</v>
      </c>
      <c r="M380" s="6">
        <v>6.7795039142438729E-2</v>
      </c>
      <c r="N380" s="6">
        <v>5.0420697835929611E-2</v>
      </c>
      <c r="O380" s="6">
        <v>-4.7149523229863988E-2</v>
      </c>
      <c r="P380" s="2">
        <v>-1.1345344977654716E-2</v>
      </c>
      <c r="Q380" s="2">
        <v>-9.9096847952817885E-3</v>
      </c>
      <c r="R380" s="6">
        <v>-8.4180573136576897E-2</v>
      </c>
      <c r="S380" s="6">
        <v>5.4120683967310325E-2</v>
      </c>
      <c r="T380" s="86">
        <v>-1.5554233052084703</v>
      </c>
      <c r="U380" s="6">
        <v>-0.12910526110225751</v>
      </c>
      <c r="V380" s="6">
        <v>5.4527177402273405E-2</v>
      </c>
      <c r="W380" s="29">
        <v>-2.3677231658221634</v>
      </c>
      <c r="X380">
        <v>0.61515546930419873</v>
      </c>
      <c r="Y380">
        <v>0.57217485933830137</v>
      </c>
      <c r="Z380" s="5">
        <v>0</v>
      </c>
      <c r="AA380">
        <v>0</v>
      </c>
      <c r="AB380" s="5">
        <f>SUM(TBL_DATA[[#This Row],[Consumer.Discretionary.1]:[Utilities.1]])*SQRT(252)</f>
        <v>0</v>
      </c>
      <c r="BO380" s="5" t="str">
        <f xml:space="preserve"> IF(ISBLANK(TBL_DATA[[#This Row],[SMALL.CAP]]),"",  SUM(TBL_DATA[[#This Row],[LARGE.CAP]:[SMALL.CAP]])*SQRT(252))</f>
        <v/>
      </c>
    </row>
    <row r="381" spans="1:67" x14ac:dyDescent="0.25">
      <c r="A381" s="3">
        <f>DATE(YEAR(TBL_DATA[[#This Row],[Date]]), MONTH(TBL_DATA[[#This Row],[Date]]), DAY(TBL_DATA[[#This Row],[Date]]))</f>
        <v>41291</v>
      </c>
      <c r="B381" s="72" t="s">
        <v>497</v>
      </c>
      <c r="C381" s="11">
        <v>3.7331970645431431E-3</v>
      </c>
      <c r="D381" s="6">
        <v>5.069680431381296E-2</v>
      </c>
      <c r="E381" s="6">
        <v>-4.2009163637413804E-2</v>
      </c>
      <c r="F381" s="2">
        <v>0.32160910121185704</v>
      </c>
      <c r="G381" s="121">
        <v>0.38941472685059508</v>
      </c>
      <c r="H381" s="18">
        <v>3.3573677073912198E-3</v>
      </c>
      <c r="I381" s="2">
        <v>-9.7559132055208386E-2</v>
      </c>
      <c r="J381" s="6">
        <v>1.1172629287671225</v>
      </c>
      <c r="K381" s="6">
        <v>0.3381774564179868</v>
      </c>
      <c r="L381" s="6">
        <v>3.4953971231748327E-3</v>
      </c>
      <c r="M381" s="6">
        <v>6.820653961878656E-2</v>
      </c>
      <c r="N381" s="6">
        <v>5.0407366811678324E-2</v>
      </c>
      <c r="O381" s="6">
        <v>-4.3592344627037316E-2</v>
      </c>
      <c r="P381" s="2">
        <v>-1.1345423945215208E-2</v>
      </c>
      <c r="Q381" s="2">
        <v>-9.9010496318912115E-3</v>
      </c>
      <c r="R381" s="6">
        <v>-6.9113045039641774E-2</v>
      </c>
      <c r="S381" s="6">
        <v>5.3347752877793669E-2</v>
      </c>
      <c r="T381" s="86">
        <v>-1.2955193295200724</v>
      </c>
      <c r="U381" s="6">
        <v>-0.11907338216050578</v>
      </c>
      <c r="V381" s="6">
        <v>5.4078026600743227E-2</v>
      </c>
      <c r="W381" s="29">
        <v>-2.2018810530868982</v>
      </c>
      <c r="X381">
        <v>0.62403103035874352</v>
      </c>
      <c r="Y381">
        <v>0.58153027128257628</v>
      </c>
      <c r="Z381" s="5">
        <v>0</v>
      </c>
      <c r="AA381">
        <v>0</v>
      </c>
      <c r="AB381" s="5">
        <f>SUM(TBL_DATA[[#This Row],[Consumer.Discretionary.1]:[Utilities.1]])*SQRT(252)</f>
        <v>0</v>
      </c>
      <c r="BO381" s="5" t="str">
        <f xml:space="preserve"> IF(ISBLANK(TBL_DATA[[#This Row],[SMALL.CAP]]),"",  SUM(TBL_DATA[[#This Row],[LARGE.CAP]:[SMALL.CAP]])*SQRT(252))</f>
        <v/>
      </c>
    </row>
    <row r="382" spans="1:67" x14ac:dyDescent="0.25">
      <c r="A382" s="3">
        <f>DATE(YEAR(TBL_DATA[[#This Row],[Date]]), MONTH(TBL_DATA[[#This Row],[Date]]), DAY(TBL_DATA[[#This Row],[Date]]))</f>
        <v>41292</v>
      </c>
      <c r="B382" s="72" t="s">
        <v>498</v>
      </c>
      <c r="C382" s="11">
        <v>-2.6869555379568006E-3</v>
      </c>
      <c r="D382" s="6">
        <v>4.7873628716748495E-2</v>
      </c>
      <c r="E382" s="6">
        <v>-5.3470152890600087E-2</v>
      </c>
      <c r="F382" s="2">
        <v>0.32041020869315734</v>
      </c>
      <c r="G382" s="121">
        <v>0.37861499209179827</v>
      </c>
      <c r="H382" s="18">
        <v>3.3874921249954226E-3</v>
      </c>
      <c r="I382" s="2">
        <v>-0.10612827563679195</v>
      </c>
      <c r="J382" s="6">
        <v>1.1210187010833554</v>
      </c>
      <c r="K382" s="6">
        <v>0.33094523194224507</v>
      </c>
      <c r="L382" s="6">
        <v>3.515027635764373E-3</v>
      </c>
      <c r="M382" s="6">
        <v>6.8217873790246103E-2</v>
      </c>
      <c r="N382" s="6">
        <v>5.0693012823651705E-2</v>
      </c>
      <c r="O382" s="6">
        <v>-4.6162169473185966E-2</v>
      </c>
      <c r="P382" s="2">
        <v>-1.1430605985150355E-2</v>
      </c>
      <c r="Q382" s="2">
        <v>-9.9859916539892044E-3</v>
      </c>
      <c r="R382" s="6">
        <v>-7.2881120522505505E-2</v>
      </c>
      <c r="S382" s="6">
        <v>5.3543248272911417E-2</v>
      </c>
      <c r="T382" s="86">
        <v>-1.3611635990223907</v>
      </c>
      <c r="U382" s="6">
        <v>-0.12376104474356475</v>
      </c>
      <c r="V382" s="6">
        <v>5.4244907485398015E-2</v>
      </c>
      <c r="W382" s="29">
        <v>-2.2815237499829735</v>
      </c>
      <c r="X382">
        <v>0.61531698505063082</v>
      </c>
      <c r="Y382">
        <v>0.57527839516380685</v>
      </c>
      <c r="Z382" s="5">
        <v>0</v>
      </c>
      <c r="AA382">
        <v>0</v>
      </c>
      <c r="AB382" s="5">
        <f>SUM(TBL_DATA[[#This Row],[Consumer.Discretionary.1]:[Utilities.1]])*SQRT(252)</f>
        <v>0</v>
      </c>
      <c r="BO382" s="5" t="str">
        <f xml:space="preserve"> IF(ISBLANK(TBL_DATA[[#This Row],[SMALL.CAP]]),"",  SUM(TBL_DATA[[#This Row],[LARGE.CAP]:[SMALL.CAP]])*SQRT(252))</f>
        <v/>
      </c>
    </row>
    <row r="383" spans="1:67" x14ac:dyDescent="0.25">
      <c r="A383" s="3">
        <f>DATE(YEAR(TBL_DATA[[#This Row],[Date]]), MONTH(TBL_DATA[[#This Row],[Date]]), DAY(TBL_DATA[[#This Row],[Date]]))</f>
        <v>41296</v>
      </c>
      <c r="B383" s="72" t="s">
        <v>499</v>
      </c>
      <c r="C383" s="11">
        <v>6.8063866594826573E-4</v>
      </c>
      <c r="D383" s="6">
        <v>4.8586852025480631E-2</v>
      </c>
      <c r="E383" s="6">
        <v>-3.9689877328116241E-2</v>
      </c>
      <c r="F383" s="2">
        <v>0.32368955004903194</v>
      </c>
      <c r="G383" s="121">
        <v>0.38959380535194971</v>
      </c>
      <c r="H383" s="18">
        <v>3.3443850911476503E-3</v>
      </c>
      <c r="I383" s="2">
        <v>-8.8187099601002572E-2</v>
      </c>
      <c r="J383" s="6">
        <v>1.1060027157379164</v>
      </c>
      <c r="K383" s="6">
        <v>0.32631741308392875</v>
      </c>
      <c r="L383" s="6">
        <v>3.5134556314918249E-3</v>
      </c>
      <c r="M383" s="6">
        <v>6.7952757185995721E-2</v>
      </c>
      <c r="N383" s="6">
        <v>5.0311363225159778E-2</v>
      </c>
      <c r="O383" s="6">
        <v>-4.5512950564685184E-2</v>
      </c>
      <c r="P383" s="2">
        <v>-1.1326370122713956E-2</v>
      </c>
      <c r="Q383" s="2">
        <v>-9.8873700275975487E-3</v>
      </c>
      <c r="R383" s="6">
        <v>-9.4848371537700316E-2</v>
      </c>
      <c r="S383" s="6">
        <v>5.0850247221459116E-2</v>
      </c>
      <c r="T383" s="86">
        <v>-1.865248975577718</v>
      </c>
      <c r="U383" s="6">
        <v>-0.13669287634286642</v>
      </c>
      <c r="V383" s="6">
        <v>5.1942931874777581E-2</v>
      </c>
      <c r="W383" s="29">
        <v>-2.6315972435364525</v>
      </c>
      <c r="X383">
        <v>0.62417449912019785</v>
      </c>
      <c r="Y383">
        <v>0.57124199170222834</v>
      </c>
      <c r="Z383" s="5">
        <v>0</v>
      </c>
      <c r="AA383">
        <v>0</v>
      </c>
      <c r="AB383" s="5">
        <f>SUM(TBL_DATA[[#This Row],[Consumer.Discretionary.1]:[Utilities.1]])*SQRT(252)</f>
        <v>0</v>
      </c>
      <c r="BO383" s="5" t="str">
        <f xml:space="preserve"> IF(ISBLANK(TBL_DATA[[#This Row],[SMALL.CAP]]),"",  SUM(TBL_DATA[[#This Row],[LARGE.CAP]:[SMALL.CAP]])*SQRT(252))</f>
        <v/>
      </c>
    </row>
    <row r="384" spans="1:67" x14ac:dyDescent="0.25">
      <c r="A384" s="3">
        <f>DATE(YEAR(TBL_DATA[[#This Row],[Date]]), MONTH(TBL_DATA[[#This Row],[Date]]), DAY(TBL_DATA[[#This Row],[Date]]))</f>
        <v>41297</v>
      </c>
      <c r="B384" s="72" t="s">
        <v>500</v>
      </c>
      <c r="C384" s="11">
        <v>-4.5345047470604161E-4</v>
      </c>
      <c r="D384" s="6">
        <v>4.8111369819659355E-2</v>
      </c>
      <c r="E384" s="6">
        <v>-1.5232888011573964E-2</v>
      </c>
      <c r="F384" s="2">
        <v>0.31871633385779524</v>
      </c>
      <c r="G384" s="121">
        <v>0.39883672954778693</v>
      </c>
      <c r="H384" s="18">
        <v>3.2270913763159889E-3</v>
      </c>
      <c r="I384" s="2">
        <v>-6.5032609962470955E-2</v>
      </c>
      <c r="J384" s="6">
        <v>1.0689014125608556</v>
      </c>
      <c r="K384" s="6">
        <v>0.31841247692682706</v>
      </c>
      <c r="L384" s="6">
        <v>3.4361796339065719E-3</v>
      </c>
      <c r="M384" s="6">
        <v>6.6071674559516055E-2</v>
      </c>
      <c r="N384" s="6">
        <v>4.7813042966493767E-2</v>
      </c>
      <c r="O384" s="6">
        <v>-4.5945763170352261E-2</v>
      </c>
      <c r="P384" s="2">
        <v>-1.0895792881375436E-2</v>
      </c>
      <c r="Q384" s="2">
        <v>-9.496627491876887E-3</v>
      </c>
      <c r="R384" s="6">
        <v>-9.5451960304127503E-2</v>
      </c>
      <c r="S384" s="6">
        <v>5.0855962788718456E-2</v>
      </c>
      <c r="T384" s="86">
        <v>-1.876907939009699</v>
      </c>
      <c r="U384" s="6">
        <v>-0.13395590817267644</v>
      </c>
      <c r="V384" s="6">
        <v>5.190565447816247E-2</v>
      </c>
      <c r="W384" s="29">
        <v>-2.5807575209177607</v>
      </c>
      <c r="X384">
        <v>0.63153521639555998</v>
      </c>
      <c r="Y384">
        <v>0.56428049490198329</v>
      </c>
      <c r="Z384" s="5">
        <v>0</v>
      </c>
      <c r="AA384">
        <v>0</v>
      </c>
      <c r="AB384" s="5">
        <f>SUM(TBL_DATA[[#This Row],[Consumer.Discretionary.1]:[Utilities.1]])*SQRT(252)</f>
        <v>0</v>
      </c>
      <c r="BO384" s="5" t="str">
        <f xml:space="preserve"> IF(ISBLANK(TBL_DATA[[#This Row],[SMALL.CAP]]),"",  SUM(TBL_DATA[[#This Row],[LARGE.CAP]:[SMALL.CAP]])*SQRT(252))</f>
        <v/>
      </c>
    </row>
    <row r="385" spans="1:67" x14ac:dyDescent="0.25">
      <c r="A385" s="3">
        <f>DATE(YEAR(TBL_DATA[[#This Row],[Date]]), MONTH(TBL_DATA[[#This Row],[Date]]), DAY(TBL_DATA[[#This Row],[Date]]))</f>
        <v>41298</v>
      </c>
      <c r="B385" s="72" t="s">
        <v>501</v>
      </c>
      <c r="C385" s="11">
        <v>-3.8277240636252993E-3</v>
      </c>
      <c r="D385" s="6">
        <v>4.4099488708041257E-2</v>
      </c>
      <c r="E385" s="6">
        <v>-9.3104340648353379E-3</v>
      </c>
      <c r="F385" s="2">
        <v>0.30019842133236507</v>
      </c>
      <c r="G385" s="121">
        <v>0.35582701484811191</v>
      </c>
      <c r="H385" s="18">
        <v>3.2120937210583975E-3</v>
      </c>
      <c r="I385" s="2">
        <v>-4.9153418708573371E-2</v>
      </c>
      <c r="J385" s="6">
        <v>0.98830577554996513</v>
      </c>
      <c r="K385" s="6">
        <v>0.29512095858458159</v>
      </c>
      <c r="L385" s="6">
        <v>3.3600384979298706E-3</v>
      </c>
      <c r="M385" s="6">
        <v>6.35312243479315E-2</v>
      </c>
      <c r="N385" s="6">
        <v>4.4377265877720895E-2</v>
      </c>
      <c r="O385" s="6">
        <v>-4.9597619530668879E-2</v>
      </c>
      <c r="P385" s="2">
        <v>-1.037966419418097E-2</v>
      </c>
      <c r="Q385" s="2">
        <v>-9.0342965937272816E-3</v>
      </c>
      <c r="R385" s="6">
        <v>-0.10345784112340051</v>
      </c>
      <c r="S385" s="6">
        <v>5.1074453932159147E-2</v>
      </c>
      <c r="T385" s="86">
        <v>-2.0256279442717262</v>
      </c>
      <c r="U385" s="6">
        <v>-0.15432795688583467</v>
      </c>
      <c r="V385" s="6">
        <v>5.220937959526567E-2</v>
      </c>
      <c r="W385" s="29">
        <v>-2.9559431290355551</v>
      </c>
      <c r="X385">
        <v>0.59651237610640728</v>
      </c>
      <c r="Y385">
        <v>0.54325036455080411</v>
      </c>
      <c r="Z385" s="5">
        <v>0</v>
      </c>
      <c r="AA385">
        <v>0</v>
      </c>
      <c r="AB385" s="5">
        <f>SUM(TBL_DATA[[#This Row],[Consumer.Discretionary.1]:[Utilities.1]])*SQRT(252)</f>
        <v>0</v>
      </c>
      <c r="BO385" s="5" t="str">
        <f xml:space="preserve"> IF(ISBLANK(TBL_DATA[[#This Row],[SMALL.CAP]]),"",  SUM(TBL_DATA[[#This Row],[LARGE.CAP]:[SMALL.CAP]])*SQRT(252))</f>
        <v/>
      </c>
    </row>
    <row r="386" spans="1:67" x14ac:dyDescent="0.25">
      <c r="A386" s="3">
        <f>DATE(YEAR(TBL_DATA[[#This Row],[Date]]), MONTH(TBL_DATA[[#This Row],[Date]]), DAY(TBL_DATA[[#This Row],[Date]]))</f>
        <v>41299</v>
      </c>
      <c r="B386" s="72" t="s">
        <v>502</v>
      </c>
      <c r="C386" s="11">
        <v>1.0531109466614273E-3</v>
      </c>
      <c r="D386" s="6">
        <v>4.5199041309003318E-2</v>
      </c>
      <c r="E386" s="6">
        <v>-4.7709841534386843E-3</v>
      </c>
      <c r="F386" s="2">
        <v>0.29939499931776492</v>
      </c>
      <c r="G386" s="121">
        <v>0.35670139828418224</v>
      </c>
      <c r="H386" s="18">
        <v>3.2059978824490998E-3</v>
      </c>
      <c r="I386" s="2">
        <v>-4.7837435353596081E-2</v>
      </c>
      <c r="J386" s="6">
        <v>0.98625955828233136</v>
      </c>
      <c r="K386" s="6">
        <v>0.29353528601535872</v>
      </c>
      <c r="L386" s="6">
        <v>3.3597128846196977E-3</v>
      </c>
      <c r="M386" s="6">
        <v>6.3453736069826433E-2</v>
      </c>
      <c r="N386" s="6">
        <v>4.4270050940451576E-2</v>
      </c>
      <c r="O386" s="6">
        <v>-4.8596740380063563E-2</v>
      </c>
      <c r="P386" s="2">
        <v>-1.0325574577693711E-2</v>
      </c>
      <c r="Q386" s="2">
        <v>-8.9818479060879627E-3</v>
      </c>
      <c r="R386" s="6">
        <v>-9.8232727583485557E-2</v>
      </c>
      <c r="S386" s="6">
        <v>5.0927005353475746E-2</v>
      </c>
      <c r="T386" s="86">
        <v>-1.9288926749505253</v>
      </c>
      <c r="U386" s="6">
        <v>-0.15153453514002468</v>
      </c>
      <c r="V386" s="6">
        <v>5.2186272220958493E-2</v>
      </c>
      <c r="W386" s="29">
        <v>-2.9037240770603847</v>
      </c>
      <c r="X386">
        <v>0.59724483947890428</v>
      </c>
      <c r="Y386">
        <v>0.54178896815582966</v>
      </c>
      <c r="Z386" s="5">
        <v>0</v>
      </c>
      <c r="AA386">
        <v>0</v>
      </c>
      <c r="AB386" s="5">
        <f>SUM(TBL_DATA[[#This Row],[Consumer.Discretionary.1]:[Utilities.1]])*SQRT(252)</f>
        <v>0</v>
      </c>
      <c r="BO386" s="5" t="str">
        <f xml:space="preserve"> IF(ISBLANK(TBL_DATA[[#This Row],[SMALL.CAP]]),"",  SUM(TBL_DATA[[#This Row],[LARGE.CAP]:[SMALL.CAP]])*SQRT(252))</f>
        <v/>
      </c>
    </row>
    <row r="387" spans="1:67" x14ac:dyDescent="0.25">
      <c r="A387" s="3">
        <f>DATE(YEAR(TBL_DATA[[#This Row],[Date]]), MONTH(TBL_DATA[[#This Row],[Date]]), DAY(TBL_DATA[[#This Row],[Date]]))</f>
        <v>41302</v>
      </c>
      <c r="B387" s="72" t="s">
        <v>503</v>
      </c>
      <c r="C387" s="11">
        <v>1.6348696369167558E-3</v>
      </c>
      <c r="D387" s="6">
        <v>4.6907805486174015E-2</v>
      </c>
      <c r="E387" s="6">
        <v>-2.3388099282401487E-2</v>
      </c>
      <c r="F387" s="2">
        <v>0.32060144319285022</v>
      </c>
      <c r="G387" s="121">
        <v>0.38472830994828999</v>
      </c>
      <c r="H387" s="18">
        <v>3.1371679073987288E-3</v>
      </c>
      <c r="I387" s="2">
        <v>-5.9626766075896565E-2</v>
      </c>
      <c r="J387" s="6">
        <v>1.0229966091366141</v>
      </c>
      <c r="K387" s="6">
        <v>0.30620625787429545</v>
      </c>
      <c r="L387" s="6">
        <v>3.3313440415867999E-3</v>
      </c>
      <c r="M387" s="6">
        <v>6.3489888976720935E-2</v>
      </c>
      <c r="N387" s="6">
        <v>4.4270050940451576E-2</v>
      </c>
      <c r="O387" s="6">
        <v>-4.7041320078447191E-2</v>
      </c>
      <c r="P387" s="2">
        <v>-1.0323738401268719E-2</v>
      </c>
      <c r="Q387" s="2">
        <v>-8.9792461384108364E-3</v>
      </c>
      <c r="R387" s="6">
        <v>-8.5290556723900623E-2</v>
      </c>
      <c r="S387" s="6">
        <v>5.0705423074966047E-2</v>
      </c>
      <c r="T387" s="86">
        <v>-1.6820795794919563</v>
      </c>
      <c r="U387" s="6">
        <v>-0.13827625321435166</v>
      </c>
      <c r="V387" s="6">
        <v>5.145415778669564E-2</v>
      </c>
      <c r="W387" s="29">
        <v>-2.6873679244266122</v>
      </c>
      <c r="X387">
        <v>0.62026470957833002</v>
      </c>
      <c r="Y387">
        <v>0.55335906776187882</v>
      </c>
      <c r="Z387" s="5">
        <v>0</v>
      </c>
      <c r="AA387">
        <v>0</v>
      </c>
      <c r="AB387" s="5">
        <f>SUM(TBL_DATA[[#This Row],[Consumer.Discretionary.1]:[Utilities.1]])*SQRT(252)</f>
        <v>0</v>
      </c>
      <c r="BO387" s="5" t="str">
        <f xml:space="preserve"> IF(ISBLANK(TBL_DATA[[#This Row],[SMALL.CAP]]),"",  SUM(TBL_DATA[[#This Row],[LARGE.CAP]:[SMALL.CAP]])*SQRT(252))</f>
        <v/>
      </c>
    </row>
    <row r="388" spans="1:67" x14ac:dyDescent="0.25">
      <c r="A388" s="3">
        <f>DATE(YEAR(TBL_DATA[[#This Row],[Date]]), MONTH(TBL_DATA[[#This Row],[Date]]), DAY(TBL_DATA[[#This Row],[Date]]))</f>
        <v>41303</v>
      </c>
      <c r="B388" s="72" t="s">
        <v>504</v>
      </c>
      <c r="C388" s="11">
        <v>-4.2437231219042085E-3</v>
      </c>
      <c r="D388" s="6">
        <v>4.2465018625530204E-2</v>
      </c>
      <c r="E388" s="6">
        <v>-4.3526480816043156E-2</v>
      </c>
      <c r="F388" s="2">
        <v>0.31428764797457054</v>
      </c>
      <c r="G388" s="121">
        <v>0.36298509039074384</v>
      </c>
      <c r="H388" s="18">
        <v>3.22089269450326E-3</v>
      </c>
      <c r="I388" s="2">
        <v>-8.2839461329522468E-2</v>
      </c>
      <c r="J388" s="6">
        <v>0.99885636274172562</v>
      </c>
      <c r="K388" s="6">
        <v>0.2834509505017771</v>
      </c>
      <c r="L388" s="6">
        <v>3.4160515816108695E-3</v>
      </c>
      <c r="M388" s="6">
        <v>6.4062182169217607E-2</v>
      </c>
      <c r="N388" s="6">
        <v>4.5012783482555704E-2</v>
      </c>
      <c r="O388" s="6">
        <v>-5.1085412862649671E-2</v>
      </c>
      <c r="P388" s="2">
        <v>-1.0467430188082261E-2</v>
      </c>
      <c r="Q388" s="2">
        <v>-9.1108187707920861E-3</v>
      </c>
      <c r="R388" s="6">
        <v>-9.6607818496510789E-2</v>
      </c>
      <c r="S388" s="6">
        <v>5.127959104304259E-2</v>
      </c>
      <c r="T388" s="86">
        <v>-1.8839428422005358</v>
      </c>
      <c r="U388" s="6">
        <v>-0.15150452088700361</v>
      </c>
      <c r="V388" s="6">
        <v>5.1916140918930306E-2</v>
      </c>
      <c r="W388" s="29">
        <v>-2.9182546738900648</v>
      </c>
      <c r="X388">
        <v>0.60248243990239581</v>
      </c>
      <c r="Y388">
        <v>0.53240111805083312</v>
      </c>
      <c r="Z388" s="5">
        <v>0</v>
      </c>
      <c r="AA388">
        <v>0</v>
      </c>
      <c r="AB388" s="5">
        <f>SUM(TBL_DATA[[#This Row],[Consumer.Discretionary.1]:[Utilities.1]])*SQRT(252)</f>
        <v>0</v>
      </c>
      <c r="BO388" s="5" t="str">
        <f xml:space="preserve"> IF(ISBLANK(TBL_DATA[[#This Row],[SMALL.CAP]]),"",  SUM(TBL_DATA[[#This Row],[LARGE.CAP]:[SMALL.CAP]])*SQRT(252))</f>
        <v/>
      </c>
    </row>
    <row r="389" spans="1:67" x14ac:dyDescent="0.25">
      <c r="A389" s="3">
        <f>DATE(YEAR(TBL_DATA[[#This Row],[Date]]), MONTH(TBL_DATA[[#This Row],[Date]]), DAY(TBL_DATA[[#This Row],[Date]]))</f>
        <v>41304</v>
      </c>
      <c r="B389" s="72" t="s">
        <v>505</v>
      </c>
      <c r="C389" s="11">
        <v>-7.9534764388950133E-3</v>
      </c>
      <c r="D389" s="6">
        <v>3.4173797661519734E-2</v>
      </c>
      <c r="E389" s="6">
        <v>-8.6270780895450039E-2</v>
      </c>
      <c r="F389" s="2">
        <v>0.32048242960087142</v>
      </c>
      <c r="G389" s="121">
        <v>0.3651568596532388</v>
      </c>
      <c r="H389" s="18">
        <v>3.2776117437254716E-3</v>
      </c>
      <c r="I389" s="2">
        <v>-0.12138501281295722</v>
      </c>
      <c r="J389" s="6">
        <v>1.0084091001939459</v>
      </c>
      <c r="K389" s="6">
        <v>0.27717763179371824</v>
      </c>
      <c r="L389" s="6">
        <v>3.4973579431225926E-3</v>
      </c>
      <c r="M389" s="6">
        <v>6.5301711181728325E-2</v>
      </c>
      <c r="N389" s="6">
        <v>4.7740777399448285E-2</v>
      </c>
      <c r="O389" s="6">
        <v>-5.8632582673970424E-2</v>
      </c>
      <c r="P389" s="2">
        <v>-1.0881661807720091E-2</v>
      </c>
      <c r="Q389" s="2">
        <v>-9.4988015310639856E-3</v>
      </c>
      <c r="R389" s="6">
        <v>-0.11454904732347182</v>
      </c>
      <c r="S389" s="6">
        <v>5.166013984978593E-2</v>
      </c>
      <c r="T389" s="86">
        <v>-2.2173584441805665</v>
      </c>
      <c r="U389" s="6">
        <v>-0.1672225820745783</v>
      </c>
      <c r="V389" s="6">
        <v>5.2309935406193241E-2</v>
      </c>
      <c r="W389" s="29">
        <v>-3.1967652182338568</v>
      </c>
      <c r="X389">
        <v>0.60428210270803062</v>
      </c>
      <c r="Y389">
        <v>0.52647662036762666</v>
      </c>
      <c r="Z389" s="5">
        <v>0</v>
      </c>
      <c r="AA389">
        <v>0</v>
      </c>
      <c r="AB389" s="5">
        <f>SUM(TBL_DATA[[#This Row],[Consumer.Discretionary.1]:[Utilities.1]])*SQRT(252)</f>
        <v>0</v>
      </c>
      <c r="BO389" s="5" t="str">
        <f xml:space="preserve"> IF(ISBLANK(TBL_DATA[[#This Row],[SMALL.CAP]]),"",  SUM(TBL_DATA[[#This Row],[LARGE.CAP]:[SMALL.CAP]])*SQRT(252))</f>
        <v/>
      </c>
    </row>
    <row r="390" spans="1:67" x14ac:dyDescent="0.25">
      <c r="A390" s="3">
        <f>DATE(YEAR(TBL_DATA[[#This Row],[Date]]), MONTH(TBL_DATA[[#This Row],[Date]]), DAY(TBL_DATA[[#This Row],[Date]]))</f>
        <v>41305</v>
      </c>
      <c r="B390" s="72" t="s">
        <v>506</v>
      </c>
      <c r="C390" s="11">
        <v>2.6135057471264329E-2</v>
      </c>
      <c r="D390" s="6">
        <v>6.1201989298679482E-2</v>
      </c>
      <c r="E390" s="6">
        <v>1.4015226456941976E-2</v>
      </c>
      <c r="F390" s="2">
        <v>0.29579928735903394</v>
      </c>
      <c r="G390" s="121">
        <v>0.19045832209156402</v>
      </c>
      <c r="H390" s="18">
        <v>4.7362430006254357E-3</v>
      </c>
      <c r="I390" s="2">
        <v>-8.015612735314237E-2</v>
      </c>
      <c r="J390" s="6">
        <v>1.2412829199930657</v>
      </c>
      <c r="K390" s="6">
        <v>0.26193003337942611</v>
      </c>
      <c r="L390" s="6">
        <v>4.5223392336525619E-3</v>
      </c>
      <c r="M390" s="6">
        <v>8.3563118783677615E-2</v>
      </c>
      <c r="N390" s="6">
        <v>4.7740777399448285E-2</v>
      </c>
      <c r="O390" s="6">
        <v>-3.4029891120578748E-2</v>
      </c>
      <c r="P390" s="2">
        <v>-1.3545488448909753E-2</v>
      </c>
      <c r="Q390" s="2">
        <v>-1.1775915868524197E-2</v>
      </c>
      <c r="R390" s="6">
        <v>-5.9912628503010268E-2</v>
      </c>
      <c r="S390" s="6">
        <v>6.419591429099869E-2</v>
      </c>
      <c r="T390" s="86">
        <v>-0.93327790661922216</v>
      </c>
      <c r="U390" s="6">
        <v>-0.14074507835283179</v>
      </c>
      <c r="V390" s="6">
        <v>6.1221790201461568E-2</v>
      </c>
      <c r="W390" s="29">
        <v>-2.2989376476853129</v>
      </c>
      <c r="X390">
        <v>0.43641530918560134</v>
      </c>
      <c r="Y390">
        <v>0.51179100556714163</v>
      </c>
      <c r="Z390" s="5">
        <v>0</v>
      </c>
      <c r="AA390">
        <v>0</v>
      </c>
      <c r="AB390" s="5">
        <f>SUM(TBL_DATA[[#This Row],[Consumer.Discretionary.1]:[Utilities.1]])*SQRT(252)</f>
        <v>0</v>
      </c>
      <c r="BO390" s="5" t="str">
        <f xml:space="preserve"> IF(ISBLANK(TBL_DATA[[#This Row],[SMALL.CAP]]),"",  SUM(TBL_DATA[[#This Row],[LARGE.CAP]:[SMALL.CAP]])*SQRT(252))</f>
        <v/>
      </c>
    </row>
    <row r="391" spans="1:67" x14ac:dyDescent="0.25">
      <c r="A391" s="3">
        <f>DATE(YEAR(TBL_DATA[[#This Row],[Date]]), MONTH(TBL_DATA[[#This Row],[Date]]), DAY(TBL_DATA[[#This Row],[Date]]))</f>
        <v>41306</v>
      </c>
      <c r="B391" s="72" t="s">
        <v>507</v>
      </c>
      <c r="C391" s="11">
        <v>3.7525028353800251E-3</v>
      </c>
      <c r="D391" s="6">
        <v>6.5184152772433723E-2</v>
      </c>
      <c r="E391" s="6">
        <v>-1.5205333923233977E-2</v>
      </c>
      <c r="F391" s="2">
        <v>0.29936797839959506</v>
      </c>
      <c r="G391" s="121">
        <v>0.20460352360841216</v>
      </c>
      <c r="H391" s="18">
        <v>4.6322600774518679E-3</v>
      </c>
      <c r="I391" s="2">
        <v>-0.11434675514322856</v>
      </c>
      <c r="J391" s="6">
        <v>1.21603925730287</v>
      </c>
      <c r="K391" s="6">
        <v>0.27755349450496342</v>
      </c>
      <c r="L391" s="6">
        <v>4.4147279977302719E-3</v>
      </c>
      <c r="M391" s="6">
        <v>8.2452034027593088E-2</v>
      </c>
      <c r="N391" s="6">
        <v>4.7740777399448285E-2</v>
      </c>
      <c r="O391" s="6">
        <v>-3.0405085548116384E-2</v>
      </c>
      <c r="P391" s="2">
        <v>-1.3426128337866487E-2</v>
      </c>
      <c r="Q391" s="2">
        <v>-1.1680084619824392E-2</v>
      </c>
      <c r="R391" s="6">
        <v>-6.6445447958835446E-2</v>
      </c>
      <c r="S391" s="6">
        <v>6.3963160495768875E-2</v>
      </c>
      <c r="T391" s="86">
        <v>-1.038808080210964</v>
      </c>
      <c r="U391" s="6">
        <v>-0.14945712206027639</v>
      </c>
      <c r="V391" s="6">
        <v>6.1113579872443577E-2</v>
      </c>
      <c r="W391" s="29">
        <v>-2.4455632017012205</v>
      </c>
      <c r="X391">
        <v>0.45233121007555083</v>
      </c>
      <c r="Y391">
        <v>0.52683345993298802</v>
      </c>
      <c r="Z391" s="5">
        <v>0</v>
      </c>
      <c r="AA391">
        <v>0</v>
      </c>
      <c r="AB391" s="5">
        <f>SUM(TBL_DATA[[#This Row],[Consumer.Discretionary.1]:[Utilities.1]])*SQRT(252)</f>
        <v>0</v>
      </c>
      <c r="BO391" s="5" t="str">
        <f xml:space="preserve"> IF(ISBLANK(TBL_DATA[[#This Row],[SMALL.CAP]]),"",  SUM(TBL_DATA[[#This Row],[LARGE.CAP]:[SMALL.CAP]])*SQRT(252))</f>
        <v/>
      </c>
    </row>
    <row r="392" spans="1:67" x14ac:dyDescent="0.25">
      <c r="A392" s="3">
        <f>DATE(YEAR(TBL_DATA[[#This Row],[Date]]), MONTH(TBL_DATA[[#This Row],[Date]]), DAY(TBL_DATA[[#This Row],[Date]]))</f>
        <v>41309</v>
      </c>
      <c r="B392" s="72" t="s">
        <v>508</v>
      </c>
      <c r="C392" s="11">
        <v>-8.3557688283790264E-3</v>
      </c>
      <c r="D392" s="6">
        <v>5.6283720232214396E-2</v>
      </c>
      <c r="E392" s="6">
        <v>-1.511907992246575E-2</v>
      </c>
      <c r="F392" s="2">
        <v>0.33230053357078559</v>
      </c>
      <c r="G392" s="121">
        <v>0.2470227884229276</v>
      </c>
      <c r="H392" s="18">
        <v>4.58800096572502E-3</v>
      </c>
      <c r="I392" s="2">
        <v>-0.11731620828906808</v>
      </c>
      <c r="J392" s="6">
        <v>1.3265088392660622</v>
      </c>
      <c r="K392" s="6">
        <v>0.32433907425422176</v>
      </c>
      <c r="L392" s="6">
        <v>4.3460726941592443E-3</v>
      </c>
      <c r="M392" s="6">
        <v>8.3933020946220793E-2</v>
      </c>
      <c r="N392" s="6">
        <v>5.0111443414628344E-2</v>
      </c>
      <c r="O392" s="6">
        <v>-3.8506796510448305E-2</v>
      </c>
      <c r="P392" s="2">
        <v>-1.3750841570641105E-2</v>
      </c>
      <c r="Q392" s="2">
        <v>-1.1973435765098451E-2</v>
      </c>
      <c r="R392" s="6">
        <v>-7.1652119942957171E-2</v>
      </c>
      <c r="S392" s="6">
        <v>6.418589583396557E-2</v>
      </c>
      <c r="T392" s="86">
        <v>-1.1163218805624375</v>
      </c>
      <c r="U392" s="6">
        <v>-0.15711935839079205</v>
      </c>
      <c r="V392" s="6">
        <v>6.1330620604899064E-2</v>
      </c>
      <c r="W392" s="29">
        <v>-2.5618419778103703</v>
      </c>
      <c r="X392">
        <v>0.49701387145926579</v>
      </c>
      <c r="Y392">
        <v>0.56950774731712084</v>
      </c>
      <c r="Z392" s="5">
        <v>0</v>
      </c>
      <c r="AA392">
        <v>0</v>
      </c>
      <c r="AB392" s="5">
        <f>SUM(TBL_DATA[[#This Row],[Consumer.Discretionary.1]:[Utilities.1]])*SQRT(252)</f>
        <v>0</v>
      </c>
      <c r="BO392" s="5" t="str">
        <f xml:space="preserve"> IF(ISBLANK(TBL_DATA[[#This Row],[SMALL.CAP]]),"",  SUM(TBL_DATA[[#This Row],[LARGE.CAP]:[SMALL.CAP]])*SQRT(252))</f>
        <v/>
      </c>
    </row>
    <row r="393" spans="1:67" x14ac:dyDescent="0.25">
      <c r="A393" s="3">
        <f>DATE(YEAR(TBL_DATA[[#This Row],[Date]]), MONTH(TBL_DATA[[#This Row],[Date]]), DAY(TBL_DATA[[#This Row],[Date]]))</f>
        <v>41310</v>
      </c>
      <c r="B393" s="72" t="s">
        <v>509</v>
      </c>
      <c r="C393" s="11">
        <v>6.4708530272338883E-3</v>
      </c>
      <c r="D393" s="6">
        <v>6.3118776940896959E-2</v>
      </c>
      <c r="E393" s="6">
        <v>4.2511666292020411E-2</v>
      </c>
      <c r="F393" s="2">
        <v>0.31299454962657125</v>
      </c>
      <c r="G393" s="29">
        <v>0.2373018754735553</v>
      </c>
      <c r="H393" s="56">
        <v>4.4273183610248614E-3</v>
      </c>
      <c r="I393">
        <v>-5.5225750888386771E-2</v>
      </c>
      <c r="J393" s="6">
        <v>1.2516037890800673</v>
      </c>
      <c r="K393" s="6">
        <v>0.30614116134412395</v>
      </c>
      <c r="L393" s="6">
        <v>4.2227947767667015E-3</v>
      </c>
      <c r="M393" s="6">
        <v>8.0475685298238619E-2</v>
      </c>
      <c r="N393" s="6">
        <v>4.2937239649443813E-2</v>
      </c>
      <c r="O393" s="6">
        <v>-3.2285115303983147E-2</v>
      </c>
      <c r="P393" s="2">
        <v>-1.2867237914134312E-2</v>
      </c>
      <c r="Q393" s="2">
        <v>-1.1163046302280343E-2</v>
      </c>
      <c r="R393" s="5">
        <v>-7.008772855083123E-2</v>
      </c>
      <c r="S393" s="5">
        <v>6.4314694643924489E-2</v>
      </c>
      <c r="T393" s="85">
        <v>-1.0897622843250503</v>
      </c>
      <c r="U393" s="6">
        <v>-0.15025101042687206</v>
      </c>
      <c r="V393" s="5">
        <v>6.1748458369673548E-2</v>
      </c>
      <c r="W393" s="29">
        <v>-2.4332754921160049</v>
      </c>
      <c r="X393">
        <v>0.48713640335490765</v>
      </c>
      <c r="Y393">
        <v>0.55330024520519061</v>
      </c>
      <c r="Z393" s="5">
        <v>0</v>
      </c>
      <c r="AA393">
        <v>0</v>
      </c>
      <c r="AB393" s="5">
        <f>SUM(TBL_DATA[[#This Row],[Consumer.Discretionary.1]:[Utilities.1]])*SQRT(252)</f>
        <v>0</v>
      </c>
      <c r="BO393" s="5" t="str">
        <f xml:space="preserve"> IF(ISBLANK(TBL_DATA[[#This Row],[SMALL.CAP]]),"",  SUM(TBL_DATA[[#This Row],[LARGE.CAP]:[SMALL.CAP]])*SQRT(252))</f>
        <v/>
      </c>
    </row>
    <row r="394" spans="1:67" x14ac:dyDescent="0.25">
      <c r="A394" s="3">
        <f>DATE(YEAR(TBL_DATA[[#This Row],[Date]]), MONTH(TBL_DATA[[#This Row],[Date]]), DAY(TBL_DATA[[#This Row],[Date]]))</f>
        <v>41311</v>
      </c>
      <c r="B394" s="72" t="s">
        <v>510</v>
      </c>
      <c r="C394" s="11">
        <v>3.9274333314698153E-3</v>
      </c>
      <c r="D394" s="6">
        <v>6.7294105060766052E-2</v>
      </c>
      <c r="E394" s="6">
        <v>5.7555655475125089E-2</v>
      </c>
      <c r="F394" s="2">
        <v>0.31254605107290601</v>
      </c>
      <c r="G394" s="121">
        <v>0.23490613355428738</v>
      </c>
      <c r="H394" s="18">
        <v>4.4498692341974171E-3</v>
      </c>
      <c r="I394" s="2">
        <v>-5.1693857190130088E-2</v>
      </c>
      <c r="J394" s="6">
        <v>1.2591978040990055</v>
      </c>
      <c r="K394" s="6">
        <v>0.3091494328077074</v>
      </c>
      <c r="L394" s="6">
        <v>4.22845728568144E-3</v>
      </c>
      <c r="M394" s="6">
        <v>8.0758856140188004E-2</v>
      </c>
      <c r="N394" s="6">
        <v>4.2937239649443813E-2</v>
      </c>
      <c r="O394" s="6">
        <v>-2.8484479610468516E-2</v>
      </c>
      <c r="P394" s="2">
        <v>-1.2866048048781041E-2</v>
      </c>
      <c r="Q394" s="2">
        <v>-1.1155859875707577E-2</v>
      </c>
      <c r="R394" s="6">
        <v>-6.8386011616532016E-2</v>
      </c>
      <c r="S394" s="6">
        <v>6.425864246117477E-2</v>
      </c>
      <c r="T394" s="86">
        <v>-1.0642305687962677</v>
      </c>
      <c r="U394" s="6">
        <v>-0.14892890484377674</v>
      </c>
      <c r="V394" s="6">
        <v>6.1664092937052592E-2</v>
      </c>
      <c r="W394" s="29">
        <v>-2.415164121457281</v>
      </c>
      <c r="X394">
        <v>0.4846711602254537</v>
      </c>
      <c r="Y394">
        <v>0.55601207973182332</v>
      </c>
      <c r="Z394" s="5">
        <v>0</v>
      </c>
      <c r="AA394">
        <v>0</v>
      </c>
      <c r="AB394" s="5">
        <f>SUM(TBL_DATA[[#This Row],[Consumer.Discretionary.1]:[Utilities.1]])*SQRT(252)</f>
        <v>0</v>
      </c>
      <c r="BO394" s="5" t="str">
        <f xml:space="preserve"> IF(ISBLANK(TBL_DATA[[#This Row],[SMALL.CAP]]),"",  SUM(TBL_DATA[[#This Row],[LARGE.CAP]:[SMALL.CAP]])*SQRT(252))</f>
        <v/>
      </c>
    </row>
    <row r="395" spans="1:67" x14ac:dyDescent="0.25">
      <c r="A395" s="3">
        <f>DATE(YEAR(TBL_DATA[[#This Row],[Date]]), MONTH(TBL_DATA[[#This Row],[Date]]), DAY(TBL_DATA[[#This Row],[Date]]))</f>
        <v>41312</v>
      </c>
      <c r="B395" s="72" t="s">
        <v>511</v>
      </c>
      <c r="C395" s="11">
        <v>-4.8726837349814648E-4</v>
      </c>
      <c r="D395" s="6">
        <v>6.677404639814899E-2</v>
      </c>
      <c r="E395" s="6">
        <v>7.1960061945116172E-2</v>
      </c>
      <c r="F395" s="2">
        <v>0.32016913178743461</v>
      </c>
      <c r="G395" s="121">
        <v>0.24441201581753891</v>
      </c>
      <c r="H395" s="18">
        <v>4.4179519777003077E-3</v>
      </c>
      <c r="I395" s="2">
        <v>-3.2548389779414988E-2</v>
      </c>
      <c r="J395" s="6">
        <v>1.2811476089206868</v>
      </c>
      <c r="K395" s="6">
        <v>0.3199855688727074</v>
      </c>
      <c r="L395" s="6">
        <v>4.1911917838149404E-3</v>
      </c>
      <c r="M395" s="6">
        <v>8.0682387262389299E-2</v>
      </c>
      <c r="N395" s="6">
        <v>4.2849231687197786E-2</v>
      </c>
      <c r="O395" s="6">
        <v>-2.8957868397916919E-2</v>
      </c>
      <c r="P395" s="2">
        <v>-1.2837908027744614E-2</v>
      </c>
      <c r="Q395" s="2">
        <v>-1.1129339196210517E-2</v>
      </c>
      <c r="R395" s="6">
        <v>-7.3976869604221562E-2</v>
      </c>
      <c r="S395" s="6">
        <v>6.4084993758653355E-2</v>
      </c>
      <c r="T395" s="86">
        <v>-1.1543555716463265</v>
      </c>
      <c r="U395" s="6">
        <v>-0.14777526757676784</v>
      </c>
      <c r="V395" s="6">
        <v>6.1661631957936017E-2</v>
      </c>
      <c r="W395" s="29">
        <v>-2.3965513542939689</v>
      </c>
      <c r="X395">
        <v>0.49438043632160328</v>
      </c>
      <c r="Y395">
        <v>0.5656726693704649</v>
      </c>
      <c r="Z395" s="5">
        <v>0</v>
      </c>
      <c r="AA395">
        <v>0</v>
      </c>
      <c r="AB395" s="5">
        <f>SUM(TBL_DATA[[#This Row],[Consumer.Discretionary.1]:[Utilities.1]])*SQRT(252)</f>
        <v>0</v>
      </c>
      <c r="BO395" s="5" t="str">
        <f xml:space="preserve"> IF(ISBLANK(TBL_DATA[[#This Row],[SMALL.CAP]]),"",  SUM(TBL_DATA[[#This Row],[LARGE.CAP]:[SMALL.CAP]])*SQRT(252))</f>
        <v/>
      </c>
    </row>
    <row r="396" spans="1:67" x14ac:dyDescent="0.25">
      <c r="A396" s="3">
        <f>DATE(YEAR(TBL_DATA[[#This Row],[Date]]), MONTH(TBL_DATA[[#This Row],[Date]]), DAY(TBL_DATA[[#This Row],[Date]]))</f>
        <v>41313</v>
      </c>
      <c r="B396" s="72" t="s">
        <v>512</v>
      </c>
      <c r="C396" s="11">
        <v>1.7828787920995456E-3</v>
      </c>
      <c r="D396" s="6">
        <v>6.8675975221434316E-2</v>
      </c>
      <c r="E396" s="6">
        <v>8.7397671921163989E-2</v>
      </c>
      <c r="F396" s="2">
        <v>0.30281520128812128</v>
      </c>
      <c r="G396" s="121">
        <v>0.19885515476280474</v>
      </c>
      <c r="H396" s="18">
        <v>4.4067410397940791E-3</v>
      </c>
      <c r="I396" s="2">
        <v>-1.4415757371740723E-2</v>
      </c>
      <c r="J396" s="6">
        <v>1.2224550098537239</v>
      </c>
      <c r="K396" s="6">
        <v>0.28081800818501168</v>
      </c>
      <c r="L396" s="6">
        <v>4.1752396766567236E-3</v>
      </c>
      <c r="M396" s="6">
        <v>7.8155991895595633E-2</v>
      </c>
      <c r="N396" s="6">
        <v>3.8593823508944809E-2</v>
      </c>
      <c r="O396" s="6">
        <v>-2.7226617975248502E-2</v>
      </c>
      <c r="P396" s="2">
        <v>-1.2241074963643499E-2</v>
      </c>
      <c r="Q396" s="2">
        <v>-1.0586006289037055E-2</v>
      </c>
      <c r="R396" s="6">
        <v>-7.8471129695096731E-2</v>
      </c>
      <c r="S396" s="6">
        <v>6.3950687157618216E-2</v>
      </c>
      <c r="T396" s="86">
        <v>-1.227056864951118</v>
      </c>
      <c r="U396" s="6">
        <v>-0.15315468732177917</v>
      </c>
      <c r="V396" s="6">
        <v>6.1479763908389079E-2</v>
      </c>
      <c r="W396" s="29">
        <v>-2.4911398090271586</v>
      </c>
      <c r="X396">
        <v>0.44593178263362748</v>
      </c>
      <c r="Y396">
        <v>0.52992264358584606</v>
      </c>
      <c r="Z396" s="5">
        <v>0</v>
      </c>
      <c r="AA396">
        <v>0</v>
      </c>
      <c r="AB396" s="5">
        <f>SUM(TBL_DATA[[#This Row],[Consumer.Discretionary.1]:[Utilities.1]])*SQRT(252)</f>
        <v>0</v>
      </c>
      <c r="BO396" s="5" t="str">
        <f xml:space="preserve"> IF(ISBLANK(TBL_DATA[[#This Row],[SMALL.CAP]]),"",  SUM(TBL_DATA[[#This Row],[LARGE.CAP]:[SMALL.CAP]])*SQRT(252))</f>
        <v/>
      </c>
    </row>
    <row r="397" spans="1:67" x14ac:dyDescent="0.25">
      <c r="A397" s="3">
        <f>DATE(YEAR(TBL_DATA[[#This Row],[Date]]), MONTH(TBL_DATA[[#This Row],[Date]]), DAY(TBL_DATA[[#This Row],[Date]]))</f>
        <v>41316</v>
      </c>
      <c r="B397" s="72" t="s">
        <v>513</v>
      </c>
      <c r="C397" s="11">
        <v>-8.0642918717496812E-4</v>
      </c>
      <c r="D397" s="6">
        <v>6.7814163723383114E-2</v>
      </c>
      <c r="E397" s="6">
        <v>9.8996761534482225E-2</v>
      </c>
      <c r="F397" s="2">
        <v>0.29216824025094884</v>
      </c>
      <c r="G397" s="121">
        <v>0.17966679567492422</v>
      </c>
      <c r="H397" s="18">
        <v>4.3961439496892274E-3</v>
      </c>
      <c r="I397" s="2">
        <v>4.7258964145948656E-3</v>
      </c>
      <c r="J397" s="6">
        <v>1.1868405276415774</v>
      </c>
      <c r="K397" s="6">
        <v>0.26493479290477256</v>
      </c>
      <c r="L397" s="6">
        <v>4.1614022033423436E-3</v>
      </c>
      <c r="M397" s="6">
        <v>7.7050778275443266E-2</v>
      </c>
      <c r="N397" s="6">
        <v>3.6794095002555802E-2</v>
      </c>
      <c r="O397" s="6">
        <v>-2.8011090823020113E-2</v>
      </c>
      <c r="P397" s="2">
        <v>-1.1976469589904913E-2</v>
      </c>
      <c r="Q397" s="2">
        <v>-1.0344805447658654E-2</v>
      </c>
      <c r="R397" s="6">
        <v>-8.8464599525656107E-2</v>
      </c>
      <c r="S397" s="6">
        <v>6.3530011667539035E-2</v>
      </c>
      <c r="T397" s="86">
        <v>-1.3924851767476933</v>
      </c>
      <c r="U397" s="6">
        <v>-0.15749255185728495</v>
      </c>
      <c r="V397" s="6">
        <v>6.118837159104195E-2</v>
      </c>
      <c r="W397" s="29">
        <v>-2.5738967676718176</v>
      </c>
      <c r="X397">
        <v>0.42387120175228243</v>
      </c>
      <c r="Y397">
        <v>0.51471816842304341</v>
      </c>
      <c r="Z397" s="5">
        <v>0</v>
      </c>
      <c r="AA397">
        <v>0</v>
      </c>
      <c r="AB397" s="5">
        <f>SUM(TBL_DATA[[#This Row],[Consumer.Discretionary.1]:[Utilities.1]])*SQRT(252)</f>
        <v>0</v>
      </c>
      <c r="BO397" s="5" t="str">
        <f xml:space="preserve"> IF(ISBLANK(TBL_DATA[[#This Row],[SMALL.CAP]]),"",  SUM(TBL_DATA[[#This Row],[LARGE.CAP]:[SMALL.CAP]])*SQRT(252))</f>
        <v/>
      </c>
    </row>
    <row r="398" spans="1:67" x14ac:dyDescent="0.25">
      <c r="A398" s="3">
        <f>DATE(YEAR(TBL_DATA[[#This Row],[Date]]), MONTH(TBL_DATA[[#This Row],[Date]]), DAY(TBL_DATA[[#This Row],[Date]]))</f>
        <v>41317</v>
      </c>
      <c r="B398" s="72" t="s">
        <v>514</v>
      </c>
      <c r="C398" s="11">
        <v>5.0094623177112984E-3</v>
      </c>
      <c r="D398" s="6">
        <v>7.316333853887369E-2</v>
      </c>
      <c r="E398" s="6">
        <v>0.10003423696295921</v>
      </c>
      <c r="F398" s="2">
        <v>0.29204727103305361</v>
      </c>
      <c r="G398" s="121">
        <v>0.17932269328147057</v>
      </c>
      <c r="H398" s="18">
        <v>4.3994540195191768E-3</v>
      </c>
      <c r="I398" s="2">
        <v>-9.1969402618760077E-3</v>
      </c>
      <c r="J398" s="6">
        <v>1.2104308688759178</v>
      </c>
      <c r="K398" s="6">
        <v>0.27728637366764763</v>
      </c>
      <c r="L398" s="6">
        <v>4.1285323541411954E-3</v>
      </c>
      <c r="M398" s="6">
        <v>7.7092626344182069E-2</v>
      </c>
      <c r="N398" s="6">
        <v>3.6794095002555802E-2</v>
      </c>
      <c r="O398" s="6">
        <v>-2.3141949009264917E-2</v>
      </c>
      <c r="P398" s="2">
        <v>-1.198033208848402E-2</v>
      </c>
      <c r="Q398" s="2">
        <v>-1.0347781751513819E-2</v>
      </c>
      <c r="R398" s="6">
        <v>-7.4907510335530447E-2</v>
      </c>
      <c r="S398" s="6">
        <v>6.3789615330295799E-2</v>
      </c>
      <c r="T398" s="86">
        <v>-1.1742900462350709</v>
      </c>
      <c r="U398" s="6">
        <v>-0.15111129494808651</v>
      </c>
      <c r="V398" s="6">
        <v>6.1277861305331902E-2</v>
      </c>
      <c r="W398" s="29">
        <v>-2.4660014518969189</v>
      </c>
      <c r="X398">
        <v>0.42346510279062027</v>
      </c>
      <c r="Y398">
        <v>0.52657988346275408</v>
      </c>
      <c r="Z398" s="5">
        <v>0</v>
      </c>
      <c r="AA398">
        <v>0</v>
      </c>
      <c r="AB398" s="5">
        <f>SUM(TBL_DATA[[#This Row],[Consumer.Discretionary.1]:[Utilities.1]])*SQRT(252)</f>
        <v>0</v>
      </c>
      <c r="BO398" s="5" t="str">
        <f xml:space="preserve"> IF(ISBLANK(TBL_DATA[[#This Row],[SMALL.CAP]]),"",  SUM(TBL_DATA[[#This Row],[LARGE.CAP]:[SMALL.CAP]])*SQRT(252))</f>
        <v/>
      </c>
    </row>
    <row r="399" spans="1:67" x14ac:dyDescent="0.25">
      <c r="A399" s="3">
        <f>DATE(YEAR(TBL_DATA[[#This Row],[Date]]), MONTH(TBL_DATA[[#This Row],[Date]]), DAY(TBL_DATA[[#This Row],[Date]]))</f>
        <v>41318</v>
      </c>
      <c r="B399" s="72" t="s">
        <v>515</v>
      </c>
      <c r="C399" s="11">
        <v>1.6614975631368473E-3</v>
      </c>
      <c r="D399" s="6">
        <v>7.4946396810703808E-2</v>
      </c>
      <c r="E399" s="6">
        <v>0.11639354649369427</v>
      </c>
      <c r="F399" s="2">
        <v>0.2905782357970364</v>
      </c>
      <c r="G399" s="121">
        <v>0.17846294236523111</v>
      </c>
      <c r="H399" s="18">
        <v>4.3887512532881853E-3</v>
      </c>
      <c r="I399" s="2">
        <v>-3.6199433448369511E-3</v>
      </c>
      <c r="J399" s="6">
        <v>1.195333647383505</v>
      </c>
      <c r="K399" s="6">
        <v>0.27462876269333059</v>
      </c>
      <c r="L399" s="6">
        <v>4.1238945607864124E-3</v>
      </c>
      <c r="M399" s="6">
        <v>7.68648276581963E-2</v>
      </c>
      <c r="N399" s="6">
        <v>3.654266892464772E-2</v>
      </c>
      <c r="O399" s="6">
        <v>-2.1518901738013185E-2</v>
      </c>
      <c r="P399" s="2">
        <v>-1.188193844499374E-2</v>
      </c>
      <c r="Q399" s="2">
        <v>-1.0254212081978025E-2</v>
      </c>
      <c r="R399" s="6">
        <v>-6.9770146917601861E-2</v>
      </c>
      <c r="S399" s="6">
        <v>6.3809869149804938E-2</v>
      </c>
      <c r="T399" s="86">
        <v>-1.0934068326296693</v>
      </c>
      <c r="U399" s="6">
        <v>-0.15100768294032541</v>
      </c>
      <c r="V399" s="6">
        <v>6.1283190800238245E-2</v>
      </c>
      <c r="W399" s="29">
        <v>-2.4640962875539167</v>
      </c>
      <c r="X399">
        <v>0.42244874525228626</v>
      </c>
      <c r="Y399">
        <v>0.52405034366302106</v>
      </c>
      <c r="Z399" s="5">
        <v>0</v>
      </c>
      <c r="AA399">
        <v>0</v>
      </c>
      <c r="AB399" s="5">
        <f>SUM(TBL_DATA[[#This Row],[Consumer.Discretionary.1]:[Utilities.1]])*SQRT(252)</f>
        <v>0</v>
      </c>
      <c r="BO399" s="5" t="str">
        <f xml:space="preserve"> IF(ISBLANK(TBL_DATA[[#This Row],[SMALL.CAP]]),"",  SUM(TBL_DATA[[#This Row],[LARGE.CAP]:[SMALL.CAP]])*SQRT(252))</f>
        <v/>
      </c>
    </row>
    <row r="400" spans="1:67" x14ac:dyDescent="0.25">
      <c r="A400" s="3">
        <f>DATE(YEAR(TBL_DATA[[#This Row],[Date]]), MONTH(TBL_DATA[[#This Row],[Date]]), DAY(TBL_DATA[[#This Row],[Date]]))</f>
        <v>41319</v>
      </c>
      <c r="B400" s="72" t="s">
        <v>516</v>
      </c>
      <c r="C400" s="11">
        <v>7.879022448302608E-3</v>
      </c>
      <c r="D400" s="6">
        <v>8.3415923601897202E-2</v>
      </c>
      <c r="E400" s="6">
        <v>0.15124956714301785</v>
      </c>
      <c r="F400" s="2">
        <v>0.28802831276688012</v>
      </c>
      <c r="G400" s="121">
        <v>0.16862413856524905</v>
      </c>
      <c r="H400" s="18">
        <v>4.4814844783655564E-3</v>
      </c>
      <c r="I400" s="2">
        <v>2.3866525951313111E-2</v>
      </c>
      <c r="J400" s="6">
        <v>1.193184705482963</v>
      </c>
      <c r="K400" s="6">
        <v>0.26223031323665402</v>
      </c>
      <c r="L400" s="6">
        <v>4.2216633160212843E-3</v>
      </c>
      <c r="M400" s="6">
        <v>7.8023146696367798E-2</v>
      </c>
      <c r="N400" s="6">
        <v>3.6504552664229688E-2</v>
      </c>
      <c r="O400" s="6">
        <v>-1.3809427199567348E-2</v>
      </c>
      <c r="P400" s="2">
        <v>-1.1936555309341124E-2</v>
      </c>
      <c r="Q400" s="2">
        <v>-1.0284299828227352E-2</v>
      </c>
      <c r="R400" s="6">
        <v>-5.4777155941669986E-2</v>
      </c>
      <c r="S400" s="6">
        <v>6.4774828929632239E-2</v>
      </c>
      <c r="T400" s="86">
        <v>-0.84565496886416835</v>
      </c>
      <c r="U400" s="6">
        <v>-0.13584708308051208</v>
      </c>
      <c r="V400" s="6">
        <v>6.221842036925606E-2</v>
      </c>
      <c r="W400" s="29">
        <v>-2.1833901001388663</v>
      </c>
      <c r="X400">
        <v>0.41063869589366403</v>
      </c>
      <c r="Y400">
        <v>0.51208428333298217</v>
      </c>
      <c r="Z400" s="5">
        <v>0</v>
      </c>
      <c r="AA400">
        <v>0</v>
      </c>
      <c r="AB400" s="5">
        <f>SUM(TBL_DATA[[#This Row],[Consumer.Discretionary.1]:[Utilities.1]])*SQRT(252)</f>
        <v>0</v>
      </c>
      <c r="BO400" s="5" t="str">
        <f xml:space="preserve"> IF(ISBLANK(TBL_DATA[[#This Row],[SMALL.CAP]]),"",  SUM(TBL_DATA[[#This Row],[LARGE.CAP]:[SMALL.CAP]])*SQRT(252))</f>
        <v/>
      </c>
    </row>
    <row r="401" spans="1:67" x14ac:dyDescent="0.25">
      <c r="A401" s="3">
        <f>DATE(YEAR(TBL_DATA[[#This Row],[Date]]), MONTH(TBL_DATA[[#This Row],[Date]]), DAY(TBL_DATA[[#This Row],[Date]]))</f>
        <v>41320</v>
      </c>
      <c r="B401" s="72" t="s">
        <v>517</v>
      </c>
      <c r="C401" s="11">
        <v>3.7989960775707534E-3</v>
      </c>
      <c r="D401" s="6">
        <v>8.7531816446038802E-2</v>
      </c>
      <c r="E401" s="6">
        <v>0.1627633503987107</v>
      </c>
      <c r="F401" s="2">
        <v>0.28923462425768548</v>
      </c>
      <c r="G401" s="121">
        <v>0.15793348476786248</v>
      </c>
      <c r="H401" s="18">
        <v>4.5020767767502369E-3</v>
      </c>
      <c r="I401" s="2">
        <v>2.7301350067561403E-2</v>
      </c>
      <c r="J401" s="6">
        <v>1.2118736854943724</v>
      </c>
      <c r="K401" s="6">
        <v>0.25318343336659027</v>
      </c>
      <c r="L401" s="6">
        <v>4.2398126832957021E-3</v>
      </c>
      <c r="M401" s="6">
        <v>7.7882515181828607E-2</v>
      </c>
      <c r="N401" s="6">
        <v>3.6175163757849585E-2</v>
      </c>
      <c r="O401" s="6">
        <v>-1.0062893081761004E-2</v>
      </c>
      <c r="P401" s="2">
        <v>-1.1813998845235039E-2</v>
      </c>
      <c r="Q401" s="2">
        <v>-1.0164721444351982E-2</v>
      </c>
      <c r="R401" s="6">
        <v>-4.5545079643171005E-2</v>
      </c>
      <c r="S401" s="6">
        <v>6.5057070550399443E-2</v>
      </c>
      <c r="T401" s="86">
        <v>-0.70007885780666101</v>
      </c>
      <c r="U401" s="6">
        <v>-0.12839371184391168</v>
      </c>
      <c r="V401" s="6">
        <v>6.2498048182428753E-2</v>
      </c>
      <c r="W401" s="29">
        <v>-2.054363545388437</v>
      </c>
      <c r="X401">
        <v>0.39740846086597414</v>
      </c>
      <c r="Y401">
        <v>0.50317336313301642</v>
      </c>
      <c r="Z401" s="5">
        <v>0</v>
      </c>
      <c r="AA401">
        <v>0</v>
      </c>
      <c r="AB401" s="5">
        <f>SUM(TBL_DATA[[#This Row],[Consumer.Discretionary.1]:[Utilities.1]])*SQRT(252)</f>
        <v>0</v>
      </c>
      <c r="BO401" s="5" t="str">
        <f xml:space="preserve"> IF(ISBLANK(TBL_DATA[[#This Row],[SMALL.CAP]]),"",  SUM(TBL_DATA[[#This Row],[LARGE.CAP]:[SMALL.CAP]])*SQRT(252))</f>
        <v/>
      </c>
    </row>
    <row r="402" spans="1:67" x14ac:dyDescent="0.25">
      <c r="A402" s="3">
        <f>DATE(YEAR(TBL_DATA[[#This Row],[Date]]), MONTH(TBL_DATA[[#This Row],[Date]]), DAY(TBL_DATA[[#This Row],[Date]]))</f>
        <v>41324</v>
      </c>
      <c r="B402" s="72" t="s">
        <v>518</v>
      </c>
      <c r="C402" s="11">
        <v>4.9049746553538973E-3</v>
      </c>
      <c r="D402" s="6">
        <v>9.2866132442597671E-2</v>
      </c>
      <c r="E402" s="6">
        <v>0.19917553266613441</v>
      </c>
      <c r="F402" s="2">
        <v>0.28666645171988575</v>
      </c>
      <c r="G402" s="121">
        <v>0.15893135711636106</v>
      </c>
      <c r="H402" s="18">
        <v>4.4593368935490702E-3</v>
      </c>
      <c r="I402" s="2">
        <v>4.4951245679412111E-2</v>
      </c>
      <c r="J402" s="6">
        <v>1.1938520911331967</v>
      </c>
      <c r="K402" s="6">
        <v>0.24119945792502878</v>
      </c>
      <c r="L402" s="6">
        <v>4.2356335437698164E-3</v>
      </c>
      <c r="M402" s="6">
        <v>7.718889666097728E-2</v>
      </c>
      <c r="N402" s="6">
        <v>3.4718492298677815E-2</v>
      </c>
      <c r="O402" s="6">
        <v>-5.2072766619325472E-3</v>
      </c>
      <c r="P402" s="2">
        <v>-1.1539964761075291E-2</v>
      </c>
      <c r="Q402" s="2">
        <v>-9.905375757820422E-3</v>
      </c>
      <c r="R402" s="6">
        <v>-4.7350474527994901E-2</v>
      </c>
      <c r="S402" s="6">
        <v>6.4989044362474366E-2</v>
      </c>
      <c r="T402" s="86">
        <v>-0.72859164175270996</v>
      </c>
      <c r="U402" s="6">
        <v>-0.13012286070248147</v>
      </c>
      <c r="V402" s="6">
        <v>6.2446613389715126E-2</v>
      </c>
      <c r="W402" s="29">
        <v>-2.0837456771340706</v>
      </c>
      <c r="X402">
        <v>0.39866195845146929</v>
      </c>
      <c r="Y402">
        <v>0.4911206144370534</v>
      </c>
      <c r="Z402" s="5">
        <v>0</v>
      </c>
      <c r="AA402">
        <v>0</v>
      </c>
      <c r="AB402" s="5">
        <f>SUM(TBL_DATA[[#This Row],[Consumer.Discretionary.1]:[Utilities.1]])*SQRT(252)</f>
        <v>0</v>
      </c>
      <c r="BO402" s="5" t="str">
        <f xml:space="preserve"> IF(ISBLANK(TBL_DATA[[#This Row],[SMALL.CAP]]),"",  SUM(TBL_DATA[[#This Row],[LARGE.CAP]:[SMALL.CAP]])*SQRT(252))</f>
        <v/>
      </c>
    </row>
    <row r="403" spans="1:67" x14ac:dyDescent="0.25">
      <c r="A403" s="3">
        <f>DATE(YEAR(TBL_DATA[[#This Row],[Date]]), MONTH(TBL_DATA[[#This Row],[Date]]), DAY(TBL_DATA[[#This Row],[Date]]))</f>
        <v>41325</v>
      </c>
      <c r="B403" s="72" t="s">
        <v>519</v>
      </c>
      <c r="C403" s="11">
        <v>-8.4296397008837894E-3</v>
      </c>
      <c r="D403" s="6">
        <v>8.3653664704808062E-2</v>
      </c>
      <c r="E403" s="6">
        <v>0.1506606870213365</v>
      </c>
      <c r="F403" s="2">
        <v>0.31081931766070187</v>
      </c>
      <c r="G403" s="121">
        <v>0.18881769220479952</v>
      </c>
      <c r="H403" s="18">
        <v>4.5040389271096557E-3</v>
      </c>
      <c r="I403" s="2">
        <v>-1.8129450487326837E-2</v>
      </c>
      <c r="J403" s="6">
        <v>1.2888522294412184</v>
      </c>
      <c r="K403" s="6">
        <v>0.27615327223036318</v>
      </c>
      <c r="L403" s="6">
        <v>4.2546732039523607E-3</v>
      </c>
      <c r="M403" s="6">
        <v>7.9385863075452312E-2</v>
      </c>
      <c r="N403" s="6">
        <v>3.8595453222370839E-2</v>
      </c>
      <c r="O403" s="6">
        <v>-1.3593020896733643E-2</v>
      </c>
      <c r="P403" s="2">
        <v>-1.2105050461490399E-2</v>
      </c>
      <c r="Q403" s="2">
        <v>-1.0423937446402666E-2</v>
      </c>
      <c r="R403" s="6">
        <v>-6.2906126579255206E-2</v>
      </c>
      <c r="S403" s="6">
        <v>6.5098717440699783E-2</v>
      </c>
      <c r="T403" s="86">
        <v>-0.96631898526354432</v>
      </c>
      <c r="U403" s="6">
        <v>-0.15266173912538739</v>
      </c>
      <c r="V403" s="6">
        <v>6.216059309009183E-2</v>
      </c>
      <c r="W403" s="29">
        <v>-2.4559247512990847</v>
      </c>
      <c r="X403">
        <v>0.43453157791442448</v>
      </c>
      <c r="Y403">
        <v>0.52550287556812014</v>
      </c>
      <c r="Z403" s="5">
        <v>0</v>
      </c>
      <c r="AA403">
        <v>0</v>
      </c>
      <c r="AB403" s="5">
        <f>SUM(TBL_DATA[[#This Row],[Consumer.Discretionary.1]:[Utilities.1]])*SQRT(252)</f>
        <v>0</v>
      </c>
      <c r="BO403" s="5" t="str">
        <f xml:space="preserve"> IF(ISBLANK(TBL_DATA[[#This Row],[SMALL.CAP]]),"",  SUM(TBL_DATA[[#This Row],[LARGE.CAP]:[SMALL.CAP]])*SQRT(252))</f>
        <v/>
      </c>
    </row>
    <row r="404" spans="1:67" x14ac:dyDescent="0.25">
      <c r="A404" s="3">
        <f>DATE(YEAR(TBL_DATA[[#This Row],[Date]]), MONTH(TBL_DATA[[#This Row],[Date]]), DAY(TBL_DATA[[#This Row],[Date]]))</f>
        <v>41326</v>
      </c>
      <c r="B404" s="72" t="s">
        <v>520</v>
      </c>
      <c r="C404" s="11">
        <v>-8.3093377211024243E-3</v>
      </c>
      <c r="D404" s="6">
        <v>7.4649220432065677E-2</v>
      </c>
      <c r="E404" s="6">
        <v>0.11122941145654108</v>
      </c>
      <c r="F404" s="2">
        <v>0.32828735857703101</v>
      </c>
      <c r="G404" s="121">
        <v>0.18528470017969692</v>
      </c>
      <c r="H404" s="18">
        <v>4.5873610795889508E-3</v>
      </c>
      <c r="I404" s="2">
        <v>-3.9027133196440356E-2</v>
      </c>
      <c r="J404" s="6">
        <v>1.3763323315361442</v>
      </c>
      <c r="K404" s="6">
        <v>0.29718405196485959</v>
      </c>
      <c r="L404" s="6">
        <v>4.2606984030488463E-3</v>
      </c>
      <c r="M404" s="6">
        <v>8.0678954174945666E-2</v>
      </c>
      <c r="N404" s="6">
        <v>4.2021296777866791E-2</v>
      </c>
      <c r="O404" s="6">
        <v>-2.1789409616554956E-2</v>
      </c>
      <c r="P404" s="2">
        <v>-1.2562912464758262E-2</v>
      </c>
      <c r="Q404" s="2">
        <v>-1.0854416333926278E-2</v>
      </c>
      <c r="R404" s="6">
        <v>-8.6292971851049893E-2</v>
      </c>
      <c r="S404" s="6">
        <v>6.5080887511477753E-2</v>
      </c>
      <c r="T404" s="86">
        <v>-1.3259341590237403</v>
      </c>
      <c r="U404" s="6">
        <v>-0.17220191590872502</v>
      </c>
      <c r="V404" s="6">
        <v>6.1185405550524388E-2</v>
      </c>
      <c r="W404" s="29">
        <v>-2.8144279564597765</v>
      </c>
      <c r="X404">
        <v>0.4304470933572403</v>
      </c>
      <c r="Y404">
        <v>0.54514589970471161</v>
      </c>
      <c r="Z404" s="5">
        <v>0</v>
      </c>
      <c r="AA404">
        <v>0</v>
      </c>
      <c r="AB404" s="5">
        <f>SUM(TBL_DATA[[#This Row],[Consumer.Discretionary.1]:[Utilities.1]])*SQRT(252)</f>
        <v>0</v>
      </c>
      <c r="BO404" s="5" t="str">
        <f xml:space="preserve"> IF(ISBLANK(TBL_DATA[[#This Row],[SMALL.CAP]]),"",  SUM(TBL_DATA[[#This Row],[LARGE.CAP]:[SMALL.CAP]])*SQRT(252))</f>
        <v/>
      </c>
    </row>
    <row r="405" spans="1:67" x14ac:dyDescent="0.25">
      <c r="A405" s="3">
        <f>DATE(YEAR(TBL_DATA[[#This Row],[Date]]), MONTH(TBL_DATA[[#This Row],[Date]]), DAY(TBL_DATA[[#This Row],[Date]]))</f>
        <v>41327</v>
      </c>
      <c r="B405" s="72" t="s">
        <v>521</v>
      </c>
      <c r="C405" s="11">
        <v>2.0048669874453786E-3</v>
      </c>
      <c r="D405" s="6">
        <v>7.680374917719357E-2</v>
      </c>
      <c r="E405" s="6">
        <v>0.12149473277814171</v>
      </c>
      <c r="F405" s="2">
        <v>0.32386834879727988</v>
      </c>
      <c r="G405" s="121">
        <v>0.1851995292404888</v>
      </c>
      <c r="H405" s="18">
        <v>4.5720885628143682E-3</v>
      </c>
      <c r="I405" s="2">
        <v>-2.6929632167262851E-2</v>
      </c>
      <c r="J405" s="6">
        <v>1.3797916646578074</v>
      </c>
      <c r="K405" s="6">
        <v>0.30284348984436654</v>
      </c>
      <c r="L405" s="6">
        <v>4.2291602559678546E-3</v>
      </c>
      <c r="M405" s="6">
        <v>8.0406150227755518E-2</v>
      </c>
      <c r="N405" s="6">
        <v>4.1709528780770902E-2</v>
      </c>
      <c r="O405" s="6">
        <v>-1.9828227497125983E-2</v>
      </c>
      <c r="P405" s="2">
        <v>-1.2445102619821428E-2</v>
      </c>
      <c r="Q405" s="2">
        <v>-1.0742383515885943E-2</v>
      </c>
      <c r="R405" s="6">
        <v>-7.8385311194541951E-2</v>
      </c>
      <c r="S405" s="6">
        <v>6.473654787316295E-2</v>
      </c>
      <c r="T405" s="86">
        <v>-1.2108355136285727</v>
      </c>
      <c r="U405" s="6">
        <v>-0.16562864212208517</v>
      </c>
      <c r="V405" s="6">
        <v>6.094865332223745E-2</v>
      </c>
      <c r="W405" s="29">
        <v>-2.7175111030985595</v>
      </c>
      <c r="X405">
        <v>0.43034814887540612</v>
      </c>
      <c r="Y405">
        <v>0.55031217490108875</v>
      </c>
      <c r="Z405" s="5">
        <v>0</v>
      </c>
      <c r="AA405">
        <v>0</v>
      </c>
      <c r="AB405" s="5">
        <f>SUM(TBL_DATA[[#This Row],[Consumer.Discretionary.1]:[Utilities.1]])*SQRT(252)</f>
        <v>0</v>
      </c>
      <c r="BO405" s="5" t="str">
        <f xml:space="preserve"> IF(ISBLANK(TBL_DATA[[#This Row],[SMALL.CAP]]),"",  SUM(TBL_DATA[[#This Row],[LARGE.CAP]:[SMALL.CAP]])*SQRT(252))</f>
        <v/>
      </c>
    </row>
    <row r="406" spans="1:67" x14ac:dyDescent="0.25">
      <c r="A406" s="3">
        <f>DATE(YEAR(TBL_DATA[[#This Row],[Date]]), MONTH(TBL_DATA[[#This Row],[Date]]), DAY(TBL_DATA[[#This Row],[Date]]))</f>
        <v>41330</v>
      </c>
      <c r="B406" s="72" t="s">
        <v>522</v>
      </c>
      <c r="C406" s="11">
        <v>-8.8451613793483867E-3</v>
      </c>
      <c r="D406" s="6">
        <v>6.7279246241833901E-2</v>
      </c>
      <c r="E406" s="6">
        <v>7.7967416217308072E-2</v>
      </c>
      <c r="F406" s="2">
        <v>0.34260202276125273</v>
      </c>
      <c r="G406" s="121">
        <v>0.22671101770592547</v>
      </c>
      <c r="H406" s="18">
        <v>4.5416867227793785E-3</v>
      </c>
      <c r="I406" s="2">
        <v>-6.36142440343892E-2</v>
      </c>
      <c r="J406" s="6">
        <v>1.4227389362456968</v>
      </c>
      <c r="K406" s="6">
        <v>0.34729797748908992</v>
      </c>
      <c r="L406" s="6">
        <v>4.1725710648292036E-3</v>
      </c>
      <c r="M406" s="6">
        <v>8.1987290324637807E-2</v>
      </c>
      <c r="N406" s="6">
        <v>4.5305985370818515E-2</v>
      </c>
      <c r="O406" s="6">
        <v>-2.849800500439581E-2</v>
      </c>
      <c r="P406" s="2">
        <v>-1.2949437212904672E-2</v>
      </c>
      <c r="Q406" s="2">
        <v>-1.1213235129852117E-2</v>
      </c>
      <c r="R406" s="6">
        <v>-8.4111669427873292E-2</v>
      </c>
      <c r="S406" s="6">
        <v>6.4838748038056587E-2</v>
      </c>
      <c r="T406" s="86">
        <v>-1.2972438853770683</v>
      </c>
      <c r="U406" s="6">
        <v>-0.17026502142662492</v>
      </c>
      <c r="V406" s="6">
        <v>6.0987571172961136E-2</v>
      </c>
      <c r="W406" s="29">
        <v>-2.7917986919622071</v>
      </c>
      <c r="X406">
        <v>0.47614180419904895</v>
      </c>
      <c r="Y406">
        <v>0.58931992795856647</v>
      </c>
      <c r="Z406" s="5">
        <v>0</v>
      </c>
      <c r="AA406">
        <v>0</v>
      </c>
      <c r="AB406" s="5">
        <f>SUM(TBL_DATA[[#This Row],[Consumer.Discretionary.1]:[Utilities.1]])*SQRT(252)</f>
        <v>0</v>
      </c>
      <c r="BO406" s="5" t="str">
        <f xml:space="preserve"> IF(ISBLANK(TBL_DATA[[#This Row],[SMALL.CAP]]),"",  SUM(TBL_DATA[[#This Row],[LARGE.CAP]:[SMALL.CAP]])*SQRT(252))</f>
        <v/>
      </c>
    </row>
    <row r="407" spans="1:67" x14ac:dyDescent="0.25">
      <c r="A407" s="3">
        <f>DATE(YEAR(TBL_DATA[[#This Row],[Date]]), MONTH(TBL_DATA[[#This Row],[Date]]), DAY(TBL_DATA[[#This Row],[Date]]))</f>
        <v>41331</v>
      </c>
      <c r="B407" s="72" t="s">
        <v>523</v>
      </c>
      <c r="C407" s="11">
        <v>-2.0465556607451659E-3</v>
      </c>
      <c r="D407" s="6">
        <v>6.5094999858841929E-2</v>
      </c>
      <c r="E407" s="6">
        <v>6.6573196518265654E-2</v>
      </c>
      <c r="F407" s="2">
        <v>0.34210782538870155</v>
      </c>
      <c r="G407" s="121">
        <v>0.21742205547659504</v>
      </c>
      <c r="H407" s="18">
        <v>4.571451463030971E-3</v>
      </c>
      <c r="I407" s="2">
        <v>-7.1480694395915645E-2</v>
      </c>
      <c r="J407" s="6">
        <v>1.4606239142262143</v>
      </c>
      <c r="K407" s="6">
        <v>0.34553731516179298</v>
      </c>
      <c r="L407" s="6">
        <v>4.1805435876797643E-3</v>
      </c>
      <c r="M407" s="6">
        <v>8.2033375355222024E-2</v>
      </c>
      <c r="N407" s="6">
        <v>4.5490503082631799E-2</v>
      </c>
      <c r="O407" s="6">
        <v>-3.0486237911679259E-2</v>
      </c>
      <c r="P407" s="2">
        <v>-1.3037382473445937E-2</v>
      </c>
      <c r="Q407" s="2">
        <v>-1.1300204471738417E-2</v>
      </c>
      <c r="R407" s="6">
        <v>-9.239773118921657E-2</v>
      </c>
      <c r="S407" s="6">
        <v>6.5038839619531649E-2</v>
      </c>
      <c r="T407" s="86">
        <v>-1.4206546692673288</v>
      </c>
      <c r="U407" s="6">
        <v>-0.17903984716949872</v>
      </c>
      <c r="V407" s="6">
        <v>6.111274213154165E-2</v>
      </c>
      <c r="W407" s="29">
        <v>-2.9296647626140846</v>
      </c>
      <c r="X407">
        <v>0.46628537986580182</v>
      </c>
      <c r="Y407">
        <v>0.58782422131262424</v>
      </c>
      <c r="Z407" s="5">
        <v>0</v>
      </c>
      <c r="AA407">
        <v>0</v>
      </c>
      <c r="AB407" s="5">
        <f>SUM(TBL_DATA[[#This Row],[Consumer.Discretionary.1]:[Utilities.1]])*SQRT(252)</f>
        <v>0</v>
      </c>
      <c r="BO407" s="5" t="str">
        <f xml:space="preserve"> IF(ISBLANK(TBL_DATA[[#This Row],[SMALL.CAP]]),"",  SUM(TBL_DATA[[#This Row],[LARGE.CAP]:[SMALL.CAP]])*SQRT(252))</f>
        <v/>
      </c>
    </row>
    <row r="408" spans="1:67" x14ac:dyDescent="0.25">
      <c r="A408" s="3">
        <f>DATE(YEAR(TBL_DATA[[#This Row],[Date]]), MONTH(TBL_DATA[[#This Row],[Date]]), DAY(TBL_DATA[[#This Row],[Date]]))</f>
        <v>41332</v>
      </c>
      <c r="B408" s="72" t="s">
        <v>524</v>
      </c>
      <c r="C408" s="11">
        <v>5.3152160265621329E-3</v>
      </c>
      <c r="D408" s="6">
        <v>7.0756209871902787E-2</v>
      </c>
      <c r="E408" s="6">
        <v>6.5026104383899108E-2</v>
      </c>
      <c r="F408" s="2">
        <v>0.34512804705479128</v>
      </c>
      <c r="G408" s="121">
        <v>0.22755760028224209</v>
      </c>
      <c r="H408" s="18">
        <v>4.5711317628054525E-3</v>
      </c>
      <c r="I408" s="2">
        <v>-8.1189046969051493E-2</v>
      </c>
      <c r="J408" s="6">
        <v>1.4649728150926107</v>
      </c>
      <c r="K408" s="6">
        <v>0.35597715890183851</v>
      </c>
      <c r="L408" s="6">
        <v>4.1738931108424434E-3</v>
      </c>
      <c r="M408" s="6">
        <v>8.2564044300977704E-2</v>
      </c>
      <c r="N408" s="6">
        <v>4.5490503082631799E-2</v>
      </c>
      <c r="O408" s="6">
        <v>-2.5333062825454888E-2</v>
      </c>
      <c r="P408" s="2">
        <v>-1.304623263912412E-2</v>
      </c>
      <c r="Q408" s="2">
        <v>-1.1297816937946546E-2</v>
      </c>
      <c r="R408" s="6">
        <v>-9.5815940378085718E-2</v>
      </c>
      <c r="S408" s="6">
        <v>6.4946113833986366E-2</v>
      </c>
      <c r="T408" s="86">
        <v>-1.4753144525784565</v>
      </c>
      <c r="U408" s="6">
        <v>-0.18154923062444339</v>
      </c>
      <c r="V408" s="6">
        <v>6.1075276793095969E-2</v>
      </c>
      <c r="W408" s="29">
        <v>-2.9725486343594594</v>
      </c>
      <c r="X408">
        <v>0.4770299783894531</v>
      </c>
      <c r="Y408">
        <v>0.59663821441627296</v>
      </c>
      <c r="Z408" s="5">
        <v>0</v>
      </c>
      <c r="AA408">
        <v>0</v>
      </c>
      <c r="AB408" s="5">
        <f>SUM(TBL_DATA[[#This Row],[Consumer.Discretionary.1]:[Utilities.1]])*SQRT(252)</f>
        <v>0</v>
      </c>
      <c r="BO408" s="5" t="str">
        <f xml:space="preserve"> IF(ISBLANK(TBL_DATA[[#This Row],[SMALL.CAP]]),"",  SUM(TBL_DATA[[#This Row],[LARGE.CAP]:[SMALL.CAP]])*SQRT(252))</f>
        <v/>
      </c>
    </row>
    <row r="409" spans="1:67" x14ac:dyDescent="0.25">
      <c r="A409" s="3">
        <f>DATE(YEAR(TBL_DATA[[#This Row],[Date]]), MONTH(TBL_DATA[[#This Row],[Date]]), DAY(TBL_DATA[[#This Row],[Date]]))</f>
        <v>41333</v>
      </c>
      <c r="B409" s="72" t="s">
        <v>525</v>
      </c>
      <c r="C409" s="11">
        <v>9.1587799394965228E-3</v>
      </c>
      <c r="D409" s="6">
        <v>8.056303036696888E-2</v>
      </c>
      <c r="E409" s="6">
        <v>0.11566504253053411</v>
      </c>
      <c r="F409" s="2">
        <v>0.33546782550052207</v>
      </c>
      <c r="G409" s="121">
        <v>0.20579454633303051</v>
      </c>
      <c r="H409" s="18">
        <v>4.709898163567176E-3</v>
      </c>
      <c r="I409" s="2">
        <v>-4.4297863456123743E-2</v>
      </c>
      <c r="J409" s="6">
        <v>1.4809426230289489</v>
      </c>
      <c r="K409" s="6">
        <v>0.35293404079759683</v>
      </c>
      <c r="L409" s="6">
        <v>4.2512765879185619E-3</v>
      </c>
      <c r="M409" s="6">
        <v>8.3896792016786903E-2</v>
      </c>
      <c r="N409" s="6">
        <v>4.5065481797622105E-2</v>
      </c>
      <c r="O409" s="6">
        <v>-1.6406302833570141E-2</v>
      </c>
      <c r="P409" s="2">
        <v>-1.3073593643087904E-2</v>
      </c>
      <c r="Q409" s="2">
        <v>-1.1296955038687046E-2</v>
      </c>
      <c r="R409" s="6">
        <v>-7.3239766441651311E-2</v>
      </c>
      <c r="S409" s="6">
        <v>6.6296194341802117E-2</v>
      </c>
      <c r="T409" s="86">
        <v>-1.1047356061503371</v>
      </c>
      <c r="U409" s="6">
        <v>-0.16839055044668549</v>
      </c>
      <c r="V409" s="6">
        <v>6.2055831040762954E-2</v>
      </c>
      <c r="W409" s="29">
        <v>-2.7135330817836261</v>
      </c>
      <c r="X409">
        <v>0.4536458379981354</v>
      </c>
      <c r="Y409">
        <v>0.59408252019193153</v>
      </c>
      <c r="Z409" s="5">
        <v>0</v>
      </c>
      <c r="AA409">
        <v>0</v>
      </c>
      <c r="AB409" s="5">
        <f>SUM(TBL_DATA[[#This Row],[Consumer.Discretionary.1]:[Utilities.1]])*SQRT(252)</f>
        <v>0</v>
      </c>
      <c r="BO409" s="5" t="str">
        <f xml:space="preserve"> IF(ISBLANK(TBL_DATA[[#This Row],[SMALL.CAP]]),"",  SUM(TBL_DATA[[#This Row],[LARGE.CAP]:[SMALL.CAP]])*SQRT(252))</f>
        <v/>
      </c>
    </row>
    <row r="410" spans="1:67" x14ac:dyDescent="0.25">
      <c r="A410" s="3">
        <f>DATE(YEAR(TBL_DATA[[#This Row],[Date]]), MONTH(TBL_DATA[[#This Row],[Date]]), DAY(TBL_DATA[[#This Row],[Date]]))</f>
        <v>41334</v>
      </c>
      <c r="B410" s="72" t="s">
        <v>526</v>
      </c>
      <c r="C410" s="11">
        <v>-3.7952751574488637E-3</v>
      </c>
      <c r="D410" s="6">
        <v>7.6461996341759431E-2</v>
      </c>
      <c r="E410" s="6">
        <v>0.10218590121966664</v>
      </c>
      <c r="F410" s="2">
        <v>0.3387069404096007</v>
      </c>
      <c r="G410" s="121">
        <v>0.2042188322379358</v>
      </c>
      <c r="H410" s="18">
        <v>4.7439992418140536E-3</v>
      </c>
      <c r="I410" s="2">
        <v>-5.8788309788270543E-2</v>
      </c>
      <c r="J410" s="6">
        <v>1.4725483386502747</v>
      </c>
      <c r="K410" s="6">
        <v>0.34387838952811556</v>
      </c>
      <c r="L410" s="6">
        <v>4.3076454781772544E-3</v>
      </c>
      <c r="M410" s="6">
        <v>8.442052578455711E-2</v>
      </c>
      <c r="N410" s="6">
        <v>4.5700263716250071E-2</v>
      </c>
      <c r="O410" s="6">
        <v>-2.0139311557449191E-2</v>
      </c>
      <c r="P410" s="2">
        <v>-1.3235837496222638E-2</v>
      </c>
      <c r="Q410" s="2">
        <v>-1.1448108054998572E-2</v>
      </c>
      <c r="R410" s="6">
        <v>-7.453382802371189E-2</v>
      </c>
      <c r="S410" s="6">
        <v>6.6394239462349333E-2</v>
      </c>
      <c r="T410" s="86">
        <v>-1.1225948008031379</v>
      </c>
      <c r="U410" s="6">
        <v>-0.17170295955848391</v>
      </c>
      <c r="V410" s="6">
        <v>6.2381287247969396E-2</v>
      </c>
      <c r="W410" s="29">
        <v>-2.7524754158399176</v>
      </c>
      <c r="X410">
        <v>0.45190577805327498</v>
      </c>
      <c r="Y410">
        <v>0.58641145071367395</v>
      </c>
      <c r="Z410" s="5">
        <v>0</v>
      </c>
      <c r="AA410">
        <v>0</v>
      </c>
      <c r="AB410" s="5">
        <f>SUM(TBL_DATA[[#This Row],[Consumer.Discretionary.1]:[Utilities.1]])*SQRT(252)</f>
        <v>0</v>
      </c>
      <c r="BO410" s="5" t="str">
        <f xml:space="preserve"> IF(ISBLANK(TBL_DATA[[#This Row],[SMALL.CAP]]),"",  SUM(TBL_DATA[[#This Row],[LARGE.CAP]:[SMALL.CAP]])*SQRT(252))</f>
        <v/>
      </c>
    </row>
    <row r="411" spans="1:67" x14ac:dyDescent="0.25">
      <c r="A411" s="3">
        <f>DATE(YEAR(TBL_DATA[[#This Row],[Date]]), MONTH(TBL_DATA[[#This Row],[Date]]), DAY(TBL_DATA[[#This Row],[Date]]))</f>
        <v>41337</v>
      </c>
      <c r="B411" s="72" t="s">
        <v>527</v>
      </c>
      <c r="C411" s="11">
        <v>-2.4431990724126237E-3</v>
      </c>
      <c r="D411" s="6">
        <v>7.3831985390809818E-2</v>
      </c>
      <c r="E411" s="6">
        <v>6.8398564350352187E-2</v>
      </c>
      <c r="F411" s="2">
        <v>0.32990692703478153</v>
      </c>
      <c r="G411" s="121">
        <v>0.19574297785591116</v>
      </c>
      <c r="H411" s="18">
        <v>4.74570786650454E-3</v>
      </c>
      <c r="I411" s="2">
        <v>-8.0296892908081952E-2</v>
      </c>
      <c r="J411" s="6">
        <v>1.4686345734483568</v>
      </c>
      <c r="K411" s="6">
        <v>0.34622251061829423</v>
      </c>
      <c r="L411" s="6">
        <v>4.2787661505012614E-3</v>
      </c>
      <c r="M411" s="6">
        <v>8.4004749344009866E-2</v>
      </c>
      <c r="N411" s="6">
        <v>4.596075489550356E-2</v>
      </c>
      <c r="O411" s="6">
        <v>-2.2533306282545684E-2</v>
      </c>
      <c r="P411" s="2">
        <v>-1.3300599084683671E-2</v>
      </c>
      <c r="Q411" s="2">
        <v>-1.1521674324274202E-2</v>
      </c>
      <c r="R411" s="6">
        <v>-8.5729530672247423E-2</v>
      </c>
      <c r="S411" s="6">
        <v>6.649364317334279E-2</v>
      </c>
      <c r="T411" s="86">
        <v>-1.2892891196946217</v>
      </c>
      <c r="U411" s="6">
        <v>-0.17924577610339543</v>
      </c>
      <c r="V411" s="6">
        <v>6.2261168120236486E-2</v>
      </c>
      <c r="W411" s="29">
        <v>-2.8789337160723125</v>
      </c>
      <c r="X411">
        <v>0.4424285002753679</v>
      </c>
      <c r="Y411">
        <v>0.58840675609504534</v>
      </c>
      <c r="Z411" s="5">
        <v>0</v>
      </c>
      <c r="AA411">
        <v>0</v>
      </c>
      <c r="AB411" s="5">
        <f>SUM(TBL_DATA[[#This Row],[Consumer.Discretionary.1]:[Utilities.1]])*SQRT(252)</f>
        <v>0</v>
      </c>
      <c r="BO411" s="5" t="str">
        <f xml:space="preserve"> IF(ISBLANK(TBL_DATA[[#This Row],[SMALL.CAP]]),"",  SUM(TBL_DATA[[#This Row],[LARGE.CAP]:[SMALL.CAP]])*SQRT(252))</f>
        <v/>
      </c>
    </row>
    <row r="412" spans="1:67" x14ac:dyDescent="0.25">
      <c r="A412" s="3">
        <f>DATE(YEAR(TBL_DATA[[#This Row],[Date]]), MONTH(TBL_DATA[[#This Row],[Date]]), DAY(TBL_DATA[[#This Row],[Date]]))</f>
        <v>41338</v>
      </c>
      <c r="B412" s="72" t="s">
        <v>528</v>
      </c>
      <c r="C412" s="11">
        <v>5.2719700009686071E-3</v>
      </c>
      <c r="D412" s="6">
        <v>7.9493195403870898E-2</v>
      </c>
      <c r="E412" s="6">
        <v>8.6473823967655905E-2</v>
      </c>
      <c r="F412" s="2">
        <v>0.33353392446882457</v>
      </c>
      <c r="G412" s="121">
        <v>0.20306158187102899</v>
      </c>
      <c r="H412" s="18">
        <v>4.7386049957431802E-3</v>
      </c>
      <c r="I412" s="2">
        <v>-7.186568027033946E-2</v>
      </c>
      <c r="J412" s="6">
        <v>1.4351127246418629</v>
      </c>
      <c r="K412" s="6">
        <v>0.35220074026728393</v>
      </c>
      <c r="L412" s="6">
        <v>4.2722666395541139E-3</v>
      </c>
      <c r="M412" s="6">
        <v>8.4263287049573754E-2</v>
      </c>
      <c r="N412" s="6">
        <v>4.5716060779257453E-2</v>
      </c>
      <c r="O412" s="6">
        <v>-1.7380131196321091E-2</v>
      </c>
      <c r="P412" s="2">
        <v>-1.3222387860234528E-2</v>
      </c>
      <c r="Q412" s="2">
        <v>-1.1437988181686282E-2</v>
      </c>
      <c r="R412" s="6">
        <v>-7.8757704202013779E-2</v>
      </c>
      <c r="S412" s="6">
        <v>6.6542552398159802E-2</v>
      </c>
      <c r="T412" s="86">
        <v>-1.1835690300961732</v>
      </c>
      <c r="U412" s="6">
        <v>-0.17784522855334162</v>
      </c>
      <c r="V412" s="6">
        <v>6.2251590564717338E-2</v>
      </c>
      <c r="W412" s="29">
        <v>-2.8568784659156949</v>
      </c>
      <c r="X412">
        <v>0.45062354784346209</v>
      </c>
      <c r="Y412">
        <v>0.59346502868095252</v>
      </c>
      <c r="Z412" s="5">
        <v>0</v>
      </c>
      <c r="AA412">
        <v>0</v>
      </c>
      <c r="AB412" s="5">
        <f>SUM(TBL_DATA[[#This Row],[Consumer.Discretionary.1]:[Utilities.1]])*SQRT(252)</f>
        <v>0</v>
      </c>
      <c r="BO412" s="5" t="str">
        <f xml:space="preserve"> IF(ISBLANK(TBL_DATA[[#This Row],[SMALL.CAP]]),"",  SUM(TBL_DATA[[#This Row],[LARGE.CAP]:[SMALL.CAP]])*SQRT(252))</f>
        <v/>
      </c>
    </row>
    <row r="413" spans="1:67" x14ac:dyDescent="0.25">
      <c r="A413" s="3">
        <f>DATE(YEAR(TBL_DATA[[#This Row],[Date]]), MONTH(TBL_DATA[[#This Row],[Date]]), DAY(TBL_DATA[[#This Row],[Date]]))</f>
        <v>41339</v>
      </c>
      <c r="B413" s="72" t="s">
        <v>529</v>
      </c>
      <c r="C413" s="11">
        <v>3.5099793530626398E-3</v>
      </c>
      <c r="D413" s="6">
        <v>8.3282194231510065E-2</v>
      </c>
      <c r="E413" s="6">
        <v>7.8998429900587697E-2</v>
      </c>
      <c r="F413" s="2">
        <v>0.34083773385212951</v>
      </c>
      <c r="G413" s="121">
        <v>0.20893968016156428</v>
      </c>
      <c r="H413" s="18">
        <v>4.727103889722176E-3</v>
      </c>
      <c r="I413" s="2">
        <v>-8.4303174565387828E-2</v>
      </c>
      <c r="J413" s="6">
        <v>1.4651946635642459</v>
      </c>
      <c r="K413" s="6">
        <v>0.36149824101581124</v>
      </c>
      <c r="L413" s="6">
        <v>4.2468937501757408E-3</v>
      </c>
      <c r="M413" s="6">
        <v>8.4370498906606986E-2</v>
      </c>
      <c r="N413" s="6">
        <v>4.5716060779257453E-2</v>
      </c>
      <c r="O413" s="6">
        <v>-1.3931155744911106E-2</v>
      </c>
      <c r="P413" s="2">
        <v>-1.322404768186373E-2</v>
      </c>
      <c r="Q413" s="2">
        <v>-1.1437377633740248E-2</v>
      </c>
      <c r="R413" s="6">
        <v>-7.0441671516472515E-2</v>
      </c>
      <c r="S413" s="6">
        <v>6.6697323692739369E-2</v>
      </c>
      <c r="T413" s="86">
        <v>-1.0561394013496339</v>
      </c>
      <c r="U413" s="6">
        <v>-0.17074174689424526</v>
      </c>
      <c r="V413" s="6">
        <v>6.2392544366986262E-2</v>
      </c>
      <c r="W413" s="29">
        <v>-2.7365729131025751</v>
      </c>
      <c r="X413">
        <v>0.4570992016636698</v>
      </c>
      <c r="Y413">
        <v>0.60124723784464185</v>
      </c>
      <c r="Z413" s="5">
        <v>0</v>
      </c>
      <c r="AA413">
        <v>0</v>
      </c>
      <c r="AB413" s="5">
        <f>SUM(TBL_DATA[[#This Row],[Consumer.Discretionary.1]:[Utilities.1]])*SQRT(252)</f>
        <v>0</v>
      </c>
      <c r="BO413" s="5" t="str">
        <f xml:space="preserve"> IF(ISBLANK(TBL_DATA[[#This Row],[SMALL.CAP]]),"",  SUM(TBL_DATA[[#This Row],[LARGE.CAP]:[SMALL.CAP]])*SQRT(252))</f>
        <v/>
      </c>
    </row>
    <row r="414" spans="1:67" x14ac:dyDescent="0.25">
      <c r="A414" s="3">
        <f>DATE(YEAR(TBL_DATA[[#This Row],[Date]]), MONTH(TBL_DATA[[#This Row],[Date]]), DAY(TBL_DATA[[#This Row],[Date]]))</f>
        <v>41340</v>
      </c>
      <c r="B414" s="72" t="s">
        <v>530</v>
      </c>
      <c r="C414" s="11">
        <v>4.9516494067622582E-3</v>
      </c>
      <c r="D414" s="6">
        <v>8.8646227865932792E-2</v>
      </c>
      <c r="E414" s="6">
        <v>7.4800788334804302E-2</v>
      </c>
      <c r="F414" s="2">
        <v>0.34590908401815135</v>
      </c>
      <c r="G414" s="121">
        <v>0.21378752731138254</v>
      </c>
      <c r="H414" s="18">
        <v>4.7202746677588127E-3</v>
      </c>
      <c r="I414" s="2">
        <v>-8.2181697356096817E-2</v>
      </c>
      <c r="J414" s="6">
        <v>1.4668967258716288</v>
      </c>
      <c r="K414" s="6">
        <v>0.36123402783578357</v>
      </c>
      <c r="L414" s="6">
        <v>4.2546926417438204E-3</v>
      </c>
      <c r="M414" s="6">
        <v>8.4507951859361136E-2</v>
      </c>
      <c r="N414" s="6">
        <v>4.5716060779257453E-2</v>
      </c>
      <c r="O414" s="6">
        <v>-9.0484885372285051E-3</v>
      </c>
      <c r="P414" s="2">
        <v>-1.3234805773412444E-2</v>
      </c>
      <c r="Q414" s="2">
        <v>-1.1445224955803248E-2</v>
      </c>
      <c r="R414" s="6">
        <v>-7.1534769539476017E-2</v>
      </c>
      <c r="S414" s="6">
        <v>6.6564406343358182E-2</v>
      </c>
      <c r="T414" s="86">
        <v>-1.0746699845932568</v>
      </c>
      <c r="U414" s="6">
        <v>-0.17052263506033083</v>
      </c>
      <c r="V414" s="6">
        <v>6.2327144577644836E-2</v>
      </c>
      <c r="W414" s="29">
        <v>-2.7359288832476527</v>
      </c>
      <c r="X414">
        <v>0.46237163333338527</v>
      </c>
      <c r="Y414">
        <v>0.60102747677272106</v>
      </c>
      <c r="Z414" s="5">
        <v>0</v>
      </c>
      <c r="AA414">
        <v>0</v>
      </c>
      <c r="AB414" s="5">
        <f>SUM(TBL_DATA[[#This Row],[Consumer.Discretionary.1]:[Utilities.1]])*SQRT(252)</f>
        <v>0</v>
      </c>
      <c r="BO414" s="5" t="str">
        <f xml:space="preserve"> IF(ISBLANK(TBL_DATA[[#This Row],[SMALL.CAP]]),"",  SUM(TBL_DATA[[#This Row],[LARGE.CAP]:[SMALL.CAP]])*SQRT(252))</f>
        <v/>
      </c>
    </row>
    <row r="415" spans="1:67" x14ac:dyDescent="0.25">
      <c r="A415" s="3">
        <f>DATE(YEAR(TBL_DATA[[#This Row],[Date]]), MONTH(TBL_DATA[[#This Row],[Date]]), DAY(TBL_DATA[[#This Row],[Date]]))</f>
        <v>41341</v>
      </c>
      <c r="B415" s="72" t="s">
        <v>531</v>
      </c>
      <c r="C415" s="11">
        <v>2.9891081811480886E-3</v>
      </c>
      <c r="D415" s="6">
        <v>9.1900309212022746E-2</v>
      </c>
      <c r="E415" s="6">
        <v>9.3976237184058453E-2</v>
      </c>
      <c r="F415" s="2">
        <v>0.34723267347618486</v>
      </c>
      <c r="G415" s="121">
        <v>0.2168664205381052</v>
      </c>
      <c r="H415" s="18">
        <v>4.701718695925723E-3</v>
      </c>
      <c r="I415" s="2">
        <v>-5.8226181448908787E-2</v>
      </c>
      <c r="J415" s="6">
        <v>1.4589785908834398</v>
      </c>
      <c r="K415" s="6">
        <v>0.35912637144310811</v>
      </c>
      <c r="L415" s="6">
        <v>4.2532892570190549E-3</v>
      </c>
      <c r="M415" s="6">
        <v>8.4341047195528776E-2</v>
      </c>
      <c r="N415" s="6">
        <v>4.544457280688452E-2</v>
      </c>
      <c r="O415" s="6">
        <v>-6.0864272671941055E-3</v>
      </c>
      <c r="P415" s="2">
        <v>-1.3120077978518821E-2</v>
      </c>
      <c r="Q415" s="2">
        <v>-1.1334031613918981E-2</v>
      </c>
      <c r="R415" s="6">
        <v>-7.1042532940764125E-2</v>
      </c>
      <c r="S415" s="6">
        <v>6.6583964707616974E-2</v>
      </c>
      <c r="T415" s="86">
        <v>-1.0669615913189547</v>
      </c>
      <c r="U415" s="6">
        <v>-0.16308515907731358</v>
      </c>
      <c r="V415" s="6">
        <v>6.2495467443154151E-2</v>
      </c>
      <c r="W415" s="29">
        <v>-2.6095517923064704</v>
      </c>
      <c r="X415">
        <v>0.46568918877090665</v>
      </c>
      <c r="Y415">
        <v>0.59927153398364263</v>
      </c>
      <c r="Z415" s="5">
        <v>0</v>
      </c>
      <c r="AA415">
        <v>0</v>
      </c>
      <c r="AB415" s="5">
        <f>SUM(TBL_DATA[[#This Row],[Consumer.Discretionary.1]:[Utilities.1]])*SQRT(252)</f>
        <v>0</v>
      </c>
      <c r="BO415" s="5" t="str">
        <f xml:space="preserve"> IF(ISBLANK(TBL_DATA[[#This Row],[SMALL.CAP]]),"",  SUM(TBL_DATA[[#This Row],[LARGE.CAP]:[SMALL.CAP]])*SQRT(252))</f>
        <v/>
      </c>
    </row>
    <row r="416" spans="1:67" x14ac:dyDescent="0.25">
      <c r="A416" s="3">
        <f>DATE(YEAR(TBL_DATA[[#This Row],[Date]]), MONTH(TBL_DATA[[#This Row],[Date]]), DAY(TBL_DATA[[#This Row],[Date]]))</f>
        <v>41344</v>
      </c>
      <c r="B416" s="72" t="s">
        <v>532</v>
      </c>
      <c r="C416" s="11">
        <v>-2.8577260665435761E-4</v>
      </c>
      <c r="D416" s="6">
        <v>9.1588274014452464E-2</v>
      </c>
      <c r="E416" s="6">
        <v>9.2064403397726258E-2</v>
      </c>
      <c r="F416" s="2">
        <v>0.34708440067875129</v>
      </c>
      <c r="G416" s="121">
        <v>0.21650129357743117</v>
      </c>
      <c r="H416" s="18">
        <v>4.7041601925367693E-3</v>
      </c>
      <c r="I416" s="2">
        <v>-5.6158525074410215E-2</v>
      </c>
      <c r="J416" s="6">
        <v>1.4667073563839459</v>
      </c>
      <c r="K416" s="6">
        <v>0.3613658534682701</v>
      </c>
      <c r="L416" s="6">
        <v>4.2470661803413598E-3</v>
      </c>
      <c r="M416" s="6">
        <v>8.4365178749677555E-2</v>
      </c>
      <c r="N416" s="6">
        <v>4.5448166756548988E-2</v>
      </c>
      <c r="O416" s="6">
        <v>-6.3704605396631697E-3</v>
      </c>
      <c r="P416" s="2">
        <v>-1.3132522772056884E-2</v>
      </c>
      <c r="Q416" s="2">
        <v>-1.134596538612173E-2</v>
      </c>
      <c r="R416" s="6">
        <v>-7.7057382175980349E-2</v>
      </c>
      <c r="S416" s="6">
        <v>6.6531669251715636E-2</v>
      </c>
      <c r="T416" s="86">
        <v>-1.1582060549907711</v>
      </c>
      <c r="U416" s="6">
        <v>-0.16639457848996941</v>
      </c>
      <c r="V416" s="6">
        <v>6.2475953673449804E-2</v>
      </c>
      <c r="W416" s="29">
        <v>-2.6633379517451297</v>
      </c>
      <c r="X416">
        <v>0.46529699502299737</v>
      </c>
      <c r="Y416">
        <v>0.60113713366275268</v>
      </c>
      <c r="Z416" s="5">
        <v>0</v>
      </c>
      <c r="AA416">
        <v>0</v>
      </c>
      <c r="AB416" s="5">
        <f>SUM(TBL_DATA[[#This Row],[Consumer.Discretionary.1]:[Utilities.1]])*SQRT(252)</f>
        <v>0</v>
      </c>
      <c r="BO416" s="5" t="str">
        <f xml:space="preserve"> IF(ISBLANK(TBL_DATA[[#This Row],[SMALL.CAP]]),"",  SUM(TBL_DATA[[#This Row],[LARGE.CAP]:[SMALL.CAP]])*SQRT(252))</f>
        <v/>
      </c>
    </row>
    <row r="417" spans="1:67" x14ac:dyDescent="0.25">
      <c r="A417" s="3">
        <f>DATE(YEAR(TBL_DATA[[#This Row],[Date]]), MONTH(TBL_DATA[[#This Row],[Date]]), DAY(TBL_DATA[[#This Row],[Date]]))</f>
        <v>41345</v>
      </c>
      <c r="B417" s="72" t="s">
        <v>533</v>
      </c>
      <c r="C417" s="11">
        <v>-1.6062289012305391E-3</v>
      </c>
      <c r="D417" s="6">
        <v>8.9834933380486204E-2</v>
      </c>
      <c r="E417" s="6">
        <v>8.7910743717397821E-2</v>
      </c>
      <c r="F417" s="2">
        <v>0.34864798588691931</v>
      </c>
      <c r="G417" s="29">
        <v>0.2186237098885408</v>
      </c>
      <c r="H417" s="56">
        <v>4.7061556429395775E-3</v>
      </c>
      <c r="I417">
        <v>-6.9881120995706203E-2</v>
      </c>
      <c r="J417" s="6">
        <v>1.4738449390904158</v>
      </c>
      <c r="K417" s="6">
        <v>0.36287321067047568</v>
      </c>
      <c r="L417" s="6">
        <v>4.2496102886402307E-3</v>
      </c>
      <c r="M417" s="6">
        <v>8.4515514971424149E-2</v>
      </c>
      <c r="N417" s="6">
        <v>4.5561559967407586E-2</v>
      </c>
      <c r="O417" s="6">
        <v>-7.9664570230606468E-3</v>
      </c>
      <c r="P417" s="2">
        <v>-1.3199755547306369E-2</v>
      </c>
      <c r="Q417" s="2">
        <v>-1.1410014569617896E-2</v>
      </c>
      <c r="R417" s="5">
        <v>-7.5512840763641287E-2</v>
      </c>
      <c r="S417" s="5">
        <v>6.647539655419768E-2</v>
      </c>
      <c r="T417" s="85">
        <v>-1.1359517156407686</v>
      </c>
      <c r="U417" s="6">
        <v>-0.16825794330096722</v>
      </c>
      <c r="V417" s="5">
        <v>6.2502323215396269E-2</v>
      </c>
      <c r="W417" s="29">
        <v>-2.6920270262773216</v>
      </c>
      <c r="X417">
        <v>0.46757214404682063</v>
      </c>
      <c r="Y417">
        <v>0.60238958379978302</v>
      </c>
      <c r="Z417" s="5">
        <v>0</v>
      </c>
      <c r="AA417">
        <v>0</v>
      </c>
      <c r="AB417" s="5">
        <f>SUM(TBL_DATA[[#This Row],[Consumer.Discretionary.1]:[Utilities.1]])*SQRT(252)</f>
        <v>0</v>
      </c>
      <c r="BO417" s="5" t="str">
        <f xml:space="preserve"> IF(ISBLANK(TBL_DATA[[#This Row],[SMALL.CAP]]),"",  SUM(TBL_DATA[[#This Row],[LARGE.CAP]:[SMALL.CAP]])*SQRT(252))</f>
        <v/>
      </c>
    </row>
    <row r="418" spans="1:67" x14ac:dyDescent="0.25">
      <c r="A418" s="3">
        <f>DATE(YEAR(TBL_DATA[[#This Row],[Date]]), MONTH(TBL_DATA[[#This Row],[Date]]), DAY(TBL_DATA[[#This Row],[Date]]))</f>
        <v>41346</v>
      </c>
      <c r="B418" s="72" t="s">
        <v>534</v>
      </c>
      <c r="C418" s="11">
        <v>3.981130531999064E-3</v>
      </c>
      <c r="D418" s="6">
        <v>9.4173708508606291E-2</v>
      </c>
      <c r="E418" s="6">
        <v>8.9569740260399211E-2</v>
      </c>
      <c r="F418" s="2">
        <v>0.34970107591494193</v>
      </c>
      <c r="G418" s="121">
        <v>0.21923839686074198</v>
      </c>
      <c r="H418" s="18">
        <v>4.7108481806419997E-3</v>
      </c>
      <c r="I418" s="2">
        <v>-7.6827384674301613E-2</v>
      </c>
      <c r="J418" s="6">
        <v>1.4922647492810723</v>
      </c>
      <c r="K418" s="6">
        <v>0.36862996266188347</v>
      </c>
      <c r="L418" s="6">
        <v>4.236252796928696E-3</v>
      </c>
      <c r="M418" s="6">
        <v>8.4633081722573361E-2</v>
      </c>
      <c r="N418" s="6">
        <v>4.5561559967407586E-2</v>
      </c>
      <c r="O418" s="6">
        <v>-4.0170419963481141E-3</v>
      </c>
      <c r="P418" s="2">
        <v>-1.3204585727080895E-2</v>
      </c>
      <c r="Q418" s="2">
        <v>-1.1412355099625552E-2</v>
      </c>
      <c r="R418" s="6">
        <v>-5.8577976708002022E-2</v>
      </c>
      <c r="S418" s="6">
        <v>6.6189791139217941E-2</v>
      </c>
      <c r="T418" s="86">
        <v>-0.88500017449509882</v>
      </c>
      <c r="U418" s="6">
        <v>-0.15786297147985096</v>
      </c>
      <c r="V418" s="6">
        <v>6.2653201936934091E-2</v>
      </c>
      <c r="W418" s="29">
        <v>-2.5196313452384094</v>
      </c>
      <c r="X418">
        <v>0.46822900044822297</v>
      </c>
      <c r="Y418">
        <v>0.60714904484968379</v>
      </c>
      <c r="Z418" s="5">
        <v>0</v>
      </c>
      <c r="AA418">
        <v>0</v>
      </c>
      <c r="AB418" s="5">
        <f>SUM(TBL_DATA[[#This Row],[Consumer.Discretionary.1]:[Utilities.1]])*SQRT(252)</f>
        <v>0</v>
      </c>
      <c r="BO418" s="5" t="str">
        <f xml:space="preserve"> IF(ISBLANK(TBL_DATA[[#This Row],[SMALL.CAP]]),"",  SUM(TBL_DATA[[#This Row],[LARGE.CAP]:[SMALL.CAP]])*SQRT(252))</f>
        <v/>
      </c>
    </row>
    <row r="419" spans="1:67" x14ac:dyDescent="0.25">
      <c r="A419" s="3">
        <f>DATE(YEAR(TBL_DATA[[#This Row],[Date]]), MONTH(TBL_DATA[[#This Row],[Date]]), DAY(TBL_DATA[[#This Row],[Date]]))</f>
        <v>41347</v>
      </c>
      <c r="B419" s="72" t="s">
        <v>535</v>
      </c>
      <c r="C419" s="11">
        <v>4.1418832667915982E-3</v>
      </c>
      <c r="D419" s="6">
        <v>9.8705648282841452E-2</v>
      </c>
      <c r="E419" s="6">
        <v>9.176564731607284E-2</v>
      </c>
      <c r="F419" s="2">
        <v>0.35000691918601112</v>
      </c>
      <c r="G419" s="121">
        <v>0.21887604513116321</v>
      </c>
      <c r="H419" s="18">
        <v>4.7137025515189878E-3</v>
      </c>
      <c r="I419" s="2">
        <v>-8.4232567670573522E-2</v>
      </c>
      <c r="J419" s="6">
        <v>1.484322711552656</v>
      </c>
      <c r="K419" s="6">
        <v>0.37135389086586179</v>
      </c>
      <c r="L419" s="6">
        <v>4.2286847686959367E-3</v>
      </c>
      <c r="M419" s="6">
        <v>8.4664717944346518E-2</v>
      </c>
      <c r="N419" s="6">
        <v>4.5561559967407586E-2</v>
      </c>
      <c r="O419" s="6">
        <v>0</v>
      </c>
      <c r="P419" s="2">
        <v>-1.3206528465325103E-2</v>
      </c>
      <c r="Q419" s="2">
        <v>-1.1413627894102558E-2</v>
      </c>
      <c r="R419" s="6">
        <v>-5.2225252070504991E-2</v>
      </c>
      <c r="S419" s="6">
        <v>6.626729063249813E-2</v>
      </c>
      <c r="T419" s="86">
        <v>-0.78810000487470078</v>
      </c>
      <c r="U419" s="6">
        <v>-0.15471754881644473</v>
      </c>
      <c r="V419" s="6">
        <v>6.26252903666428E-2</v>
      </c>
      <c r="W419" s="29">
        <v>-2.4705282468255771</v>
      </c>
      <c r="X419">
        <v>0.4678419018548502</v>
      </c>
      <c r="Y419">
        <v>0.60938812826134192</v>
      </c>
      <c r="Z419" s="5">
        <v>0</v>
      </c>
      <c r="AA419">
        <v>0</v>
      </c>
      <c r="AB419" s="5">
        <f>SUM(TBL_DATA[[#This Row],[Consumer.Discretionary.1]:[Utilities.1]])*SQRT(252)</f>
        <v>0</v>
      </c>
      <c r="BO419" s="5" t="str">
        <f xml:space="preserve"> IF(ISBLANK(TBL_DATA[[#This Row],[SMALL.CAP]]),"",  SUM(TBL_DATA[[#This Row],[LARGE.CAP]:[SMALL.CAP]])*SQRT(252))</f>
        <v/>
      </c>
    </row>
    <row r="420" spans="1:67" x14ac:dyDescent="0.25">
      <c r="A420" s="3">
        <f>DATE(YEAR(TBL_DATA[[#This Row],[Date]]), MONTH(TBL_DATA[[#This Row],[Date]]), DAY(TBL_DATA[[#This Row],[Date]]))</f>
        <v>41348</v>
      </c>
      <c r="B420" s="72" t="s">
        <v>536</v>
      </c>
      <c r="C420" s="11">
        <v>-2.7453579108232895E-3</v>
      </c>
      <c r="D420" s="6">
        <v>9.5689308039661913E-2</v>
      </c>
      <c r="E420" s="6">
        <v>8.3546010340456611E-2</v>
      </c>
      <c r="F420" s="2">
        <v>0.35229212867366005</v>
      </c>
      <c r="G420" s="121">
        <v>0.22091849861901622</v>
      </c>
      <c r="H420" s="18">
        <v>4.7232493255766035E-3</v>
      </c>
      <c r="I420" s="2">
        <v>-9.4234477941126049E-2</v>
      </c>
      <c r="J420" s="6">
        <v>1.4835140585339266</v>
      </c>
      <c r="K420" s="6">
        <v>0.36844085071942245</v>
      </c>
      <c r="L420" s="6">
        <v>4.2526186601208492E-3</v>
      </c>
      <c r="M420" s="6">
        <v>8.4947322636682476E-2</v>
      </c>
      <c r="N420" s="6">
        <v>4.5888000794211042E-2</v>
      </c>
      <c r="O420" s="6">
        <v>-2.7453579108233095E-3</v>
      </c>
      <c r="P420" s="2">
        <v>-1.3292863487350386E-2</v>
      </c>
      <c r="Q420" s="2">
        <v>-1.149397834396341E-2</v>
      </c>
      <c r="R420" s="6">
        <v>-5.2740417326179845E-2</v>
      </c>
      <c r="S420" s="6">
        <v>6.627471441225008E-2</v>
      </c>
      <c r="T420" s="86">
        <v>-0.79578490520709688</v>
      </c>
      <c r="U420" s="6">
        <v>-0.15671075260990286</v>
      </c>
      <c r="V420" s="6">
        <v>6.2720150699351523E-2</v>
      </c>
      <c r="W420" s="29">
        <v>-2.4985710471439146</v>
      </c>
      <c r="X420">
        <v>0.4700196789699515</v>
      </c>
      <c r="Y420">
        <v>0.60699328721117041</v>
      </c>
      <c r="Z420" s="5">
        <v>0</v>
      </c>
      <c r="AA420">
        <v>0</v>
      </c>
      <c r="AB420" s="5">
        <f>SUM(TBL_DATA[[#This Row],[Consumer.Discretionary.1]:[Utilities.1]])*SQRT(252)</f>
        <v>0</v>
      </c>
      <c r="BO420" s="5" t="str">
        <f xml:space="preserve"> IF(ISBLANK(TBL_DATA[[#This Row],[SMALL.CAP]]),"",  SUM(TBL_DATA[[#This Row],[LARGE.CAP]:[SMALL.CAP]])*SQRT(252))</f>
        <v/>
      </c>
    </row>
    <row r="421" spans="1:67" x14ac:dyDescent="0.25">
      <c r="A421" s="3">
        <f>DATE(YEAR(TBL_DATA[[#This Row],[Date]]), MONTH(TBL_DATA[[#This Row],[Date]]), DAY(TBL_DATA[[#This Row],[Date]]))</f>
        <v>41351</v>
      </c>
      <c r="B421" s="72" t="s">
        <v>537</v>
      </c>
      <c r="C421" s="11">
        <v>-4.9905071874151753E-3</v>
      </c>
      <c r="D421" s="6">
        <v>9.0221262672716129E-2</v>
      </c>
      <c r="E421" s="6">
        <v>8.6401100278678644E-2</v>
      </c>
      <c r="F421" s="2">
        <v>0.3505122135551153</v>
      </c>
      <c r="G421" s="121">
        <v>0.21916653829732771</v>
      </c>
      <c r="H421" s="18">
        <v>4.7172207554245877E-3</v>
      </c>
      <c r="I421" s="2">
        <v>-9.8265773024289071E-2</v>
      </c>
      <c r="J421" s="6">
        <v>1.4830505972112056</v>
      </c>
      <c r="K421" s="6">
        <v>0.3622430959262492</v>
      </c>
      <c r="L421" s="6">
        <v>4.2631889053167801E-3</v>
      </c>
      <c r="M421" s="6">
        <v>8.474366900753072E-2</v>
      </c>
      <c r="N421" s="6">
        <v>4.5567816453565516E-2</v>
      </c>
      <c r="O421" s="6">
        <v>-7.7221643698524023E-3</v>
      </c>
      <c r="P421" s="2">
        <v>-1.3248050742372062E-2</v>
      </c>
      <c r="Q421" s="2">
        <v>-1.1453478265664939E-2</v>
      </c>
      <c r="R421" s="6">
        <v>-5.2243322706241768E-2</v>
      </c>
      <c r="S421" s="6">
        <v>6.62153677052187E-2</v>
      </c>
      <c r="T421" s="86">
        <v>-0.78899090221504975</v>
      </c>
      <c r="U421" s="6">
        <v>-0.15799819093039236</v>
      </c>
      <c r="V421" s="6">
        <v>6.2746086763803E-2</v>
      </c>
      <c r="W421" s="29">
        <v>-2.5180564889273453</v>
      </c>
      <c r="X421">
        <v>0.46815225973750002</v>
      </c>
      <c r="Y421">
        <v>0.60186634390556282</v>
      </c>
      <c r="Z421" s="5">
        <v>0</v>
      </c>
      <c r="AA421">
        <v>0</v>
      </c>
      <c r="AB421" s="5">
        <f>SUM(TBL_DATA[[#This Row],[Consumer.Discretionary.1]:[Utilities.1]])*SQRT(252)</f>
        <v>0</v>
      </c>
      <c r="BO421" s="5" t="str">
        <f xml:space="preserve"> IF(ISBLANK(TBL_DATA[[#This Row],[SMALL.CAP]]),"",  SUM(TBL_DATA[[#This Row],[LARGE.CAP]:[SMALL.CAP]])*SQRT(252))</f>
        <v/>
      </c>
    </row>
    <row r="422" spans="1:67" x14ac:dyDescent="0.25">
      <c r="A422" s="3">
        <f>DATE(YEAR(TBL_DATA[[#This Row],[Date]]), MONTH(TBL_DATA[[#This Row],[Date]]), DAY(TBL_DATA[[#This Row],[Date]]))</f>
        <v>41352</v>
      </c>
      <c r="B422" s="72" t="s">
        <v>538</v>
      </c>
      <c r="C422" s="11">
        <v>3.9524614294273819E-4</v>
      </c>
      <c r="D422" s="6">
        <v>9.0652168421741619E-2</v>
      </c>
      <c r="E422" s="6">
        <v>8.8496775661998983E-2</v>
      </c>
      <c r="F422" s="2">
        <v>0.35019013350433942</v>
      </c>
      <c r="G422" s="121">
        <v>0.21789619168746352</v>
      </c>
      <c r="H422" s="18">
        <v>4.7182686055690926E-3</v>
      </c>
      <c r="I422" s="2">
        <v>-8.6104988341952349E-2</v>
      </c>
      <c r="J422" s="6">
        <v>1.4721997043874029</v>
      </c>
      <c r="K422" s="6">
        <v>0.36015103662901621</v>
      </c>
      <c r="L422" s="6">
        <v>4.2676539450624057E-3</v>
      </c>
      <c r="M422" s="6">
        <v>8.4693626866994304E-2</v>
      </c>
      <c r="N422" s="6">
        <v>4.5549431923958598E-2</v>
      </c>
      <c r="O422" s="6">
        <v>-7.3299703825920881E-3</v>
      </c>
      <c r="P422" s="2">
        <v>-1.3223170206484312E-2</v>
      </c>
      <c r="Q422" s="2">
        <v>-1.1429657446085604E-2</v>
      </c>
      <c r="R422" s="6">
        <v>-4.4324896690422388E-2</v>
      </c>
      <c r="S422" s="6">
        <v>6.6075326041239141E-2</v>
      </c>
      <c r="T422" s="86">
        <v>-0.67082373021902597</v>
      </c>
      <c r="U422" s="6">
        <v>-0.15400299428183739</v>
      </c>
      <c r="V422" s="6">
        <v>6.2810776792481926E-2</v>
      </c>
      <c r="W422" s="29">
        <v>-2.4518562282813643</v>
      </c>
      <c r="X422">
        <v>0.46679352147117847</v>
      </c>
      <c r="Y422">
        <v>0.60012585065885671</v>
      </c>
      <c r="Z422" s="5">
        <v>0</v>
      </c>
      <c r="AA422">
        <v>0</v>
      </c>
      <c r="AB422" s="5">
        <f>SUM(TBL_DATA[[#This Row],[Consumer.Discretionary.1]:[Utilities.1]])*SQRT(252)</f>
        <v>0</v>
      </c>
      <c r="BO422" s="5" t="str">
        <f xml:space="preserve"> IF(ISBLANK(TBL_DATA[[#This Row],[SMALL.CAP]]),"",  SUM(TBL_DATA[[#This Row],[LARGE.CAP]:[SMALL.CAP]])*SQRT(252))</f>
        <v/>
      </c>
    </row>
    <row r="423" spans="1:67" x14ac:dyDescent="0.25">
      <c r="A423" s="3">
        <f>DATE(YEAR(TBL_DATA[[#This Row],[Date]]), MONTH(TBL_DATA[[#This Row],[Date]]), DAY(TBL_DATA[[#This Row],[Date]]))</f>
        <v>41353</v>
      </c>
      <c r="B423" s="72" t="s">
        <v>539</v>
      </c>
      <c r="C423" s="11">
        <v>4.3732374218335831E-3</v>
      </c>
      <c r="D423" s="6">
        <v>9.5421849298887418E-2</v>
      </c>
      <c r="E423" s="6">
        <v>9.6220138590076498E-2</v>
      </c>
      <c r="F423" s="2">
        <v>0.3548251154303248</v>
      </c>
      <c r="G423" s="121">
        <v>0.21764335033544013</v>
      </c>
      <c r="H423" s="18">
        <v>4.7224398001903672E-3</v>
      </c>
      <c r="I423" s="2">
        <v>-8.4610721672729872E-2</v>
      </c>
      <c r="J423" s="6">
        <v>1.4722987607209723</v>
      </c>
      <c r="K423" s="6">
        <v>0.35967092238364406</v>
      </c>
      <c r="L423" s="6">
        <v>4.27233848415142E-3</v>
      </c>
      <c r="M423" s="6">
        <v>8.4754801621484743E-2</v>
      </c>
      <c r="N423" s="6">
        <v>4.5549431923958598E-2</v>
      </c>
      <c r="O423" s="6">
        <v>-2.9887886615366233E-3</v>
      </c>
      <c r="P423" s="2">
        <v>-1.3227213652523464E-2</v>
      </c>
      <c r="Q423" s="2">
        <v>-1.1432405426257352E-2</v>
      </c>
      <c r="R423" s="6">
        <v>-5.0123900208800976E-2</v>
      </c>
      <c r="S423" s="6">
        <v>6.5720323817786988E-2</v>
      </c>
      <c r="T423" s="86">
        <v>-0.76268492449568714</v>
      </c>
      <c r="U423" s="6">
        <v>-0.15380570238015168</v>
      </c>
      <c r="V423" s="6">
        <v>6.2748579037976177E-2</v>
      </c>
      <c r="W423" s="29">
        <v>-2.4511423961818588</v>
      </c>
      <c r="X423">
        <v>0.46652261503108305</v>
      </c>
      <c r="Y423">
        <v>0.59972570595535102</v>
      </c>
      <c r="Z423" s="5">
        <v>0</v>
      </c>
      <c r="AA423">
        <v>0</v>
      </c>
      <c r="AB423" s="5">
        <f>SUM(TBL_DATA[[#This Row],[Consumer.Discretionary.1]:[Utilities.1]])*SQRT(252)</f>
        <v>0</v>
      </c>
      <c r="BO423" s="5" t="str">
        <f xml:space="preserve"> IF(ISBLANK(TBL_DATA[[#This Row],[SMALL.CAP]]),"",  SUM(TBL_DATA[[#This Row],[LARGE.CAP]:[SMALL.CAP]])*SQRT(252))</f>
        <v/>
      </c>
    </row>
    <row r="424" spans="1:67" x14ac:dyDescent="0.25">
      <c r="A424" s="3">
        <f>DATE(YEAR(TBL_DATA[[#This Row],[Date]]), MONTH(TBL_DATA[[#This Row],[Date]]), DAY(TBL_DATA[[#This Row],[Date]]))</f>
        <v>41354</v>
      </c>
      <c r="B424" s="72" t="s">
        <v>540</v>
      </c>
      <c r="C424" s="11">
        <v>-4.9781612001845608E-3</v>
      </c>
      <c r="D424" s="6">
        <v>8.9968662750873341E-2</v>
      </c>
      <c r="E424" s="6">
        <v>7.350615901672608E-2</v>
      </c>
      <c r="F424" s="2">
        <v>0.35198106390789313</v>
      </c>
      <c r="G424" s="121">
        <v>0.21473451956853873</v>
      </c>
      <c r="H424" s="18">
        <v>4.715788265498194E-3</v>
      </c>
      <c r="I424" s="2">
        <v>-9.9850860622357596E-2</v>
      </c>
      <c r="J424" s="6">
        <v>1.4607867086544823</v>
      </c>
      <c r="K424" s="6">
        <v>0.36066988866013061</v>
      </c>
      <c r="L424" s="6">
        <v>4.255088760406766E-3</v>
      </c>
      <c r="M424" s="6">
        <v>8.4478523453098558E-2</v>
      </c>
      <c r="N424" s="6">
        <v>4.6624876453835569E-2</v>
      </c>
      <c r="O424" s="6">
        <v>-7.9520711899707663E-3</v>
      </c>
      <c r="P424" s="2">
        <v>-1.3378975853253979E-2</v>
      </c>
      <c r="Q424" s="2">
        <v>-1.1590018225654497E-2</v>
      </c>
      <c r="R424" s="6">
        <v>-5.2360909873571448E-2</v>
      </c>
      <c r="S424" s="6">
        <v>6.5762623552480026E-2</v>
      </c>
      <c r="T424" s="86">
        <v>-0.79621078121657185</v>
      </c>
      <c r="U424" s="6">
        <v>-0.16165749129346618</v>
      </c>
      <c r="V424" s="6">
        <v>6.2708929416246048E-2</v>
      </c>
      <c r="W424" s="29">
        <v>-2.5779022668434437</v>
      </c>
      <c r="X424">
        <v>0.46339456143608188</v>
      </c>
      <c r="Y424">
        <v>0.60055798109768777</v>
      </c>
      <c r="Z424" s="5">
        <v>0</v>
      </c>
      <c r="AA424">
        <v>0</v>
      </c>
      <c r="AB424" s="5">
        <f>SUM(TBL_DATA[[#This Row],[Consumer.Discretionary.1]:[Utilities.1]])*SQRT(252)</f>
        <v>0</v>
      </c>
      <c r="BO424" s="5" t="str">
        <f xml:space="preserve"> IF(ISBLANK(TBL_DATA[[#This Row],[SMALL.CAP]]),"",  SUM(TBL_DATA[[#This Row],[LARGE.CAP]:[SMALL.CAP]])*SQRT(252))</f>
        <v/>
      </c>
    </row>
    <row r="425" spans="1:67" x14ac:dyDescent="0.25">
      <c r="A425" s="3">
        <f>DATE(YEAR(TBL_DATA[[#This Row],[Date]]), MONTH(TBL_DATA[[#This Row],[Date]]), DAY(TBL_DATA[[#This Row],[Date]]))</f>
        <v>41355</v>
      </c>
      <c r="B425" s="72" t="s">
        <v>541</v>
      </c>
      <c r="C425" s="11">
        <v>-2.985481562265638E-3</v>
      </c>
      <c r="D425" s="6">
        <v>8.6714581404783386E-2</v>
      </c>
      <c r="E425" s="6">
        <v>4.625890598067417E-2</v>
      </c>
      <c r="F425" s="2">
        <v>0.34466403706798937</v>
      </c>
      <c r="G425" s="121">
        <v>0.20178367748352116</v>
      </c>
      <c r="H425" s="18">
        <v>4.7684004234491211E-3</v>
      </c>
      <c r="I425" s="2">
        <v>-0.1052266001129698</v>
      </c>
      <c r="J425" s="6">
        <v>1.4662894488492317</v>
      </c>
      <c r="K425" s="6">
        <v>0.36206623242683622</v>
      </c>
      <c r="L425" s="6">
        <v>4.26285157254738E-3</v>
      </c>
      <c r="M425" s="6">
        <v>8.4725216272503678E-2</v>
      </c>
      <c r="N425" s="6">
        <v>4.6954568431242349E-2</v>
      </c>
      <c r="O425" s="6">
        <v>-1.0913811990316824E-2</v>
      </c>
      <c r="P425" s="2">
        <v>-1.3450064315122532E-2</v>
      </c>
      <c r="Q425" s="2">
        <v>-1.1655882602360224E-2</v>
      </c>
      <c r="R425" s="6">
        <v>-5.4694844687478539E-2</v>
      </c>
      <c r="S425" s="6">
        <v>6.5994622930723459E-2</v>
      </c>
      <c r="T425" s="86">
        <v>-0.82877728909661874</v>
      </c>
      <c r="U425" s="6">
        <v>-0.15787137885013902</v>
      </c>
      <c r="V425" s="6">
        <v>6.2437865953634514E-2</v>
      </c>
      <c r="W425" s="29">
        <v>-2.5284557125538547</v>
      </c>
      <c r="X425">
        <v>0.44920338097961937</v>
      </c>
      <c r="Y425">
        <v>0.60171939675137298</v>
      </c>
      <c r="Z425" s="5">
        <v>0</v>
      </c>
      <c r="AA425">
        <v>0</v>
      </c>
      <c r="AB425" s="5">
        <f>SUM(TBL_DATA[[#This Row],[Consumer.Discretionary.1]:[Utilities.1]])*SQRT(252)</f>
        <v>0</v>
      </c>
      <c r="BO425" s="5" t="str">
        <f xml:space="preserve"> IF(ISBLANK(TBL_DATA[[#This Row],[SMALL.CAP]]),"",  SUM(TBL_DATA[[#This Row],[LARGE.CAP]:[SMALL.CAP]])*SQRT(252))</f>
        <v/>
      </c>
    </row>
    <row r="426" spans="1:67" x14ac:dyDescent="0.25">
      <c r="A426" s="3">
        <f>DATE(YEAR(TBL_DATA[[#This Row],[Date]]), MONTH(TBL_DATA[[#This Row],[Date]]), DAY(TBL_DATA[[#This Row],[Date]]))</f>
        <v>41358</v>
      </c>
      <c r="B426" s="72" t="s">
        <v>542</v>
      </c>
      <c r="C426" s="11">
        <v>-3.5686939400569428E-3</v>
      </c>
      <c r="D426" s="6">
        <v>8.2836429663552424E-2</v>
      </c>
      <c r="E426" s="6">
        <v>3.5583297033094263E-2</v>
      </c>
      <c r="F426" s="2">
        <v>0.34922024467681628</v>
      </c>
      <c r="G426" s="121">
        <v>0.20544224966792071</v>
      </c>
      <c r="H426" s="18">
        <v>4.7793030762303731E-3</v>
      </c>
      <c r="I426" s="2">
        <v>-0.11835838242121122</v>
      </c>
      <c r="J426" s="6">
        <v>1.4738861745020055</v>
      </c>
      <c r="K426" s="6">
        <v>0.36298133944296801</v>
      </c>
      <c r="L426" s="6">
        <v>4.2793510540975101E-3</v>
      </c>
      <c r="M426" s="6">
        <v>8.5114216980759577E-2</v>
      </c>
      <c r="N426" s="6">
        <v>4.7493934373932602E-2</v>
      </c>
      <c r="O426" s="6">
        <v>-1.4443557875661206E-2</v>
      </c>
      <c r="P426" s="2">
        <v>-1.3599306374936943E-2</v>
      </c>
      <c r="Q426" s="2">
        <v>-1.1796886997076685E-2</v>
      </c>
      <c r="R426" s="6">
        <v>-5.5042622202014502E-2</v>
      </c>
      <c r="S426" s="6">
        <v>6.5998895406399055E-2</v>
      </c>
      <c r="T426" s="86">
        <v>-0.83399308220358082</v>
      </c>
      <c r="U426" s="6">
        <v>-0.16083358451724339</v>
      </c>
      <c r="V426" s="6">
        <v>6.2541689206601872E-2</v>
      </c>
      <c r="W426" s="29">
        <v>-2.5716220101753482</v>
      </c>
      <c r="X426">
        <v>0.45325737684887241</v>
      </c>
      <c r="Y426">
        <v>0.60247932698389584</v>
      </c>
      <c r="Z426" s="5">
        <v>0</v>
      </c>
      <c r="AA426">
        <v>0</v>
      </c>
      <c r="AB426" s="5">
        <f>SUM(TBL_DATA[[#This Row],[Consumer.Discretionary.1]:[Utilities.1]])*SQRT(252)</f>
        <v>0</v>
      </c>
      <c r="BO426" s="5" t="str">
        <f xml:space="preserve"> IF(ISBLANK(TBL_DATA[[#This Row],[SMALL.CAP]]),"",  SUM(TBL_DATA[[#This Row],[LARGE.CAP]:[SMALL.CAP]])*SQRT(252))</f>
        <v/>
      </c>
    </row>
    <row r="427" spans="1:67" x14ac:dyDescent="0.25">
      <c r="A427" s="3">
        <f>DATE(YEAR(TBL_DATA[[#This Row],[Date]]), MONTH(TBL_DATA[[#This Row],[Date]]), DAY(TBL_DATA[[#This Row],[Date]]))</f>
        <v>41359</v>
      </c>
      <c r="B427" s="72" t="s">
        <v>543</v>
      </c>
      <c r="C427" s="11">
        <v>2.6620926243567868E-3</v>
      </c>
      <c r="D427" s="6">
        <v>8.5719040536344604E-2</v>
      </c>
      <c r="E427" s="6">
        <v>3.1944510579646312E-2</v>
      </c>
      <c r="F427" s="2">
        <v>0.35024595381340023</v>
      </c>
      <c r="G427" s="121">
        <v>0.20262022093003207</v>
      </c>
      <c r="H427" s="18">
        <v>4.779077541446952E-3</v>
      </c>
      <c r="I427" s="2">
        <v>-0.13891727040828827</v>
      </c>
      <c r="J427" s="6">
        <v>1.5405513434792424</v>
      </c>
      <c r="K427" s="6">
        <v>0.36829751008734352</v>
      </c>
      <c r="L427" s="6">
        <v>4.2537088656432673E-3</v>
      </c>
      <c r="M427" s="6">
        <v>8.4959459031506437E-2</v>
      </c>
      <c r="N427" s="6">
        <v>4.7198539649770062E-2</v>
      </c>
      <c r="O427" s="6">
        <v>-1.1819915340194664E-2</v>
      </c>
      <c r="P427" s="2">
        <v>-1.3489300449148327E-2</v>
      </c>
      <c r="Q427" s="2">
        <v>-1.1690158299658446E-2</v>
      </c>
      <c r="R427" s="6">
        <v>-3.8692341950890885E-2</v>
      </c>
      <c r="S427" s="6">
        <v>6.4903255644434013E-2</v>
      </c>
      <c r="T427" s="86">
        <v>-0.59615409992470958</v>
      </c>
      <c r="U427" s="6">
        <v>-0.14457360804943853</v>
      </c>
      <c r="V427" s="6">
        <v>6.1721975030457121E-2</v>
      </c>
      <c r="W427" s="29">
        <v>-2.3423360639075095</v>
      </c>
      <c r="X427">
        <v>0.45013355899114205</v>
      </c>
      <c r="Y427">
        <v>0.60687520141075413</v>
      </c>
      <c r="Z427" s="5">
        <v>0</v>
      </c>
      <c r="AA427">
        <v>0</v>
      </c>
      <c r="AB427" s="5">
        <f>SUM(TBL_DATA[[#This Row],[Consumer.Discretionary.1]:[Utilities.1]])*SQRT(252)</f>
        <v>0</v>
      </c>
      <c r="BO427" s="5" t="str">
        <f xml:space="preserve"> IF(ISBLANK(TBL_DATA[[#This Row],[SMALL.CAP]]),"",  SUM(TBL_DATA[[#This Row],[LARGE.CAP]:[SMALL.CAP]])*SQRT(252))</f>
        <v/>
      </c>
    </row>
    <row r="428" spans="1:67" x14ac:dyDescent="0.25">
      <c r="A428" s="3">
        <f>DATE(YEAR(TBL_DATA[[#This Row],[Date]]), MONTH(TBL_DATA[[#This Row],[Date]]), DAY(TBL_DATA[[#This Row],[Date]]))</f>
        <v>41360</v>
      </c>
      <c r="B428" s="72" t="s">
        <v>544</v>
      </c>
      <c r="C428" s="11">
        <v>1.7107117929628403E-3</v>
      </c>
      <c r="D428" s="6">
        <v>8.7576392902834588E-2</v>
      </c>
      <c r="E428" s="6">
        <v>3.3450797925985709E-2</v>
      </c>
      <c r="F428" s="2">
        <v>0.35077437093010411</v>
      </c>
      <c r="G428" s="121">
        <v>0.20237539828023327</v>
      </c>
      <c r="H428" s="18">
        <v>4.7812702482549893E-3</v>
      </c>
      <c r="I428" s="2">
        <v>-0.12648623582329166</v>
      </c>
      <c r="J428" s="6">
        <v>1.516662778095921</v>
      </c>
      <c r="K428" s="6">
        <v>0.36049595475104446</v>
      </c>
      <c r="L428" s="6">
        <v>4.281201503892074E-3</v>
      </c>
      <c r="M428" s="6">
        <v>8.4985393906600731E-2</v>
      </c>
      <c r="N428" s="6">
        <v>4.7198539649770062E-2</v>
      </c>
      <c r="O428" s="6">
        <v>-1.0129424015795974E-2</v>
      </c>
      <c r="P428" s="2">
        <v>-1.3477100530205656E-2</v>
      </c>
      <c r="Q428" s="2">
        <v>-1.1677409171393401E-2</v>
      </c>
      <c r="R428" s="6">
        <v>-3.8820098659070656E-2</v>
      </c>
      <c r="S428" s="6">
        <v>6.4898254213665574E-2</v>
      </c>
      <c r="T428" s="86">
        <v>-0.59816861222896101</v>
      </c>
      <c r="U428" s="6">
        <v>-0.14053720354260169</v>
      </c>
      <c r="V428" s="6">
        <v>6.1893170747221567E-2</v>
      </c>
      <c r="W428" s="29">
        <v>-2.2706415238697479</v>
      </c>
      <c r="X428">
        <v>0.4498615323410452</v>
      </c>
      <c r="Y428">
        <v>0.60041315337944134</v>
      </c>
      <c r="Z428" s="5">
        <v>0</v>
      </c>
      <c r="AA428">
        <v>0</v>
      </c>
      <c r="AB428" s="5">
        <f>SUM(TBL_DATA[[#This Row],[Consumer.Discretionary.1]:[Utilities.1]])*SQRT(252)</f>
        <v>0</v>
      </c>
      <c r="BO428" s="5" t="str">
        <f xml:space="preserve"> IF(ISBLANK(TBL_DATA[[#This Row],[SMALL.CAP]]),"",  SUM(TBL_DATA[[#This Row],[LARGE.CAP]:[SMALL.CAP]])*SQRT(252))</f>
        <v/>
      </c>
    </row>
    <row r="429" spans="1:67" x14ac:dyDescent="0.25">
      <c r="A429" s="3">
        <f>DATE(YEAR(TBL_DATA[[#This Row],[Date]]), MONTH(TBL_DATA[[#This Row],[Date]]), DAY(TBL_DATA[[#This Row],[Date]]))</f>
        <v>41361</v>
      </c>
      <c r="B429" s="72" t="s">
        <v>545</v>
      </c>
      <c r="C429" s="11">
        <v>6.7082001256933829E-3</v>
      </c>
      <c r="D429" s="6">
        <v>9.4872072998406276E-2</v>
      </c>
      <c r="E429" s="6">
        <v>6.4102115741904164E-2</v>
      </c>
      <c r="F429" s="2">
        <v>0.3502718498007541</v>
      </c>
      <c r="G429" s="121">
        <v>0.19759231553440093</v>
      </c>
      <c r="H429" s="18">
        <v>4.81707888331755E-3</v>
      </c>
      <c r="I429" s="2">
        <v>-9.554277888326268E-2</v>
      </c>
      <c r="J429" s="6">
        <v>1.5057713240152033</v>
      </c>
      <c r="K429" s="6">
        <v>0.34957867583966973</v>
      </c>
      <c r="L429" s="6">
        <v>4.336941901592067E-3</v>
      </c>
      <c r="M429" s="6">
        <v>8.5366306037892803E-2</v>
      </c>
      <c r="N429" s="6">
        <v>4.6631585223973024E-2</v>
      </c>
      <c r="O429" s="6">
        <v>-3.4891740935587556E-3</v>
      </c>
      <c r="P429" s="2">
        <v>-1.3376177794639283E-2</v>
      </c>
      <c r="Q429" s="2">
        <v>-1.156842005830448E-2</v>
      </c>
      <c r="R429" s="6">
        <v>-2.4625145688025207E-2</v>
      </c>
      <c r="S429" s="6">
        <v>6.5284339104826297E-2</v>
      </c>
      <c r="T429" s="86">
        <v>-0.37719836067398799</v>
      </c>
      <c r="U429" s="6">
        <v>-0.12682639169702126</v>
      </c>
      <c r="V429" s="6">
        <v>6.2445076772647719E-2</v>
      </c>
      <c r="W429" s="29">
        <v>-2.0310070585512343</v>
      </c>
      <c r="X429">
        <v>0.44451357182250456</v>
      </c>
      <c r="Y429">
        <v>0.59125178717672366</v>
      </c>
      <c r="Z429" s="5">
        <v>0</v>
      </c>
      <c r="AA429">
        <v>0</v>
      </c>
      <c r="AB429" s="5">
        <f>SUM(TBL_DATA[[#This Row],[Consumer.Discretionary.1]:[Utilities.1]])*SQRT(252)</f>
        <v>0</v>
      </c>
      <c r="BO429" s="5" t="str">
        <f xml:space="preserve"> IF(ISBLANK(TBL_DATA[[#This Row],[SMALL.CAP]]),"",  SUM(TBL_DATA[[#This Row],[LARGE.CAP]:[SMALL.CAP]])*SQRT(252))</f>
        <v/>
      </c>
    </row>
    <row r="430" spans="1:67" x14ac:dyDescent="0.25">
      <c r="A430" s="3">
        <f>DATE(YEAR(TBL_DATA[[#This Row],[Date]]), MONTH(TBL_DATA[[#This Row],[Date]]), DAY(TBL_DATA[[#This Row],[Date]]))</f>
        <v>41365</v>
      </c>
      <c r="B430" s="72" t="s">
        <v>546</v>
      </c>
      <c r="C430" s="11">
        <v>-9.5406120648707984E-3</v>
      </c>
      <c r="D430" s="6">
        <v>8.4426323289267691E-2</v>
      </c>
      <c r="E430" s="6">
        <v>2.8672785573052417E-2</v>
      </c>
      <c r="F430" s="2">
        <v>0.36608764632460861</v>
      </c>
      <c r="G430" s="121">
        <v>0.2064140609534296</v>
      </c>
      <c r="H430" s="18">
        <v>4.9238087371871698E-3</v>
      </c>
      <c r="I430" s="2">
        <v>-0.11311516776635699</v>
      </c>
      <c r="J430" s="6">
        <v>1.5517165775926762</v>
      </c>
      <c r="K430" s="6">
        <v>0.3806017198689749</v>
      </c>
      <c r="L430" s="6">
        <v>4.3499993300354922E-3</v>
      </c>
      <c r="M430" s="6">
        <v>8.7741380438449187E-2</v>
      </c>
      <c r="N430" s="6">
        <v>5.029151245697995E-2</v>
      </c>
      <c r="O430" s="6">
        <v>-1.2996497301976051E-2</v>
      </c>
      <c r="P430" s="2">
        <v>-1.3898913208508175E-2</v>
      </c>
      <c r="Q430" s="2">
        <v>-1.2040859760419478E-2</v>
      </c>
      <c r="R430" s="6">
        <v>-4.4377190508378517E-2</v>
      </c>
      <c r="S430" s="6">
        <v>6.6196800756705323E-2</v>
      </c>
      <c r="T430" s="86">
        <v>-0.67038270733776184</v>
      </c>
      <c r="U430" s="6">
        <v>-0.13358496568782485</v>
      </c>
      <c r="V430" s="6">
        <v>6.2601946922346052E-2</v>
      </c>
      <c r="W430" s="29">
        <v>-2.1338787730280813</v>
      </c>
      <c r="X430">
        <v>0.45432814237446217</v>
      </c>
      <c r="Y430">
        <v>0.61692926650384716</v>
      </c>
      <c r="Z430" s="5">
        <v>0</v>
      </c>
      <c r="AA430">
        <v>0</v>
      </c>
      <c r="AB430" s="5">
        <f>SUM(TBL_DATA[[#This Row],[Consumer.Discretionary.1]:[Utilities.1]])*SQRT(252)</f>
        <v>0</v>
      </c>
      <c r="BO430" s="5" t="str">
        <f xml:space="preserve"> IF(ISBLANK(TBL_DATA[[#This Row],[SMALL.CAP]]),"",  SUM(TBL_DATA[[#This Row],[LARGE.CAP]:[SMALL.CAP]])*SQRT(252))</f>
        <v/>
      </c>
    </row>
    <row r="431" spans="1:67" x14ac:dyDescent="0.25">
      <c r="A431" s="3">
        <f>DATE(YEAR(TBL_DATA[[#This Row],[Date]]), MONTH(TBL_DATA[[#This Row],[Date]]), DAY(TBL_DATA[[#This Row],[Date]]))</f>
        <v>41366</v>
      </c>
      <c r="B431" s="72" t="s">
        <v>547</v>
      </c>
      <c r="C431" s="11">
        <v>-2.7952097777533542E-3</v>
      </c>
      <c r="D431" s="6">
        <v>8.1395124227156446E-2</v>
      </c>
      <c r="E431" s="6">
        <v>-1.4153004889297827E-2</v>
      </c>
      <c r="F431" s="2">
        <v>0.37982359606378474</v>
      </c>
      <c r="G431" s="121">
        <v>0.20942380521577042</v>
      </c>
      <c r="H431" s="18">
        <v>4.9299882130197908E-3</v>
      </c>
      <c r="I431" s="2">
        <v>-0.14496900099827181</v>
      </c>
      <c r="J431" s="6">
        <v>1.5688461409706336</v>
      </c>
      <c r="K431" s="6">
        <v>0.3792227958572203</v>
      </c>
      <c r="L431" s="6">
        <v>4.3685961098607704E-3</v>
      </c>
      <c r="M431" s="6">
        <v>8.8018565197736987E-2</v>
      </c>
      <c r="N431" s="6">
        <v>5.0601274845770053E-2</v>
      </c>
      <c r="O431" s="6">
        <v>-1.575537914339431E-2</v>
      </c>
      <c r="P431" s="2">
        <v>-1.3993993960968712E-2</v>
      </c>
      <c r="Q431" s="2">
        <v>-1.2130070715810735E-2</v>
      </c>
      <c r="R431" s="6">
        <v>-4.9372161939073567E-2</v>
      </c>
      <c r="S431" s="6">
        <v>6.6468383328311967E-2</v>
      </c>
      <c r="T431" s="86">
        <v>-0.74279167728822548</v>
      </c>
      <c r="U431" s="6">
        <v>-0.13840914005009419</v>
      </c>
      <c r="V431" s="6">
        <v>6.2901818278778776E-2</v>
      </c>
      <c r="W431" s="29">
        <v>-2.2003996678866971</v>
      </c>
      <c r="X431">
        <v>0.45762845761137977</v>
      </c>
      <c r="Y431">
        <v>0.61581068183104803</v>
      </c>
      <c r="Z431" s="5">
        <v>0</v>
      </c>
      <c r="AA431">
        <v>0</v>
      </c>
      <c r="AB431" s="5">
        <f>SUM(TBL_DATA[[#This Row],[Consumer.Discretionary.1]:[Utilities.1]])*SQRT(252)</f>
        <v>0</v>
      </c>
      <c r="BO431" s="5" t="str">
        <f xml:space="preserve"> IF(ISBLANK(TBL_DATA[[#This Row],[SMALL.CAP]]),"",  SUM(TBL_DATA[[#This Row],[LARGE.CAP]:[SMALL.CAP]])*SQRT(252))</f>
        <v/>
      </c>
    </row>
    <row r="432" spans="1:67" x14ac:dyDescent="0.25">
      <c r="A432" s="3">
        <f>DATE(YEAR(TBL_DATA[[#This Row],[Date]]), MONTH(TBL_DATA[[#This Row],[Date]]), DAY(TBL_DATA[[#This Row],[Date]]))</f>
        <v>41367</v>
      </c>
      <c r="B432" s="72" t="s">
        <v>548</v>
      </c>
      <c r="C432" s="11">
        <v>-9.5633295776196559E-3</v>
      </c>
      <c r="D432" s="6">
        <v>7.105338625054114E-2</v>
      </c>
      <c r="E432" s="6">
        <v>-4.671353343229756E-2</v>
      </c>
      <c r="F432" s="2">
        <v>0.397613416894956</v>
      </c>
      <c r="G432" s="121">
        <v>0.21627591284434861</v>
      </c>
      <c r="H432" s="18">
        <v>4.9756880670805944E-3</v>
      </c>
      <c r="I432" s="2">
        <v>-0.17442782027198067</v>
      </c>
      <c r="J432" s="6">
        <v>1.6032165085207126</v>
      </c>
      <c r="K432" s="6">
        <v>0.38329546601480624</v>
      </c>
      <c r="L432" s="6">
        <v>4.4137742771848329E-3</v>
      </c>
      <c r="M432" s="6">
        <v>8.9221972243698669E-2</v>
      </c>
      <c r="N432" s="6">
        <v>5.4095453657935631E-2</v>
      </c>
      <c r="O432" s="6">
        <v>-2.5168034837645403E-2</v>
      </c>
      <c r="P432" s="2">
        <v>-1.4466202600489345E-2</v>
      </c>
      <c r="Q432" s="2">
        <v>-1.2576795432010013E-2</v>
      </c>
      <c r="R432" s="6">
        <v>-6.1380784167881286E-2</v>
      </c>
      <c r="S432" s="6">
        <v>6.6947826854624637E-2</v>
      </c>
      <c r="T432" s="86">
        <v>-0.91684505758742507</v>
      </c>
      <c r="U432" s="6">
        <v>-0.15324828521614842</v>
      </c>
      <c r="V432" s="6">
        <v>6.3421039189761122E-2</v>
      </c>
      <c r="W432" s="29">
        <v>-2.4163635155459464</v>
      </c>
      <c r="X432">
        <v>0.46505474177170647</v>
      </c>
      <c r="Y432">
        <v>0.61910860599317008</v>
      </c>
      <c r="Z432" s="5">
        <v>0</v>
      </c>
      <c r="AA432">
        <v>0</v>
      </c>
      <c r="AB432" s="5">
        <f>SUM(TBL_DATA[[#This Row],[Consumer.Discretionary.1]:[Utilities.1]])*SQRT(252)</f>
        <v>0</v>
      </c>
      <c r="BO432" s="5" t="str">
        <f xml:space="preserve"> IF(ISBLANK(TBL_DATA[[#This Row],[SMALL.CAP]]),"",  SUM(TBL_DATA[[#This Row],[LARGE.CAP]:[SMALL.CAP]])*SQRT(252))</f>
        <v/>
      </c>
    </row>
    <row r="433" spans="1:67" x14ac:dyDescent="0.25">
      <c r="A433" s="3">
        <f>DATE(YEAR(TBL_DATA[[#This Row],[Date]]), MONTH(TBL_DATA[[#This Row],[Date]]), DAY(TBL_DATA[[#This Row],[Date]]))</f>
        <v>41368</v>
      </c>
      <c r="B433" s="72" t="s">
        <v>549</v>
      </c>
      <c r="C433" s="11">
        <v>2.4971560167590329E-4</v>
      </c>
      <c r="D433" s="6">
        <v>7.1320844991315635E-2</v>
      </c>
      <c r="E433" s="6">
        <v>-4.6668570300413825E-2</v>
      </c>
      <c r="F433" s="2">
        <v>0.47019962412681815</v>
      </c>
      <c r="G433" s="121">
        <v>0.23797147560204024</v>
      </c>
      <c r="H433" s="18">
        <v>4.8930579458638197E-3</v>
      </c>
      <c r="I433" s="2">
        <v>-0.15724745991719979</v>
      </c>
      <c r="J433" s="6">
        <v>1.7553208705619665</v>
      </c>
      <c r="K433" s="6">
        <v>0.40307930817036636</v>
      </c>
      <c r="L433" s="6">
        <v>4.3306497590465632E-3</v>
      </c>
      <c r="M433" s="6">
        <v>8.8980535520682996E-2</v>
      </c>
      <c r="N433" s="6">
        <v>5.4095453657935631E-2</v>
      </c>
      <c r="O433" s="6">
        <v>-2.4924604086931978E-2</v>
      </c>
      <c r="P433" s="2">
        <v>-1.4479534866572531E-2</v>
      </c>
      <c r="Q433" s="2">
        <v>-1.2595240477644338E-2</v>
      </c>
      <c r="R433" s="6">
        <v>-6.6604995443562132E-2</v>
      </c>
      <c r="S433" s="6">
        <v>6.6917096730314832E-2</v>
      </c>
      <c r="T433" s="86">
        <v>-0.99533600078302098</v>
      </c>
      <c r="U433" s="6">
        <v>-0.14649994178443559</v>
      </c>
      <c r="V433" s="6">
        <v>6.3575533500140696E-2</v>
      </c>
      <c r="W433" s="29">
        <v>-2.3043446703300003</v>
      </c>
      <c r="X433">
        <v>0.48782320117235117</v>
      </c>
      <c r="Y433">
        <v>0.6348852716596648</v>
      </c>
      <c r="Z433" s="5">
        <v>0</v>
      </c>
      <c r="AA433">
        <v>0</v>
      </c>
      <c r="AB433" s="5">
        <f>SUM(TBL_DATA[[#This Row],[Consumer.Discretionary.1]:[Utilities.1]])*SQRT(252)</f>
        <v>0</v>
      </c>
      <c r="BO433" s="5" t="str">
        <f xml:space="preserve"> IF(ISBLANK(TBL_DATA[[#This Row],[SMALL.CAP]]),"",  SUM(TBL_DATA[[#This Row],[LARGE.CAP]:[SMALL.CAP]])*SQRT(252))</f>
        <v/>
      </c>
    </row>
    <row r="434" spans="1:67" x14ac:dyDescent="0.25">
      <c r="A434" s="3">
        <f>DATE(YEAR(TBL_DATA[[#This Row],[Date]]), MONTH(TBL_DATA[[#This Row],[Date]]), DAY(TBL_DATA[[#This Row],[Date]]))</f>
        <v>41369</v>
      </c>
      <c r="B434" s="72" t="s">
        <v>550</v>
      </c>
      <c r="C434" s="11">
        <v>-6.2690707350902012E-3</v>
      </c>
      <c r="D434" s="6">
        <v>6.4604658834088502E-2</v>
      </c>
      <c r="E434" s="6">
        <v>-5.4346033432832397E-2</v>
      </c>
      <c r="F434" s="2">
        <v>0.47678234522156165</v>
      </c>
      <c r="G434" s="121">
        <v>0.24344843103241834</v>
      </c>
      <c r="H434" s="18">
        <v>4.9097639445593068E-3</v>
      </c>
      <c r="I434" s="2">
        <v>-0.14169203762558291</v>
      </c>
      <c r="J434" s="6">
        <v>1.7319234151314746</v>
      </c>
      <c r="K434" s="6">
        <v>0.41481484826244169</v>
      </c>
      <c r="L434" s="6">
        <v>4.3180532440749101E-3</v>
      </c>
      <c r="M434" s="6">
        <v>8.9606933344370532E-2</v>
      </c>
      <c r="N434" s="6">
        <v>5.504314500239111E-2</v>
      </c>
      <c r="O434" s="6">
        <v>-3.1037420715957165E-2</v>
      </c>
      <c r="P434" s="2">
        <v>-1.4625173844573396E-2</v>
      </c>
      <c r="Q434" s="2">
        <v>-1.2727614555658878E-2</v>
      </c>
      <c r="R434" s="6">
        <v>-7.5396500940260958E-2</v>
      </c>
      <c r="S434" s="6">
        <v>6.7210318583350401E-2</v>
      </c>
      <c r="T434" s="86">
        <v>-1.1217994874813533</v>
      </c>
      <c r="U434" s="6">
        <v>-0.14516711681458427</v>
      </c>
      <c r="V434" s="6">
        <v>6.353839699010827E-2</v>
      </c>
      <c r="W434" s="29">
        <v>-2.2847148132677009</v>
      </c>
      <c r="X434">
        <v>0.49340493616543635</v>
      </c>
      <c r="Y434">
        <v>0.64406121468571731</v>
      </c>
      <c r="Z434" s="5">
        <v>0</v>
      </c>
      <c r="AA434">
        <v>0</v>
      </c>
      <c r="AB434" s="5">
        <f>SUM(TBL_DATA[[#This Row],[Consumer.Discretionary.1]:[Utilities.1]])*SQRT(252)</f>
        <v>0</v>
      </c>
      <c r="BO434" s="5" t="str">
        <f xml:space="preserve"> IF(ISBLANK(TBL_DATA[[#This Row],[SMALL.CAP]]),"",  SUM(TBL_DATA[[#This Row],[LARGE.CAP]:[SMALL.CAP]])*SQRT(252))</f>
        <v/>
      </c>
    </row>
    <row r="435" spans="1:67" x14ac:dyDescent="0.25">
      <c r="A435" s="3">
        <f>DATE(YEAR(TBL_DATA[[#This Row],[Date]]), MONTH(TBL_DATA[[#This Row],[Date]]), DAY(TBL_DATA[[#This Row],[Date]]))</f>
        <v>41372</v>
      </c>
      <c r="B435" s="72" t="s">
        <v>551</v>
      </c>
      <c r="C435" s="11">
        <v>4.6756364448414592E-3</v>
      </c>
      <c r="D435" s="6">
        <v>6.9582363176281303E-2</v>
      </c>
      <c r="E435" s="6">
        <v>-5.5069794396143013E-2</v>
      </c>
      <c r="F435" s="2">
        <v>0.4780403629381817</v>
      </c>
      <c r="G435" s="121">
        <v>0.24589526925617944</v>
      </c>
      <c r="H435" s="18">
        <v>4.9091562343040697E-3</v>
      </c>
      <c r="I435" s="2">
        <v>-0.14603153476372188</v>
      </c>
      <c r="J435" s="6">
        <v>1.7231219152613164</v>
      </c>
      <c r="K435" s="6">
        <v>0.41740162192633951</v>
      </c>
      <c r="L435" s="6">
        <v>4.3149488983686233E-3</v>
      </c>
      <c r="M435" s="6">
        <v>8.9741079945527824E-2</v>
      </c>
      <c r="N435" s="6">
        <v>5.504314500239111E-2</v>
      </c>
      <c r="O435" s="6">
        <v>-2.6506903966568962E-2</v>
      </c>
      <c r="P435" s="2">
        <v>-1.4635773708967521E-2</v>
      </c>
      <c r="Q435" s="2">
        <v>-1.2735373667450482E-2</v>
      </c>
      <c r="R435" s="6">
        <v>-7.0222353778769508E-2</v>
      </c>
      <c r="S435" s="6">
        <v>6.7302986353327765E-2</v>
      </c>
      <c r="T435" s="86">
        <v>-1.0433764916480173</v>
      </c>
      <c r="U435" s="6">
        <v>-0.14115353542476561</v>
      </c>
      <c r="V435" s="6">
        <v>6.3492909728843236E-2</v>
      </c>
      <c r="W435" s="29">
        <v>-2.2231385524397083</v>
      </c>
      <c r="X435">
        <v>0.49587828068607659</v>
      </c>
      <c r="Y435">
        <v>0.64606626744192386</v>
      </c>
      <c r="Z435" s="5">
        <v>0</v>
      </c>
      <c r="AA435">
        <v>0</v>
      </c>
      <c r="AB435" s="5">
        <f>SUM(TBL_DATA[[#This Row],[Consumer.Discretionary.1]:[Utilities.1]])*SQRT(252)</f>
        <v>0</v>
      </c>
      <c r="BO435" s="5" t="str">
        <f xml:space="preserve"> IF(ISBLANK(TBL_DATA[[#This Row],[SMALL.CAP]]),"",  SUM(TBL_DATA[[#This Row],[LARGE.CAP]:[SMALL.CAP]])*SQRT(252))</f>
        <v/>
      </c>
    </row>
    <row r="436" spans="1:67" x14ac:dyDescent="0.25">
      <c r="A436" s="3">
        <f>DATE(YEAR(TBL_DATA[[#This Row],[Date]]), MONTH(TBL_DATA[[#This Row],[Date]]), DAY(TBL_DATA[[#This Row],[Date]]))</f>
        <v>41373</v>
      </c>
      <c r="B436" s="72" t="s">
        <v>552</v>
      </c>
      <c r="C436" s="11">
        <v>5.5568675937367981E-5</v>
      </c>
      <c r="D436" s="6">
        <v>6.9641798452008796E-2</v>
      </c>
      <c r="E436" s="6">
        <v>-7.2156025714276928E-2</v>
      </c>
      <c r="F436" s="2">
        <v>0.48227099297534531</v>
      </c>
      <c r="G436" s="121">
        <v>0.24883856093615814</v>
      </c>
      <c r="H436" s="18">
        <v>4.8988483565812844E-3</v>
      </c>
      <c r="I436" s="2">
        <v>-0.14861274302462668</v>
      </c>
      <c r="J436" s="6">
        <v>1.7245798105949384</v>
      </c>
      <c r="K436" s="6">
        <v>0.41898441932536645</v>
      </c>
      <c r="L436" s="6">
        <v>4.3084518407469899E-3</v>
      </c>
      <c r="M436" s="6">
        <v>8.9727924847001081E-2</v>
      </c>
      <c r="N436" s="6">
        <v>5.504314500239111E-2</v>
      </c>
      <c r="O436" s="6">
        <v>-2.6452808244188386E-2</v>
      </c>
      <c r="P436" s="2">
        <v>-1.4650223480928967E-2</v>
      </c>
      <c r="Q436" s="2">
        <v>-1.2750102018071795E-2</v>
      </c>
      <c r="R436" s="6">
        <v>-6.4948598093237386E-2</v>
      </c>
      <c r="S436" s="6">
        <v>6.7084751332050746E-2</v>
      </c>
      <c r="T436" s="86">
        <v>-0.96815739499070363</v>
      </c>
      <c r="U436" s="6">
        <v>-0.13400585742662219</v>
      </c>
      <c r="V436" s="6">
        <v>6.3475191605640607E-2</v>
      </c>
      <c r="W436" s="29">
        <v>-2.111153255892086</v>
      </c>
      <c r="X436">
        <v>0.49883720885290628</v>
      </c>
      <c r="Y436">
        <v>0.64729005810792928</v>
      </c>
      <c r="Z436" s="5">
        <v>0</v>
      </c>
      <c r="AA436">
        <v>0</v>
      </c>
      <c r="AB436" s="5">
        <f>SUM(TBL_DATA[[#This Row],[Consumer.Discretionary.1]:[Utilities.1]])*SQRT(252)</f>
        <v>0</v>
      </c>
      <c r="BO436" s="5" t="str">
        <f xml:space="preserve"> IF(ISBLANK(TBL_DATA[[#This Row],[SMALL.CAP]]),"",  SUM(TBL_DATA[[#This Row],[LARGE.CAP]:[SMALL.CAP]])*SQRT(252))</f>
        <v/>
      </c>
    </row>
    <row r="437" spans="1:67" x14ac:dyDescent="0.25">
      <c r="A437" s="3">
        <f>DATE(YEAR(TBL_DATA[[#This Row],[Date]]), MONTH(TBL_DATA[[#This Row],[Date]]), DAY(TBL_DATA[[#This Row],[Date]]))</f>
        <v>41374</v>
      </c>
      <c r="B437" s="72" t="s">
        <v>553</v>
      </c>
      <c r="C437" s="11">
        <v>3.4728492644505752E-3</v>
      </c>
      <c r="D437" s="6">
        <v>7.3356503184988764E-2</v>
      </c>
      <c r="E437" s="6">
        <v>-6.1594988938217465E-2</v>
      </c>
      <c r="F437" s="2">
        <v>0.46517744870709055</v>
      </c>
      <c r="G437" s="121">
        <v>0.24502579555460877</v>
      </c>
      <c r="H437" s="18">
        <v>4.8863493818272607E-3</v>
      </c>
      <c r="I437" s="2">
        <v>-0.13684734193802128</v>
      </c>
      <c r="J437" s="6">
        <v>1.6421103267271568</v>
      </c>
      <c r="K437" s="6">
        <v>0.4152728658341186</v>
      </c>
      <c r="L437" s="6">
        <v>4.300263656823752E-3</v>
      </c>
      <c r="M437" s="6">
        <v>8.9272712409217844E-2</v>
      </c>
      <c r="N437" s="6">
        <v>5.4093772004357915E-2</v>
      </c>
      <c r="O437" s="6">
        <v>-2.3071825595391005E-2</v>
      </c>
      <c r="P437" s="2">
        <v>-1.4438495467312974E-2</v>
      </c>
      <c r="Q437" s="2">
        <v>-1.254801380081425E-2</v>
      </c>
      <c r="R437" s="6">
        <v>-5.734301076267756E-2</v>
      </c>
      <c r="S437" s="6">
        <v>6.668333328244147E-2</v>
      </c>
      <c r="T437" s="86">
        <v>-0.85993017955172724</v>
      </c>
      <c r="U437" s="6">
        <v>-0.12872671635659561</v>
      </c>
      <c r="V437" s="6">
        <v>6.3003926370014063E-2</v>
      </c>
      <c r="W437" s="29">
        <v>-2.043153875848942</v>
      </c>
      <c r="X437">
        <v>0.49500080358986165</v>
      </c>
      <c r="Y437">
        <v>0.64441668649571648</v>
      </c>
      <c r="Z437" s="5">
        <v>0</v>
      </c>
      <c r="AA437">
        <v>0</v>
      </c>
      <c r="AB437" s="5">
        <f>SUM(TBL_DATA[[#This Row],[Consumer.Discretionary.1]:[Utilities.1]])*SQRT(252)</f>
        <v>0</v>
      </c>
      <c r="BO437" s="5" t="str">
        <f xml:space="preserve"> IF(ISBLANK(TBL_DATA[[#This Row],[SMALL.CAP]]),"",  SUM(TBL_DATA[[#This Row],[LARGE.CAP]:[SMALL.CAP]])*SQRT(252))</f>
        <v/>
      </c>
    </row>
    <row r="438" spans="1:67" x14ac:dyDescent="0.25">
      <c r="A438" s="3">
        <f>DATE(YEAR(TBL_DATA[[#This Row],[Date]]), MONTH(TBL_DATA[[#This Row],[Date]]), DAY(TBL_DATA[[#This Row],[Date]]))</f>
        <v>41375</v>
      </c>
      <c r="B438" s="72" t="s">
        <v>554</v>
      </c>
      <c r="C438" s="11">
        <v>3.5438902501487941E-3</v>
      </c>
      <c r="D438" s="6">
        <v>7.7160360831559638E-2</v>
      </c>
      <c r="E438" s="6">
        <v>-5.3680997986496948E-2</v>
      </c>
      <c r="F438" s="2">
        <v>0.46732340268671546</v>
      </c>
      <c r="G438" s="121">
        <v>0.24646659250560685</v>
      </c>
      <c r="H438" s="18">
        <v>4.8934228755252076E-3</v>
      </c>
      <c r="I438" s="2">
        <v>-0.13135420494042638</v>
      </c>
      <c r="J438" s="6">
        <v>1.6514873898902167</v>
      </c>
      <c r="K438" s="6">
        <v>0.42034193594698316</v>
      </c>
      <c r="L438" s="6">
        <v>4.2918786416367991E-3</v>
      </c>
      <c r="M438" s="6">
        <v>8.9487373727430708E-2</v>
      </c>
      <c r="N438" s="6">
        <v>5.4093772004357915E-2</v>
      </c>
      <c r="O438" s="6">
        <v>-1.9609699363023037E-2</v>
      </c>
      <c r="P438" s="2">
        <v>-1.4430627063574463E-2</v>
      </c>
      <c r="Q438" s="2">
        <v>-1.2535599626306194E-2</v>
      </c>
      <c r="R438" s="6">
        <v>-4.7265206706283536E-2</v>
      </c>
      <c r="S438" s="6">
        <v>6.6634645178173219E-2</v>
      </c>
      <c r="T438" s="86">
        <v>-0.70931880225222066</v>
      </c>
      <c r="U438" s="6">
        <v>-0.12062502039170619</v>
      </c>
      <c r="V438" s="6">
        <v>6.2656923070274928E-2</v>
      </c>
      <c r="W438" s="29">
        <v>-1.9251666772148266</v>
      </c>
      <c r="X438">
        <v>0.49645401852095705</v>
      </c>
      <c r="Y438">
        <v>0.64833782547911167</v>
      </c>
      <c r="Z438" s="5">
        <v>0</v>
      </c>
      <c r="AA438">
        <v>0</v>
      </c>
      <c r="AB438" s="5">
        <f>SUM(TBL_DATA[[#This Row],[Consumer.Discretionary.1]:[Utilities.1]])*SQRT(252)</f>
        <v>0</v>
      </c>
      <c r="BO438" s="5" t="str">
        <f xml:space="preserve"> IF(ISBLANK(TBL_DATA[[#This Row],[SMALL.CAP]]),"",  SUM(TBL_DATA[[#This Row],[LARGE.CAP]:[SMALL.CAP]])*SQRT(252))</f>
        <v/>
      </c>
    </row>
    <row r="439" spans="1:67" x14ac:dyDescent="0.25">
      <c r="A439" s="3">
        <f>DATE(YEAR(TBL_DATA[[#This Row],[Date]]), MONTH(TBL_DATA[[#This Row],[Date]]), DAY(TBL_DATA[[#This Row],[Date]]))</f>
        <v>41376</v>
      </c>
      <c r="B439" s="72" t="s">
        <v>555</v>
      </c>
      <c r="C439" s="11">
        <v>-4.1935083387361818E-3</v>
      </c>
      <c r="D439" s="6">
        <v>7.2643279876256406E-2</v>
      </c>
      <c r="E439" s="6">
        <v>-5.6588786767106214E-2</v>
      </c>
      <c r="F439" s="2">
        <v>0.4809153864954735</v>
      </c>
      <c r="G439" s="121">
        <v>0.25580558700278333</v>
      </c>
      <c r="H439" s="18">
        <v>4.8893887406234269E-3</v>
      </c>
      <c r="I439" s="2">
        <v>-0.13051027209635491</v>
      </c>
      <c r="J439" s="6">
        <v>1.6776071786088251</v>
      </c>
      <c r="K439" s="6">
        <v>0.4294349136287014</v>
      </c>
      <c r="L439" s="6">
        <v>4.2811846735468966E-3</v>
      </c>
      <c r="M439" s="6">
        <v>8.997288280451704E-2</v>
      </c>
      <c r="N439" s="6">
        <v>5.4740096989388462E-2</v>
      </c>
      <c r="O439" s="6">
        <v>-2.3720974263960248E-2</v>
      </c>
      <c r="P439" s="2">
        <v>-1.4583012809746438E-2</v>
      </c>
      <c r="Q439" s="2">
        <v>-1.2677703999991772E-2</v>
      </c>
      <c r="R439" s="6">
        <v>-5.1215781193207133E-2</v>
      </c>
      <c r="S439" s="6">
        <v>6.675117893330576E-2</v>
      </c>
      <c r="T439" s="86">
        <v>-0.76726406951372694</v>
      </c>
      <c r="U439" s="6">
        <v>-0.12288669624026571</v>
      </c>
      <c r="V439" s="6">
        <v>6.2710167189396857E-2</v>
      </c>
      <c r="W439" s="29">
        <v>-1.9595976497578786</v>
      </c>
      <c r="X439">
        <v>0.50577226792577645</v>
      </c>
      <c r="Y439">
        <v>0.65531283645958094</v>
      </c>
      <c r="Z439" s="5">
        <v>0</v>
      </c>
      <c r="AA439">
        <v>0</v>
      </c>
      <c r="AB439" s="5">
        <f>SUM(TBL_DATA[[#This Row],[Consumer.Discretionary.1]:[Utilities.1]])*SQRT(252)</f>
        <v>0</v>
      </c>
      <c r="BO439" s="5" t="str">
        <f xml:space="preserve"> IF(ISBLANK(TBL_DATA[[#This Row],[SMALL.CAP]]),"",  SUM(TBL_DATA[[#This Row],[LARGE.CAP]:[SMALL.CAP]])*SQRT(252))</f>
        <v/>
      </c>
    </row>
    <row r="440" spans="1:67" x14ac:dyDescent="0.25">
      <c r="A440" s="3">
        <f>DATE(YEAR(TBL_DATA[[#This Row],[Date]]), MONTH(TBL_DATA[[#This Row],[Date]]), DAY(TBL_DATA[[#This Row],[Date]]))</f>
        <v>41379</v>
      </c>
      <c r="B440" s="72" t="s">
        <v>556</v>
      </c>
      <c r="C440" s="11">
        <v>-9.3227500034630591E-3</v>
      </c>
      <c r="D440" s="6">
        <v>6.2643294735075461E-2</v>
      </c>
      <c r="E440" s="6">
        <v>-5.4752603406768796E-2</v>
      </c>
      <c r="F440" s="2">
        <v>0.46489675038249212</v>
      </c>
      <c r="G440" s="121">
        <v>0.28902578302732351</v>
      </c>
      <c r="H440" s="18">
        <v>4.884773741809967E-3</v>
      </c>
      <c r="I440" s="2">
        <v>-9.3030523272373045E-2</v>
      </c>
      <c r="J440" s="6">
        <v>1.4903350302999803</v>
      </c>
      <c r="K440" s="6">
        <v>0.43535239774476125</v>
      </c>
      <c r="L440" s="6">
        <v>4.3531764469589051E-3</v>
      </c>
      <c r="M440" s="6">
        <v>9.1963988189166873E-2</v>
      </c>
      <c r="N440" s="6">
        <v>5.7828478182604268E-2</v>
      </c>
      <c r="O440" s="6">
        <v>-3.2822579554521836E-2</v>
      </c>
      <c r="P440" s="2">
        <v>-1.5097993834134333E-2</v>
      </c>
      <c r="Q440" s="2">
        <v>-1.3150520424199346E-2</v>
      </c>
      <c r="R440" s="6">
        <v>-4.5840339301557065E-2</v>
      </c>
      <c r="S440" s="6">
        <v>6.6612172597937933E-2</v>
      </c>
      <c r="T440" s="86">
        <v>-0.68816760531506993</v>
      </c>
      <c r="U440" s="6">
        <v>-9.9994055150368411E-2</v>
      </c>
      <c r="V440" s="6">
        <v>6.2680575204215855E-2</v>
      </c>
      <c r="W440" s="29">
        <v>-1.595295748716149</v>
      </c>
      <c r="X440">
        <v>0.53761118201477498</v>
      </c>
      <c r="Y440">
        <v>0.65981239587079699</v>
      </c>
      <c r="Z440" s="5">
        <v>0</v>
      </c>
      <c r="AA440">
        <v>0</v>
      </c>
      <c r="AB440" s="5">
        <f>SUM(TBL_DATA[[#This Row],[Consumer.Discretionary.1]:[Utilities.1]])*SQRT(252)</f>
        <v>0</v>
      </c>
      <c r="BO440" s="5" t="str">
        <f xml:space="preserve"> IF(ISBLANK(TBL_DATA[[#This Row],[SMALL.CAP]]),"",  SUM(TBL_DATA[[#This Row],[LARGE.CAP]:[SMALL.CAP]])*SQRT(252))</f>
        <v/>
      </c>
    </row>
    <row r="441" spans="1:67" x14ac:dyDescent="0.25">
      <c r="A441" s="3">
        <f>DATE(YEAR(TBL_DATA[[#This Row],[Date]]), MONTH(TBL_DATA[[#This Row],[Date]]), DAY(TBL_DATA[[#This Row],[Date]]))</f>
        <v>41380</v>
      </c>
      <c r="B441" s="72" t="s">
        <v>557</v>
      </c>
      <c r="C441" s="11">
        <v>8.7532859779629411E-3</v>
      </c>
      <c r="D441" s="6">
        <v>7.1944915386456199E-2</v>
      </c>
      <c r="E441" s="6">
        <v>-4.4172437199820669E-2</v>
      </c>
      <c r="F441" s="2">
        <v>0.4743826058580437</v>
      </c>
      <c r="G441" s="121">
        <v>0.30949176061220673</v>
      </c>
      <c r="H441" s="18">
        <v>4.8906954284867231E-3</v>
      </c>
      <c r="I441" s="2">
        <v>-7.6407167463547698E-2</v>
      </c>
      <c r="J441" s="6">
        <v>1.5171320440068528</v>
      </c>
      <c r="K441" s="6">
        <v>0.45029068432056474</v>
      </c>
      <c r="L441" s="6">
        <v>4.3636783761724241E-3</v>
      </c>
      <c r="M441" s="6">
        <v>9.3430022945950569E-2</v>
      </c>
      <c r="N441" s="6">
        <v>5.7712925068904408E-2</v>
      </c>
      <c r="O441" s="6">
        <v>-2.4356599001934098E-2</v>
      </c>
      <c r="P441" s="2">
        <v>-1.5174228657481293E-2</v>
      </c>
      <c r="Q441" s="2">
        <v>-1.3195709794178147E-2</v>
      </c>
      <c r="R441" s="6">
        <v>-3.8009402684194171E-2</v>
      </c>
      <c r="S441" s="6">
        <v>6.6783410405193644E-2</v>
      </c>
      <c r="T441" s="86">
        <v>-0.56914437962332987</v>
      </c>
      <c r="U441" s="6">
        <v>-9.2314234037656706E-2</v>
      </c>
      <c r="V441" s="6">
        <v>6.2904693319282265E-2</v>
      </c>
      <c r="W441" s="29">
        <v>-1.4675253811206403</v>
      </c>
      <c r="X441">
        <v>0.55631983661577877</v>
      </c>
      <c r="Y441">
        <v>0.67103702157225631</v>
      </c>
      <c r="Z441" s="5">
        <v>0</v>
      </c>
      <c r="AA441">
        <v>0</v>
      </c>
      <c r="AB441" s="5">
        <f>SUM(TBL_DATA[[#This Row],[Consumer.Discretionary.1]:[Utilities.1]])*SQRT(252)</f>
        <v>0</v>
      </c>
      <c r="BO441" s="5" t="str">
        <f xml:space="preserve"> IF(ISBLANK(TBL_DATA[[#This Row],[SMALL.CAP]]),"",  SUM(TBL_DATA[[#This Row],[LARGE.CAP]:[SMALL.CAP]])*SQRT(252))</f>
        <v/>
      </c>
    </row>
    <row r="442" spans="1:67" x14ac:dyDescent="0.25">
      <c r="A442" s="3">
        <f>DATE(YEAR(TBL_DATA[[#This Row],[Date]]), MONTH(TBL_DATA[[#This Row],[Date]]), DAY(TBL_DATA[[#This Row],[Date]]))</f>
        <v>41381</v>
      </c>
      <c r="B442" s="72" t="s">
        <v>558</v>
      </c>
      <c r="C442" s="11">
        <v>-7.9981148290870288E-3</v>
      </c>
      <c r="D442" s="6">
        <v>6.3371376862739304E-2</v>
      </c>
      <c r="E442" s="6">
        <v>-4.6645652657954839E-2</v>
      </c>
      <c r="F442" s="2">
        <v>0.47932015083776786</v>
      </c>
      <c r="G442" s="121">
        <v>0.33071728573023129</v>
      </c>
      <c r="H442" s="18">
        <v>4.8915488253134121E-3</v>
      </c>
      <c r="I442" s="2">
        <v>-7.9277362171637278E-2</v>
      </c>
      <c r="J442" s="6">
        <v>1.5242249396574676</v>
      </c>
      <c r="K442" s="6">
        <v>0.46720837651237995</v>
      </c>
      <c r="L442" s="6">
        <v>4.3643571454914766E-3</v>
      </c>
      <c r="M442" s="6">
        <v>9.4916531365102322E-2</v>
      </c>
      <c r="N442" s="6">
        <v>5.9885485257774561E-2</v>
      </c>
      <c r="O442" s="6">
        <v>-3.2159906955357753E-2</v>
      </c>
      <c r="P442" s="2">
        <v>-1.554381343929551E-2</v>
      </c>
      <c r="Q442" s="2">
        <v>-1.3533815562555191E-2</v>
      </c>
      <c r="R442" s="6">
        <v>-4.4761528894266878E-2</v>
      </c>
      <c r="S442" s="6">
        <v>6.6862096416787281E-2</v>
      </c>
      <c r="T442" s="86">
        <v>-0.66946044609855304</v>
      </c>
      <c r="U442" s="6">
        <v>-9.3005887630290496E-2</v>
      </c>
      <c r="V442" s="6">
        <v>6.2894013794687273E-2</v>
      </c>
      <c r="W442" s="29">
        <v>-1.478771698907644</v>
      </c>
      <c r="X442">
        <v>0.57508024286201254</v>
      </c>
      <c r="Y442">
        <v>0.683526427076803</v>
      </c>
      <c r="Z442" s="5">
        <v>0</v>
      </c>
      <c r="AA442">
        <v>0</v>
      </c>
      <c r="AB442" s="5">
        <f>SUM(TBL_DATA[[#This Row],[Consumer.Discretionary.1]:[Utilities.1]])*SQRT(252)</f>
        <v>0</v>
      </c>
      <c r="BO442" s="5" t="str">
        <f xml:space="preserve"> IF(ISBLANK(TBL_DATA[[#This Row],[SMALL.CAP]]),"",  SUM(TBL_DATA[[#This Row],[LARGE.CAP]:[SMALL.CAP]])*SQRT(252))</f>
        <v/>
      </c>
    </row>
    <row r="443" spans="1:67" x14ac:dyDescent="0.25">
      <c r="A443" s="3">
        <f>DATE(YEAR(TBL_DATA[[#This Row],[Date]]), MONTH(TBL_DATA[[#This Row],[Date]]), DAY(TBL_DATA[[#This Row],[Date]]))</f>
        <v>41382</v>
      </c>
      <c r="B443" s="72" t="s">
        <v>559</v>
      </c>
      <c r="C443" s="11">
        <v>-2.7946621952072187E-3</v>
      </c>
      <c r="D443" s="6">
        <v>6.0399613076355774E-2</v>
      </c>
      <c r="E443" s="6">
        <v>-4.37609160683885E-2</v>
      </c>
      <c r="F443" s="2">
        <v>0.47793690625654917</v>
      </c>
      <c r="G443" s="121">
        <v>0.33330436214304671</v>
      </c>
      <c r="H443" s="18">
        <v>4.8920909499034085E-3</v>
      </c>
      <c r="I443" s="2">
        <v>-7.0000241650961637E-2</v>
      </c>
      <c r="J443" s="6">
        <v>1.5246759343890348</v>
      </c>
      <c r="K443" s="6">
        <v>0.47073568842809055</v>
      </c>
      <c r="L443" s="6">
        <v>4.3588007896961812E-3</v>
      </c>
      <c r="M443" s="6">
        <v>9.5111052170213858E-2</v>
      </c>
      <c r="N443" s="6">
        <v>6.0145212827726273E-2</v>
      </c>
      <c r="O443" s="6">
        <v>-3.4864693074395214E-2</v>
      </c>
      <c r="P443" s="2">
        <v>-1.5618544000119841E-2</v>
      </c>
      <c r="Q443" s="2">
        <v>-1.3604426857750738E-2</v>
      </c>
      <c r="R443" s="6">
        <v>-4.9936421458451008E-2</v>
      </c>
      <c r="S443" s="6">
        <v>6.6763830797590948E-2</v>
      </c>
      <c r="T443" s="86">
        <v>-0.74795620415856778</v>
      </c>
      <c r="U443" s="6">
        <v>-9.533762401739132E-2</v>
      </c>
      <c r="V443" s="6">
        <v>6.2850788584734349E-2</v>
      </c>
      <c r="W443" s="29">
        <v>-1.516888270842597</v>
      </c>
      <c r="X443">
        <v>0.57732517885767509</v>
      </c>
      <c r="Y443">
        <v>0.68610180616880068</v>
      </c>
      <c r="Z443" s="5">
        <v>0</v>
      </c>
      <c r="AA443">
        <v>0</v>
      </c>
      <c r="AB443" s="5">
        <f>SUM(TBL_DATA[[#This Row],[Consumer.Discretionary.1]:[Utilities.1]])*SQRT(252)</f>
        <v>0</v>
      </c>
      <c r="BO443" s="5" t="str">
        <f xml:space="preserve"> IF(ISBLANK(TBL_DATA[[#This Row],[SMALL.CAP]]),"",  SUM(TBL_DATA[[#This Row],[LARGE.CAP]:[SMALL.CAP]])*SQRT(252))</f>
        <v/>
      </c>
    </row>
    <row r="444" spans="1:67" x14ac:dyDescent="0.25">
      <c r="A444" s="3">
        <f>DATE(YEAR(TBL_DATA[[#This Row],[Date]]), MONTH(TBL_DATA[[#This Row],[Date]]), DAY(TBL_DATA[[#This Row],[Date]]))</f>
        <v>41383</v>
      </c>
      <c r="B444" s="72" t="s">
        <v>560</v>
      </c>
      <c r="C444" s="11">
        <v>7.8469838155962603E-4</v>
      </c>
      <c r="D444" s="6">
        <v>6.1231706936543118E-2</v>
      </c>
      <c r="E444" s="6">
        <v>-5.8762957289269391E-2</v>
      </c>
      <c r="F444" s="2">
        <v>0.46818454350520394</v>
      </c>
      <c r="G444" s="121">
        <v>0.32571169629593272</v>
      </c>
      <c r="H444" s="18">
        <v>4.9064259241747513E-3</v>
      </c>
      <c r="I444" s="2">
        <v>-8.2884191913258243E-2</v>
      </c>
      <c r="J444" s="6">
        <v>1.4990179136326582</v>
      </c>
      <c r="K444" s="6">
        <v>0.46125695876089873</v>
      </c>
      <c r="L444" s="6">
        <v>4.3856429354029239E-3</v>
      </c>
      <c r="M444" s="6">
        <v>9.4851172452850713E-2</v>
      </c>
      <c r="N444" s="6">
        <v>6.0145212827726273E-2</v>
      </c>
      <c r="O444" s="6">
        <v>-3.4107352961064707E-2</v>
      </c>
      <c r="P444" s="2">
        <v>-1.5622061325442776E-2</v>
      </c>
      <c r="Q444" s="2">
        <v>-1.3613447520296338E-2</v>
      </c>
      <c r="R444" s="6">
        <v>-4.8062002591608755E-2</v>
      </c>
      <c r="S444" s="6">
        <v>6.6669296535369155E-2</v>
      </c>
      <c r="T444" s="86">
        <v>-0.72090160072577147</v>
      </c>
      <c r="U444" s="6">
        <v>-9.5685855326983371E-2</v>
      </c>
      <c r="V444" s="6">
        <v>6.2897455632306268E-2</v>
      </c>
      <c r="W444" s="29">
        <v>-1.5212993016181067</v>
      </c>
      <c r="X444">
        <v>0.57071157014373974</v>
      </c>
      <c r="Y444">
        <v>0.67915900845155464</v>
      </c>
      <c r="Z444" s="5">
        <v>0</v>
      </c>
      <c r="AA444">
        <v>0</v>
      </c>
      <c r="AB444" s="5">
        <f>SUM(TBL_DATA[[#This Row],[Consumer.Discretionary.1]:[Utilities.1]])*SQRT(252)</f>
        <v>0</v>
      </c>
      <c r="BO444" s="5" t="str">
        <f xml:space="preserve"> IF(ISBLANK(TBL_DATA[[#This Row],[SMALL.CAP]]),"",  SUM(TBL_DATA[[#This Row],[LARGE.CAP]:[SMALL.CAP]])*SQRT(252))</f>
        <v/>
      </c>
    </row>
    <row r="445" spans="1:67" x14ac:dyDescent="0.25">
      <c r="A445" s="3">
        <f>DATE(YEAR(TBL_DATA[[#This Row],[Date]]), MONTH(TBL_DATA[[#This Row],[Date]]), DAY(TBL_DATA[[#This Row],[Date]]))</f>
        <v>41386</v>
      </c>
      <c r="B445" s="72" t="s">
        <v>561</v>
      </c>
      <c r="C445" s="11">
        <v>1.4561543523613143E-3</v>
      </c>
      <c r="D445" s="6">
        <v>6.2777024105462598E-2</v>
      </c>
      <c r="E445" s="6">
        <v>-4.5837657802261123E-2</v>
      </c>
      <c r="F445" s="2">
        <v>0.47070125667097257</v>
      </c>
      <c r="G445" s="121">
        <v>0.33103908701392115</v>
      </c>
      <c r="H445" s="18">
        <v>4.8794606822539508E-3</v>
      </c>
      <c r="I445" s="2">
        <v>-7.1414809752919584E-2</v>
      </c>
      <c r="J445" s="6">
        <v>1.5008670419486527</v>
      </c>
      <c r="K445" s="6">
        <v>0.46470164903204147</v>
      </c>
      <c r="L445" s="6">
        <v>4.3648508101162163E-3</v>
      </c>
      <c r="M445" s="6">
        <v>9.4704741244363233E-2</v>
      </c>
      <c r="N445" s="6">
        <v>5.9904655126631533E-2</v>
      </c>
      <c r="O445" s="6">
        <v>-3.2700864179165179E-2</v>
      </c>
      <c r="P445" s="2">
        <v>-1.5531908840688792E-2</v>
      </c>
      <c r="Q445" s="2">
        <v>-1.3526395932866718E-2</v>
      </c>
      <c r="R445" s="6">
        <v>-4.6300815567421272E-2</v>
      </c>
      <c r="S445" s="6">
        <v>6.66473350909879E-2</v>
      </c>
      <c r="T445" s="86">
        <v>-0.69471368216314622</v>
      </c>
      <c r="U445" s="6">
        <v>-9.3351962912963771E-2</v>
      </c>
      <c r="V445" s="6">
        <v>6.2862484146817083E-2</v>
      </c>
      <c r="W445" s="29">
        <v>-1.4850186749689633</v>
      </c>
      <c r="X445">
        <v>0.57535996299179626</v>
      </c>
      <c r="Y445">
        <v>0.68169028820428523</v>
      </c>
      <c r="Z445" s="5">
        <v>0</v>
      </c>
      <c r="AA445">
        <v>0</v>
      </c>
      <c r="AB445" s="5">
        <f>SUM(TBL_DATA[[#This Row],[Consumer.Discretionary.1]:[Utilities.1]])*SQRT(252)</f>
        <v>0</v>
      </c>
      <c r="BO445" s="5" t="str">
        <f xml:space="preserve"> IF(ISBLANK(TBL_DATA[[#This Row],[SMALL.CAP]]),"",  SUM(TBL_DATA[[#This Row],[LARGE.CAP]:[SMALL.CAP]])*SQRT(252))</f>
        <v/>
      </c>
    </row>
    <row r="446" spans="1:67" x14ac:dyDescent="0.25">
      <c r="A446" s="3">
        <f>DATE(YEAR(TBL_DATA[[#This Row],[Date]]), MONTH(TBL_DATA[[#This Row],[Date]]), DAY(TBL_DATA[[#This Row],[Date]]))</f>
        <v>41387</v>
      </c>
      <c r="B446" s="72" t="s">
        <v>562</v>
      </c>
      <c r="C446" s="11">
        <v>2.4466969591052179E-3</v>
      </c>
      <c r="D446" s="6">
        <v>6.5377317418548353E-2</v>
      </c>
      <c r="E446" s="6">
        <v>-4.8552795828301409E-2</v>
      </c>
      <c r="F446" s="2">
        <v>0.46563961280780974</v>
      </c>
      <c r="G446" s="121">
        <v>0.33084560793535139</v>
      </c>
      <c r="H446" s="18">
        <v>4.8852723984277426E-3</v>
      </c>
      <c r="I446" s="2">
        <v>-9.8362253227396557E-2</v>
      </c>
      <c r="J446" s="6">
        <v>1.4129100174726066</v>
      </c>
      <c r="K446" s="6">
        <v>0.44589995158438356</v>
      </c>
      <c r="L446" s="6">
        <v>4.4454907634547351E-3</v>
      </c>
      <c r="M446" s="6">
        <v>9.4803831249563764E-2</v>
      </c>
      <c r="N446" s="6">
        <v>5.9904655126631533E-2</v>
      </c>
      <c r="O446" s="6">
        <v>-3.0334176325007234E-2</v>
      </c>
      <c r="P446" s="2">
        <v>-1.5520380095556714E-2</v>
      </c>
      <c r="Q446" s="2">
        <v>-1.351276881037935E-2</v>
      </c>
      <c r="R446" s="6">
        <v>-4.0287108136051408E-2</v>
      </c>
      <c r="S446" s="6">
        <v>6.6360021423582549E-2</v>
      </c>
      <c r="T446" s="86">
        <v>-0.60709908272775914</v>
      </c>
      <c r="U446" s="6">
        <v>-9.5752547849471514E-2</v>
      </c>
      <c r="V446" s="6">
        <v>6.3379520666503028E-2</v>
      </c>
      <c r="W446" s="29">
        <v>-1.510780561962787</v>
      </c>
      <c r="X446">
        <v>0.57519180099802492</v>
      </c>
      <c r="Y446">
        <v>0.66775740473946354</v>
      </c>
      <c r="Z446" s="5">
        <v>0</v>
      </c>
      <c r="AA446">
        <v>0</v>
      </c>
      <c r="AB446" s="5">
        <f>SUM(TBL_DATA[[#This Row],[Consumer.Discretionary.1]:[Utilities.1]])*SQRT(252)</f>
        <v>0</v>
      </c>
      <c r="BO446" s="5" t="str">
        <f xml:space="preserve"> IF(ISBLANK(TBL_DATA[[#This Row],[SMALL.CAP]]),"",  SUM(TBL_DATA[[#This Row],[LARGE.CAP]:[SMALL.CAP]])*SQRT(252))</f>
        <v/>
      </c>
    </row>
    <row r="447" spans="1:67" x14ac:dyDescent="0.25">
      <c r="A447" s="3">
        <f>DATE(YEAR(TBL_DATA[[#This Row],[Date]]), MONTH(TBL_DATA[[#This Row],[Date]]), DAY(TBL_DATA[[#This Row],[Date]]))</f>
        <v>41388</v>
      </c>
      <c r="B447" s="72" t="s">
        <v>563</v>
      </c>
      <c r="C447" s="11">
        <v>7.8382147838215437E-3</v>
      </c>
      <c r="D447" s="6">
        <v>7.3727973658286539E-2</v>
      </c>
      <c r="E447" s="6">
        <v>-1.3451470322941361E-2</v>
      </c>
      <c r="F447" s="2">
        <v>0.46379174712011922</v>
      </c>
      <c r="G447" s="121">
        <v>0.32020759133202542</v>
      </c>
      <c r="H447" s="18">
        <v>4.9855464755032119E-3</v>
      </c>
      <c r="I447" s="2">
        <v>-7.8671208549387583E-2</v>
      </c>
      <c r="J447" s="6">
        <v>1.4280111946906897</v>
      </c>
      <c r="K447" s="6">
        <v>0.44585275712938433</v>
      </c>
      <c r="L447" s="6">
        <v>4.5012921620359962E-3</v>
      </c>
      <c r="M447" s="6">
        <v>9.5989755240554794E-2</v>
      </c>
      <c r="N447" s="6">
        <v>5.9897789913390106E-2</v>
      </c>
      <c r="O447" s="6">
        <v>-2.2733727330511377E-2</v>
      </c>
      <c r="P447" s="2">
        <v>-1.5586287816380953E-2</v>
      </c>
      <c r="Q447" s="2">
        <v>-1.3553562837418275E-2</v>
      </c>
      <c r="R447" s="6">
        <v>-1.1006009278017648E-2</v>
      </c>
      <c r="S447" s="6">
        <v>6.6587191445876284E-2</v>
      </c>
      <c r="T447" s="86">
        <v>-0.16528718270034867</v>
      </c>
      <c r="U447" s="6">
        <v>-7.4947975153352941E-2</v>
      </c>
      <c r="V447" s="6">
        <v>6.3441751938954904E-2</v>
      </c>
      <c r="W447" s="29">
        <v>-1.1813667318876941</v>
      </c>
      <c r="X447">
        <v>0.56586888174914285</v>
      </c>
      <c r="Y447">
        <v>0.66772206577990545</v>
      </c>
      <c r="Z447" s="5">
        <v>0</v>
      </c>
      <c r="AA447">
        <v>0</v>
      </c>
      <c r="AB447" s="5">
        <f>SUM(TBL_DATA[[#This Row],[Consumer.Discretionary.1]:[Utilities.1]])*SQRT(252)</f>
        <v>0</v>
      </c>
      <c r="BO447" s="5" t="str">
        <f xml:space="preserve"> IF(ISBLANK(TBL_DATA[[#This Row],[SMALL.CAP]]),"",  SUM(TBL_DATA[[#This Row],[LARGE.CAP]:[SMALL.CAP]])*SQRT(252))</f>
        <v/>
      </c>
    </row>
    <row r="448" spans="1:67" x14ac:dyDescent="0.25">
      <c r="A448" s="3">
        <f>DATE(YEAR(TBL_DATA[[#This Row],[Date]]), MONTH(TBL_DATA[[#This Row],[Date]]), DAY(TBL_DATA[[#This Row],[Date]]))</f>
        <v>41389</v>
      </c>
      <c r="B448" s="72" t="s">
        <v>564</v>
      </c>
      <c r="C448" s="11">
        <v>2.1311339293127282E-3</v>
      </c>
      <c r="D448" s="6">
        <v>7.601623177380179E-2</v>
      </c>
      <c r="E448" s="6">
        <v>3.0481439931488996E-3</v>
      </c>
      <c r="F448" s="2">
        <v>0.46292952383392777</v>
      </c>
      <c r="G448" s="121">
        <v>0.32200603329665684</v>
      </c>
      <c r="H448" s="18">
        <v>4.9619454355670231E-3</v>
      </c>
      <c r="I448" s="2">
        <v>-6.1812311618588356E-2</v>
      </c>
      <c r="J448" s="6">
        <v>1.4429765405960144</v>
      </c>
      <c r="K448" s="6">
        <v>0.46084230854420782</v>
      </c>
      <c r="L448" s="6">
        <v>4.4248338940704604E-3</v>
      </c>
      <c r="M448" s="6">
        <v>9.5661974359311563E-2</v>
      </c>
      <c r="N448" s="6">
        <v>5.9406559827005573E-2</v>
      </c>
      <c r="O448" s="6">
        <v>-2.0651042018852594E-2</v>
      </c>
      <c r="P448" s="2">
        <v>-1.5437109256048088E-2</v>
      </c>
      <c r="Q448" s="2">
        <v>-1.3411325521838664E-2</v>
      </c>
      <c r="R448" s="6">
        <v>-1.4615669785187357E-3</v>
      </c>
      <c r="S448" s="6">
        <v>6.6420596152580655E-2</v>
      </c>
      <c r="T448" s="86">
        <v>-2.2004725389113345E-2</v>
      </c>
      <c r="U448" s="6">
        <v>-6.0578179487633999E-2</v>
      </c>
      <c r="V448" s="6">
        <v>6.2486114387026309E-2</v>
      </c>
      <c r="W448" s="29">
        <v>-0.96946625793412355</v>
      </c>
      <c r="X448">
        <v>0.56745575448369256</v>
      </c>
      <c r="Y448">
        <v>0.6788536724097527</v>
      </c>
      <c r="Z448" s="5">
        <v>0</v>
      </c>
      <c r="AA448">
        <v>0</v>
      </c>
      <c r="AB448" s="5">
        <f>SUM(TBL_DATA[[#This Row],[Consumer.Discretionary.1]:[Utilities.1]])*SQRT(252)</f>
        <v>0</v>
      </c>
      <c r="BO448" s="5" t="str">
        <f xml:space="preserve"> IF(ISBLANK(TBL_DATA[[#This Row],[SMALL.CAP]]),"",  SUM(TBL_DATA[[#This Row],[LARGE.CAP]:[SMALL.CAP]])*SQRT(252))</f>
        <v/>
      </c>
    </row>
    <row r="449" spans="1:67" x14ac:dyDescent="0.25">
      <c r="A449" s="3">
        <f>DATE(YEAR(TBL_DATA[[#This Row],[Date]]), MONTH(TBL_DATA[[#This Row],[Date]]), DAY(TBL_DATA[[#This Row],[Date]]))</f>
        <v>41390</v>
      </c>
      <c r="B449" s="72" t="s">
        <v>565</v>
      </c>
      <c r="C449" s="11">
        <v>-5.8688687582855205E-3</v>
      </c>
      <c r="D449" s="6">
        <v>6.9701233727736511E-2</v>
      </c>
      <c r="E449" s="6">
        <v>-1.2570754799033135E-2</v>
      </c>
      <c r="F449" s="2">
        <v>0.4690000506620014</v>
      </c>
      <c r="G449" s="121">
        <v>0.3236534262436998</v>
      </c>
      <c r="H449" s="18">
        <v>4.9991307590709676E-3</v>
      </c>
      <c r="I449" s="2">
        <v>-7.4648851389731652E-2</v>
      </c>
      <c r="J449" s="6">
        <v>1.4574985555645317</v>
      </c>
      <c r="K449" s="6">
        <v>0.46457879006813751</v>
      </c>
      <c r="L449" s="6">
        <v>4.4479268355637246E-3</v>
      </c>
      <c r="M449" s="6">
        <v>9.6496179656846648E-2</v>
      </c>
      <c r="N449" s="6">
        <v>6.0555047952152691E-2</v>
      </c>
      <c r="O449" s="6">
        <v>-2.6398712521807588E-2</v>
      </c>
      <c r="P449" s="2">
        <v>-1.5685922932050955E-2</v>
      </c>
      <c r="Q449" s="2">
        <v>-1.3642473667372859E-2</v>
      </c>
      <c r="R449" s="6">
        <v>-8.8151206770168411E-3</v>
      </c>
      <c r="S449" s="6">
        <v>6.6782952108529553E-2</v>
      </c>
      <c r="T449" s="86">
        <v>-0.13199657096157283</v>
      </c>
      <c r="U449" s="6">
        <v>-6.87358190903683E-2</v>
      </c>
      <c r="V449" s="6">
        <v>6.2728689447786548E-2</v>
      </c>
      <c r="W449" s="29">
        <v>-1.0957636720209483</v>
      </c>
      <c r="X449">
        <v>0.56890546336249914</v>
      </c>
      <c r="Y449">
        <v>0.68160016877061991</v>
      </c>
      <c r="Z449" s="5">
        <v>0</v>
      </c>
      <c r="AA449">
        <v>0</v>
      </c>
      <c r="AB449" s="5">
        <f>SUM(TBL_DATA[[#This Row],[Consumer.Discretionary.1]:[Utilities.1]])*SQRT(252)</f>
        <v>0</v>
      </c>
      <c r="BO449" s="5" t="str">
        <f xml:space="preserve"> IF(ISBLANK(TBL_DATA[[#This Row],[SMALL.CAP]]),"",  SUM(TBL_DATA[[#This Row],[LARGE.CAP]:[SMALL.CAP]])*SQRT(252))</f>
        <v/>
      </c>
    </row>
    <row r="450" spans="1:67" x14ac:dyDescent="0.25">
      <c r="A450" s="3">
        <f>DATE(YEAR(TBL_DATA[[#This Row],[Date]]), MONTH(TBL_DATA[[#This Row],[Date]]), DAY(TBL_DATA[[#This Row],[Date]]))</f>
        <v>41393</v>
      </c>
      <c r="B450" s="72" t="s">
        <v>566</v>
      </c>
      <c r="C450" s="11">
        <v>6.4869219763582127E-3</v>
      </c>
      <c r="D450" s="6">
        <v>7.6640302168942354E-2</v>
      </c>
      <c r="E450" s="6">
        <v>-1.2225327507333072E-2</v>
      </c>
      <c r="F450" s="2">
        <v>0.47685325660166533</v>
      </c>
      <c r="G450" s="121">
        <v>0.33249168182074113</v>
      </c>
      <c r="H450" s="18">
        <v>5.0044630744024944E-3</v>
      </c>
      <c r="I450" s="2">
        <v>-6.712173824728529E-2</v>
      </c>
      <c r="J450" s="6">
        <v>1.4696156840700139</v>
      </c>
      <c r="K450" s="6">
        <v>0.46622768471170978</v>
      </c>
      <c r="L450" s="6">
        <v>4.475145608064092E-3</v>
      </c>
      <c r="M450" s="6">
        <v>9.7236522470537254E-2</v>
      </c>
      <c r="N450" s="6">
        <v>6.0555047952152691E-2</v>
      </c>
      <c r="O450" s="6">
        <v>-2.0083036933854714E-2</v>
      </c>
      <c r="P450" s="2">
        <v>-1.5732213953647493E-2</v>
      </c>
      <c r="Q450" s="2">
        <v>-1.36730868353629E-2</v>
      </c>
      <c r="R450" s="6">
        <v>-1.9088484387650428E-2</v>
      </c>
      <c r="S450" s="6">
        <v>6.6304404485732854E-2</v>
      </c>
      <c r="T450" s="86">
        <v>-0.28789164966797676</v>
      </c>
      <c r="U450" s="6">
        <v>-7.1653708262692573E-2</v>
      </c>
      <c r="V450" s="6">
        <v>6.2718073490695997E-2</v>
      </c>
      <c r="W450" s="29">
        <v>-1.1424730428513903</v>
      </c>
      <c r="X450">
        <v>0.57662091691226502</v>
      </c>
      <c r="Y450">
        <v>0.68280867357680053</v>
      </c>
      <c r="Z450" s="5">
        <v>0</v>
      </c>
      <c r="AA450">
        <v>0</v>
      </c>
      <c r="AB450" s="5">
        <f>SUM(TBL_DATA[[#This Row],[Consumer.Discretionary.1]:[Utilities.1]])*SQRT(252)</f>
        <v>0</v>
      </c>
      <c r="BO450" s="5" t="str">
        <f xml:space="preserve"> IF(ISBLANK(TBL_DATA[[#This Row],[SMALL.CAP]]),"",  SUM(TBL_DATA[[#This Row],[LARGE.CAP]:[SMALL.CAP]])*SQRT(252))</f>
        <v/>
      </c>
    </row>
    <row r="451" spans="1:67" x14ac:dyDescent="0.25">
      <c r="A451" s="3">
        <f>DATE(YEAR(TBL_DATA[[#This Row],[Date]]), MONTH(TBL_DATA[[#This Row],[Date]]), DAY(TBL_DATA[[#This Row],[Date]]))</f>
        <v>41394</v>
      </c>
      <c r="B451" s="72" t="s">
        <v>567</v>
      </c>
      <c r="C451" s="11">
        <v>3.1742526705125299E-3</v>
      </c>
      <c r="D451" s="6">
        <v>8.0057830523283524E-2</v>
      </c>
      <c r="E451" s="6">
        <v>2.0315748533307865E-2</v>
      </c>
      <c r="F451" s="2">
        <v>0.48584082752117852</v>
      </c>
      <c r="G451" s="121">
        <v>0.34597593647283226</v>
      </c>
      <c r="H451" s="18">
        <v>4.9369388787115628E-3</v>
      </c>
      <c r="I451" s="2">
        <v>-4.598203662487399E-2</v>
      </c>
      <c r="J451" s="6">
        <v>1.4870951893832012</v>
      </c>
      <c r="K451" s="6">
        <v>0.4838416364918513</v>
      </c>
      <c r="L451" s="6">
        <v>4.3858358288773672E-3</v>
      </c>
      <c r="M451" s="6">
        <v>9.6908340611621874E-2</v>
      </c>
      <c r="N451" s="6">
        <v>5.9957293874440119E-2</v>
      </c>
      <c r="O451" s="6">
        <v>-1.6972532896961545E-2</v>
      </c>
      <c r="P451" s="2">
        <v>-1.5559808008525673E-2</v>
      </c>
      <c r="Q451" s="2">
        <v>-1.3507630626289353E-2</v>
      </c>
      <c r="R451" s="6">
        <v>-1.4969302285919861E-2</v>
      </c>
      <c r="S451" s="6">
        <v>6.6381217191239086E-2</v>
      </c>
      <c r="T451" s="86">
        <v>-0.22550508892891305</v>
      </c>
      <c r="U451" s="6">
        <v>-7.5598147170315433E-2</v>
      </c>
      <c r="V451" s="6">
        <v>6.2681147045929336E-2</v>
      </c>
      <c r="W451" s="29">
        <v>-1.2060747247481163</v>
      </c>
      <c r="X451">
        <v>0.58819719182671404</v>
      </c>
      <c r="Y451">
        <v>0.69558726015637362</v>
      </c>
      <c r="Z451" s="5">
        <v>0</v>
      </c>
      <c r="AA451">
        <v>0</v>
      </c>
      <c r="AB451" s="5">
        <f>SUM(TBL_DATA[[#This Row],[Consumer.Discretionary.1]:[Utilities.1]])*SQRT(252)</f>
        <v>0</v>
      </c>
      <c r="BO451" s="5" t="str">
        <f xml:space="preserve"> IF(ISBLANK(TBL_DATA[[#This Row],[SMALL.CAP]]),"",  SUM(TBL_DATA[[#This Row],[LARGE.CAP]:[SMALL.CAP]])*SQRT(252))</f>
        <v/>
      </c>
    </row>
    <row r="452" spans="1:67" x14ac:dyDescent="0.25">
      <c r="A452" s="3">
        <f>DATE(YEAR(TBL_DATA[[#This Row],[Date]]), MONTH(TBL_DATA[[#This Row],[Date]]), DAY(TBL_DATA[[#This Row],[Date]]))</f>
        <v>41395</v>
      </c>
      <c r="B452" s="72" t="s">
        <v>568</v>
      </c>
      <c r="C452" s="11">
        <v>-1.5201959057891267E-2</v>
      </c>
      <c r="D452" s="6">
        <v>6.3638835603513799E-2</v>
      </c>
      <c r="E452" s="6">
        <v>-3.5249937241854656E-3</v>
      </c>
      <c r="F452" s="2">
        <v>0.50926113857662869</v>
      </c>
      <c r="G452" s="121">
        <v>0.36202279041122382</v>
      </c>
      <c r="H452" s="18">
        <v>5.0577155143380695E-3</v>
      </c>
      <c r="I452" s="2">
        <v>-6.5562382305394129E-2</v>
      </c>
      <c r="J452" s="6">
        <v>1.5451970764886127</v>
      </c>
      <c r="K452" s="6">
        <v>0.49741274123831208</v>
      </c>
      <c r="L452" s="6">
        <v>4.4890821436615585E-3</v>
      </c>
      <c r="M452" s="6">
        <v>0.10051990872927849</v>
      </c>
      <c r="N452" s="6">
        <v>6.5316492371230037E-2</v>
      </c>
      <c r="O452" s="6">
        <v>-3.1916476204644328E-2</v>
      </c>
      <c r="P452" s="2">
        <v>-1.6276387665102574E-2</v>
      </c>
      <c r="Q452" s="2">
        <v>-1.414772998861414E-2</v>
      </c>
      <c r="R452" s="6">
        <v>-4.886258817760647E-2</v>
      </c>
      <c r="S452" s="6">
        <v>6.8081562550095814E-2</v>
      </c>
      <c r="T452" s="86">
        <v>-0.71770662052082557</v>
      </c>
      <c r="U452" s="6">
        <v>-0.10516806625069652</v>
      </c>
      <c r="V452" s="6">
        <v>6.4346506120620928E-2</v>
      </c>
      <c r="W452" s="29">
        <v>-1.6344021236141932</v>
      </c>
      <c r="X452">
        <v>0.60168329743414328</v>
      </c>
      <c r="Y452">
        <v>0.70527494017461889</v>
      </c>
      <c r="Z452" s="5">
        <v>0</v>
      </c>
      <c r="AA452">
        <v>0</v>
      </c>
      <c r="AB452" s="5">
        <f>SUM(TBL_DATA[[#This Row],[Consumer.Discretionary.1]:[Utilities.1]])*SQRT(252)</f>
        <v>0</v>
      </c>
      <c r="BO452" s="5" t="str">
        <f xml:space="preserve"> IF(ISBLANK(TBL_DATA[[#This Row],[SMALL.CAP]]),"",  SUM(TBL_DATA[[#This Row],[LARGE.CAP]:[SMALL.CAP]])*SQRT(252))</f>
        <v/>
      </c>
    </row>
    <row r="453" spans="1:67" x14ac:dyDescent="0.25">
      <c r="A453" s="3">
        <f>DATE(YEAR(TBL_DATA[[#This Row],[Date]]), MONTH(TBL_DATA[[#This Row],[Date]]), DAY(TBL_DATA[[#This Row],[Date]]))</f>
        <v>41396</v>
      </c>
      <c r="B453" s="72" t="s">
        <v>569</v>
      </c>
      <c r="C453" s="11">
        <v>7.5436905410502875E-3</v>
      </c>
      <c r="D453" s="6">
        <v>7.1662597826749552E-2</v>
      </c>
      <c r="E453" s="6">
        <v>-0.10617938931538484</v>
      </c>
      <c r="F453" s="2">
        <v>0.54396543240286999</v>
      </c>
      <c r="G453" s="121">
        <v>0.55792059749221368</v>
      </c>
      <c r="H453" s="18">
        <v>3.653154545551626E-3</v>
      </c>
      <c r="I453" s="2">
        <v>-0.12309832391417064</v>
      </c>
      <c r="J453" s="6">
        <v>1.4436690640886805</v>
      </c>
      <c r="K453" s="6">
        <v>0.57819949792949632</v>
      </c>
      <c r="L453" s="6">
        <v>3.5683829134583699E-3</v>
      </c>
      <c r="M453" s="6">
        <v>8.7220420350105618E-2</v>
      </c>
      <c r="N453" s="6">
        <v>6.5316492371230037E-2</v>
      </c>
      <c r="O453" s="6">
        <v>-2.4613553683242917E-2</v>
      </c>
      <c r="P453" s="2">
        <v>-1.4356393732768008E-2</v>
      </c>
      <c r="Q453" s="2">
        <v>-1.2509372384740038E-2</v>
      </c>
      <c r="R453" s="6">
        <v>-4.8315806422407626E-2</v>
      </c>
      <c r="S453" s="6">
        <v>6.8176657998173407E-2</v>
      </c>
      <c r="T453" s="86">
        <v>-0.70868546275327993</v>
      </c>
      <c r="U453" s="6">
        <v>-0.10810839598301192</v>
      </c>
      <c r="V453" s="6">
        <v>6.4290265938123856E-2</v>
      </c>
      <c r="W453" s="29">
        <v>-1.6815670989300435</v>
      </c>
      <c r="X453">
        <v>0.74694082596428857</v>
      </c>
      <c r="Y453">
        <v>0.76039430424582755</v>
      </c>
      <c r="Z453" s="5">
        <v>0</v>
      </c>
      <c r="AA453">
        <v>0</v>
      </c>
      <c r="AB453" s="5">
        <f>SUM(TBL_DATA[[#This Row],[Consumer.Discretionary.1]:[Utilities.1]])*SQRT(252)</f>
        <v>0</v>
      </c>
      <c r="BO453" s="5" t="str">
        <f xml:space="preserve"> IF(ISBLANK(TBL_DATA[[#This Row],[SMALL.CAP]]),"",  SUM(TBL_DATA[[#This Row],[LARGE.CAP]:[SMALL.CAP]])*SQRT(252))</f>
        <v/>
      </c>
    </row>
    <row r="454" spans="1:67" x14ac:dyDescent="0.25">
      <c r="A454" s="3">
        <f>DATE(YEAR(TBL_DATA[[#This Row],[Date]]), MONTH(TBL_DATA[[#This Row],[Date]]), DAY(TBL_DATA[[#This Row],[Date]]))</f>
        <v>41397</v>
      </c>
      <c r="B454" s="72" t="s">
        <v>570</v>
      </c>
      <c r="C454" s="11">
        <v>4.3259431804001658E-3</v>
      </c>
      <c r="D454" s="6">
        <v>7.6298549333508214E-2</v>
      </c>
      <c r="E454" s="6">
        <v>-0.10536533318268249</v>
      </c>
      <c r="F454" s="2">
        <v>0.54446647920205715</v>
      </c>
      <c r="G454" s="121">
        <v>0.5592892663636656</v>
      </c>
      <c r="H454" s="18">
        <v>3.6518107473972605E-3</v>
      </c>
      <c r="I454" s="2">
        <v>-0.12152808104278912</v>
      </c>
      <c r="J454" s="6">
        <v>1.4497368722884634</v>
      </c>
      <c r="K454" s="6">
        <v>0.58127115970616139</v>
      </c>
      <c r="L454" s="6">
        <v>3.5595728497935758E-3</v>
      </c>
      <c r="M454" s="6">
        <v>8.732361753353611E-2</v>
      </c>
      <c r="N454" s="6">
        <v>6.5316492371230037E-2</v>
      </c>
      <c r="O454" s="6">
        <v>-2.0394087337544109E-2</v>
      </c>
      <c r="P454" s="2">
        <v>-1.4364479501928158E-2</v>
      </c>
      <c r="Q454" s="2">
        <v>-1.2515272800973806E-2</v>
      </c>
      <c r="R454" s="6">
        <v>-6.3434652759613575E-2</v>
      </c>
      <c r="S454" s="6">
        <v>6.7232615534718265E-2</v>
      </c>
      <c r="T454" s="86">
        <v>-0.94351011417749386</v>
      </c>
      <c r="U454" s="6">
        <v>-0.1254035058291153</v>
      </c>
      <c r="V454" s="6">
        <v>6.3342843235030769E-2</v>
      </c>
      <c r="W454" s="29">
        <v>-1.9797580819637546</v>
      </c>
      <c r="X454">
        <v>0.74785644769812987</v>
      </c>
      <c r="Y454">
        <v>0.76241141105453125</v>
      </c>
      <c r="Z454" s="5">
        <v>0</v>
      </c>
      <c r="AA454">
        <v>0</v>
      </c>
      <c r="AB454" s="5">
        <f>SUM(TBL_DATA[[#This Row],[Consumer.Discretionary.1]:[Utilities.1]])*SQRT(252)</f>
        <v>0</v>
      </c>
      <c r="BO454" s="5" t="str">
        <f xml:space="preserve"> IF(ISBLANK(TBL_DATA[[#This Row],[SMALL.CAP]]),"",  SUM(TBL_DATA[[#This Row],[LARGE.CAP]:[SMALL.CAP]])*SQRT(252))</f>
        <v/>
      </c>
    </row>
    <row r="455" spans="1:67" x14ac:dyDescent="0.25">
      <c r="A455" s="3">
        <f>DATE(YEAR(TBL_DATA[[#This Row],[Date]]), MONTH(TBL_DATA[[#This Row],[Date]]), DAY(TBL_DATA[[#This Row],[Date]]))</f>
        <v>41400</v>
      </c>
      <c r="B455" s="72" t="s">
        <v>571</v>
      </c>
      <c r="C455" s="11">
        <v>2.4573755781045433E-3</v>
      </c>
      <c r="D455" s="6">
        <v>7.8943419103389534E-2</v>
      </c>
      <c r="E455" s="6">
        <v>-9.090296174877599E-2</v>
      </c>
      <c r="F455" s="2">
        <v>0.53851374418113451</v>
      </c>
      <c r="G455" s="121">
        <v>0.54208611745456192</v>
      </c>
      <c r="H455" s="18">
        <v>3.6527811896236687E-3</v>
      </c>
      <c r="I455" s="2">
        <v>-0.10544578229513868</v>
      </c>
      <c r="J455" s="6">
        <v>1.4263106113684909</v>
      </c>
      <c r="K455" s="6">
        <v>0.5717510166996973</v>
      </c>
      <c r="L455" s="6">
        <v>3.5324817181521541E-3</v>
      </c>
      <c r="M455" s="6">
        <v>8.569037097334864E-2</v>
      </c>
      <c r="N455" s="6">
        <v>6.3142447567604704E-2</v>
      </c>
      <c r="O455" s="6">
        <v>-1.798682769160076E-2</v>
      </c>
      <c r="P455" s="2">
        <v>-1.3920817066992823E-2</v>
      </c>
      <c r="Q455" s="2">
        <v>-1.2106196776550488E-2</v>
      </c>
      <c r="R455" s="6">
        <v>-4.7935213794041975E-2</v>
      </c>
      <c r="S455" s="6">
        <v>6.6344783199076746E-2</v>
      </c>
      <c r="T455" s="86">
        <v>-0.72251669962061227</v>
      </c>
      <c r="U455" s="6">
        <v>-0.11446912743716831</v>
      </c>
      <c r="V455" s="6">
        <v>6.2412681424062692E-2</v>
      </c>
      <c r="W455" s="29">
        <v>-1.8340684108636243</v>
      </c>
      <c r="X455">
        <v>0.7362649777454866</v>
      </c>
      <c r="Y455">
        <v>0.75614219343963152</v>
      </c>
      <c r="Z455" s="5">
        <v>0</v>
      </c>
      <c r="AA455">
        <v>0</v>
      </c>
      <c r="AB455" s="5">
        <f>SUM(TBL_DATA[[#This Row],[Consumer.Discretionary.1]:[Utilities.1]])*SQRT(252)</f>
        <v>0</v>
      </c>
      <c r="BO455" s="5" t="str">
        <f xml:space="preserve"> IF(ISBLANK(TBL_DATA[[#This Row],[SMALL.CAP]]),"",  SUM(TBL_DATA[[#This Row],[LARGE.CAP]:[SMALL.CAP]])*SQRT(252))</f>
        <v/>
      </c>
    </row>
    <row r="456" spans="1:67" x14ac:dyDescent="0.25">
      <c r="A456" s="3">
        <f>DATE(YEAR(TBL_DATA[[#This Row],[Date]]), MONTH(TBL_DATA[[#This Row],[Date]]), DAY(TBL_DATA[[#This Row],[Date]]))</f>
        <v>41401</v>
      </c>
      <c r="B456" s="72" t="s">
        <v>572</v>
      </c>
      <c r="C456" s="11">
        <v>5.3709390880418001E-4</v>
      </c>
      <c r="D456" s="6">
        <v>7.9522913041734311E-2</v>
      </c>
      <c r="E456" s="6">
        <v>-0.10051412976112017</v>
      </c>
      <c r="F456" s="2">
        <v>0.53287547278195446</v>
      </c>
      <c r="G456" s="121">
        <v>0.53107015919744716</v>
      </c>
      <c r="H456" s="18">
        <v>3.6574024494456766E-3</v>
      </c>
      <c r="I456" s="2">
        <v>-0.12858176898389773</v>
      </c>
      <c r="J456" s="6">
        <v>1.4081790286911395</v>
      </c>
      <c r="K456" s="6">
        <v>0.57211432894568703</v>
      </c>
      <c r="L456" s="6">
        <v>3.4936764933714988E-3</v>
      </c>
      <c r="M456" s="6">
        <v>8.4785012126526837E-2</v>
      </c>
      <c r="N456" s="6">
        <v>6.3142447567604704E-2</v>
      </c>
      <c r="O456" s="6">
        <v>-1.7459394398388395E-2</v>
      </c>
      <c r="P456" s="2">
        <v>-1.3864211764905104E-2</v>
      </c>
      <c r="Q456" s="2">
        <v>-1.2068763786531359E-2</v>
      </c>
      <c r="R456" s="6">
        <v>-2.996111290786363E-2</v>
      </c>
      <c r="S456" s="6">
        <v>6.5182814860558921E-2</v>
      </c>
      <c r="T456" s="86">
        <v>-0.45964742351120247</v>
      </c>
      <c r="U456" s="6">
        <v>-9.7264310904747298E-2</v>
      </c>
      <c r="V456" s="6">
        <v>6.1121583243246853E-2</v>
      </c>
      <c r="W456" s="29">
        <v>-1.5913251218912716</v>
      </c>
      <c r="X456">
        <v>0.72874560664023691</v>
      </c>
      <c r="Y456">
        <v>0.75638239597817658</v>
      </c>
      <c r="Z456" s="5">
        <v>0</v>
      </c>
      <c r="AA456">
        <v>0</v>
      </c>
      <c r="AB456" s="5">
        <f>SUM(TBL_DATA[[#This Row],[Consumer.Discretionary.1]:[Utilities.1]])*SQRT(252)</f>
        <v>0</v>
      </c>
      <c r="BO456" s="5" t="str">
        <f xml:space="preserve"> IF(ISBLANK(TBL_DATA[[#This Row],[SMALL.CAP]]),"",  SUM(TBL_DATA[[#This Row],[LARGE.CAP]:[SMALL.CAP]])*SQRT(252))</f>
        <v/>
      </c>
    </row>
    <row r="457" spans="1:67" x14ac:dyDescent="0.25">
      <c r="A457" s="3">
        <f>DATE(YEAR(TBL_DATA[[#This Row],[Date]]), MONTH(TBL_DATA[[#This Row],[Date]]), DAY(TBL_DATA[[#This Row],[Date]]))</f>
        <v>41402</v>
      </c>
      <c r="B457" s="72" t="s">
        <v>573</v>
      </c>
      <c r="C457" s="11">
        <v>2.5739140009910172E-3</v>
      </c>
      <c r="D457" s="6">
        <v>8.2301512182002989E-2</v>
      </c>
      <c r="E457" s="6">
        <v>-0.1131833868804909</v>
      </c>
      <c r="F457" s="2">
        <v>0.53421207127197268</v>
      </c>
      <c r="G457" s="121">
        <v>0.53787536682338355</v>
      </c>
      <c r="H457" s="18">
        <v>3.6224095457261982E-3</v>
      </c>
      <c r="I457" s="2">
        <v>-0.13096165861152498</v>
      </c>
      <c r="J457" s="6">
        <v>1.4053382082064674</v>
      </c>
      <c r="K457" s="6">
        <v>0.57145930348630924</v>
      </c>
      <c r="L457" s="6">
        <v>3.4883015887762171E-3</v>
      </c>
      <c r="M457" s="6">
        <v>8.4589851118963763E-2</v>
      </c>
      <c r="N457" s="6">
        <v>6.3142447567604704E-2</v>
      </c>
      <c r="O457" s="6">
        <v>-1.4930419377088278E-2</v>
      </c>
      <c r="P457" s="2">
        <v>-1.3853191176070808E-2</v>
      </c>
      <c r="Q457" s="2">
        <v>-1.2061876020559243E-2</v>
      </c>
      <c r="R457" s="6">
        <v>-2.8629232912604219E-2</v>
      </c>
      <c r="S457" s="6">
        <v>6.5192494309690319E-2</v>
      </c>
      <c r="T457" s="86">
        <v>-0.43914921826129183</v>
      </c>
      <c r="U457" s="6">
        <v>-9.6915912880593202E-2</v>
      </c>
      <c r="V457" s="6">
        <v>6.1129977701212611E-2</v>
      </c>
      <c r="W457" s="29">
        <v>-1.5854072997424098</v>
      </c>
      <c r="X457">
        <v>0.73339986830063142</v>
      </c>
      <c r="Y457">
        <v>0.75594927309066784</v>
      </c>
      <c r="Z457" s="5">
        <v>0</v>
      </c>
      <c r="AA457">
        <v>0</v>
      </c>
      <c r="AB457" s="5">
        <f>SUM(TBL_DATA[[#This Row],[Consumer.Discretionary.1]:[Utilities.1]])*SQRT(252)</f>
        <v>0</v>
      </c>
      <c r="BO457" s="5" t="str">
        <f xml:space="preserve"> IF(ISBLANK(TBL_DATA[[#This Row],[SMALL.CAP]]),"",  SUM(TBL_DATA[[#This Row],[LARGE.CAP]:[SMALL.CAP]])*SQRT(252))</f>
        <v/>
      </c>
    </row>
    <row r="458" spans="1:67" x14ac:dyDescent="0.25">
      <c r="A458" s="3">
        <f>DATE(YEAR(TBL_DATA[[#This Row],[Date]]), MONTH(TBL_DATA[[#This Row],[Date]]), DAY(TBL_DATA[[#This Row],[Date]]))</f>
        <v>41403</v>
      </c>
      <c r="B458" s="72" t="s">
        <v>574</v>
      </c>
      <c r="C458" s="11">
        <v>1.3866198053240097E-3</v>
      </c>
      <c r="D458" s="6">
        <v>8.3802252894126905E-2</v>
      </c>
      <c r="E458" s="6">
        <v>-0.10174460682195852</v>
      </c>
      <c r="F458" s="2">
        <v>0.52993330575879904</v>
      </c>
      <c r="G458" s="121">
        <v>0.53118582938991421</v>
      </c>
      <c r="H458" s="18">
        <v>3.6493069437044793E-3</v>
      </c>
      <c r="I458" s="2">
        <v>-0.1262715063553872</v>
      </c>
      <c r="J458" s="6">
        <v>1.4033978149282842</v>
      </c>
      <c r="K458" s="6">
        <v>0.5681322983735867</v>
      </c>
      <c r="L458" s="6">
        <v>3.5025584461579654E-3</v>
      </c>
      <c r="M458" s="6">
        <v>8.4607779763751695E-2</v>
      </c>
      <c r="N458" s="6">
        <v>6.3134926648856282E-2</v>
      </c>
      <c r="O458" s="6">
        <v>-1.3564502386974153E-2</v>
      </c>
      <c r="P458" s="2">
        <v>-1.3826433022954688E-2</v>
      </c>
      <c r="Q458" s="2">
        <v>-1.2034738201883936E-2</v>
      </c>
      <c r="R458" s="6">
        <v>-1.4783475430410475E-2</v>
      </c>
      <c r="S458" s="6">
        <v>6.4978668950549642E-2</v>
      </c>
      <c r="T458" s="86">
        <v>-0.22751274640083904</v>
      </c>
      <c r="U458" s="6">
        <v>-8.4225867452927372E-2</v>
      </c>
      <c r="V458" s="6">
        <v>6.0914456278376175E-2</v>
      </c>
      <c r="W458" s="29">
        <v>-1.3826909505359311</v>
      </c>
      <c r="X458">
        <v>0.72882496485089909</v>
      </c>
      <c r="Y458">
        <v>0.75374551300394921</v>
      </c>
      <c r="Z458" s="5">
        <v>0</v>
      </c>
      <c r="AA458">
        <v>0</v>
      </c>
      <c r="AB458" s="5">
        <f>SUM(TBL_DATA[[#This Row],[Consumer.Discretionary.1]:[Utilities.1]])*SQRT(252)</f>
        <v>0</v>
      </c>
      <c r="BO458" s="5" t="str">
        <f xml:space="preserve"> IF(ISBLANK(TBL_DATA[[#This Row],[SMALL.CAP]]),"",  SUM(TBL_DATA[[#This Row],[LARGE.CAP]:[SMALL.CAP]])*SQRT(252))</f>
        <v/>
      </c>
    </row>
    <row r="459" spans="1:67" x14ac:dyDescent="0.25">
      <c r="A459" s="3">
        <f>DATE(YEAR(TBL_DATA[[#This Row],[Date]]), MONTH(TBL_DATA[[#This Row],[Date]]), DAY(TBL_DATA[[#This Row],[Date]]))</f>
        <v>41404</v>
      </c>
      <c r="B459" s="72" t="s">
        <v>575</v>
      </c>
      <c r="C459" s="11">
        <v>2.0427748834659725E-3</v>
      </c>
      <c r="D459" s="6">
        <v>8.6016216914982735E-2</v>
      </c>
      <c r="E459" s="6">
        <v>-9.8638584992895462E-2</v>
      </c>
      <c r="F459" s="2">
        <v>0.53112606560110209</v>
      </c>
      <c r="G459" s="121">
        <v>0.53175843618917129</v>
      </c>
      <c r="H459" s="18">
        <v>3.6479630437382042E-3</v>
      </c>
      <c r="I459" s="2">
        <v>-0.12331625753373809</v>
      </c>
      <c r="J459" s="6">
        <v>1.4056012392308896</v>
      </c>
      <c r="K459" s="6">
        <v>0.5683767858614247</v>
      </c>
      <c r="L459" s="6">
        <v>3.5024169535323338E-3</v>
      </c>
      <c r="M459" s="6">
        <v>8.4628320009695668E-2</v>
      </c>
      <c r="N459" s="6">
        <v>6.3134926648856282E-2</v>
      </c>
      <c r="O459" s="6">
        <v>-1.1549436728291118E-2</v>
      </c>
      <c r="P459" s="2">
        <v>-1.3825728766838453E-2</v>
      </c>
      <c r="Q459" s="2">
        <v>-1.2033598975693035E-2</v>
      </c>
      <c r="R459" s="6">
        <v>-1.512714607074539E-2</v>
      </c>
      <c r="S459" s="6">
        <v>6.4978569859135818E-2</v>
      </c>
      <c r="T459" s="86">
        <v>-0.23280207772406908</v>
      </c>
      <c r="U459" s="6">
        <v>-7.7458331026996396E-2</v>
      </c>
      <c r="V459" s="6">
        <v>6.0833037312128101E-2</v>
      </c>
      <c r="W459" s="29">
        <v>-1.2732938292981428</v>
      </c>
      <c r="X459">
        <v>0.72921768779231588</v>
      </c>
      <c r="Y459">
        <v>0.75390767727980113</v>
      </c>
      <c r="Z459" s="5">
        <v>0</v>
      </c>
      <c r="AA459">
        <v>0</v>
      </c>
      <c r="AB459" s="5">
        <f>SUM(TBL_DATA[[#This Row],[Consumer.Discretionary.1]:[Utilities.1]])*SQRT(252)</f>
        <v>0</v>
      </c>
      <c r="BO459" s="5" t="str">
        <f xml:space="preserve"> IF(ISBLANK(TBL_DATA[[#This Row],[SMALL.CAP]]),"",  SUM(TBL_DATA[[#This Row],[LARGE.CAP]:[SMALL.CAP]])*SQRT(252))</f>
        <v/>
      </c>
    </row>
    <row r="460" spans="1:67" x14ac:dyDescent="0.25">
      <c r="A460" s="3">
        <f>DATE(YEAR(TBL_DATA[[#This Row],[Date]]), MONTH(TBL_DATA[[#This Row],[Date]]), DAY(TBL_DATA[[#This Row],[Date]]))</f>
        <v>41407</v>
      </c>
      <c r="B460" s="72" t="s">
        <v>576</v>
      </c>
      <c r="C460" s="11">
        <v>-2.13438410704758E-3</v>
      </c>
      <c r="D460" s="6">
        <v>8.3698241161603404E-2</v>
      </c>
      <c r="E460" s="6">
        <v>-0.10490074207340316</v>
      </c>
      <c r="F460" s="2">
        <v>0.53169565007769271</v>
      </c>
      <c r="G460" s="29">
        <v>0.53118242210090927</v>
      </c>
      <c r="H460" s="56">
        <v>3.6549604983935322E-3</v>
      </c>
      <c r="I460">
        <v>-0.12942723992099936</v>
      </c>
      <c r="J460" s="6">
        <v>1.410620587802055</v>
      </c>
      <c r="K460" s="6">
        <v>0.57034961459676148</v>
      </c>
      <c r="L460" s="6">
        <v>3.4989549193609028E-3</v>
      </c>
      <c r="M460" s="6">
        <v>8.4738547323057856E-2</v>
      </c>
      <c r="N460" s="6">
        <v>6.3258517473036152E-2</v>
      </c>
      <c r="O460" s="6">
        <v>-1.3659169901140467E-2</v>
      </c>
      <c r="P460" s="2">
        <v>-1.3865166315826799E-2</v>
      </c>
      <c r="Q460" s="2">
        <v>-1.2070702298360313E-2</v>
      </c>
      <c r="R460" s="5">
        <v>-1.7518501566833544E-2</v>
      </c>
      <c r="S460" s="5">
        <v>6.5040921057568701E-2</v>
      </c>
      <c r="T460" s="85">
        <v>-0.26934584077196039</v>
      </c>
      <c r="U460" s="6">
        <v>-7.3605006539675721E-2</v>
      </c>
      <c r="V460" s="5">
        <v>6.0765969994162679E-2</v>
      </c>
      <c r="W460" s="29">
        <v>-1.2112866222121754</v>
      </c>
      <c r="X460">
        <v>0.72882262732499548</v>
      </c>
      <c r="Y460">
        <v>0.7552149459569516</v>
      </c>
      <c r="Z460" s="5">
        <v>0</v>
      </c>
      <c r="AA460">
        <v>0</v>
      </c>
      <c r="AB460" s="5">
        <f>SUM(TBL_DATA[[#This Row],[Consumer.Discretionary.1]:[Utilities.1]])*SQRT(252)</f>
        <v>0</v>
      </c>
      <c r="BO460" s="5" t="str">
        <f xml:space="preserve"> IF(ISBLANK(TBL_DATA[[#This Row],[SMALL.CAP]]),"",  SUM(TBL_DATA[[#This Row],[LARGE.CAP]:[SMALL.CAP]])*SQRT(252))</f>
        <v/>
      </c>
    </row>
    <row r="461" spans="1:67" x14ac:dyDescent="0.25">
      <c r="A461" s="3">
        <f>DATE(YEAR(TBL_DATA[[#This Row],[Date]]), MONTH(TBL_DATA[[#This Row],[Date]]), DAY(TBL_DATA[[#This Row],[Date]]))</f>
        <v>41408</v>
      </c>
      <c r="B461" s="72" t="s">
        <v>577</v>
      </c>
      <c r="C461" s="11">
        <v>3.1947129557264716E-3</v>
      </c>
      <c r="D461" s="6">
        <v>8.7160345972740361E-2</v>
      </c>
      <c r="E461" s="6">
        <v>-0.12605446419763255</v>
      </c>
      <c r="F461" s="2">
        <v>0.5264868493840299</v>
      </c>
      <c r="G461" s="121">
        <v>0.53778387030788355</v>
      </c>
      <c r="H461" s="18">
        <v>3.6146879131941966E-3</v>
      </c>
      <c r="I461" s="2">
        <v>-0.14227270787055424</v>
      </c>
      <c r="J461" s="6">
        <v>1.3871462890833057</v>
      </c>
      <c r="K461" s="6">
        <v>0.56754335605512229</v>
      </c>
      <c r="L461" s="6">
        <v>3.4963873910281136E-3</v>
      </c>
      <c r="M461" s="6">
        <v>8.4401182032253094E-2</v>
      </c>
      <c r="N461" s="6">
        <v>6.3258517473036152E-2</v>
      </c>
      <c r="O461" s="6">
        <v>-1.0508094072461671E-2</v>
      </c>
      <c r="P461" s="2">
        <v>-1.3837782018025985E-2</v>
      </c>
      <c r="Q461" s="2">
        <v>-1.2050462209354858E-2</v>
      </c>
      <c r="R461" s="6">
        <v>-2.7099720867715726E-2</v>
      </c>
      <c r="S461" s="6">
        <v>6.4788217356941763E-2</v>
      </c>
      <c r="T461" s="86">
        <v>-0.41828162547540931</v>
      </c>
      <c r="U461" s="6">
        <v>-8.5797895205536268E-2</v>
      </c>
      <c r="V461" s="6">
        <v>6.0425192294421386E-2</v>
      </c>
      <c r="W461" s="29">
        <v>-1.4199027251330296</v>
      </c>
      <c r="X461">
        <v>0.73333748731936743</v>
      </c>
      <c r="Y461">
        <v>0.75335473454085522</v>
      </c>
      <c r="Z461" s="5">
        <v>0</v>
      </c>
      <c r="AA461">
        <v>0</v>
      </c>
      <c r="AB461" s="5">
        <f>SUM(TBL_DATA[[#This Row],[Consumer.Discretionary.1]:[Utilities.1]])*SQRT(252)</f>
        <v>0</v>
      </c>
      <c r="BO461" s="5" t="str">
        <f xml:space="preserve"> IF(ISBLANK(TBL_DATA[[#This Row],[SMALL.CAP]]),"",  SUM(TBL_DATA[[#This Row],[LARGE.CAP]:[SMALL.CAP]])*SQRT(252))</f>
        <v/>
      </c>
    </row>
    <row r="462" spans="1:67" x14ac:dyDescent="0.25">
      <c r="A462" s="3">
        <f>DATE(YEAR(TBL_DATA[[#This Row],[Date]]), MONTH(TBL_DATA[[#This Row],[Date]]), DAY(TBL_DATA[[#This Row],[Date]]))</f>
        <v>41409</v>
      </c>
      <c r="B462" s="72" t="s">
        <v>578</v>
      </c>
      <c r="C462" s="11">
        <v>1.4214252521662716E-3</v>
      </c>
      <c r="D462" s="6">
        <v>8.8705663141659841E-2</v>
      </c>
      <c r="E462" s="6">
        <v>-0.13462786759712198</v>
      </c>
      <c r="F462" s="2">
        <v>0.5256618319489279</v>
      </c>
      <c r="G462" s="121">
        <v>0.53874393425138478</v>
      </c>
      <c r="H462" s="18">
        <v>3.6102771488641973E-3</v>
      </c>
      <c r="I462" s="2">
        <v>-0.13722579326040141</v>
      </c>
      <c r="J462" s="6">
        <v>1.3926424433318201</v>
      </c>
      <c r="K462" s="6">
        <v>0.56830564615207746</v>
      </c>
      <c r="L462" s="6">
        <v>3.4926710270737887E-3</v>
      </c>
      <c r="M462" s="6">
        <v>8.4385876893261116E-2</v>
      </c>
      <c r="N462" s="6">
        <v>6.3258517473036152E-2</v>
      </c>
      <c r="O462" s="6">
        <v>-9.1016052905621425E-3</v>
      </c>
      <c r="P462" s="2">
        <v>-1.3839043543691046E-2</v>
      </c>
      <c r="Q462" s="2">
        <v>-1.2052047843965267E-2</v>
      </c>
      <c r="R462" s="6">
        <v>-2.4081132662899241E-2</v>
      </c>
      <c r="S462" s="6">
        <v>6.4728008097023004E-2</v>
      </c>
      <c r="T462" s="86">
        <v>-0.37203574419906782</v>
      </c>
      <c r="U462" s="6">
        <v>-8.2016657582846597E-2</v>
      </c>
      <c r="V462" s="6">
        <v>6.0373830732472461E-2</v>
      </c>
      <c r="W462" s="29">
        <v>-1.3584802651711381</v>
      </c>
      <c r="X462">
        <v>0.73399178077917526</v>
      </c>
      <c r="Y462">
        <v>0.75386049515283504</v>
      </c>
      <c r="Z462" s="5">
        <v>0</v>
      </c>
      <c r="AA462">
        <v>0</v>
      </c>
      <c r="AB462" s="5">
        <f>SUM(TBL_DATA[[#This Row],[Consumer.Discretionary.1]:[Utilities.1]])*SQRT(252)</f>
        <v>0</v>
      </c>
      <c r="BO462" s="5" t="str">
        <f xml:space="preserve"> IF(ISBLANK(TBL_DATA[[#This Row],[SMALL.CAP]]),"",  SUM(TBL_DATA[[#This Row],[LARGE.CAP]:[SMALL.CAP]])*SQRT(252))</f>
        <v/>
      </c>
    </row>
    <row r="463" spans="1:67" x14ac:dyDescent="0.25">
      <c r="A463" s="3">
        <f>DATE(YEAR(TBL_DATA[[#This Row],[Date]]), MONTH(TBL_DATA[[#This Row],[Date]]), DAY(TBL_DATA[[#This Row],[Date]]))</f>
        <v>41410</v>
      </c>
      <c r="B463" s="72" t="s">
        <v>579</v>
      </c>
      <c r="C463" s="11">
        <v>-3.0025931486286363E-4</v>
      </c>
      <c r="D463" s="6">
        <v>8.837876912515763E-2</v>
      </c>
      <c r="E463" s="6">
        <v>-0.15107726580827563</v>
      </c>
      <c r="F463" s="2">
        <v>0.52173741835511878</v>
      </c>
      <c r="G463" s="121">
        <v>0.55595707730887611</v>
      </c>
      <c r="H463" s="18">
        <v>3.4815821016037133E-3</v>
      </c>
      <c r="I463" s="2">
        <v>-0.1646718321797751</v>
      </c>
      <c r="J463" s="6">
        <v>1.3923318773132065</v>
      </c>
      <c r="K463" s="6">
        <v>0.58803070930072299</v>
      </c>
      <c r="L463" s="6">
        <v>3.3534866875973052E-3</v>
      </c>
      <c r="M463" s="6">
        <v>8.2940077180459412E-2</v>
      </c>
      <c r="N463" s="6">
        <v>6.3261367796713569E-2</v>
      </c>
      <c r="O463" s="6">
        <v>-9.3991317636562544E-3</v>
      </c>
      <c r="P463" s="2">
        <v>-1.3728068382266279E-2</v>
      </c>
      <c r="Q463" s="2">
        <v>-1.1971689628936751E-2</v>
      </c>
      <c r="R463" s="6">
        <v>-2.1513916890976703E-2</v>
      </c>
      <c r="S463" s="6">
        <v>6.4771736990746134E-2</v>
      </c>
      <c r="T463" s="86">
        <v>-0.33214975991844053</v>
      </c>
      <c r="U463" s="6">
        <v>-8.5349026940196415E-2</v>
      </c>
      <c r="V463" s="6">
        <v>6.0365903770927543E-2</v>
      </c>
      <c r="W463" s="29">
        <v>-1.4138614947946964</v>
      </c>
      <c r="X463">
        <v>0.74562529283070589</v>
      </c>
      <c r="Y463">
        <v>0.76683160426571029</v>
      </c>
      <c r="Z463" s="5">
        <v>0</v>
      </c>
      <c r="AA463">
        <v>0</v>
      </c>
      <c r="AB463" s="5">
        <f>SUM(TBL_DATA[[#This Row],[Consumer.Discretionary.1]:[Utilities.1]])*SQRT(252)</f>
        <v>0</v>
      </c>
      <c r="BO463" s="5" t="str">
        <f xml:space="preserve"> IF(ISBLANK(TBL_DATA[[#This Row],[SMALL.CAP]]),"",  SUM(TBL_DATA[[#This Row],[LARGE.CAP]:[SMALL.CAP]])*SQRT(252))</f>
        <v/>
      </c>
    </row>
    <row r="464" spans="1:67" x14ac:dyDescent="0.25">
      <c r="A464" s="3">
        <f>DATE(YEAR(TBL_DATA[[#This Row],[Date]]), MONTH(TBL_DATA[[#This Row],[Date]]), DAY(TBL_DATA[[#This Row],[Date]]))</f>
        <v>41411</v>
      </c>
      <c r="B464" s="72" t="s">
        <v>580</v>
      </c>
      <c r="C464" s="11">
        <v>2.7714067278288351E-3</v>
      </c>
      <c r="D464" s="6">
        <v>9.1395109368336946E-2</v>
      </c>
      <c r="E464" s="6">
        <v>-0.1738115565188586</v>
      </c>
      <c r="F464" s="2">
        <v>0.52044728079650882</v>
      </c>
      <c r="G464" s="121">
        <v>0.56690595208086625</v>
      </c>
      <c r="H464" s="18">
        <v>3.4316887769051045E-3</v>
      </c>
      <c r="I464" s="2">
        <v>-0.18190592474532463</v>
      </c>
      <c r="J464" s="6">
        <v>1.39175729347305</v>
      </c>
      <c r="K464" s="6">
        <v>0.59718128066160292</v>
      </c>
      <c r="L464" s="6">
        <v>3.3095702880371969E-3</v>
      </c>
      <c r="M464" s="6">
        <v>8.2778405601579064E-2</v>
      </c>
      <c r="N464" s="6">
        <v>6.3261367796713569E-2</v>
      </c>
      <c r="O464" s="6">
        <v>-6.6537738528331669E-3</v>
      </c>
      <c r="P464" s="2">
        <v>-1.3717452130214436E-2</v>
      </c>
      <c r="Q464" s="2">
        <v>-1.1964497011583787E-2</v>
      </c>
      <c r="R464" s="6">
        <v>-3.3013527160692058E-2</v>
      </c>
      <c r="S464" s="6">
        <v>6.4635516464333728E-2</v>
      </c>
      <c r="T464" s="86">
        <v>-0.51076449863147799</v>
      </c>
      <c r="U464" s="6">
        <v>-9.3897872565055218E-2</v>
      </c>
      <c r="V464" s="6">
        <v>6.0270760694024567E-2</v>
      </c>
      <c r="W464" s="29">
        <v>-1.5579340875046321</v>
      </c>
      <c r="X464">
        <v>0.75293157197773708</v>
      </c>
      <c r="Y464">
        <v>0.77277505178519001</v>
      </c>
      <c r="Z464" s="5">
        <v>0</v>
      </c>
      <c r="AA464">
        <v>0</v>
      </c>
      <c r="AB464" s="5">
        <f>SUM(TBL_DATA[[#This Row],[Consumer.Discretionary.1]:[Utilities.1]])*SQRT(252)</f>
        <v>0</v>
      </c>
      <c r="BO464" s="5" t="str">
        <f xml:space="preserve"> IF(ISBLANK(TBL_DATA[[#This Row],[SMALL.CAP]]),"",  SUM(TBL_DATA[[#This Row],[LARGE.CAP]:[SMALL.CAP]])*SQRT(252))</f>
        <v/>
      </c>
    </row>
    <row r="465" spans="1:67" x14ac:dyDescent="0.25">
      <c r="A465" s="3">
        <f>DATE(YEAR(TBL_DATA[[#This Row],[Date]]), MONTH(TBL_DATA[[#This Row],[Date]]), DAY(TBL_DATA[[#This Row],[Date]]))</f>
        <v>41414</v>
      </c>
      <c r="B465" s="72" t="s">
        <v>581</v>
      </c>
      <c r="C465" s="11">
        <v>-6.3443656315095289E-3</v>
      </c>
      <c r="D465" s="6">
        <v>8.4470899746063033E-2</v>
      </c>
      <c r="E465" s="6">
        <v>-0.19666748543988843</v>
      </c>
      <c r="F465" s="2">
        <v>0.52061588772017509</v>
      </c>
      <c r="G465" s="29">
        <v>0.55712877915971826</v>
      </c>
      <c r="H465" s="56">
        <v>3.4863819521356149E-3</v>
      </c>
      <c r="I465">
        <v>-0.20603913995466228</v>
      </c>
      <c r="J465" s="6">
        <v>1.3874225158431792</v>
      </c>
      <c r="K465" s="6">
        <v>0.58207349429745781</v>
      </c>
      <c r="L465" s="6">
        <v>3.3867738116759093E-3</v>
      </c>
      <c r="M465" s="6">
        <v>8.3164217470766036E-2</v>
      </c>
      <c r="N465" s="6">
        <v>6.4521349618371943E-2</v>
      </c>
      <c r="O465" s="6">
        <v>-1.2955925510190869E-2</v>
      </c>
      <c r="P465" s="2">
        <v>-1.3960271945532947E-2</v>
      </c>
      <c r="Q465" s="2">
        <v>-1.2199146690186027E-2</v>
      </c>
      <c r="R465" s="5">
        <v>-3.6171322777732828E-2</v>
      </c>
      <c r="S465" s="5">
        <v>6.4893894077435302E-2</v>
      </c>
      <c r="T465" s="85">
        <v>-0.55739177455695643</v>
      </c>
      <c r="U465" s="6">
        <v>-0.10335297617679529</v>
      </c>
      <c r="V465" s="5">
        <v>6.0926379091823059E-2</v>
      </c>
      <c r="W465" s="29">
        <v>-1.696358420070073</v>
      </c>
      <c r="X465">
        <v>0.74641059689672029</v>
      </c>
      <c r="Y465">
        <v>0.76293741178255103</v>
      </c>
      <c r="Z465" s="5">
        <v>0</v>
      </c>
      <c r="AA465">
        <v>0</v>
      </c>
      <c r="AB465" s="5">
        <f>SUM(TBL_DATA[[#This Row],[Consumer.Discretionary.1]:[Utilities.1]])*SQRT(252)</f>
        <v>0</v>
      </c>
      <c r="BO465" s="5" t="str">
        <f xml:space="preserve"> IF(ISBLANK(TBL_DATA[[#This Row],[SMALL.CAP]]),"",  SUM(TBL_DATA[[#This Row],[LARGE.CAP]:[SMALL.CAP]])*SQRT(252))</f>
        <v/>
      </c>
    </row>
    <row r="466" spans="1:67" x14ac:dyDescent="0.25">
      <c r="A466" s="3">
        <f>DATE(YEAR(TBL_DATA[[#This Row],[Date]]), MONTH(TBL_DATA[[#This Row],[Date]]), DAY(TBL_DATA[[#This Row],[Date]]))</f>
        <v>41415</v>
      </c>
      <c r="B466" s="72" t="s">
        <v>582</v>
      </c>
      <c r="C466" s="11">
        <v>-4.1378365417551258E-3</v>
      </c>
      <c r="D466" s="6">
        <v>7.9983536428623658E-2</v>
      </c>
      <c r="E466" s="6">
        <v>-0.20478085227678999</v>
      </c>
      <c r="F466" s="2">
        <v>0.51574177353543338</v>
      </c>
      <c r="G466" s="121">
        <v>0.53311943748049839</v>
      </c>
      <c r="H466" s="18">
        <v>3.5231349674426943E-3</v>
      </c>
      <c r="I466" s="2">
        <v>-0.18485604942422318</v>
      </c>
      <c r="J466" s="6">
        <v>1.3545040462250135</v>
      </c>
      <c r="K466" s="6">
        <v>0.57873943482002976</v>
      </c>
      <c r="L466" s="6">
        <v>3.3465844376019665E-3</v>
      </c>
      <c r="M466" s="6">
        <v>8.1851502234386225E-2</v>
      </c>
      <c r="N466" s="6">
        <v>6.2827191721534531E-2</v>
      </c>
      <c r="O466" s="6">
        <v>-1.7040152549937626E-2</v>
      </c>
      <c r="P466" s="2">
        <v>-1.367350892722188E-2</v>
      </c>
      <c r="Q466" s="2">
        <v>-1.1940182357730207E-2</v>
      </c>
      <c r="R466" s="6">
        <v>-4.89717545644619E-2</v>
      </c>
      <c r="S466" s="6">
        <v>6.5160960003140228E-2</v>
      </c>
      <c r="T466" s="86">
        <v>-0.75155053826864826</v>
      </c>
      <c r="U466" s="6">
        <v>-0.11178568167632197</v>
      </c>
      <c r="V466" s="6">
        <v>6.0520805984885337E-2</v>
      </c>
      <c r="W466" s="29">
        <v>-1.8470620120994372</v>
      </c>
      <c r="X466">
        <v>0.73015028417477068</v>
      </c>
      <c r="Y466">
        <v>0.76074925883633293</v>
      </c>
      <c r="Z466" s="5">
        <v>0</v>
      </c>
      <c r="AA466">
        <v>0</v>
      </c>
      <c r="AB466" s="5">
        <f>SUM(TBL_DATA[[#This Row],[Consumer.Discretionary.1]:[Utilities.1]])*SQRT(252)</f>
        <v>0</v>
      </c>
      <c r="BO466" s="5" t="str">
        <f xml:space="preserve"> IF(ISBLANK(TBL_DATA[[#This Row],[SMALL.CAP]]),"",  SUM(TBL_DATA[[#This Row],[LARGE.CAP]:[SMALL.CAP]])*SQRT(252))</f>
        <v/>
      </c>
    </row>
    <row r="467" spans="1:67" x14ac:dyDescent="0.25">
      <c r="A467" s="3">
        <f>DATE(YEAR(TBL_DATA[[#This Row],[Date]]), MONTH(TBL_DATA[[#This Row],[Date]]), DAY(TBL_DATA[[#This Row],[Date]]))</f>
        <v>41416</v>
      </c>
      <c r="B467" s="72" t="s">
        <v>583</v>
      </c>
      <c r="C467" s="11">
        <v>-8.3375754990850665E-3</v>
      </c>
      <c r="D467" s="6">
        <v>7.0979092155881052E-2</v>
      </c>
      <c r="E467" s="6">
        <v>-0.20131635982612506</v>
      </c>
      <c r="F467" s="2">
        <v>0.515331391663432</v>
      </c>
      <c r="G467" s="121">
        <v>0.53799932409683993</v>
      </c>
      <c r="H467" s="18">
        <v>3.5051717450113279E-3</v>
      </c>
      <c r="I467" s="2">
        <v>-0.19084182096892321</v>
      </c>
      <c r="J467" s="6">
        <v>1.3623056292686542</v>
      </c>
      <c r="K467" s="6">
        <v>0.5743056873520318</v>
      </c>
      <c r="L467" s="6">
        <v>3.3646269617296589E-3</v>
      </c>
      <c r="M467" s="6">
        <v>8.1863115195288411E-2</v>
      </c>
      <c r="N467" s="6">
        <v>6.284215390144493E-2</v>
      </c>
      <c r="O467" s="6">
        <v>-2.5235654490621817E-2</v>
      </c>
      <c r="P467" s="2">
        <v>-1.3675891341494679E-2</v>
      </c>
      <c r="Q467" s="2">
        <v>-1.1942318850387244E-2</v>
      </c>
      <c r="R467" s="6">
        <v>-5.972812278687345E-2</v>
      </c>
      <c r="S467" s="6">
        <v>6.5471207884648469E-2</v>
      </c>
      <c r="T467" s="86">
        <v>-0.91228075235921158</v>
      </c>
      <c r="U467" s="6">
        <v>-0.1200152983603987</v>
      </c>
      <c r="V467" s="6">
        <v>6.0695083904332404E-2</v>
      </c>
      <c r="W467" s="29">
        <v>-1.9773479273801948</v>
      </c>
      <c r="X467">
        <v>0.73348437208766759</v>
      </c>
      <c r="Y467">
        <v>0.75782958991585425</v>
      </c>
      <c r="Z467" s="5">
        <v>0</v>
      </c>
      <c r="AA467">
        <v>0</v>
      </c>
      <c r="AB467" s="5">
        <f>SUM(TBL_DATA[[#This Row],[Consumer.Discretionary.1]:[Utilities.1]])*SQRT(252)</f>
        <v>0</v>
      </c>
      <c r="BO467" s="5" t="str">
        <f xml:space="preserve"> IF(ISBLANK(TBL_DATA[[#This Row],[SMALL.CAP]]),"",  SUM(TBL_DATA[[#This Row],[LARGE.CAP]:[SMALL.CAP]])*SQRT(252))</f>
        <v/>
      </c>
    </row>
    <row r="468" spans="1:67" x14ac:dyDescent="0.25">
      <c r="A468" s="3">
        <f>DATE(YEAR(TBL_DATA[[#This Row],[Date]]), MONTH(TBL_DATA[[#This Row],[Date]]), DAY(TBL_DATA[[#This Row],[Date]]))</f>
        <v>41417</v>
      </c>
      <c r="B468" s="72" t="s">
        <v>584</v>
      </c>
      <c r="C468" s="11">
        <v>1.1654203143859987E-3</v>
      </c>
      <c r="D468" s="6">
        <v>7.2227232946162179E-2</v>
      </c>
      <c r="E468" s="6">
        <v>-0.18435276097232989</v>
      </c>
      <c r="F468" s="2">
        <v>0.514685589164941</v>
      </c>
      <c r="G468" s="121">
        <v>0.53184870554206376</v>
      </c>
      <c r="H468" s="18">
        <v>3.5254920368382237E-3</v>
      </c>
      <c r="I468" s="2">
        <v>-0.14871845886740598</v>
      </c>
      <c r="J468" s="6">
        <v>1.2584003162124708</v>
      </c>
      <c r="K468" s="6">
        <v>0.52318583294038523</v>
      </c>
      <c r="L468" s="6">
        <v>3.5579611291837797E-3</v>
      </c>
      <c r="M468" s="6">
        <v>8.1795025882163072E-2</v>
      </c>
      <c r="N468" s="6">
        <v>6.284215390144493E-2</v>
      </c>
      <c r="O468" s="6">
        <v>-2.4099644320625946E-2</v>
      </c>
      <c r="P468" s="2">
        <v>-1.367787528292916E-2</v>
      </c>
      <c r="Q468" s="2">
        <v>-1.1945744683690739E-2</v>
      </c>
      <c r="R468" s="6">
        <v>-4.9065129012689446E-2</v>
      </c>
      <c r="S468" s="6">
        <v>6.546484317328756E-2</v>
      </c>
      <c r="T468" s="86">
        <v>-0.749488223515826</v>
      </c>
      <c r="U468" s="6">
        <v>-8.73845219479783E-2</v>
      </c>
      <c r="V468" s="6">
        <v>6.1758338577637947E-2</v>
      </c>
      <c r="W468" s="29">
        <v>-1.4149428880462034</v>
      </c>
      <c r="X468">
        <v>0.72927957981974501</v>
      </c>
      <c r="Y468">
        <v>0.72331585973237522</v>
      </c>
      <c r="Z468" s="5">
        <v>0</v>
      </c>
      <c r="AA468">
        <v>0</v>
      </c>
      <c r="AB468" s="5">
        <f>SUM(TBL_DATA[[#This Row],[Consumer.Discretionary.1]:[Utilities.1]])*SQRT(252)</f>
        <v>0</v>
      </c>
      <c r="BO468" s="5" t="str">
        <f xml:space="preserve"> IF(ISBLANK(TBL_DATA[[#This Row],[SMALL.CAP]]),"",  SUM(TBL_DATA[[#This Row],[LARGE.CAP]:[SMALL.CAP]])*SQRT(252))</f>
        <v/>
      </c>
    </row>
    <row r="469" spans="1:67" x14ac:dyDescent="0.25">
      <c r="A469" s="3">
        <f>DATE(YEAR(TBL_DATA[[#This Row],[Date]]), MONTH(TBL_DATA[[#This Row],[Date]]), DAY(TBL_DATA[[#This Row],[Date]]))</f>
        <v>41418</v>
      </c>
      <c r="B469" s="72" t="s">
        <v>585</v>
      </c>
      <c r="C469" s="11">
        <v>-5.8203184545668459E-4</v>
      </c>
      <c r="D469" s="6">
        <v>7.1603162551021615E-2</v>
      </c>
      <c r="E469" s="6">
        <v>-0.19052715257671671</v>
      </c>
      <c r="F469" s="2">
        <v>0.52385533648162774</v>
      </c>
      <c r="G469" s="121">
        <v>0.50977027161030619</v>
      </c>
      <c r="H469" s="18">
        <v>3.5210623403340033E-3</v>
      </c>
      <c r="I469" s="2">
        <v>-0.14497675519246989</v>
      </c>
      <c r="J469" s="6">
        <v>1.232074288618457</v>
      </c>
      <c r="K469" s="6">
        <v>0.5000802916033622</v>
      </c>
      <c r="L469" s="6">
        <v>3.5556910733833729E-3</v>
      </c>
      <c r="M469" s="6">
        <v>7.9831476673474372E-2</v>
      </c>
      <c r="N469" s="6">
        <v>6.031205378647396E-2</v>
      </c>
      <c r="O469" s="6">
        <v>-2.4667649405623937E-2</v>
      </c>
      <c r="P469" s="2">
        <v>-1.321967574901637E-2</v>
      </c>
      <c r="Q469" s="2">
        <v>-1.15291262071931E-2</v>
      </c>
      <c r="R469" s="6">
        <v>-5.9551604613040765E-2</v>
      </c>
      <c r="S469" s="6">
        <v>6.4990626460616846E-2</v>
      </c>
      <c r="T469" s="86">
        <v>-0.91631067211096928</v>
      </c>
      <c r="U469" s="6">
        <v>-0.10207523542877928</v>
      </c>
      <c r="V469" s="6">
        <v>6.1256141997490569E-2</v>
      </c>
      <c r="W469" s="29">
        <v>-1.6663673568107</v>
      </c>
      <c r="X469">
        <v>0.71398198269305513</v>
      </c>
      <c r="Y469">
        <v>0.70716355364467298</v>
      </c>
      <c r="Z469" s="5">
        <v>0</v>
      </c>
      <c r="AA469">
        <v>0</v>
      </c>
      <c r="AB469" s="5">
        <f>SUM(TBL_DATA[[#This Row],[Consumer.Discretionary.1]:[Utilities.1]])*SQRT(252)</f>
        <v>0</v>
      </c>
      <c r="BO469" s="5" t="str">
        <f xml:space="preserve"> IF(ISBLANK(TBL_DATA[[#This Row],[SMALL.CAP]]),"",  SUM(TBL_DATA[[#This Row],[LARGE.CAP]:[SMALL.CAP]])*SQRT(252))</f>
        <v/>
      </c>
    </row>
    <row r="470" spans="1:67" x14ac:dyDescent="0.25">
      <c r="A470" s="3">
        <f>DATE(YEAR(TBL_DATA[[#This Row],[Date]]), MONTH(TBL_DATA[[#This Row],[Date]]), DAY(TBL_DATA[[#This Row],[Date]]))</f>
        <v>41422</v>
      </c>
      <c r="B470" s="72" t="s">
        <v>586</v>
      </c>
      <c r="C470" s="11">
        <v>3.9102039684410488E-3</v>
      </c>
      <c r="D470" s="6">
        <v>7.5793349489822637E-2</v>
      </c>
      <c r="E470" s="6">
        <v>-0.17450479609192904</v>
      </c>
      <c r="F470" s="2">
        <v>0.53306658053134159</v>
      </c>
      <c r="G470" s="121">
        <v>0.52477936159799621</v>
      </c>
      <c r="H470" s="18">
        <v>3.4773660580331585E-3</v>
      </c>
      <c r="I470" s="2">
        <v>-0.13320428088462022</v>
      </c>
      <c r="J470" s="6">
        <v>1.2403115845007</v>
      </c>
      <c r="K470" s="6">
        <v>0.51043038655584116</v>
      </c>
      <c r="L470" s="6">
        <v>3.5294740337419783E-3</v>
      </c>
      <c r="M470" s="6">
        <v>8.007612234236719E-2</v>
      </c>
      <c r="N470" s="6">
        <v>6.0173002847227215E-2</v>
      </c>
      <c r="O470" s="6">
        <v>-2.0853900977780837E-2</v>
      </c>
      <c r="P470" s="2">
        <v>-1.3165870944481465E-2</v>
      </c>
      <c r="Q470" s="2">
        <v>-1.1470140668933985E-2</v>
      </c>
      <c r="R470" s="6">
        <v>-5.4324328505637509E-2</v>
      </c>
      <c r="S470" s="6">
        <v>6.4930281178410307E-2</v>
      </c>
      <c r="T470" s="86">
        <v>-0.83665629533267238</v>
      </c>
      <c r="U470" s="6">
        <v>-9.9262518508470343E-2</v>
      </c>
      <c r="V470" s="6">
        <v>6.1134018044394473E-2</v>
      </c>
      <c r="W470" s="29">
        <v>-1.6236871333467335</v>
      </c>
      <c r="X470">
        <v>0.72441656634701312</v>
      </c>
      <c r="Y470">
        <v>0.71444411016946707</v>
      </c>
      <c r="Z470" s="5">
        <v>0</v>
      </c>
      <c r="AA470">
        <v>0</v>
      </c>
      <c r="AB470" s="5">
        <f>SUM(TBL_DATA[[#This Row],[Consumer.Discretionary.1]:[Utilities.1]])*SQRT(252)</f>
        <v>0</v>
      </c>
      <c r="BO470" s="5" t="str">
        <f xml:space="preserve"> IF(ISBLANK(TBL_DATA[[#This Row],[SMALL.CAP]]),"",  SUM(TBL_DATA[[#This Row],[LARGE.CAP]:[SMALL.CAP]])*SQRT(252))</f>
        <v/>
      </c>
    </row>
    <row r="471" spans="1:67" x14ac:dyDescent="0.25">
      <c r="A471" s="3">
        <f>DATE(YEAR(TBL_DATA[[#This Row],[Date]]), MONTH(TBL_DATA[[#This Row],[Date]]), DAY(TBL_DATA[[#This Row],[Date]]))</f>
        <v>41423</v>
      </c>
      <c r="B471" s="72" t="s">
        <v>587</v>
      </c>
      <c r="C471" s="11">
        <v>-3.839725970635771E-3</v>
      </c>
      <c r="D471" s="6">
        <v>7.1662597826749552E-2</v>
      </c>
      <c r="E471" s="6">
        <v>-0.17024552368138779</v>
      </c>
      <c r="F471" s="2">
        <v>0.53472125795077297</v>
      </c>
      <c r="G471" s="121">
        <v>0.52147663097491637</v>
      </c>
      <c r="H471" s="18">
        <v>3.4764611906859325E-3</v>
      </c>
      <c r="I471" s="2">
        <v>-0.13890327277589387</v>
      </c>
      <c r="J471" s="6">
        <v>1.2399842540960124</v>
      </c>
      <c r="K471" s="6">
        <v>0.5064626513969378</v>
      </c>
      <c r="L471" s="6">
        <v>3.5305780878687625E-3</v>
      </c>
      <c r="M471" s="6">
        <v>7.9778539244820756E-2</v>
      </c>
      <c r="N471" s="6">
        <v>6.06610604405389E-2</v>
      </c>
      <c r="O471" s="6">
        <v>-2.4613553683242917E-2</v>
      </c>
      <c r="P471" s="2">
        <v>-1.3261623560223002E-2</v>
      </c>
      <c r="Q471" s="2">
        <v>-1.1572195046714437E-2</v>
      </c>
      <c r="R471" s="6">
        <v>-5.8692850087016746E-2</v>
      </c>
      <c r="S471" s="6">
        <v>6.4905642577364975E-2</v>
      </c>
      <c r="T471" s="86">
        <v>-0.90427962433400422</v>
      </c>
      <c r="U471" s="6">
        <v>-0.10537490593907151</v>
      </c>
      <c r="V471" s="6">
        <v>6.1090317205017182E-2</v>
      </c>
      <c r="W471" s="29">
        <v>-1.7249035650844085</v>
      </c>
      <c r="X471">
        <v>0.72213338863046372</v>
      </c>
      <c r="Y471">
        <v>0.71166189401775459</v>
      </c>
      <c r="Z471" s="5">
        <v>0</v>
      </c>
      <c r="AA471">
        <v>0</v>
      </c>
      <c r="AB471" s="5">
        <f>SUM(TBL_DATA[[#This Row],[Consumer.Discretionary.1]:[Utilities.1]])*SQRT(252)</f>
        <v>0</v>
      </c>
      <c r="BO471" s="5" t="str">
        <f xml:space="preserve"> IF(ISBLANK(TBL_DATA[[#This Row],[SMALL.CAP]]),"",  SUM(TBL_DATA[[#This Row],[LARGE.CAP]:[SMALL.CAP]])*SQRT(252))</f>
        <v/>
      </c>
    </row>
    <row r="472" spans="1:67" x14ac:dyDescent="0.25">
      <c r="A472" s="3">
        <f>DATE(YEAR(TBL_DATA[[#This Row],[Date]]), MONTH(TBL_DATA[[#This Row],[Date]]), DAY(TBL_DATA[[#This Row],[Date]]))</f>
        <v>41424</v>
      </c>
      <c r="B472" s="72" t="s">
        <v>588</v>
      </c>
      <c r="C472" s="11">
        <v>3.7852002828501759E-3</v>
      </c>
      <c r="D472" s="6">
        <v>7.5719055395163215E-2</v>
      </c>
      <c r="E472" s="6">
        <v>-0.19914561324093349</v>
      </c>
      <c r="F472" s="2">
        <v>0.54516004969041088</v>
      </c>
      <c r="G472" s="121">
        <v>0.56737349730074238</v>
      </c>
      <c r="H472" s="18">
        <v>3.231096945527567E-3</v>
      </c>
      <c r="I472" s="2">
        <v>-0.14859452956351182</v>
      </c>
      <c r="J472" s="6">
        <v>1.21960791358301</v>
      </c>
      <c r="K472" s="6">
        <v>0.51204416779430439</v>
      </c>
      <c r="L472" s="6">
        <v>3.431497485140498E-3</v>
      </c>
      <c r="M472" s="6">
        <v>7.7981879589641562E-2</v>
      </c>
      <c r="N472" s="6">
        <v>6.06610604405389E-2</v>
      </c>
      <c r="O472" s="6">
        <v>-2.0921520630756585E-2</v>
      </c>
      <c r="P472" s="2">
        <v>-1.3047676001115904E-2</v>
      </c>
      <c r="Q472" s="2">
        <v>-1.1396294411996561E-2</v>
      </c>
      <c r="R472" s="6">
        <v>-5.3123693477461487E-2</v>
      </c>
      <c r="S472" s="6">
        <v>6.4984314624963319E-2</v>
      </c>
      <c r="T472" s="86">
        <v>-0.81748486206322701</v>
      </c>
      <c r="U472" s="6">
        <v>-9.1365969893985488E-2</v>
      </c>
      <c r="V472" s="6">
        <v>6.1223446614347886E-2</v>
      </c>
      <c r="W472" s="29">
        <v>-1.4923362689707447</v>
      </c>
      <c r="X472">
        <v>0.75324199119588542</v>
      </c>
      <c r="Y472">
        <v>0.71557261531888183</v>
      </c>
      <c r="Z472" s="5">
        <v>0</v>
      </c>
      <c r="AA472">
        <v>0</v>
      </c>
      <c r="AB472" s="5">
        <f>SUM(TBL_DATA[[#This Row],[Consumer.Discretionary.1]:[Utilities.1]])*SQRT(252)</f>
        <v>0</v>
      </c>
      <c r="BO472" s="5" t="str">
        <f xml:space="preserve"> IF(ISBLANK(TBL_DATA[[#This Row],[SMALL.CAP]]),"",  SUM(TBL_DATA[[#This Row],[LARGE.CAP]:[SMALL.CAP]])*SQRT(252))</f>
        <v/>
      </c>
    </row>
    <row r="473" spans="1:67" x14ac:dyDescent="0.25">
      <c r="A473" s="3">
        <f>DATE(YEAR(TBL_DATA[[#This Row],[Date]]), MONTH(TBL_DATA[[#This Row],[Date]]), DAY(TBL_DATA[[#This Row],[Date]]))</f>
        <v>41425</v>
      </c>
      <c r="B473" s="72" t="s">
        <v>589</v>
      </c>
      <c r="C473" s="11">
        <v>-1.4779822089618117E-3</v>
      </c>
      <c r="D473" s="6">
        <v>7.4129161769447949E-2</v>
      </c>
      <c r="E473" s="6">
        <v>-0.15263419722995031</v>
      </c>
      <c r="F473" s="2">
        <v>0.51055211168734338</v>
      </c>
      <c r="G473" s="121">
        <v>0.54466522891672953</v>
      </c>
      <c r="H473" s="18">
        <v>3.3014585838258654E-3</v>
      </c>
      <c r="I473" s="2">
        <v>-0.11900709156715805</v>
      </c>
      <c r="J473" s="6">
        <v>1.2051789582284238</v>
      </c>
      <c r="K473" s="6">
        <v>0.51751294521626912</v>
      </c>
      <c r="L473" s="6">
        <v>3.398468730803835E-3</v>
      </c>
      <c r="M473" s="6">
        <v>7.7667748551616941E-2</v>
      </c>
      <c r="N473" s="6">
        <v>6.0256829698613838E-2</v>
      </c>
      <c r="O473" s="6">
        <v>-2.236858120444174E-2</v>
      </c>
      <c r="P473" s="2">
        <v>-1.2958573508847189E-2</v>
      </c>
      <c r="Q473" s="2">
        <v>-1.1313844108870945E-2</v>
      </c>
      <c r="R473" s="6">
        <v>-3.6136758024465143E-2</v>
      </c>
      <c r="S473" s="6">
        <v>6.5257973995324361E-2</v>
      </c>
      <c r="T473" s="86">
        <v>-0.55375237403254796</v>
      </c>
      <c r="U473" s="6">
        <v>-8.1427481580182981E-2</v>
      </c>
      <c r="V473" s="6">
        <v>6.1387008320521894E-2</v>
      </c>
      <c r="W473" s="29">
        <v>-1.3264611488317388</v>
      </c>
      <c r="X473">
        <v>0.73801438259476315</v>
      </c>
      <c r="Y473">
        <v>0.71938372598792433</v>
      </c>
      <c r="Z473" s="5">
        <v>0</v>
      </c>
      <c r="AA473">
        <v>0</v>
      </c>
      <c r="AB473" s="5">
        <f>SUM(TBL_DATA[[#This Row],[Consumer.Discretionary.1]:[Utilities.1]])*SQRT(252)</f>
        <v>0</v>
      </c>
      <c r="BO473" s="5" t="str">
        <f xml:space="preserve"> IF(ISBLANK(TBL_DATA[[#This Row],[SMALL.CAP]]),"",  SUM(TBL_DATA[[#This Row],[LARGE.CAP]:[SMALL.CAP]])*SQRT(252))</f>
        <v/>
      </c>
    </row>
    <row r="474" spans="1:67" x14ac:dyDescent="0.25">
      <c r="A474" s="3">
        <f>DATE(YEAR(TBL_DATA[[#This Row],[Date]]), MONTH(TBL_DATA[[#This Row],[Date]]), DAY(TBL_DATA[[#This Row],[Date]]))</f>
        <v>41428</v>
      </c>
      <c r="B474" s="72" t="s">
        <v>590</v>
      </c>
      <c r="C474" s="11">
        <v>-3.9010084521849801E-3</v>
      </c>
      <c r="D474" s="6">
        <v>6.9938974830647149E-2</v>
      </c>
      <c r="E474" s="6">
        <v>-0.15860119385592408</v>
      </c>
      <c r="F474" s="2">
        <v>0.50531245821984216</v>
      </c>
      <c r="G474" s="121">
        <v>0.53225399826624076</v>
      </c>
      <c r="H474" s="18">
        <v>3.3564484597257359E-3</v>
      </c>
      <c r="I474" s="2">
        <v>-0.10689798062354561</v>
      </c>
      <c r="J474" s="6">
        <v>1.1907491024811501</v>
      </c>
      <c r="K474" s="6">
        <v>0.52065563663229397</v>
      </c>
      <c r="L474" s="6">
        <v>3.3978073637201647E-3</v>
      </c>
      <c r="M474" s="6">
        <v>7.7906772192964838E-2</v>
      </c>
      <c r="N474" s="6">
        <v>6.0563025900908167E-2</v>
      </c>
      <c r="O474" s="6">
        <v>-2.6182329632284618E-2</v>
      </c>
      <c r="P474" s="2">
        <v>-1.3021523899631581E-2</v>
      </c>
      <c r="Q474" s="2">
        <v>-1.1371732820676028E-2</v>
      </c>
      <c r="R474" s="6">
        <v>-5.4216867619644726E-2</v>
      </c>
      <c r="S474" s="6">
        <v>6.558024919941062E-2</v>
      </c>
      <c r="T474" s="86">
        <v>-0.82672555047460816</v>
      </c>
      <c r="U474" s="6">
        <v>-8.4740962975633161E-2</v>
      </c>
      <c r="V474" s="6">
        <v>6.1095920858118276E-2</v>
      </c>
      <c r="W474" s="29">
        <v>-1.3870150704893254</v>
      </c>
      <c r="X474">
        <v>0.72955739888389914</v>
      </c>
      <c r="Y474">
        <v>0.72156471409866907</v>
      </c>
      <c r="Z474" s="5">
        <v>0</v>
      </c>
      <c r="AA474">
        <v>0</v>
      </c>
      <c r="AB474" s="5">
        <f>SUM(TBL_DATA[[#This Row],[Consumer.Discretionary.1]:[Utilities.1]])*SQRT(252)</f>
        <v>0</v>
      </c>
      <c r="BO474" s="5" t="str">
        <f xml:space="preserve"> IF(ISBLANK(TBL_DATA[[#This Row],[SMALL.CAP]]),"",  SUM(TBL_DATA[[#This Row],[LARGE.CAP]:[SMALL.CAP]])*SQRT(252))</f>
        <v/>
      </c>
    </row>
    <row r="475" spans="1:67" x14ac:dyDescent="0.25">
      <c r="A475" s="3">
        <f>DATE(YEAR(TBL_DATA[[#This Row],[Date]]), MONTH(TBL_DATA[[#This Row],[Date]]), DAY(TBL_DATA[[#This Row],[Date]]))</f>
        <v>41429</v>
      </c>
      <c r="B475" s="72" t="s">
        <v>591</v>
      </c>
      <c r="C475" s="11">
        <v>4.6523254683572546E-3</v>
      </c>
      <c r="D475" s="6">
        <v>7.4916679172839729E-2</v>
      </c>
      <c r="E475" s="6">
        <v>-0.13020108520779161</v>
      </c>
      <c r="F475" s="2">
        <v>0.48519333179994528</v>
      </c>
      <c r="G475" s="121">
        <v>0.48836908025343739</v>
      </c>
      <c r="H475" s="18">
        <v>3.5030639962805939E-3</v>
      </c>
      <c r="I475" s="2">
        <v>-8.5191112070192809E-2</v>
      </c>
      <c r="J475" s="6">
        <v>1.1894351024836691</v>
      </c>
      <c r="K475" s="6">
        <v>0.49896220095825738</v>
      </c>
      <c r="L475" s="6">
        <v>3.4666095214365982E-3</v>
      </c>
      <c r="M475" s="6">
        <v>7.7744549341947841E-2</v>
      </c>
      <c r="N475" s="6">
        <v>6.0563025900908167E-2</v>
      </c>
      <c r="O475" s="6">
        <v>-2.1651812882896637E-2</v>
      </c>
      <c r="P475" s="2">
        <v>-1.3004340515944957E-2</v>
      </c>
      <c r="Q475" s="2">
        <v>-1.1357984745690776E-2</v>
      </c>
      <c r="R475" s="6">
        <v>-3.3955371049682048E-2</v>
      </c>
      <c r="S475" s="6">
        <v>6.6266094336419723E-2</v>
      </c>
      <c r="T475" s="86">
        <v>-0.51240942128409461</v>
      </c>
      <c r="U475" s="6">
        <v>-6.9269375577374004E-2</v>
      </c>
      <c r="V475" s="6">
        <v>6.1454587045892184E-2</v>
      </c>
      <c r="W475" s="29">
        <v>-1.1271636326454526</v>
      </c>
      <c r="X475">
        <v>0.69883408635629485</v>
      </c>
      <c r="Y475">
        <v>0.70637256526443415</v>
      </c>
      <c r="Z475" s="5">
        <v>0</v>
      </c>
      <c r="AA475">
        <v>0</v>
      </c>
      <c r="AB475" s="5">
        <f>SUM(TBL_DATA[[#This Row],[Consumer.Discretionary.1]:[Utilities.1]])*SQRT(252)</f>
        <v>0</v>
      </c>
      <c r="BO475" s="5" t="str">
        <f xml:space="preserve"> IF(ISBLANK(TBL_DATA[[#This Row],[SMALL.CAP]]),"",  SUM(TBL_DATA[[#This Row],[LARGE.CAP]:[SMALL.CAP]])*SQRT(252))</f>
        <v/>
      </c>
    </row>
    <row r="476" spans="1:67" x14ac:dyDescent="0.25">
      <c r="A476" s="3">
        <f>DATE(YEAR(TBL_DATA[[#This Row],[Date]]), MONTH(TBL_DATA[[#This Row],[Date]]), DAY(TBL_DATA[[#This Row],[Date]]))</f>
        <v>41430</v>
      </c>
      <c r="B476" s="72" t="s">
        <v>592</v>
      </c>
      <c r="C476" s="11">
        <v>-3.2484587100163526E-3</v>
      </c>
      <c r="D476" s="6">
        <v>7.1424856723838914E-2</v>
      </c>
      <c r="E476" s="6">
        <v>-0.12552048191342002</v>
      </c>
      <c r="F476" s="2">
        <v>0.46775211833537839</v>
      </c>
      <c r="G476" s="121">
        <v>0.48560734915931575</v>
      </c>
      <c r="H476" s="18">
        <v>3.5086724384977685E-3</v>
      </c>
      <c r="I476" s="2">
        <v>-8.1485926917121754E-2</v>
      </c>
      <c r="J476" s="6">
        <v>1.1508175656647042</v>
      </c>
      <c r="K476" s="6">
        <v>0.49566533450226774</v>
      </c>
      <c r="L476" s="6">
        <v>3.4742003366225634E-3</v>
      </c>
      <c r="M476" s="6">
        <v>7.7659701727500294E-2</v>
      </c>
      <c r="N476" s="6">
        <v>6.0910508471336854E-2</v>
      </c>
      <c r="O476" s="6">
        <v>-2.4829936572765887E-2</v>
      </c>
      <c r="P476" s="2">
        <v>-1.3097485524417099E-2</v>
      </c>
      <c r="Q476" s="2">
        <v>-1.1452926527837992E-2</v>
      </c>
      <c r="R476" s="6">
        <v>-3.767210720691605E-2</v>
      </c>
      <c r="S476" s="6">
        <v>6.603962206059856E-2</v>
      </c>
      <c r="T476" s="86">
        <v>-0.57044704423577375</v>
      </c>
      <c r="U476" s="6">
        <v>-6.7774525084368875E-2</v>
      </c>
      <c r="V476" s="6">
        <v>6.1405321120392146E-2</v>
      </c>
      <c r="W476" s="29">
        <v>-1.1037239745312817</v>
      </c>
      <c r="X476">
        <v>0.69685532871559197</v>
      </c>
      <c r="Y476">
        <v>0.70403503783708643</v>
      </c>
      <c r="Z476" s="5">
        <v>0</v>
      </c>
      <c r="AA476">
        <v>0</v>
      </c>
      <c r="AB476" s="5">
        <f>SUM(TBL_DATA[[#This Row],[Consumer.Discretionary.1]:[Utilities.1]])*SQRT(252)</f>
        <v>0</v>
      </c>
      <c r="BO476" s="5" t="str">
        <f xml:space="preserve"> IF(ISBLANK(TBL_DATA[[#This Row],[SMALL.CAP]]),"",  SUM(TBL_DATA[[#This Row],[LARGE.CAP]:[SMALL.CAP]])*SQRT(252))</f>
        <v/>
      </c>
    </row>
    <row r="477" spans="1:67" x14ac:dyDescent="0.25">
      <c r="A477" s="3">
        <f>DATE(YEAR(TBL_DATA[[#This Row],[Date]]), MONTH(TBL_DATA[[#This Row],[Date]]), DAY(TBL_DATA[[#This Row],[Date]]))</f>
        <v>41431</v>
      </c>
      <c r="B477" s="72" t="s">
        <v>593</v>
      </c>
      <c r="C477" s="11">
        <v>4.8538976798369283E-3</v>
      </c>
      <c r="D477" s="6">
        <v>7.6625443350010203E-2</v>
      </c>
      <c r="E477" s="6">
        <v>-0.13711999395941277</v>
      </c>
      <c r="F477" s="2">
        <v>0.46947286698976592</v>
      </c>
      <c r="G477" s="121">
        <v>0.49835562491082597</v>
      </c>
      <c r="H477" s="18">
        <v>3.4637649996627604E-3</v>
      </c>
      <c r="I477" s="2">
        <v>-6.8088711529724955E-2</v>
      </c>
      <c r="J477" s="6">
        <v>1.118489033583278</v>
      </c>
      <c r="K477" s="6">
        <v>0.47044585963618252</v>
      </c>
      <c r="L477" s="6">
        <v>3.5588167832482326E-3</v>
      </c>
      <c r="M477" s="6">
        <v>7.763377712048887E-2</v>
      </c>
      <c r="N477" s="6">
        <v>6.0910508471336854E-2</v>
      </c>
      <c r="O477" s="6">
        <v>-2.0096560864450108E-2</v>
      </c>
      <c r="P477" s="2">
        <v>-1.3094719268728435E-2</v>
      </c>
      <c r="Q477" s="2">
        <v>-1.1450709264029866E-2</v>
      </c>
      <c r="R477" s="6">
        <v>-4.5634082354668259E-2</v>
      </c>
      <c r="S477" s="6">
        <v>6.5685053280330544E-2</v>
      </c>
      <c r="T477" s="86">
        <v>-0.69474073743856479</v>
      </c>
      <c r="U477" s="6">
        <v>-5.72073193975422E-2</v>
      </c>
      <c r="V477" s="6">
        <v>6.213342308911831E-2</v>
      </c>
      <c r="W477" s="29">
        <v>-0.92071732979349019</v>
      </c>
      <c r="X477">
        <v>0.70594307483735963</v>
      </c>
      <c r="Y477">
        <v>0.68589055951819489</v>
      </c>
      <c r="Z477" s="5">
        <v>0</v>
      </c>
      <c r="AA477">
        <v>0</v>
      </c>
      <c r="AB477" s="5">
        <f>SUM(TBL_DATA[[#This Row],[Consumer.Discretionary.1]:[Utilities.1]])*SQRT(252)</f>
        <v>0</v>
      </c>
      <c r="BO477" s="5" t="str">
        <f xml:space="preserve"> IF(ISBLANK(TBL_DATA[[#This Row],[SMALL.CAP]]),"",  SUM(TBL_DATA[[#This Row],[LARGE.CAP]:[SMALL.CAP]])*SQRT(252))</f>
        <v/>
      </c>
    </row>
    <row r="478" spans="1:67" x14ac:dyDescent="0.25">
      <c r="A478" s="3">
        <f>DATE(YEAR(TBL_DATA[[#This Row],[Date]]), MONTH(TBL_DATA[[#This Row],[Date]]), DAY(TBL_DATA[[#This Row],[Date]]))</f>
        <v>41432</v>
      </c>
      <c r="B478" s="72" t="s">
        <v>594</v>
      </c>
      <c r="C478" s="11">
        <v>-5.4101053038353953E-3</v>
      </c>
      <c r="D478" s="6">
        <v>7.0800786328698351E-2</v>
      </c>
      <c r="E478" s="6">
        <v>-0.17035419964691723</v>
      </c>
      <c r="F478" s="2">
        <v>0.4311497548731219</v>
      </c>
      <c r="G478" s="121">
        <v>0.4316228124027533</v>
      </c>
      <c r="H478" s="18">
        <v>3.707360407153323E-3</v>
      </c>
      <c r="I478" s="2">
        <v>-0.10919481362889261</v>
      </c>
      <c r="J478" s="6">
        <v>1.0715848098641647</v>
      </c>
      <c r="K478" s="6">
        <v>0.43423759666518513</v>
      </c>
      <c r="L478" s="6">
        <v>3.6988228350258072E-3</v>
      </c>
      <c r="M478" s="6">
        <v>7.806327342413924E-2</v>
      </c>
      <c r="N478" s="6">
        <v>6.1864101058943299E-2</v>
      </c>
      <c r="O478" s="6">
        <v>-2.5397941657763767E-2</v>
      </c>
      <c r="P478" s="2">
        <v>-1.3299574832817953E-2</v>
      </c>
      <c r="Q478" s="2">
        <v>-1.1646469608920062E-2</v>
      </c>
      <c r="R478" s="6">
        <v>-5.4104146973307232E-2</v>
      </c>
      <c r="S478" s="6">
        <v>6.7197425615376505E-2</v>
      </c>
      <c r="T478" s="86">
        <v>-0.80515207953036239</v>
      </c>
      <c r="U478" s="6">
        <v>-6.5659933477615562E-2</v>
      </c>
      <c r="V478" s="6">
        <v>6.3321661500037096E-2</v>
      </c>
      <c r="W478" s="29">
        <v>-1.0369268891906303</v>
      </c>
      <c r="X478">
        <v>0.65698007001944381</v>
      </c>
      <c r="Y478">
        <v>0.65896706796712179</v>
      </c>
      <c r="Z478" s="5">
        <v>0</v>
      </c>
      <c r="AA478">
        <v>0</v>
      </c>
      <c r="AB478" s="5">
        <f>SUM(TBL_DATA[[#This Row],[Consumer.Discretionary.1]:[Utilities.1]])*SQRT(252)</f>
        <v>0</v>
      </c>
      <c r="BO478" s="5" t="str">
        <f xml:space="preserve"> IF(ISBLANK(TBL_DATA[[#This Row],[SMALL.CAP]]),"",  SUM(TBL_DATA[[#This Row],[LARGE.CAP]:[SMALL.CAP]])*SQRT(252))</f>
        <v/>
      </c>
    </row>
    <row r="479" spans="1:67" x14ac:dyDescent="0.25">
      <c r="A479" s="3">
        <f>DATE(YEAR(TBL_DATA[[#This Row],[Date]]), MONTH(TBL_DATA[[#This Row],[Date]]), DAY(TBL_DATA[[#This Row],[Date]]))</f>
        <v>41435</v>
      </c>
      <c r="B479" s="72" t="s">
        <v>595</v>
      </c>
      <c r="C479" s="11">
        <v>1.304377992090515E-3</v>
      </c>
      <c r="D479" s="6">
        <v>7.2197515308298765E-2</v>
      </c>
      <c r="E479" s="6">
        <v>-0.15979244623286726</v>
      </c>
      <c r="F479" s="2">
        <v>0.43103922721643911</v>
      </c>
      <c r="G479" s="121">
        <v>0.43020097481640118</v>
      </c>
      <c r="H479" s="18">
        <v>3.715120976041029E-3</v>
      </c>
      <c r="I479" s="2">
        <v>-0.10305639582118686</v>
      </c>
      <c r="J479" s="6">
        <v>1.0734853724856908</v>
      </c>
      <c r="K479" s="6">
        <v>0.43491647549674861</v>
      </c>
      <c r="L479" s="6">
        <v>3.6997163769020114E-3</v>
      </c>
      <c r="M479" s="6">
        <v>7.8129020526188087E-2</v>
      </c>
      <c r="N479" s="6">
        <v>6.1861460829019332E-2</v>
      </c>
      <c r="O479" s="6">
        <v>-2.4126692181815956E-2</v>
      </c>
      <c r="P479" s="2">
        <v>-1.3285284849316875E-2</v>
      </c>
      <c r="Q479" s="2">
        <v>-1.1630787333332247E-2</v>
      </c>
      <c r="R479" s="6">
        <v>-4.9195645777015073E-2</v>
      </c>
      <c r="S479" s="6">
        <v>6.7223493621733119E-2</v>
      </c>
      <c r="T479" s="86">
        <v>-0.73182221164879024</v>
      </c>
      <c r="U479" s="6">
        <v>-6.1414470840064572E-2</v>
      </c>
      <c r="V479" s="6">
        <v>6.3281308115453211E-2</v>
      </c>
      <c r="W479" s="29">
        <v>-0.97049938866651275</v>
      </c>
      <c r="X479">
        <v>0.65589707638958206</v>
      </c>
      <c r="Y479">
        <v>0.65948197511133588</v>
      </c>
      <c r="Z479" s="5">
        <v>0</v>
      </c>
      <c r="AA479">
        <v>0</v>
      </c>
      <c r="AB479" s="5">
        <f>SUM(TBL_DATA[[#This Row],[Consumer.Discretionary.1]:[Utilities.1]])*SQRT(252)</f>
        <v>0</v>
      </c>
      <c r="BO479" s="5" t="str">
        <f xml:space="preserve"> IF(ISBLANK(TBL_DATA[[#This Row],[SMALL.CAP]]),"",  SUM(TBL_DATA[[#This Row],[LARGE.CAP]:[SMALL.CAP]])*SQRT(252))</f>
        <v/>
      </c>
    </row>
    <row r="480" spans="1:67" x14ac:dyDescent="0.25">
      <c r="A480" s="3">
        <f>DATE(YEAR(TBL_DATA[[#This Row],[Date]]), MONTH(TBL_DATA[[#This Row],[Date]]), DAY(TBL_DATA[[#This Row],[Date]]))</f>
        <v>41436</v>
      </c>
      <c r="B480" s="72" t="s">
        <v>596</v>
      </c>
      <c r="C480" s="11">
        <v>-4.3930764007262743E-3</v>
      </c>
      <c r="D480" s="6">
        <v>6.7487269706880459E-2</v>
      </c>
      <c r="E480" s="6">
        <v>-0.15750801849672991</v>
      </c>
      <c r="F480" s="2">
        <v>0.42906827249121615</v>
      </c>
      <c r="G480" s="121">
        <v>0.43558568659121966</v>
      </c>
      <c r="H480" s="18">
        <v>3.7160386970149758E-3</v>
      </c>
      <c r="I480" s="2">
        <v>-8.8215475858089532E-2</v>
      </c>
      <c r="J480" s="6">
        <v>1.0493686475663722</v>
      </c>
      <c r="K480" s="6">
        <v>0.43844420739311191</v>
      </c>
      <c r="L480" s="6">
        <v>3.7066166666977927E-3</v>
      </c>
      <c r="M480" s="6">
        <v>7.8520216584294616E-2</v>
      </c>
      <c r="N480" s="6">
        <v>6.2399654901434926E-2</v>
      </c>
      <c r="O480" s="6">
        <v>-2.8413778180490845E-2</v>
      </c>
      <c r="P480" s="2">
        <v>-1.3394676145358548E-2</v>
      </c>
      <c r="Q480" s="2">
        <v>-1.1731894474497266E-2</v>
      </c>
      <c r="R480" s="6">
        <v>-4.9787943777699017E-2</v>
      </c>
      <c r="S480" s="6">
        <v>6.7223932578175591E-2</v>
      </c>
      <c r="T480" s="86">
        <v>-0.74062825348398009</v>
      </c>
      <c r="U480" s="6">
        <v>-5.6004559960139089E-2</v>
      </c>
      <c r="V480" s="6">
        <v>6.3399942375746185E-2</v>
      </c>
      <c r="W480" s="29">
        <v>-0.88335348363918675</v>
      </c>
      <c r="X480">
        <v>0.65998915641942146</v>
      </c>
      <c r="Y480">
        <v>0.66215119677692347</v>
      </c>
      <c r="Z480" s="5">
        <v>0</v>
      </c>
      <c r="AA480">
        <v>0</v>
      </c>
      <c r="AB480" s="5">
        <f>SUM(TBL_DATA[[#This Row],[Consumer.Discretionary.1]:[Utilities.1]])*SQRT(252)</f>
        <v>0</v>
      </c>
      <c r="BO480" s="5" t="str">
        <f xml:space="preserve"> IF(ISBLANK(TBL_DATA[[#This Row],[SMALL.CAP]]),"",  SUM(TBL_DATA[[#This Row],[LARGE.CAP]:[SMALL.CAP]])*SQRT(252))</f>
        <v/>
      </c>
    </row>
    <row r="481" spans="1:67" x14ac:dyDescent="0.25">
      <c r="A481" s="3">
        <f>DATE(YEAR(TBL_DATA[[#This Row],[Date]]), MONTH(TBL_DATA[[#This Row],[Date]]), DAY(TBL_DATA[[#This Row],[Date]]))</f>
        <v>41437</v>
      </c>
      <c r="B481" s="72" t="s">
        <v>597</v>
      </c>
      <c r="C481" s="11">
        <v>-1.6285738147600816E-3</v>
      </c>
      <c r="D481" s="6">
        <v>6.5748787891846128E-2</v>
      </c>
      <c r="E481" s="6">
        <v>-0.16121049852433722</v>
      </c>
      <c r="F481" s="2">
        <v>0.4219193419970404</v>
      </c>
      <c r="G481" s="121">
        <v>0.43535191393778072</v>
      </c>
      <c r="H481" s="18">
        <v>3.6956135963719292E-3</v>
      </c>
      <c r="I481" s="2">
        <v>-8.57784633436669E-2</v>
      </c>
      <c r="J481" s="6">
        <v>1.0077581838738106</v>
      </c>
      <c r="K481" s="6">
        <v>0.42845778069507573</v>
      </c>
      <c r="L481" s="6">
        <v>3.7181061497631486E-3</v>
      </c>
      <c r="M481" s="6">
        <v>7.8072465857301918E-2</v>
      </c>
      <c r="N481" s="6">
        <v>6.2484605644099737E-2</v>
      </c>
      <c r="O481" s="6">
        <v>-2.9996078060127718E-2</v>
      </c>
      <c r="P481" s="2">
        <v>-1.3409143992670002E-2</v>
      </c>
      <c r="Q481" s="2">
        <v>-1.175584410540975E-2</v>
      </c>
      <c r="R481" s="6">
        <v>-5.1736381145695343E-2</v>
      </c>
      <c r="S481" s="6">
        <v>6.7126916962777436E-2</v>
      </c>
      <c r="T481" s="86">
        <v>-0.77072482227038219</v>
      </c>
      <c r="U481" s="6">
        <v>-5.1467645164355758E-2</v>
      </c>
      <c r="V481" s="6">
        <v>6.3545120153452192E-2</v>
      </c>
      <c r="W481" s="29">
        <v>-0.80993859229581922</v>
      </c>
      <c r="X481">
        <v>0.65981202924604265</v>
      </c>
      <c r="Y481">
        <v>0.65456686495351701</v>
      </c>
      <c r="Z481" s="5">
        <v>0</v>
      </c>
      <c r="AA481">
        <v>0</v>
      </c>
      <c r="AB481" s="5">
        <f>SUM(TBL_DATA[[#This Row],[Consumer.Discretionary.1]:[Utilities.1]])*SQRT(252)</f>
        <v>0</v>
      </c>
      <c r="BO481" s="5" t="str">
        <f xml:space="preserve"> IF(ISBLANK(TBL_DATA[[#This Row],[SMALL.CAP]]),"",  SUM(TBL_DATA[[#This Row],[LARGE.CAP]:[SMALL.CAP]])*SQRT(252))</f>
        <v/>
      </c>
    </row>
    <row r="482" spans="1:67" x14ac:dyDescent="0.25">
      <c r="A482" s="3">
        <f>DATE(YEAR(TBL_DATA[[#This Row],[Date]]), MONTH(TBL_DATA[[#This Row],[Date]]), DAY(TBL_DATA[[#This Row],[Date]]))</f>
        <v>41438</v>
      </c>
      <c r="B482" s="72" t="s">
        <v>598</v>
      </c>
      <c r="C482" s="11">
        <v>9.0902753572673304E-3</v>
      </c>
      <c r="D482" s="6">
        <v>7.5436737835456791E-2</v>
      </c>
      <c r="E482" s="6">
        <v>-0.1595016879501201</v>
      </c>
      <c r="F482" s="2">
        <v>0.43163375634408463</v>
      </c>
      <c r="G482" s="121">
        <v>0.45658969550716355</v>
      </c>
      <c r="H482" s="18">
        <v>3.7080387934975119E-3</v>
      </c>
      <c r="I482" s="2">
        <v>-5.6978246833121471E-2</v>
      </c>
      <c r="J482" s="6">
        <v>1.0098151299605502</v>
      </c>
      <c r="K482" s="6">
        <v>0.40420681410724907</v>
      </c>
      <c r="L482" s="6">
        <v>3.8826487238221622E-3</v>
      </c>
      <c r="M482" s="6">
        <v>7.9851045118609881E-2</v>
      </c>
      <c r="N482" s="6">
        <v>6.2484605644099737E-2</v>
      </c>
      <c r="O482" s="6">
        <v>-2.117847531206507E-2</v>
      </c>
      <c r="P482" s="2">
        <v>-1.3626829182519532E-2</v>
      </c>
      <c r="Q482" s="2">
        <v>-1.193586524994043E-2</v>
      </c>
      <c r="R482" s="6">
        <v>-4.978198642769327E-2</v>
      </c>
      <c r="S482" s="6">
        <v>6.7262761090664605E-2</v>
      </c>
      <c r="T482" s="86">
        <v>-0.74011214556879834</v>
      </c>
      <c r="U482" s="6">
        <v>-3.9305196493331751E-2</v>
      </c>
      <c r="V482" s="6">
        <v>6.463286383277822E-2</v>
      </c>
      <c r="W482" s="29">
        <v>-0.60813020130168405</v>
      </c>
      <c r="X482">
        <v>0.67571421141423649</v>
      </c>
      <c r="Y482">
        <v>0.6357726119511985</v>
      </c>
      <c r="Z482" s="5">
        <v>0</v>
      </c>
      <c r="AA482">
        <v>0</v>
      </c>
      <c r="AB482" s="5">
        <f>SUM(TBL_DATA[[#This Row],[Consumer.Discretionary.1]:[Utilities.1]])*SQRT(252)</f>
        <v>0</v>
      </c>
      <c r="BO482" s="5" t="str">
        <f xml:space="preserve"> IF(ISBLANK(TBL_DATA[[#This Row],[SMALL.CAP]]),"",  SUM(TBL_DATA[[#This Row],[LARGE.CAP]:[SMALL.CAP]])*SQRT(252))</f>
        <v/>
      </c>
    </row>
    <row r="483" spans="1:67" x14ac:dyDescent="0.25">
      <c r="A483" s="3">
        <f>DATE(YEAR(TBL_DATA[[#This Row],[Date]]), MONTH(TBL_DATA[[#This Row],[Date]]), DAY(TBL_DATA[[#This Row],[Date]]))</f>
        <v>41439</v>
      </c>
      <c r="B483" s="72" t="s">
        <v>599</v>
      </c>
      <c r="C483" s="11">
        <v>-2.072481589455292E-3</v>
      </c>
      <c r="D483" s="6">
        <v>7.320791499566881E-2</v>
      </c>
      <c r="E483" s="6">
        <v>-0.1505426715585545</v>
      </c>
      <c r="F483" s="2">
        <v>0.42881496658546969</v>
      </c>
      <c r="G483" s="121">
        <v>0.45601643568560735</v>
      </c>
      <c r="H483" s="18">
        <v>3.7066715545731412E-3</v>
      </c>
      <c r="I483" s="2">
        <v>-5.8110984173614044E-2</v>
      </c>
      <c r="J483" s="6">
        <v>1.0039383001082491</v>
      </c>
      <c r="K483" s="6">
        <v>0.40193422640133941</v>
      </c>
      <c r="L483" s="6">
        <v>3.8865628097399683E-3</v>
      </c>
      <c r="M483" s="6">
        <v>7.9779532389385316E-2</v>
      </c>
      <c r="N483" s="6">
        <v>6.2380755862838873E-2</v>
      </c>
      <c r="O483" s="6">
        <v>-2.3207064901343499E-2</v>
      </c>
      <c r="P483" s="2">
        <v>-1.3604237810322578E-2</v>
      </c>
      <c r="Q483" s="2">
        <v>-1.1914788265509589E-2</v>
      </c>
      <c r="R483" s="6">
        <v>-4.8112121818306264E-2</v>
      </c>
      <c r="S483" s="6">
        <v>6.7264337823060127E-2</v>
      </c>
      <c r="T483" s="86">
        <v>-0.71526938903146475</v>
      </c>
      <c r="U483" s="6">
        <v>-4.4806374005625593E-2</v>
      </c>
      <c r="V483" s="6">
        <v>6.4869931140925388E-2</v>
      </c>
      <c r="W483" s="29">
        <v>-0.69071098454362279</v>
      </c>
      <c r="X483">
        <v>0.67528989011061558</v>
      </c>
      <c r="Y483">
        <v>0.63398282815967455</v>
      </c>
      <c r="Z483" s="5">
        <v>0</v>
      </c>
      <c r="AA483">
        <v>0</v>
      </c>
      <c r="AB483" s="5">
        <f>SUM(TBL_DATA[[#This Row],[Consumer.Discretionary.1]:[Utilities.1]])*SQRT(252)</f>
        <v>0</v>
      </c>
      <c r="BO483" s="5" t="str">
        <f xml:space="preserve"> IF(ISBLANK(TBL_DATA[[#This Row],[SMALL.CAP]]),"",  SUM(TBL_DATA[[#This Row],[LARGE.CAP]:[SMALL.CAP]])*SQRT(252))</f>
        <v/>
      </c>
    </row>
    <row r="484" spans="1:67" x14ac:dyDescent="0.25">
      <c r="A484" s="3">
        <f>DATE(YEAR(TBL_DATA[[#This Row],[Date]]), MONTH(TBL_DATA[[#This Row],[Date]]), DAY(TBL_DATA[[#This Row],[Date]]))</f>
        <v>41442</v>
      </c>
      <c r="B484" s="72" t="s">
        <v>600</v>
      </c>
      <c r="C484" s="11">
        <v>1.8137261688842892E-3</v>
      </c>
      <c r="D484" s="6">
        <v>7.5154420275750144E-2</v>
      </c>
      <c r="E484" s="6">
        <v>-0.14549030521844519</v>
      </c>
      <c r="F484" s="2">
        <v>0.42416336567602309</v>
      </c>
      <c r="G484" s="121">
        <v>0.45188785126864944</v>
      </c>
      <c r="H484" s="18">
        <v>3.6992141110387981E-3</v>
      </c>
      <c r="I484" s="2">
        <v>-5.374958226132831E-2</v>
      </c>
      <c r="J484" s="6">
        <v>0.9797120834138936</v>
      </c>
      <c r="K484" s="6">
        <v>0.39981019667170276</v>
      </c>
      <c r="L484" s="6">
        <v>3.8709633674232219E-3</v>
      </c>
      <c r="M484" s="6">
        <v>7.9318597299524216E-2</v>
      </c>
      <c r="N484" s="6">
        <v>6.1577090334543547E-2</v>
      </c>
      <c r="O484" s="6">
        <v>-2.1435429993373889E-2</v>
      </c>
      <c r="P484" s="2">
        <v>-1.3419463107150293E-2</v>
      </c>
      <c r="Q484" s="2">
        <v>-1.1739774544313903E-2</v>
      </c>
      <c r="R484" s="6">
        <v>-4.291802248483001E-2</v>
      </c>
      <c r="S484" s="6">
        <v>6.7135845366235902E-2</v>
      </c>
      <c r="T484" s="86">
        <v>-0.63927134976413702</v>
      </c>
      <c r="U484" s="6">
        <v>-4.3391620136002951E-2</v>
      </c>
      <c r="V484" s="6">
        <v>6.4908749258004272E-2</v>
      </c>
      <c r="W484" s="29">
        <v>-0.66850186811529233</v>
      </c>
      <c r="X484">
        <v>0.67222604179594936</v>
      </c>
      <c r="Y484">
        <v>0.632305461522912</v>
      </c>
      <c r="Z484" s="5">
        <v>0</v>
      </c>
      <c r="AA484">
        <v>0</v>
      </c>
      <c r="AB484" s="5">
        <f>SUM(TBL_DATA[[#This Row],[Consumer.Discretionary.1]:[Utilities.1]])*SQRT(252)</f>
        <v>0</v>
      </c>
      <c r="BO484" s="5" t="str">
        <f xml:space="preserve"> IF(ISBLANK(TBL_DATA[[#This Row],[SMALL.CAP]]),"",  SUM(TBL_DATA[[#This Row],[LARGE.CAP]:[SMALL.CAP]])*SQRT(252))</f>
        <v/>
      </c>
    </row>
    <row r="485" spans="1:67" x14ac:dyDescent="0.25">
      <c r="A485" s="3">
        <f>DATE(YEAR(TBL_DATA[[#This Row],[Date]]), MONTH(TBL_DATA[[#This Row],[Date]]), DAY(TBL_DATA[[#This Row],[Date]]))</f>
        <v>41443</v>
      </c>
      <c r="B485" s="72" t="s">
        <v>601</v>
      </c>
      <c r="C485" s="11">
        <v>3.3583017772741384E-3</v>
      </c>
      <c r="D485" s="6">
        <v>7.8765113276206389E-2</v>
      </c>
      <c r="E485" s="6">
        <v>-0.15088659901400858</v>
      </c>
      <c r="F485" s="2">
        <v>0.42714941776569371</v>
      </c>
      <c r="G485" s="29">
        <v>0.45859950448089232</v>
      </c>
      <c r="H485" s="56">
        <v>3.6909778533970833E-3</v>
      </c>
      <c r="I485">
        <v>-6.0448872310269297E-2</v>
      </c>
      <c r="J485" s="6">
        <v>0.97826940772495696</v>
      </c>
      <c r="K485" s="6">
        <v>0.40547238937828028</v>
      </c>
      <c r="L485" s="6">
        <v>3.8678366937852432E-3</v>
      </c>
      <c r="M485" s="6">
        <v>7.963103954669376E-2</v>
      </c>
      <c r="N485" s="6">
        <v>6.1577090334543547E-2</v>
      </c>
      <c r="O485" s="6">
        <v>-1.8149114858743043E-2</v>
      </c>
      <c r="P485" s="2">
        <v>-1.3424469266152105E-2</v>
      </c>
      <c r="Q485" s="2">
        <v>-1.1738164276815686E-2</v>
      </c>
      <c r="R485" s="5">
        <v>-4.4626685605447358E-2</v>
      </c>
      <c r="S485" s="5">
        <v>6.7119323981889092E-2</v>
      </c>
      <c r="T485" s="85">
        <v>-0.66488580274570475</v>
      </c>
      <c r="U485" s="6">
        <v>-4.3238964046786066E-2</v>
      </c>
      <c r="V485" s="5">
        <v>6.4914513719446273E-2</v>
      </c>
      <c r="W485" s="29">
        <v>-0.66609085656345413</v>
      </c>
      <c r="X485">
        <v>0.67719975227468321</v>
      </c>
      <c r="Y485">
        <v>0.63676713905342219</v>
      </c>
      <c r="Z485" s="5">
        <v>0</v>
      </c>
      <c r="AA485">
        <v>0</v>
      </c>
      <c r="AB485" s="5">
        <f>SUM(TBL_DATA[[#This Row],[Consumer.Discretionary.1]:[Utilities.1]])*SQRT(252)</f>
        <v>0</v>
      </c>
      <c r="BO485" s="5" t="str">
        <f xml:space="preserve"> IF(ISBLANK(TBL_DATA[[#This Row],[SMALL.CAP]]),"",  SUM(TBL_DATA[[#This Row],[LARGE.CAP]:[SMALL.CAP]])*SQRT(252))</f>
        <v/>
      </c>
    </row>
    <row r="486" spans="1:67" x14ac:dyDescent="0.25">
      <c r="A486" s="3">
        <f>DATE(YEAR(TBL_DATA[[#This Row],[Date]]), MONTH(TBL_DATA[[#This Row],[Date]]), DAY(TBL_DATA[[#This Row],[Date]]))</f>
        <v>41444</v>
      </c>
      <c r="B486" s="72" t="s">
        <v>602</v>
      </c>
      <c r="C486" s="11">
        <v>-4.8346441509071218E-3</v>
      </c>
      <c r="D486" s="6">
        <v>7.3549667831102727E-2</v>
      </c>
      <c r="E486" s="6">
        <v>-0.15072862639214701</v>
      </c>
      <c r="F486" s="2">
        <v>0.41789101852683896</v>
      </c>
      <c r="G486" s="121">
        <v>0.45986939149127593</v>
      </c>
      <c r="H486" s="18">
        <v>3.6865616549066377E-3</v>
      </c>
      <c r="I486" s="2">
        <v>-7.8684094013666273E-2</v>
      </c>
      <c r="J486" s="6">
        <v>0.97931133188570996</v>
      </c>
      <c r="K486" s="6">
        <v>0.41297868623976253</v>
      </c>
      <c r="L486" s="6">
        <v>3.8432535951782097E-3</v>
      </c>
      <c r="M486" s="6">
        <v>7.9629204566714296E-2</v>
      </c>
      <c r="N486" s="6">
        <v>6.233163875859625E-2</v>
      </c>
      <c r="O486" s="6">
        <v>-2.2896014497654438E-2</v>
      </c>
      <c r="P486" s="2">
        <v>-1.3570320491600887E-2</v>
      </c>
      <c r="Q486" s="2">
        <v>-1.1884054360678378E-2</v>
      </c>
      <c r="R486" s="6">
        <v>-4.1835461033801535E-2</v>
      </c>
      <c r="S486" s="6">
        <v>6.7124814391258975E-2</v>
      </c>
      <c r="T486" s="86">
        <v>-0.62324881510956354</v>
      </c>
      <c r="U486" s="6">
        <v>-5.0618236109410852E-2</v>
      </c>
      <c r="V486" s="6">
        <v>6.4787190767399611E-2</v>
      </c>
      <c r="W486" s="29">
        <v>-0.78130006116705308</v>
      </c>
      <c r="X486">
        <v>0.67813670560682371</v>
      </c>
      <c r="Y486">
        <v>0.64263417761566521</v>
      </c>
      <c r="Z486" s="5">
        <v>0</v>
      </c>
      <c r="AA486">
        <v>0</v>
      </c>
      <c r="AB486" s="5">
        <f>SUM(TBL_DATA[[#This Row],[Consumer.Discretionary.1]:[Utilities.1]])*SQRT(252)</f>
        <v>0</v>
      </c>
      <c r="BO486" s="5" t="str">
        <f xml:space="preserve"> IF(ISBLANK(TBL_DATA[[#This Row],[SMALL.CAP]]),"",  SUM(TBL_DATA[[#This Row],[LARGE.CAP]:[SMALL.CAP]])*SQRT(252))</f>
        <v/>
      </c>
    </row>
    <row r="487" spans="1:67" x14ac:dyDescent="0.25">
      <c r="A487" s="3">
        <f>DATE(YEAR(TBL_DATA[[#This Row],[Date]]), MONTH(TBL_DATA[[#This Row],[Date]]), DAY(TBL_DATA[[#This Row],[Date]]))</f>
        <v>41445</v>
      </c>
      <c r="B487" s="72" t="s">
        <v>603</v>
      </c>
      <c r="C487" s="11">
        <v>-9.8685121107266321E-3</v>
      </c>
      <c r="D487" s="6">
        <v>6.2955329932645077E-2</v>
      </c>
      <c r="E487" s="6">
        <v>-0.14280695098841101</v>
      </c>
      <c r="F487" s="2">
        <v>0.4099109369541582</v>
      </c>
      <c r="G487" s="121">
        <v>0.48267673710560199</v>
      </c>
      <c r="H487" s="18">
        <v>3.6870579574565664E-3</v>
      </c>
      <c r="I487" s="2">
        <v>-6.2628718657366966E-2</v>
      </c>
      <c r="J487" s="6">
        <v>0.94250841296458709</v>
      </c>
      <c r="K487" s="6">
        <v>0.44007769194096097</v>
      </c>
      <c r="L487" s="6">
        <v>3.8358608625461538E-3</v>
      </c>
      <c r="M487" s="6">
        <v>8.1376541935681238E-2</v>
      </c>
      <c r="N487" s="6">
        <v>6.4619307948246218E-2</v>
      </c>
      <c r="O487" s="6">
        <v>-3.2538577012023451E-2</v>
      </c>
      <c r="P487" s="2">
        <v>-1.3938972714932928E-2</v>
      </c>
      <c r="Q487" s="2">
        <v>-1.2215704131950061E-2</v>
      </c>
      <c r="R487" s="6">
        <v>-4.668813382017134E-2</v>
      </c>
      <c r="S487" s="6">
        <v>6.6975995245468475E-2</v>
      </c>
      <c r="T487" s="86">
        <v>-0.69708757068944349</v>
      </c>
      <c r="U487" s="6">
        <v>-4.7426062272722391E-2</v>
      </c>
      <c r="V487" s="6">
        <v>6.4694587807943474E-2</v>
      </c>
      <c r="W487" s="29">
        <v>-0.73307619508318778</v>
      </c>
      <c r="X487">
        <v>0.69474940597714963</v>
      </c>
      <c r="Y487">
        <v>0.66338351799012996</v>
      </c>
      <c r="Z487" s="5">
        <v>0</v>
      </c>
      <c r="AA487">
        <v>0</v>
      </c>
      <c r="AB487" s="5">
        <f>SUM(TBL_DATA[[#This Row],[Consumer.Discretionary.1]:[Utilities.1]])*SQRT(252)</f>
        <v>0</v>
      </c>
      <c r="BO487" s="5" t="str">
        <f xml:space="preserve"> IF(ISBLANK(TBL_DATA[[#This Row],[SMALL.CAP]]),"",  SUM(TBL_DATA[[#This Row],[LARGE.CAP]:[SMALL.CAP]])*SQRT(252))</f>
        <v/>
      </c>
    </row>
    <row r="488" spans="1:67" x14ac:dyDescent="0.25">
      <c r="A488" s="3">
        <f>DATE(YEAR(TBL_DATA[[#This Row],[Date]]), MONTH(TBL_DATA[[#This Row],[Date]]), DAY(TBL_DATA[[#This Row],[Date]]))</f>
        <v>41446</v>
      </c>
      <c r="B488" s="72" t="s">
        <v>604</v>
      </c>
      <c r="C488" s="11">
        <v>1.9150928889945127E-3</v>
      </c>
      <c r="D488" s="6">
        <v>6.4990988126317983E-2</v>
      </c>
      <c r="E488" s="6">
        <v>-0.12024162910373759</v>
      </c>
      <c r="F488" s="2">
        <v>0.41824850144675313</v>
      </c>
      <c r="G488" s="121">
        <v>0.49882196353836322</v>
      </c>
      <c r="H488" s="18">
        <v>3.6270056869536597E-3</v>
      </c>
      <c r="I488" s="2">
        <v>-3.7002294185422668E-2</v>
      </c>
      <c r="J488" s="6">
        <v>0.93127638315956895</v>
      </c>
      <c r="K488" s="6">
        <v>0.43252979685717485</v>
      </c>
      <c r="L488" s="6">
        <v>3.8594351918728766E-3</v>
      </c>
      <c r="M488" s="6">
        <v>8.133032200551156E-2</v>
      </c>
      <c r="N488" s="6">
        <v>6.4342851654832375E-2</v>
      </c>
      <c r="O488" s="6">
        <v>-3.0685798520482588E-2</v>
      </c>
      <c r="P488" s="2">
        <v>-1.3853487662902831E-2</v>
      </c>
      <c r="Q488" s="2">
        <v>-1.2131197855273087E-2</v>
      </c>
      <c r="R488" s="6">
        <v>-4.909184130983768E-2</v>
      </c>
      <c r="S488" s="6">
        <v>6.6929893600493756E-2</v>
      </c>
      <c r="T488" s="86">
        <v>-0.73348153820276685</v>
      </c>
      <c r="U488" s="6">
        <v>-3.5689436797139207E-2</v>
      </c>
      <c r="V488" s="6">
        <v>6.4989270503377189E-2</v>
      </c>
      <c r="W488" s="29">
        <v>-0.5491589076274459</v>
      </c>
      <c r="X488">
        <v>0.70627329238642689</v>
      </c>
      <c r="Y488">
        <v>0.65766997563913088</v>
      </c>
      <c r="Z488" s="5">
        <v>0</v>
      </c>
      <c r="AA488">
        <v>0</v>
      </c>
      <c r="AB488" s="5">
        <f>SUM(TBL_DATA[[#This Row],[Consumer.Discretionary.1]:[Utilities.1]])*SQRT(252)</f>
        <v>0</v>
      </c>
      <c r="BO488" s="5" t="str">
        <f xml:space="preserve"> IF(ISBLANK(TBL_DATA[[#This Row],[SMALL.CAP]]),"",  SUM(TBL_DATA[[#This Row],[LARGE.CAP]:[SMALL.CAP]])*SQRT(252))</f>
        <v/>
      </c>
    </row>
    <row r="489" spans="1:67" x14ac:dyDescent="0.25">
      <c r="A489" s="3">
        <f>DATE(YEAR(TBL_DATA[[#This Row],[Date]]), MONTH(TBL_DATA[[#This Row],[Date]]), DAY(TBL_DATA[[#This Row],[Date]]))</f>
        <v>41449</v>
      </c>
      <c r="B489" s="72" t="s">
        <v>605</v>
      </c>
      <c r="C489" s="11">
        <v>-4.1716661550910503E-3</v>
      </c>
      <c r="D489" s="6">
        <v>6.0548201265674395E-2</v>
      </c>
      <c r="E489" s="6">
        <v>-0.10894801845941371</v>
      </c>
      <c r="F489" s="2">
        <v>0.41327276132189245</v>
      </c>
      <c r="G489" s="121">
        <v>0.5007731467058103</v>
      </c>
      <c r="H489" s="18">
        <v>3.62470725594329E-3</v>
      </c>
      <c r="I489" s="2">
        <v>-1.1565942544286445E-2</v>
      </c>
      <c r="J489" s="6">
        <v>0.896638595059562</v>
      </c>
      <c r="K489" s="6">
        <v>0.4330120634579136</v>
      </c>
      <c r="L489" s="6">
        <v>3.8628769809710946E-3</v>
      </c>
      <c r="M489" s="6">
        <v>8.1437463539921068E-2</v>
      </c>
      <c r="N489" s="6">
        <v>6.448776199685255E-2</v>
      </c>
      <c r="O489" s="6">
        <v>-3.472945376844383E-2</v>
      </c>
      <c r="P489" s="2">
        <v>-1.3880903598295982E-2</v>
      </c>
      <c r="Q489" s="2">
        <v>-1.2156344910276527E-2</v>
      </c>
      <c r="R489" s="6">
        <v>-4.6848939526053179E-2</v>
      </c>
      <c r="S489" s="6">
        <v>6.6937755805764873E-2</v>
      </c>
      <c r="T489" s="86">
        <v>-0.6998881119049768</v>
      </c>
      <c r="U489" s="6">
        <v>-2.5086105585001905E-2</v>
      </c>
      <c r="V489" s="6">
        <v>6.5345338557085922E-2</v>
      </c>
      <c r="W489" s="29">
        <v>-0.38390046082761653</v>
      </c>
      <c r="X489">
        <v>0.70765326728971589</v>
      </c>
      <c r="Y489">
        <v>0.65803652137089896</v>
      </c>
      <c r="Z489" s="5">
        <v>0</v>
      </c>
      <c r="AA489">
        <v>0</v>
      </c>
      <c r="AB489" s="5">
        <f>SUM(TBL_DATA[[#This Row],[Consumer.Discretionary.1]:[Utilities.1]])*SQRT(252)</f>
        <v>0</v>
      </c>
      <c r="BO489" s="5" t="str">
        <f xml:space="preserve"> IF(ISBLANK(TBL_DATA[[#This Row],[SMALL.CAP]]),"",  SUM(TBL_DATA[[#This Row],[LARGE.CAP]:[SMALL.CAP]])*SQRT(252))</f>
        <v/>
      </c>
    </row>
    <row r="490" spans="1:67" x14ac:dyDescent="0.25">
      <c r="A490" s="3">
        <f>DATE(YEAR(TBL_DATA[[#This Row],[Date]]), MONTH(TBL_DATA[[#This Row],[Date]]), DAY(TBL_DATA[[#This Row],[Date]]))</f>
        <v>41450</v>
      </c>
      <c r="B490" s="72" t="s">
        <v>606</v>
      </c>
      <c r="C490" s="11">
        <v>2.1436077057793161E-3</v>
      </c>
      <c r="D490" s="6">
        <v>6.282160056225794E-2</v>
      </c>
      <c r="E490" s="6">
        <v>-0.11277786948911461</v>
      </c>
      <c r="F490" s="2">
        <v>0.41103538039309329</v>
      </c>
      <c r="G490" s="121">
        <v>0.49882579298046292</v>
      </c>
      <c r="H490" s="18">
        <v>3.6286249018740806E-3</v>
      </c>
      <c r="I490" s="2">
        <v>-1.3876287271540555E-2</v>
      </c>
      <c r="J490" s="6">
        <v>0.89566101081624627</v>
      </c>
      <c r="K490" s="6">
        <v>0.43290383320269965</v>
      </c>
      <c r="L490" s="6">
        <v>3.8599002061733166E-3</v>
      </c>
      <c r="M490" s="6">
        <v>8.136694140088338E-2</v>
      </c>
      <c r="N490" s="6">
        <v>6.448776199685255E-2</v>
      </c>
      <c r="O490" s="6">
        <v>-3.2660292387379997E-2</v>
      </c>
      <c r="P490" s="2">
        <v>-1.3877387709623499E-2</v>
      </c>
      <c r="Q490" s="2">
        <v>-1.2154322432158457E-2</v>
      </c>
      <c r="R490" s="6">
        <v>-5.1778244849257304E-2</v>
      </c>
      <c r="S490" s="6">
        <v>6.6946077653839836E-2</v>
      </c>
      <c r="T490" s="86">
        <v>-0.77343209137641622</v>
      </c>
      <c r="U490" s="6">
        <v>-2.6938442599786505E-2</v>
      </c>
      <c r="V490" s="6">
        <v>6.5317112672115624E-2</v>
      </c>
      <c r="W490" s="29">
        <v>-0.41242549613321677</v>
      </c>
      <c r="X490">
        <v>0.70627600340126451</v>
      </c>
      <c r="Y490">
        <v>0.65795427896070391</v>
      </c>
      <c r="Z490" s="5">
        <v>0</v>
      </c>
      <c r="AA490">
        <v>0</v>
      </c>
      <c r="AB490" s="5">
        <f>SUM(TBL_DATA[[#This Row],[Consumer.Discretionary.1]:[Utilities.1]])*SQRT(252)</f>
        <v>0</v>
      </c>
      <c r="BO490" s="5" t="str">
        <f xml:space="preserve"> IF(ISBLANK(TBL_DATA[[#This Row],[SMALL.CAP]]),"",  SUM(TBL_DATA[[#This Row],[LARGE.CAP]:[SMALL.CAP]])*SQRT(252))</f>
        <v/>
      </c>
    </row>
    <row r="491" spans="1:67" x14ac:dyDescent="0.25">
      <c r="A491" s="3">
        <f>DATE(YEAR(TBL_DATA[[#This Row],[Date]]), MONTH(TBL_DATA[[#This Row],[Date]]), DAY(TBL_DATA[[#This Row],[Date]]))</f>
        <v>41451</v>
      </c>
      <c r="B491" s="72" t="s">
        <v>607</v>
      </c>
      <c r="C491" s="11">
        <v>5.7320210267310903E-4</v>
      </c>
      <c r="D491" s="6">
        <v>6.3430812138466575E-2</v>
      </c>
      <c r="E491" s="6">
        <v>-0.13109563532842472</v>
      </c>
      <c r="F491" s="2">
        <v>0.40591669661739527</v>
      </c>
      <c r="G491" s="121">
        <v>0.49625028352177797</v>
      </c>
      <c r="H491" s="18">
        <v>3.6341840826890097E-3</v>
      </c>
      <c r="I491" s="2">
        <v>-4.3972679055631292E-2</v>
      </c>
      <c r="J491" s="6">
        <v>0.86991701742721583</v>
      </c>
      <c r="K491" s="6">
        <v>0.42538731488350057</v>
      </c>
      <c r="L491" s="6">
        <v>3.8813885390471523E-3</v>
      </c>
      <c r="M491" s="6">
        <v>8.1283011362261848E-2</v>
      </c>
      <c r="N491" s="6">
        <v>6.448776199685255E-2</v>
      </c>
      <c r="O491" s="6">
        <v>-3.2105811232977288E-2</v>
      </c>
      <c r="P491" s="2">
        <v>-1.3881464459565817E-2</v>
      </c>
      <c r="Q491" s="2">
        <v>-1.2160176524751185E-2</v>
      </c>
      <c r="R491" s="6">
        <v>-6.0242060291503363E-2</v>
      </c>
      <c r="S491" s="6">
        <v>6.7034334244085392E-2</v>
      </c>
      <c r="T491" s="86">
        <v>-0.89867470111883263</v>
      </c>
      <c r="U491" s="6">
        <v>-3.7912633973630538E-2</v>
      </c>
      <c r="V491" s="6">
        <v>6.5713628134936475E-2</v>
      </c>
      <c r="W491" s="29">
        <v>-0.57693715975901794</v>
      </c>
      <c r="X491">
        <v>0.70445034141646778</v>
      </c>
      <c r="Y491">
        <v>0.65221722982722607</v>
      </c>
      <c r="Z491" s="5">
        <v>0</v>
      </c>
      <c r="AA491">
        <v>0</v>
      </c>
      <c r="AB491" s="5">
        <f>SUM(TBL_DATA[[#This Row],[Consumer.Discretionary.1]:[Utilities.1]])*SQRT(252)</f>
        <v>0</v>
      </c>
      <c r="BO491" s="5" t="str">
        <f xml:space="preserve"> IF(ISBLANK(TBL_DATA[[#This Row],[SMALL.CAP]]),"",  SUM(TBL_DATA[[#This Row],[LARGE.CAP]:[SMALL.CAP]])*SQRT(252))</f>
        <v/>
      </c>
    </row>
    <row r="492" spans="1:67" x14ac:dyDescent="0.25">
      <c r="A492" s="3">
        <f>DATE(YEAR(TBL_DATA[[#This Row],[Date]]), MONTH(TBL_DATA[[#This Row],[Date]]), DAY(TBL_DATA[[#This Row],[Date]]))</f>
        <v>41452</v>
      </c>
      <c r="B492" s="72" t="s">
        <v>608</v>
      </c>
      <c r="C492" s="11">
        <v>4.066006231748338E-3</v>
      </c>
      <c r="D492" s="6">
        <v>6.7754728447654955E-2</v>
      </c>
      <c r="E492" s="6">
        <v>-0.14314546242218007</v>
      </c>
      <c r="F492" s="2">
        <v>0.4043328750604947</v>
      </c>
      <c r="G492" s="121">
        <v>0.50387725697898145</v>
      </c>
      <c r="H492" s="18">
        <v>3.5726918075185479E-3</v>
      </c>
      <c r="I492" s="2">
        <v>-7.4357572776316383E-2</v>
      </c>
      <c r="J492" s="6">
        <v>0.85069538812075707</v>
      </c>
      <c r="K492" s="6">
        <v>0.43697066773882925</v>
      </c>
      <c r="L492" s="6">
        <v>3.8059799535554292E-3</v>
      </c>
      <c r="M492" s="6">
        <v>8.0519534669400969E-2</v>
      </c>
      <c r="N492" s="6">
        <v>6.448776199685255E-2</v>
      </c>
      <c r="O492" s="6">
        <v>-2.817034742977742E-2</v>
      </c>
      <c r="P492" s="2">
        <v>-1.3796243258789451E-2</v>
      </c>
      <c r="Q492" s="2">
        <v>-1.2091123071673985E-2</v>
      </c>
      <c r="R492" s="6">
        <v>-5.3803611498134729E-2</v>
      </c>
      <c r="S492" s="6">
        <v>6.7049653448877033E-2</v>
      </c>
      <c r="T492" s="86">
        <v>-0.80244428912907151</v>
      </c>
      <c r="U492" s="6">
        <v>-3.6428019001653489E-2</v>
      </c>
      <c r="V492" s="6">
        <v>6.570926829757813E-2</v>
      </c>
      <c r="W492" s="29">
        <v>-0.55438174774191074</v>
      </c>
      <c r="X492">
        <v>0.70984312138597305</v>
      </c>
      <c r="Y492">
        <v>0.66103756908274824</v>
      </c>
      <c r="Z492" s="5">
        <v>0</v>
      </c>
      <c r="AA492">
        <v>0</v>
      </c>
      <c r="AB492" s="5">
        <f>SUM(TBL_DATA[[#This Row],[Consumer.Discretionary.1]:[Utilities.1]])*SQRT(252)</f>
        <v>0</v>
      </c>
      <c r="BO492" s="5" t="str">
        <f xml:space="preserve"> IF(ISBLANK(TBL_DATA[[#This Row],[SMALL.CAP]]),"",  SUM(TBL_DATA[[#This Row],[LARGE.CAP]:[SMALL.CAP]])*SQRT(252))</f>
        <v/>
      </c>
    </row>
    <row r="493" spans="1:67" x14ac:dyDescent="0.25">
      <c r="A493" s="3">
        <f>DATE(YEAR(TBL_DATA[[#This Row],[Date]]), MONTH(TBL_DATA[[#This Row],[Date]]), DAY(TBL_DATA[[#This Row],[Date]]))</f>
        <v>41453</v>
      </c>
      <c r="B493" s="72" t="s">
        <v>609</v>
      </c>
      <c r="C493" s="11">
        <v>1.7812413025327534E-3</v>
      </c>
      <c r="D493" s="6">
        <v>6.9656657270940281E-2</v>
      </c>
      <c r="E493" s="6">
        <v>-0.10217102981281656</v>
      </c>
      <c r="F493" s="2">
        <v>0.39303127591424908</v>
      </c>
      <c r="G493" s="121">
        <v>0.50149637179984596</v>
      </c>
      <c r="H493" s="18">
        <v>3.4889574086872707E-3</v>
      </c>
      <c r="I493" s="2">
        <v>-4.8867261860872313E-2</v>
      </c>
      <c r="J493" s="6">
        <v>0.82694797143811027</v>
      </c>
      <c r="K493" s="6">
        <v>0.42779878057371767</v>
      </c>
      <c r="L493" s="6">
        <v>3.737970723521407E-3</v>
      </c>
      <c r="M493" s="6">
        <v>7.8444369459619551E-2</v>
      </c>
      <c r="N493" s="6">
        <v>6.1600148807233135E-2</v>
      </c>
      <c r="O493" s="6">
        <v>-2.6439284313593547E-2</v>
      </c>
      <c r="P493" s="2">
        <v>-1.3270902360699574E-2</v>
      </c>
      <c r="Q493" s="2">
        <v>-1.1609726864836063E-2</v>
      </c>
      <c r="R493" s="6">
        <v>-4.4389079481048976E-2</v>
      </c>
      <c r="S493" s="6">
        <v>6.7234411935417793E-2</v>
      </c>
      <c r="T493" s="86">
        <v>-0.66021369419705844</v>
      </c>
      <c r="U493" s="6">
        <v>-3.3461654536688368E-2</v>
      </c>
      <c r="V493" s="6">
        <v>6.5711942139996052E-2</v>
      </c>
      <c r="W493" s="29">
        <v>-0.50921725103482651</v>
      </c>
      <c r="X493">
        <v>0.70816408536429321</v>
      </c>
      <c r="Y493">
        <v>0.65406328483849152</v>
      </c>
      <c r="Z493" s="5">
        <v>0</v>
      </c>
      <c r="AA493">
        <v>0</v>
      </c>
      <c r="AB493" s="5">
        <f>SUM(TBL_DATA[[#This Row],[Consumer.Discretionary.1]:[Utilities.1]])*SQRT(252)</f>
        <v>0</v>
      </c>
      <c r="BO493" s="5" t="str">
        <f xml:space="preserve"> IF(ISBLANK(TBL_DATA[[#This Row],[SMALL.CAP]]),"",  SUM(TBL_DATA[[#This Row],[LARGE.CAP]:[SMALL.CAP]])*SQRT(252))</f>
        <v/>
      </c>
    </row>
    <row r="494" spans="1:67" x14ac:dyDescent="0.25">
      <c r="A494" s="3">
        <f>DATE(YEAR(TBL_DATA[[#This Row],[Date]]), MONTH(TBL_DATA[[#This Row],[Date]]), DAY(TBL_DATA[[#This Row],[Date]]))</f>
        <v>41456</v>
      </c>
      <c r="B494" s="72" t="s">
        <v>610</v>
      </c>
      <c r="C494" s="11">
        <v>2.5143079402121966E-3</v>
      </c>
      <c r="D494" s="6">
        <v>7.2346103497617387E-2</v>
      </c>
      <c r="E494" s="6">
        <v>-8.40374155382001E-2</v>
      </c>
      <c r="F494" s="2">
        <v>0.3979319796100772</v>
      </c>
      <c r="G494" s="121">
        <v>0.51434490790215881</v>
      </c>
      <c r="H494" s="18">
        <v>3.4439793210724228E-3</v>
      </c>
      <c r="I494" s="2">
        <v>-4.618703398191415E-2</v>
      </c>
      <c r="J494" s="6">
        <v>0.80901105421572461</v>
      </c>
      <c r="K494" s="6">
        <v>0.43102454580021599</v>
      </c>
      <c r="L494" s="6">
        <v>3.7277203742781531E-3</v>
      </c>
      <c r="M494" s="6">
        <v>7.8450701646196885E-2</v>
      </c>
      <c r="N494" s="6">
        <v>6.1345949681023554E-2</v>
      </c>
      <c r="O494" s="6">
        <v>-2.3991452875864572E-2</v>
      </c>
      <c r="P494" s="2">
        <v>-1.3187678958404355E-2</v>
      </c>
      <c r="Q494" s="2">
        <v>-1.1526369369128531E-2</v>
      </c>
      <c r="R494" s="6">
        <v>-5.4467691369539217E-2</v>
      </c>
      <c r="S494" s="6">
        <v>6.6902104504229717E-2</v>
      </c>
      <c r="T494" s="86">
        <v>-0.81414017949309259</v>
      </c>
      <c r="U494" s="6">
        <v>-4.4315765632703563E-2</v>
      </c>
      <c r="V494" s="6">
        <v>6.5959442814994385E-2</v>
      </c>
      <c r="W494" s="29">
        <v>-0.67186385665813075</v>
      </c>
      <c r="X494">
        <v>0.71717843519040558</v>
      </c>
      <c r="Y494">
        <v>0.65652459649293882</v>
      </c>
      <c r="Z494" s="5">
        <v>0</v>
      </c>
      <c r="AA494">
        <v>0</v>
      </c>
      <c r="AB494" s="5">
        <f>SUM(TBL_DATA[[#This Row],[Consumer.Discretionary.1]:[Utilities.1]])*SQRT(252)</f>
        <v>0</v>
      </c>
      <c r="BO494" s="5" t="str">
        <f xml:space="preserve"> IF(ISBLANK(TBL_DATA[[#This Row],[SMALL.CAP]]),"",  SUM(TBL_DATA[[#This Row],[LARGE.CAP]:[SMALL.CAP]])*SQRT(252))</f>
        <v/>
      </c>
    </row>
    <row r="495" spans="1:67" x14ac:dyDescent="0.25">
      <c r="A495" s="3">
        <f>DATE(YEAR(TBL_DATA[[#This Row],[Date]]), MONTH(TBL_DATA[[#This Row],[Date]]), DAY(TBL_DATA[[#This Row],[Date]]))</f>
        <v>41457</v>
      </c>
      <c r="B495" s="72" t="s">
        <v>611</v>
      </c>
      <c r="C495" s="11">
        <v>-8.4523826019481968E-4</v>
      </c>
      <c r="D495" s="6">
        <v>7.1439715542770399E-2</v>
      </c>
      <c r="E495" s="6">
        <v>-6.4553910787427116E-2</v>
      </c>
      <c r="F495" s="2">
        <v>0.38624196394431742</v>
      </c>
      <c r="G495" s="121">
        <v>0.50252445056915729</v>
      </c>
      <c r="H495" s="18">
        <v>3.3806615862135635E-3</v>
      </c>
      <c r="I495" s="2">
        <v>-1.8292725270926957E-2</v>
      </c>
      <c r="J495" s="6">
        <v>0.79108209997510703</v>
      </c>
      <c r="K495" s="6">
        <v>0.43572115147123869</v>
      </c>
      <c r="L495" s="6">
        <v>3.6004991637561576E-3</v>
      </c>
      <c r="M495" s="6">
        <v>7.6087987804231982E-2</v>
      </c>
      <c r="N495" s="6">
        <v>5.8312555789400644E-2</v>
      </c>
      <c r="O495" s="6">
        <v>-2.4816412642171048E-2</v>
      </c>
      <c r="P495" s="2">
        <v>-1.2655774982170322E-2</v>
      </c>
      <c r="Q495" s="2">
        <v>-1.1044499351546307E-2</v>
      </c>
      <c r="R495" s="6">
        <v>-5.6934222680163016E-2</v>
      </c>
      <c r="S495" s="6">
        <v>6.6886074282417232E-2</v>
      </c>
      <c r="T495" s="86">
        <v>-0.85121190458519225</v>
      </c>
      <c r="U495" s="6">
        <v>-5.1237178917860615E-2</v>
      </c>
      <c r="V495" s="6">
        <v>6.574367042652382E-2</v>
      </c>
      <c r="W495" s="29">
        <v>-0.77934770884330384</v>
      </c>
      <c r="X495">
        <v>0.70888958982986716</v>
      </c>
      <c r="Y495">
        <v>0.66009177503680394</v>
      </c>
      <c r="Z495" s="5">
        <v>0</v>
      </c>
      <c r="AA495">
        <v>0</v>
      </c>
      <c r="AB495" s="5">
        <f>SUM(TBL_DATA[[#This Row],[Consumer.Discretionary.1]:[Utilities.1]])*SQRT(252)</f>
        <v>0</v>
      </c>
      <c r="BO495" s="5" t="str">
        <f xml:space="preserve"> IF(ISBLANK(TBL_DATA[[#This Row],[SMALL.CAP]]),"",  SUM(TBL_DATA[[#This Row],[LARGE.CAP]:[SMALL.CAP]])*SQRT(252))</f>
        <v/>
      </c>
    </row>
    <row r="496" spans="1:67" x14ac:dyDescent="0.25">
      <c r="A496" s="3">
        <f>DATE(YEAR(TBL_DATA[[#This Row],[Date]]), MONTH(TBL_DATA[[#This Row],[Date]]), DAY(TBL_DATA[[#This Row],[Date]]))</f>
        <v>41458</v>
      </c>
      <c r="B496" s="72" t="s">
        <v>612</v>
      </c>
      <c r="C496" s="11">
        <v>1.248127808287616E-3</v>
      </c>
      <c r="D496" s="6">
        <v>7.277700924664332E-2</v>
      </c>
      <c r="E496" s="6">
        <v>-5.6155513077074115E-2</v>
      </c>
      <c r="F496" s="2">
        <v>0.38705144752062925</v>
      </c>
      <c r="G496" s="121">
        <v>0.50289995771197837</v>
      </c>
      <c r="H496" s="18">
        <v>3.3810998714516728E-3</v>
      </c>
      <c r="I496" s="2">
        <v>-1.8297476675399826E-2</v>
      </c>
      <c r="J496" s="6">
        <v>0.79309180658658218</v>
      </c>
      <c r="K496" s="6">
        <v>0.43626041599627341</v>
      </c>
      <c r="L496" s="6">
        <v>3.6006040405214264E-3</v>
      </c>
      <c r="M496" s="6">
        <v>7.6126588779476964E-2</v>
      </c>
      <c r="N496" s="6">
        <v>5.8312555789400644E-2</v>
      </c>
      <c r="O496" s="6">
        <v>-2.3599258888603925E-2</v>
      </c>
      <c r="P496" s="2">
        <v>-1.2646356351048141E-2</v>
      </c>
      <c r="Q496" s="2">
        <v>-1.1034263287705435E-2</v>
      </c>
      <c r="R496" s="6">
        <v>-4.780776489079297E-2</v>
      </c>
      <c r="S496" s="6">
        <v>6.6272877481192635E-2</v>
      </c>
      <c r="T496" s="86">
        <v>-0.72137753343153355</v>
      </c>
      <c r="U496" s="6">
        <v>-4.3150481258759865E-2</v>
      </c>
      <c r="V496" s="6">
        <v>6.5636607578541478E-2</v>
      </c>
      <c r="W496" s="29">
        <v>-0.65741486116761183</v>
      </c>
      <c r="X496">
        <v>0.70915439624384924</v>
      </c>
      <c r="Y496">
        <v>0.66050012565954408</v>
      </c>
      <c r="Z496" s="5">
        <v>0</v>
      </c>
      <c r="AA496">
        <v>0</v>
      </c>
      <c r="AB496" s="5">
        <f>SUM(TBL_DATA[[#This Row],[Consumer.Discretionary.1]:[Utilities.1]])*SQRT(252)</f>
        <v>0</v>
      </c>
      <c r="BO496" s="5" t="str">
        <f xml:space="preserve"> IF(ISBLANK(TBL_DATA[[#This Row],[SMALL.CAP]]),"",  SUM(TBL_DATA[[#This Row],[LARGE.CAP]:[SMALL.CAP]])*SQRT(252))</f>
        <v/>
      </c>
    </row>
    <row r="497" spans="1:67" x14ac:dyDescent="0.25">
      <c r="A497" s="3">
        <f>DATE(YEAR(TBL_DATA[[#This Row],[Date]]), MONTH(TBL_DATA[[#This Row],[Date]]), DAY(TBL_DATA[[#This Row],[Date]]))</f>
        <v>41460</v>
      </c>
      <c r="B497" s="72" t="s">
        <v>613</v>
      </c>
      <c r="C497" s="11">
        <v>1.9114102883736131E-3</v>
      </c>
      <c r="D497" s="6">
        <v>7.4827526259247934E-2</v>
      </c>
      <c r="E497" s="6">
        <v>-4.4615642188005289E-2</v>
      </c>
      <c r="F497" s="2">
        <v>0.37888885292505398</v>
      </c>
      <c r="G497" s="121">
        <v>0.50133357247413857</v>
      </c>
      <c r="H497" s="18">
        <v>3.3418962484878995E-3</v>
      </c>
      <c r="I497" s="2">
        <v>-8.3822782730215151E-3</v>
      </c>
      <c r="J497" s="6">
        <v>0.77673082482324607</v>
      </c>
      <c r="K497" s="6">
        <v>0.42808364131664484</v>
      </c>
      <c r="L497" s="6">
        <v>3.5789378523572359E-3</v>
      </c>
      <c r="M497" s="6">
        <v>7.5125637077164312E-2</v>
      </c>
      <c r="N497" s="6">
        <v>5.6948653813463451E-2</v>
      </c>
      <c r="O497" s="6">
        <v>-2.1732956466468001E-2</v>
      </c>
      <c r="P497" s="2">
        <v>-1.2349794032394799E-2</v>
      </c>
      <c r="Q497" s="2">
        <v>-1.0758897601160666E-2</v>
      </c>
      <c r="R497" s="6">
        <v>-4.5891260732066064E-2</v>
      </c>
      <c r="S497" s="6">
        <v>6.6235236356963836E-2</v>
      </c>
      <c r="T497" s="86">
        <v>-0.69285267564748643</v>
      </c>
      <c r="U497" s="6">
        <v>-3.9187256456802877E-2</v>
      </c>
      <c r="V497" s="6">
        <v>6.5499699825532567E-2</v>
      </c>
      <c r="W497" s="29">
        <v>-0.59828146634539559</v>
      </c>
      <c r="X497">
        <v>0.70804913139847758</v>
      </c>
      <c r="Y497">
        <v>0.65428101097054991</v>
      </c>
      <c r="Z497" s="5">
        <v>0</v>
      </c>
      <c r="AA497">
        <v>0</v>
      </c>
      <c r="AB497" s="5">
        <f>SUM(TBL_DATA[[#This Row],[Consumer.Discretionary.1]:[Utilities.1]])*SQRT(252)</f>
        <v>0</v>
      </c>
      <c r="BO497" s="5" t="str">
        <f xml:space="preserve"> IF(ISBLANK(TBL_DATA[[#This Row],[SMALL.CAP]]),"",  SUM(TBL_DATA[[#This Row],[LARGE.CAP]:[SMALL.CAP]])*SQRT(252))</f>
        <v/>
      </c>
    </row>
    <row r="498" spans="1:67" x14ac:dyDescent="0.25">
      <c r="A498" s="3">
        <f>DATE(YEAR(TBL_DATA[[#This Row],[Date]]), MONTH(TBL_DATA[[#This Row],[Date]]), DAY(TBL_DATA[[#This Row],[Date]]))</f>
        <v>41463</v>
      </c>
      <c r="B498" s="72" t="s">
        <v>614</v>
      </c>
      <c r="C498" s="11">
        <v>-4.2440831674408859E-3</v>
      </c>
      <c r="D498" s="6">
        <v>7.0265868847149138E-2</v>
      </c>
      <c r="E498" s="6">
        <v>-7.4788201959360978E-2</v>
      </c>
      <c r="F498" s="2">
        <v>0.37016809728092809</v>
      </c>
      <c r="G498" s="121">
        <v>0.47817358255796927</v>
      </c>
      <c r="H498" s="18">
        <v>3.4159006208256894E-3</v>
      </c>
      <c r="I498" s="2">
        <v>-3.533886830991595E-2</v>
      </c>
      <c r="J498" s="6">
        <v>0.76725794211922016</v>
      </c>
      <c r="K498" s="6">
        <v>0.4147313005702401</v>
      </c>
      <c r="L498" s="6">
        <v>3.6175941747519408E-3</v>
      </c>
      <c r="M498" s="6">
        <v>7.5065860411141883E-2</v>
      </c>
      <c r="N498" s="6">
        <v>5.7577757327759167E-2</v>
      </c>
      <c r="O498" s="6">
        <v>-2.5884803159190617E-2</v>
      </c>
      <c r="P498" s="2">
        <v>-1.2481420786582374E-2</v>
      </c>
      <c r="Q498" s="2">
        <v>-1.0891790214625394E-2</v>
      </c>
      <c r="R498" s="6">
        <v>-6.0672690781991112E-2</v>
      </c>
      <c r="S498" s="6">
        <v>6.6764971807360171E-2</v>
      </c>
      <c r="T498" s="86">
        <v>-0.90875033928049309</v>
      </c>
      <c r="U498" s="6">
        <v>-5.2346076384873541E-2</v>
      </c>
      <c r="V498" s="6">
        <v>6.5775107248254444E-2</v>
      </c>
      <c r="W498" s="29">
        <v>-0.79583414721475376</v>
      </c>
      <c r="X498">
        <v>0.69150096352642143</v>
      </c>
      <c r="Y498">
        <v>0.64399635136407418</v>
      </c>
      <c r="Z498" s="5">
        <v>0</v>
      </c>
      <c r="AA498">
        <v>0</v>
      </c>
      <c r="AB498" s="5">
        <f>SUM(TBL_DATA[[#This Row],[Consumer.Discretionary.1]:[Utilities.1]])*SQRT(252)</f>
        <v>0</v>
      </c>
      <c r="BO498" s="5" t="str">
        <f xml:space="preserve"> IF(ISBLANK(TBL_DATA[[#This Row],[SMALL.CAP]]),"",  SUM(TBL_DATA[[#This Row],[LARGE.CAP]:[SMALL.CAP]])*SQRT(252))</f>
        <v/>
      </c>
    </row>
    <row r="499" spans="1:67" x14ac:dyDescent="0.25">
      <c r="A499" s="3">
        <f>DATE(YEAR(TBL_DATA[[#This Row],[Date]]), MONTH(TBL_DATA[[#This Row],[Date]]), DAY(TBL_DATA[[#This Row],[Date]]))</f>
        <v>41464</v>
      </c>
      <c r="B499" s="72" t="s">
        <v>615</v>
      </c>
      <c r="C499" s="11">
        <v>-1.1106637604298278E-3</v>
      </c>
      <c r="D499" s="6">
        <v>6.9077163332595726E-2</v>
      </c>
      <c r="E499" s="6">
        <v>-8.3252687802342296E-2</v>
      </c>
      <c r="F499" s="2">
        <v>0.3661688954867251</v>
      </c>
      <c r="G499" s="121">
        <v>0.47067421987893299</v>
      </c>
      <c r="H499" s="18">
        <v>3.4419195419194792E-3</v>
      </c>
      <c r="I499" s="2">
        <v>-4.9718229222390109E-2</v>
      </c>
      <c r="J499" s="6">
        <v>0.76067289689941053</v>
      </c>
      <c r="K499" s="6">
        <v>0.40931391895450686</v>
      </c>
      <c r="L499" s="6">
        <v>3.6359471300867977E-3</v>
      </c>
      <c r="M499" s="6">
        <v>7.5099917745571509E-2</v>
      </c>
      <c r="N499" s="6">
        <v>5.7620590372272774E-2</v>
      </c>
      <c r="O499" s="6">
        <v>-2.696671760680569E-2</v>
      </c>
      <c r="P499" s="2">
        <v>-1.2505604828583126E-2</v>
      </c>
      <c r="Q499" s="2">
        <v>-1.0915253042219061E-2</v>
      </c>
      <c r="R499" s="6">
        <v>-7.2168339451304742E-2</v>
      </c>
      <c r="S499" s="6">
        <v>6.6874257473765353E-2</v>
      </c>
      <c r="T499" s="86">
        <v>-1.0791647216362177</v>
      </c>
      <c r="U499" s="6">
        <v>-6.2192314584459396E-2</v>
      </c>
      <c r="V499" s="6">
        <v>6.5906000852413715E-2</v>
      </c>
      <c r="W499" s="29">
        <v>-0.94365177343607076</v>
      </c>
      <c r="X499">
        <v>0.68605700920472557</v>
      </c>
      <c r="Y499">
        <v>0.63977646014409351</v>
      </c>
      <c r="Z499" s="5">
        <v>0</v>
      </c>
      <c r="AA499">
        <v>0</v>
      </c>
      <c r="AB499" s="5">
        <f>SUM(TBL_DATA[[#This Row],[Consumer.Discretionary.1]:[Utilities.1]])*SQRT(252)</f>
        <v>0</v>
      </c>
      <c r="BO499" s="5" t="str">
        <f xml:space="preserve"> IF(ISBLANK(TBL_DATA[[#This Row],[SMALL.CAP]]),"",  SUM(TBL_DATA[[#This Row],[LARGE.CAP]:[SMALL.CAP]])*SQRT(252))</f>
        <v/>
      </c>
    </row>
    <row r="500" spans="1:67" x14ac:dyDescent="0.25">
      <c r="A500" s="3">
        <f>DATE(YEAR(TBL_DATA[[#This Row],[Date]]), MONTH(TBL_DATA[[#This Row],[Date]]), DAY(TBL_DATA[[#This Row],[Date]]))</f>
        <v>41465</v>
      </c>
      <c r="B500" s="72" t="s">
        <v>616</v>
      </c>
      <c r="C500" s="11">
        <v>2.9187341033237919E-4</v>
      </c>
      <c r="D500" s="6">
        <v>6.9389198530166007E-2</v>
      </c>
      <c r="E500" s="6">
        <v>-7.9020735041339663E-2</v>
      </c>
      <c r="F500" s="2">
        <v>0.3677353331848543</v>
      </c>
      <c r="G500" s="121">
        <v>0.46614055147840366</v>
      </c>
      <c r="H500" s="18">
        <v>3.4415002176238687E-3</v>
      </c>
      <c r="I500" s="2">
        <v>-4.6590037942995433E-2</v>
      </c>
      <c r="J500" s="6">
        <v>0.76282917811311413</v>
      </c>
      <c r="K500" s="6">
        <v>0.40410110947319905</v>
      </c>
      <c r="L500" s="6">
        <v>3.6359727776591705E-3</v>
      </c>
      <c r="M500" s="6">
        <v>7.4771243785102789E-2</v>
      </c>
      <c r="N500" s="6">
        <v>5.7620590372272774E-2</v>
      </c>
      <c r="O500" s="6">
        <v>-2.668271506430675E-2</v>
      </c>
      <c r="P500" s="2">
        <v>-1.250135424925769E-2</v>
      </c>
      <c r="Q500" s="2">
        <v>-1.0917962619919813E-2</v>
      </c>
      <c r="R500" s="6">
        <v>-6.3903348543175476E-2</v>
      </c>
      <c r="S500" s="6">
        <v>6.6676746716855667E-2</v>
      </c>
      <c r="T500" s="86">
        <v>-0.95840531654224992</v>
      </c>
      <c r="U500" s="6">
        <v>-5.1209254578948094E-2</v>
      </c>
      <c r="V500" s="6">
        <v>6.5464185163782301E-2</v>
      </c>
      <c r="W500" s="29">
        <v>-0.7822484072906376</v>
      </c>
      <c r="X500">
        <v>0.68274486558186853</v>
      </c>
      <c r="Y500">
        <v>0.63568947566653877</v>
      </c>
      <c r="Z500" s="5">
        <v>0</v>
      </c>
      <c r="AA500">
        <v>0</v>
      </c>
      <c r="AB500" s="5">
        <f>SUM(TBL_DATA[[#This Row],[Consumer.Discretionary.1]:[Utilities.1]])*SQRT(252)</f>
        <v>0</v>
      </c>
      <c r="BO500" s="5" t="str">
        <f xml:space="preserve"> IF(ISBLANK(TBL_DATA[[#This Row],[SMALL.CAP]]),"",  SUM(TBL_DATA[[#This Row],[LARGE.CAP]:[SMALL.CAP]])*SQRT(252))</f>
        <v/>
      </c>
    </row>
    <row r="501" spans="1:67" x14ac:dyDescent="0.25">
      <c r="A501" s="3">
        <f>DATE(YEAR(TBL_DATA[[#This Row],[Date]]), MONTH(TBL_DATA[[#This Row],[Date]]), DAY(TBL_DATA[[#This Row],[Date]]))</f>
        <v>41466</v>
      </c>
      <c r="B501" s="72" t="s">
        <v>617</v>
      </c>
      <c r="C501" s="11">
        <v>3.946088648047733E-3</v>
      </c>
      <c r="D501" s="6">
        <v>7.3609103106830664E-2</v>
      </c>
      <c r="E501" s="6">
        <v>-9.0331125263761858E-2</v>
      </c>
      <c r="F501" s="2">
        <v>0.36437556771744722</v>
      </c>
      <c r="G501" s="121">
        <v>0.47172689835838133</v>
      </c>
      <c r="H501" s="18">
        <v>3.4272382094960633E-3</v>
      </c>
      <c r="I501" s="2">
        <v>-4.9452212429640818E-2</v>
      </c>
      <c r="J501" s="6">
        <v>0.76251950700183535</v>
      </c>
      <c r="K501" s="6">
        <v>0.40692878480352984</v>
      </c>
      <c r="L501" s="6">
        <v>3.6313529726322989E-3</v>
      </c>
      <c r="M501" s="6">
        <v>7.4854051628999801E-2</v>
      </c>
      <c r="N501" s="6">
        <v>5.7620590372272774E-2</v>
      </c>
      <c r="O501" s="6">
        <v>-2.2841918775273418E-2</v>
      </c>
      <c r="P501" s="2">
        <v>-1.2508762200097799E-2</v>
      </c>
      <c r="Q501" s="2">
        <v>-1.0923616992241862E-2</v>
      </c>
      <c r="R501" s="6">
        <v>-6.5599265547138796E-2</v>
      </c>
      <c r="S501" s="6">
        <v>6.6699794107802232E-2</v>
      </c>
      <c r="T501" s="86">
        <v>-0.98350027049731625</v>
      </c>
      <c r="U501" s="6">
        <v>-4.9108893966098521E-2</v>
      </c>
      <c r="V501" s="6">
        <v>6.5447064239301314E-2</v>
      </c>
      <c r="W501" s="29">
        <v>-0.75036053239204525</v>
      </c>
      <c r="X501">
        <v>0.68682377532987404</v>
      </c>
      <c r="Y501">
        <v>0.63790969956846533</v>
      </c>
      <c r="Z501" s="5">
        <v>0</v>
      </c>
      <c r="AA501">
        <v>0</v>
      </c>
      <c r="AB501" s="5">
        <f>SUM(TBL_DATA[[#This Row],[Consumer.Discretionary.1]:[Utilities.1]])*SQRT(252)</f>
        <v>0</v>
      </c>
      <c r="BO501" s="5" t="str">
        <f xml:space="preserve"> IF(ISBLANK(TBL_DATA[[#This Row],[SMALL.CAP]]),"",  SUM(TBL_DATA[[#This Row],[LARGE.CAP]:[SMALL.CAP]])*SQRT(252))</f>
        <v/>
      </c>
    </row>
    <row r="502" spans="1:67" x14ac:dyDescent="0.25">
      <c r="A502" s="3">
        <f>DATE(YEAR(TBL_DATA[[#This Row],[Date]]), MONTH(TBL_DATA[[#This Row],[Date]]), DAY(TBL_DATA[[#This Row],[Date]]))</f>
        <v>41467</v>
      </c>
      <c r="B502" s="72" t="s">
        <v>618</v>
      </c>
      <c r="C502" s="11">
        <v>5.3145846596728509E-3</v>
      </c>
      <c r="D502" s="6">
        <v>7.9314889576687531E-2</v>
      </c>
      <c r="E502" s="6">
        <v>-6.3089914212858145E-2</v>
      </c>
      <c r="F502" s="2">
        <v>0.36412880123165547</v>
      </c>
      <c r="G502" s="121">
        <v>0.4667586556115596</v>
      </c>
      <c r="H502" s="18">
        <v>3.4557985766001625E-3</v>
      </c>
      <c r="I502" s="2">
        <v>-2.4970775034206194E-2</v>
      </c>
      <c r="J502" s="6">
        <v>0.7668383986659244</v>
      </c>
      <c r="K502" s="6">
        <v>0.41068716601740618</v>
      </c>
      <c r="L502" s="6">
        <v>3.6329503591861381E-3</v>
      </c>
      <c r="M502" s="6">
        <v>7.5125397765020821E-2</v>
      </c>
      <c r="N502" s="6">
        <v>5.7006932789802449E-2</v>
      </c>
      <c r="O502" s="6">
        <v>-1.7648729426721022E-2</v>
      </c>
      <c r="P502" s="2">
        <v>-1.2403034118330974E-2</v>
      </c>
      <c r="Q502" s="2">
        <v>-1.081214275488528E-2</v>
      </c>
      <c r="R502" s="6">
        <v>-5.3767564723919636E-2</v>
      </c>
      <c r="S502" s="6">
        <v>6.6888116332521008E-2</v>
      </c>
      <c r="T502" s="86">
        <v>-0.80384330837820051</v>
      </c>
      <c r="U502" s="6">
        <v>-4.144574877382956E-2</v>
      </c>
      <c r="V502" s="6">
        <v>6.5510907027494403E-2</v>
      </c>
      <c r="W502" s="29">
        <v>-0.63265417400548452</v>
      </c>
      <c r="X502">
        <v>0.68319737675986392</v>
      </c>
      <c r="Y502">
        <v>0.64084878560968361</v>
      </c>
      <c r="Z502" s="5">
        <v>0</v>
      </c>
      <c r="AA502">
        <v>0</v>
      </c>
      <c r="AB502" s="5">
        <f>SUM(TBL_DATA[[#This Row],[Consumer.Discretionary.1]:[Utilities.1]])*SQRT(252)</f>
        <v>0</v>
      </c>
      <c r="BO502" s="5" t="str">
        <f xml:space="preserve"> IF(ISBLANK(TBL_DATA[[#This Row],[SMALL.CAP]]),"",  SUM(TBL_DATA[[#This Row],[LARGE.CAP]:[SMALL.CAP]])*SQRT(252))</f>
        <v/>
      </c>
    </row>
    <row r="503" spans="1:67" x14ac:dyDescent="0.25">
      <c r="A503" s="3">
        <f>DATE(YEAR(TBL_DATA[[#This Row],[Date]]), MONTH(TBL_DATA[[#This Row],[Date]]), DAY(TBL_DATA[[#This Row],[Date]]))</f>
        <v>41470</v>
      </c>
      <c r="B503" s="72" t="s">
        <v>619</v>
      </c>
      <c r="C503" s="11">
        <v>-2.0237341336489844E-3</v>
      </c>
      <c r="D503" s="6">
        <v>7.7130643193695558E-2</v>
      </c>
      <c r="E503" s="6">
        <v>-6.7640426979880375E-2</v>
      </c>
      <c r="F503" s="2">
        <v>0.36016939008572768</v>
      </c>
      <c r="G503" s="121">
        <v>0.4283908112908173</v>
      </c>
      <c r="H503" s="18">
        <v>3.4663760994295563E-3</v>
      </c>
      <c r="I503" s="2">
        <v>-2.5439302303298161E-2</v>
      </c>
      <c r="J503" s="6">
        <v>0.74517094429253772</v>
      </c>
      <c r="K503" s="6">
        <v>0.37008997038484875</v>
      </c>
      <c r="L503" s="6">
        <v>3.6388599620309284E-3</v>
      </c>
      <c r="M503" s="6">
        <v>7.2782396458099322E-2</v>
      </c>
      <c r="N503" s="6">
        <v>5.4023307145782518E-2</v>
      </c>
      <c r="O503" s="6">
        <v>-1.9636747224213602E-2</v>
      </c>
      <c r="P503" s="2">
        <v>-1.1896938368560617E-2</v>
      </c>
      <c r="Q503" s="2">
        <v>-1.0355663521694073E-2</v>
      </c>
      <c r="R503" s="6">
        <v>-6.2853643933427517E-2</v>
      </c>
      <c r="S503" s="6">
        <v>6.6881072736788075E-2</v>
      </c>
      <c r="T503" s="86">
        <v>-0.93978223376872871</v>
      </c>
      <c r="U503" s="6">
        <v>-4.9751161639729369E-2</v>
      </c>
      <c r="V503" s="6">
        <v>6.5562223855110999E-2</v>
      </c>
      <c r="W503" s="29">
        <v>-0.75883883606017954</v>
      </c>
      <c r="X503">
        <v>0.65451570744392162</v>
      </c>
      <c r="Y503">
        <v>0.60835020373535564</v>
      </c>
      <c r="Z503" s="5">
        <v>0</v>
      </c>
      <c r="AA503">
        <v>0</v>
      </c>
      <c r="AB503" s="5">
        <f>SUM(TBL_DATA[[#This Row],[Consumer.Discretionary.1]:[Utilities.1]])*SQRT(252)</f>
        <v>0</v>
      </c>
      <c r="BO503" s="5" t="str">
        <f xml:space="preserve"> IF(ISBLANK(TBL_DATA[[#This Row],[SMALL.CAP]]),"",  SUM(TBL_DATA[[#This Row],[LARGE.CAP]:[SMALL.CAP]])*SQRT(252))</f>
        <v/>
      </c>
    </row>
    <row r="504" spans="1:67" x14ac:dyDescent="0.25">
      <c r="A504" s="3">
        <f>DATE(YEAR(TBL_DATA[[#This Row],[Date]]), MONTH(TBL_DATA[[#This Row],[Date]]), DAY(TBL_DATA[[#This Row],[Date]]))</f>
        <v>41471</v>
      </c>
      <c r="B504" s="72" t="s">
        <v>620</v>
      </c>
      <c r="C504" s="11">
        <v>1.5174297499001267E-4</v>
      </c>
      <c r="D504" s="6">
        <v>7.7294090201946775E-2</v>
      </c>
      <c r="E504" s="6">
        <v>-7.1765088921565523E-2</v>
      </c>
      <c r="F504" s="2">
        <v>0.34581355190669544</v>
      </c>
      <c r="G504" s="121">
        <v>0.40449182177991766</v>
      </c>
      <c r="H504" s="18">
        <v>3.4363327228229749E-3</v>
      </c>
      <c r="I504" s="2">
        <v>-4.279628285522119E-2</v>
      </c>
      <c r="J504" s="6">
        <v>0.71937000907890325</v>
      </c>
      <c r="K504" s="6">
        <v>0.3609435645374422</v>
      </c>
      <c r="L504" s="6">
        <v>3.5597618878495268E-3</v>
      </c>
      <c r="M504" s="6">
        <v>7.0688963396198401E-2</v>
      </c>
      <c r="N504" s="6">
        <v>5.4023307145782518E-2</v>
      </c>
      <c r="O504" s="6">
        <v>-1.948798398766638E-2</v>
      </c>
      <c r="P504" s="2">
        <v>-1.1684799256967384E-2</v>
      </c>
      <c r="Q504" s="2">
        <v>-1.0187855950128711E-2</v>
      </c>
      <c r="R504" s="6">
        <v>-5.6591129528851924E-2</v>
      </c>
      <c r="S504" s="6">
        <v>6.6912375054235265E-2</v>
      </c>
      <c r="T504" s="86">
        <v>-0.84574982554396638</v>
      </c>
      <c r="U504" s="6">
        <v>-4.3640715484864145E-2</v>
      </c>
      <c r="V504" s="6">
        <v>6.5516588701104564E-2</v>
      </c>
      <c r="W504" s="29">
        <v>-0.66610176674428101</v>
      </c>
      <c r="X504">
        <v>0.63599671522730183</v>
      </c>
      <c r="Y504">
        <v>0.60078578922727699</v>
      </c>
      <c r="Z504" s="5">
        <v>0</v>
      </c>
      <c r="AA504">
        <v>0</v>
      </c>
      <c r="AB504" s="5">
        <f>SUM(TBL_DATA[[#This Row],[Consumer.Discretionary.1]:[Utilities.1]])*SQRT(252)</f>
        <v>0</v>
      </c>
      <c r="BO504" s="5" t="str">
        <f xml:space="preserve"> IF(ISBLANK(TBL_DATA[[#This Row],[SMALL.CAP]]),"",  SUM(TBL_DATA[[#This Row],[LARGE.CAP]:[SMALL.CAP]])*SQRT(252))</f>
        <v/>
      </c>
    </row>
    <row r="505" spans="1:67" x14ac:dyDescent="0.25">
      <c r="A505" s="3">
        <f>DATE(YEAR(TBL_DATA[[#This Row],[Date]]), MONTH(TBL_DATA[[#This Row],[Date]]), DAY(TBL_DATA[[#This Row],[Date]]))</f>
        <v>41472</v>
      </c>
      <c r="B505" s="72" t="s">
        <v>621</v>
      </c>
      <c r="C505" s="11">
        <v>3.0206063281012366E-3</v>
      </c>
      <c r="D505" s="6">
        <v>8.0548171548036951E-2</v>
      </c>
      <c r="E505" s="6">
        <v>-4.9399096605436177E-2</v>
      </c>
      <c r="F505" s="2">
        <v>0.33568126344360055</v>
      </c>
      <c r="G505" s="121">
        <v>0.37717202202199246</v>
      </c>
      <c r="H505" s="18">
        <v>3.4293050150575087E-3</v>
      </c>
      <c r="I505" s="2">
        <v>-1.2495407988239449E-2</v>
      </c>
      <c r="J505" s="6">
        <v>0.69320687885359433</v>
      </c>
      <c r="K505" s="6">
        <v>0.34157017135969603</v>
      </c>
      <c r="L505" s="6">
        <v>3.5259553356338192E-3</v>
      </c>
      <c r="M505" s="6">
        <v>6.8979863140156139E-2</v>
      </c>
      <c r="N505" s="6">
        <v>5.1600759216221898E-2</v>
      </c>
      <c r="O505" s="6">
        <v>-1.6526243187320211E-2</v>
      </c>
      <c r="P505" s="2">
        <v>-1.122523989406239E-2</v>
      </c>
      <c r="Q505" s="2">
        <v>-9.7644893118879507E-3</v>
      </c>
      <c r="R505" s="6">
        <v>-5.1752189173406404E-2</v>
      </c>
      <c r="S505" s="6">
        <v>6.6973353782015799E-2</v>
      </c>
      <c r="T505" s="86">
        <v>-0.77272805154493096</v>
      </c>
      <c r="U505" s="6">
        <v>-3.8946637647743421E-2</v>
      </c>
      <c r="V505" s="6">
        <v>6.5599238351020828E-2</v>
      </c>
      <c r="W505" s="29">
        <v>-0.59370563785116492</v>
      </c>
      <c r="X505">
        <v>0.61414332368103819</v>
      </c>
      <c r="Y505">
        <v>0.58444004941456229</v>
      </c>
      <c r="Z505" s="5">
        <v>0</v>
      </c>
      <c r="AA505">
        <v>0</v>
      </c>
      <c r="AB505" s="5">
        <f>SUM(TBL_DATA[[#This Row],[Consumer.Discretionary.1]:[Utilities.1]])*SQRT(252)</f>
        <v>0</v>
      </c>
      <c r="BO505" s="5" t="str">
        <f xml:space="preserve"> IF(ISBLANK(TBL_DATA[[#This Row],[SMALL.CAP]]),"",  SUM(TBL_DATA[[#This Row],[LARGE.CAP]:[SMALL.CAP]])*SQRT(252))</f>
        <v/>
      </c>
    </row>
    <row r="506" spans="1:67" x14ac:dyDescent="0.25">
      <c r="A506" s="3">
        <f>DATE(YEAR(TBL_DATA[[#This Row],[Date]]), MONTH(TBL_DATA[[#This Row],[Date]]), DAY(TBL_DATA[[#This Row],[Date]]))</f>
        <v>41473</v>
      </c>
      <c r="B506" s="72" t="s">
        <v>622</v>
      </c>
      <c r="C506" s="11">
        <v>1.6088887666561606E-3</v>
      </c>
      <c r="D506" s="6">
        <v>8.2286653363071283E-2</v>
      </c>
      <c r="E506" s="6">
        <v>-4.7476948991422963E-2</v>
      </c>
      <c r="F506" s="2">
        <v>0.33500206620306461</v>
      </c>
      <c r="G506" s="121">
        <v>0.37307277646807835</v>
      </c>
      <c r="H506" s="18">
        <v>3.4290142773047523E-3</v>
      </c>
      <c r="I506" s="2">
        <v>-1.1555163218161635E-2</v>
      </c>
      <c r="J506" s="6">
        <v>0.68228542954481453</v>
      </c>
      <c r="K506" s="6">
        <v>0.3368651327963631</v>
      </c>
      <c r="L506" s="6">
        <v>3.5266443163905481E-3</v>
      </c>
      <c r="M506" s="6">
        <v>6.8748147375986751E-2</v>
      </c>
      <c r="N506" s="6">
        <v>5.1297152012068144E-2</v>
      </c>
      <c r="O506" s="6">
        <v>-1.4943943307683227E-2</v>
      </c>
      <c r="P506" s="2">
        <v>-1.111674886316104E-2</v>
      </c>
      <c r="Q506" s="2">
        <v>-9.6609052048626572E-3</v>
      </c>
      <c r="R506" s="6">
        <v>-5.2077954669148552E-2</v>
      </c>
      <c r="S506" s="6">
        <v>6.6974176050780612E-2</v>
      </c>
      <c r="T506" s="86">
        <v>-0.77758261079109703</v>
      </c>
      <c r="U506" s="6">
        <v>-4.0782098978594972E-2</v>
      </c>
      <c r="V506" s="6">
        <v>6.5680534650076408E-2</v>
      </c>
      <c r="W506" s="29">
        <v>-0.62091606281629941</v>
      </c>
      <c r="X506">
        <v>0.61079683731014711</v>
      </c>
      <c r="Y506">
        <v>0.58040083803899112</v>
      </c>
      <c r="Z506" s="5">
        <v>0</v>
      </c>
      <c r="AA506">
        <v>0</v>
      </c>
      <c r="AB506" s="5">
        <f>SUM(TBL_DATA[[#This Row],[Consumer.Discretionary.1]:[Utilities.1]])*SQRT(252)</f>
        <v>0</v>
      </c>
      <c r="BO506" s="5" t="str">
        <f xml:space="preserve"> IF(ISBLANK(TBL_DATA[[#This Row],[SMALL.CAP]]),"",  SUM(TBL_DATA[[#This Row],[LARGE.CAP]:[SMALL.CAP]])*SQRT(252))</f>
        <v/>
      </c>
    </row>
    <row r="507" spans="1:67" x14ac:dyDescent="0.25">
      <c r="A507" s="3">
        <f>DATE(YEAR(TBL_DATA[[#This Row],[Date]]), MONTH(TBL_DATA[[#This Row],[Date]]), DAY(TBL_DATA[[#This Row],[Date]]))</f>
        <v>41474</v>
      </c>
      <c r="B507" s="72" t="s">
        <v>623</v>
      </c>
      <c r="C507" s="11">
        <v>3.7892308959608478E-3</v>
      </c>
      <c r="D507" s="6">
        <v>8.6387687388280732E-2</v>
      </c>
      <c r="E507" s="6">
        <v>-2.7995113853207743E-2</v>
      </c>
      <c r="F507" s="2">
        <v>0.33907082760491247</v>
      </c>
      <c r="G507" s="121">
        <v>0.37308966437671964</v>
      </c>
      <c r="H507" s="18">
        <v>3.4460210411074686E-3</v>
      </c>
      <c r="I507" s="2">
        <v>1.071108065999149E-2</v>
      </c>
      <c r="J507" s="6">
        <v>0.68195655848542658</v>
      </c>
      <c r="K507" s="6">
        <v>0.33067832153117493</v>
      </c>
      <c r="L507" s="6">
        <v>3.5606776262410884E-3</v>
      </c>
      <c r="M507" s="6">
        <v>6.9090045756504265E-2</v>
      </c>
      <c r="N507" s="6">
        <v>5.1297152012068144E-2</v>
      </c>
      <c r="O507" s="6">
        <v>-1.121133846341138E-2</v>
      </c>
      <c r="P507" s="2">
        <v>-1.112600272241474E-2</v>
      </c>
      <c r="Q507" s="2">
        <v>-9.6629188604445884E-3</v>
      </c>
      <c r="R507" s="6">
        <v>-4.8699953135671992E-2</v>
      </c>
      <c r="S507" s="6">
        <v>6.7098753740405317E-2</v>
      </c>
      <c r="T507" s="86">
        <v>-0.7257951961981971</v>
      </c>
      <c r="U507" s="6">
        <v>-3.445613560812677E-2</v>
      </c>
      <c r="V507" s="6">
        <v>6.5946499173071146E-2</v>
      </c>
      <c r="W507" s="29">
        <v>-0.52248619775402305</v>
      </c>
      <c r="X507">
        <v>0.6108106616429676</v>
      </c>
      <c r="Y507">
        <v>0.57504636467955783</v>
      </c>
      <c r="Z507" s="5">
        <v>0</v>
      </c>
      <c r="AA507">
        <v>0</v>
      </c>
      <c r="AB507" s="5">
        <f>SUM(TBL_DATA[[#This Row],[Consumer.Discretionary.1]:[Utilities.1]])*SQRT(252)</f>
        <v>0</v>
      </c>
      <c r="BO507" s="5" t="str">
        <f xml:space="preserve"> IF(ISBLANK(TBL_DATA[[#This Row],[SMALL.CAP]]),"",  SUM(TBL_DATA[[#This Row],[LARGE.CAP]:[SMALL.CAP]])*SQRT(252))</f>
        <v/>
      </c>
    </row>
    <row r="508" spans="1:67" x14ac:dyDescent="0.25">
      <c r="A508" s="3">
        <f>DATE(YEAR(TBL_DATA[[#This Row],[Date]]), MONTH(TBL_DATA[[#This Row],[Date]]), DAY(TBL_DATA[[#This Row],[Date]]))</f>
        <v>41477</v>
      </c>
      <c r="B508" s="73" t="s">
        <v>624</v>
      </c>
      <c r="C508" s="11">
        <v>2.59868151106493E-4</v>
      </c>
      <c r="D508" s="6">
        <v>8.6670004947987156E-2</v>
      </c>
      <c r="E508" s="83">
        <v>-2.9168569463990823E-2</v>
      </c>
      <c r="F508" s="55">
        <v>0.33903204683284871</v>
      </c>
      <c r="G508" s="121">
        <v>0.37238045218945254</v>
      </c>
      <c r="H508" s="120">
        <v>3.4462615778742909E-3</v>
      </c>
      <c r="I508" s="55">
        <v>6.0036777024881083E-3</v>
      </c>
      <c r="J508" s="6">
        <v>0.68074556748950166</v>
      </c>
      <c r="K508" s="6">
        <v>0.32984020722189533</v>
      </c>
      <c r="L508" s="6">
        <v>3.5611411796356096E-3</v>
      </c>
      <c r="M508" s="6">
        <v>6.9055818581071515E-2</v>
      </c>
      <c r="N508" s="6">
        <v>5.1297152012068144E-2</v>
      </c>
      <c r="O508" s="6">
        <v>-1.0954383782102783E-2</v>
      </c>
      <c r="P508" s="55">
        <v>-1.1139290688397483E-2</v>
      </c>
      <c r="Q508" s="55">
        <v>-9.6769316374687511E-3</v>
      </c>
      <c r="R508" s="6">
        <v>-4.2348364559876894E-2</v>
      </c>
      <c r="S508" s="83">
        <v>6.6875047207703167E-2</v>
      </c>
      <c r="T508" s="87">
        <v>-0.63324612584346551</v>
      </c>
      <c r="U508" s="83">
        <v>-3.0007989191074169E-2</v>
      </c>
      <c r="V508" s="83">
        <v>6.5802056531960681E-2</v>
      </c>
      <c r="W508" s="29">
        <v>-0.45603421492607915</v>
      </c>
      <c r="X508">
        <v>0.6102298355451431</v>
      </c>
      <c r="Y508">
        <v>0.57431716605190841</v>
      </c>
      <c r="Z508" s="5">
        <v>0</v>
      </c>
      <c r="AA508">
        <v>0</v>
      </c>
      <c r="AB508" s="5">
        <f>SUM(TBL_DATA[[#This Row],[Consumer.Discretionary.1]:[Utilities.1]])*SQRT(252)</f>
        <v>0</v>
      </c>
      <c r="BO508" s="5" t="str">
        <f xml:space="preserve"> IF(ISBLANK(TBL_DATA[[#This Row],[SMALL.CAP]]),"",  SUM(TBL_DATA[[#This Row],[LARGE.CAP]:[SMALL.CAP]])*SQRT(252))</f>
        <v/>
      </c>
    </row>
    <row r="509" spans="1:67" x14ac:dyDescent="0.25">
      <c r="A509" s="3">
        <f>DATE(YEAR(TBL_DATA[[#This Row],[Date]]), MONTH(TBL_DATA[[#This Row],[Date]]), DAY(TBL_DATA[[#This Row],[Date]]))</f>
        <v>41478</v>
      </c>
      <c r="B509" s="73" t="s">
        <v>625</v>
      </c>
      <c r="C509" s="11">
        <v>1.1349185730108427E-3</v>
      </c>
      <c r="D509" s="6">
        <v>8.7903286919336354E-2</v>
      </c>
      <c r="E509" s="83">
        <v>-1.8297174290462737E-2</v>
      </c>
      <c r="F509" s="55">
        <v>0.33986922168738481</v>
      </c>
      <c r="G509" s="122">
        <v>0.36824389261407042</v>
      </c>
      <c r="H509" s="120">
        <v>3.4520327313739144E-3</v>
      </c>
      <c r="I509" s="55">
        <v>2.7022466250467669E-2</v>
      </c>
      <c r="J509" s="6">
        <v>0.68619413399563378</v>
      </c>
      <c r="K509" s="6">
        <v>0.32418112660624787</v>
      </c>
      <c r="L509" s="6">
        <v>3.5703873771336632E-3</v>
      </c>
      <c r="M509" s="6">
        <v>6.8944630881303773E-2</v>
      </c>
      <c r="N509" s="6">
        <v>5.1297152012068144E-2</v>
      </c>
      <c r="O509" s="6">
        <v>-9.8318975427021948E-3</v>
      </c>
      <c r="P509" s="55">
        <v>-1.1141593711010823E-2</v>
      </c>
      <c r="Q509" s="55">
        <v>-9.6815892240051365E-3</v>
      </c>
      <c r="R509" s="54">
        <v>-3.6508774414293788E-2</v>
      </c>
      <c r="S509" s="83">
        <v>6.6923750884115535E-2</v>
      </c>
      <c r="T509" s="87">
        <v>-0.54552791695002267</v>
      </c>
      <c r="U509" s="83">
        <v>-2.4840128614174506E-2</v>
      </c>
      <c r="V509" s="83">
        <v>6.5999234266690687E-2</v>
      </c>
      <c r="W509" s="29">
        <v>-0.37636995171489634</v>
      </c>
      <c r="X509">
        <v>0.60683102476230588</v>
      </c>
      <c r="Y509">
        <v>0.56936906010622657</v>
      </c>
      <c r="Z509" s="5">
        <v>0</v>
      </c>
      <c r="AA509">
        <v>0</v>
      </c>
      <c r="AB509" s="5">
        <f>SUM(TBL_DATA[[#This Row],[Consumer.Discretionary.1]:[Utilities.1]])*SQRT(252)</f>
        <v>0</v>
      </c>
      <c r="BO509" s="5" t="str">
        <f xml:space="preserve"> IF(ISBLANK(TBL_DATA[[#This Row],[SMALL.CAP]]),"",  SUM(TBL_DATA[[#This Row],[LARGE.CAP]:[SMALL.CAP]])*SQRT(252))</f>
        <v/>
      </c>
    </row>
    <row r="510" spans="1:67" x14ac:dyDescent="0.25">
      <c r="A510" s="3">
        <f>DATE(YEAR(TBL_DATA[[#This Row],[Date]]), MONTH(TBL_DATA[[#This Row],[Date]]), DAY(TBL_DATA[[#This Row],[Date]]))</f>
        <v>41479</v>
      </c>
      <c r="B510" s="73" t="s">
        <v>626</v>
      </c>
      <c r="C510" s="11">
        <v>4.698426573426541E-3</v>
      </c>
      <c r="D510" s="6">
        <v>9.301472063191607E-2</v>
      </c>
      <c r="E510" s="83">
        <v>-2.3687978449074554E-2</v>
      </c>
      <c r="F510" s="55">
        <v>0.33401081054843401</v>
      </c>
      <c r="G510" s="121">
        <v>0.36974085383265454</v>
      </c>
      <c r="H510" s="120">
        <v>3.3923978747450478E-3</v>
      </c>
      <c r="I510" s="55">
        <v>1.8252768358450577E-2</v>
      </c>
      <c r="J510" s="6">
        <v>0.6758675963269084</v>
      </c>
      <c r="K510" s="6">
        <v>0.3240048952151463</v>
      </c>
      <c r="L510" s="6">
        <v>3.5133302869475385E-3</v>
      </c>
      <c r="M510" s="6">
        <v>6.7834007403104427E-2</v>
      </c>
      <c r="N510" s="6">
        <v>5.1297152012068144E-2</v>
      </c>
      <c r="O510" s="6">
        <v>-5.1796654179576684E-3</v>
      </c>
      <c r="P510" s="55">
        <v>-1.1006451833617027E-2</v>
      </c>
      <c r="Q510" s="55">
        <v>-9.569966440713628E-3</v>
      </c>
      <c r="R510" s="6">
        <v>-2.128466623237657E-2</v>
      </c>
      <c r="S510" s="83">
        <v>6.7506033247178618E-2</v>
      </c>
      <c r="T510" s="87">
        <v>-0.31530020664139902</v>
      </c>
      <c r="U510" s="83">
        <v>-1.5906277240060551E-2</v>
      </c>
      <c r="V510" s="83">
        <v>6.6249407759919818E-2</v>
      </c>
      <c r="W510" s="29">
        <v>-0.24009689713307414</v>
      </c>
      <c r="X510">
        <v>0.60806319888039162</v>
      </c>
      <c r="Y510">
        <v>0.56921427882226061</v>
      </c>
      <c r="Z510" s="5">
        <v>0</v>
      </c>
      <c r="AA510">
        <v>0</v>
      </c>
      <c r="AB510" s="5">
        <f>SUM(TBL_DATA[[#This Row],[Consumer.Discretionary.1]:[Utilities.1]])*SQRT(252)</f>
        <v>0</v>
      </c>
      <c r="BO510" s="5" t="str">
        <f xml:space="preserve"> IF(ISBLANK(TBL_DATA[[#This Row],[SMALL.CAP]]),"",  SUM(TBL_DATA[[#This Row],[LARGE.CAP]:[SMALL.CAP]])*SQRT(252))</f>
        <v/>
      </c>
    </row>
    <row r="511" spans="1:67" x14ac:dyDescent="0.25">
      <c r="A511" s="3">
        <f>DATE(YEAR(TBL_DATA[[#This Row],[Date]]), MONTH(TBL_DATA[[#This Row],[Date]]), DAY(TBL_DATA[[#This Row],[Date]]))</f>
        <v>41480</v>
      </c>
      <c r="B511" s="73" t="s">
        <v>627</v>
      </c>
      <c r="C511" s="11">
        <v>6.1446438281675302E-3</v>
      </c>
      <c r="D511" s="6">
        <v>9.9730906789143425E-2</v>
      </c>
      <c r="E511" s="83">
        <v>-6.2985925004902521E-3</v>
      </c>
      <c r="F511" s="55">
        <v>0.33539944934902322</v>
      </c>
      <c r="G511" s="121">
        <v>0.36237512668320099</v>
      </c>
      <c r="H511" s="120">
        <v>3.45799742457028E-3</v>
      </c>
      <c r="I511" s="55">
        <v>4.4894120444760821E-2</v>
      </c>
      <c r="J511" s="6">
        <v>0.66876464814733128</v>
      </c>
      <c r="K511" s="6">
        <v>0.30660238874748902</v>
      </c>
      <c r="L511" s="6">
        <v>3.6060621790009869E-3</v>
      </c>
      <c r="M511" s="6">
        <v>6.8745189071174009E-2</v>
      </c>
      <c r="N511" s="6">
        <v>5.1297152012068144E-2</v>
      </c>
      <c r="O511" s="6">
        <v>0</v>
      </c>
      <c r="P511" s="55">
        <v>-1.1094507101474343E-2</v>
      </c>
      <c r="Q511" s="55">
        <v>-9.6387260896539425E-3</v>
      </c>
      <c r="R511" s="6">
        <v>-3.7241353419366074E-3</v>
      </c>
      <c r="S511" s="83">
        <v>6.7687910082601596E-2</v>
      </c>
      <c r="T511" s="87">
        <v>-5.5019210039014839E-2</v>
      </c>
      <c r="U511" s="83">
        <v>8.9613514983890585E-3</v>
      </c>
      <c r="V511" s="83">
        <v>6.6384783688291607E-2</v>
      </c>
      <c r="W511" s="29">
        <v>0.1349910476543375</v>
      </c>
      <c r="X511">
        <v>0.60197601836219428</v>
      </c>
      <c r="Y511">
        <v>0.55371688501208716</v>
      </c>
      <c r="Z511" s="5">
        <v>0</v>
      </c>
      <c r="AA511">
        <v>0</v>
      </c>
      <c r="AB511" s="5">
        <f>SUM(TBL_DATA[[#This Row],[Consumer.Discretionary.1]:[Utilities.1]])*SQRT(252)</f>
        <v>0</v>
      </c>
      <c r="BO511" s="5" t="str">
        <f xml:space="preserve"> IF(ISBLANK(TBL_DATA[[#This Row],[SMALL.CAP]]),"",  SUM(TBL_DATA[[#This Row],[LARGE.CAP]:[SMALL.CAP]])*SQRT(252))</f>
        <v/>
      </c>
    </row>
    <row r="512" spans="1:67" x14ac:dyDescent="0.25">
      <c r="A512" s="3">
        <f>DATE(YEAR(TBL_DATA[[#This Row],[Date]]), MONTH(TBL_DATA[[#This Row],[Date]]), DAY(TBL_DATA[[#This Row],[Date]]))</f>
        <v>41481</v>
      </c>
      <c r="B512" s="73" t="s">
        <v>628</v>
      </c>
      <c r="C512" s="11">
        <v>-4.8370534507917702E-3</v>
      </c>
      <c r="D512" s="6">
        <v>9.4411449611516485E-2</v>
      </c>
      <c r="E512" s="83">
        <v>-4.6134688275546454E-3</v>
      </c>
      <c r="F512" s="55">
        <v>0.33169522991135986</v>
      </c>
      <c r="G512" s="121">
        <v>0.35722333305363074</v>
      </c>
      <c r="H512" s="120">
        <v>3.4542813670880145E-3</v>
      </c>
      <c r="I512" s="55">
        <v>5.5525141896219266E-2</v>
      </c>
      <c r="J512" s="6">
        <v>0.67100034939067876</v>
      </c>
      <c r="K512" s="6">
        <v>0.31675952350300618</v>
      </c>
      <c r="L512" s="6">
        <v>3.5613483162053794E-3</v>
      </c>
      <c r="M512" s="6">
        <v>6.8395562980957877E-2</v>
      </c>
      <c r="N512" s="6">
        <v>5.0864640634576137E-2</v>
      </c>
      <c r="O512" s="6">
        <v>-4.8370534507918839E-3</v>
      </c>
      <c r="P512" s="55">
        <v>-1.1019897141236721E-2</v>
      </c>
      <c r="Q512" s="55">
        <v>-9.571519978765642E-3</v>
      </c>
      <c r="R512" s="6">
        <v>-1.2033441451416715E-2</v>
      </c>
      <c r="S512" s="83">
        <v>6.8063808334154277E-2</v>
      </c>
      <c r="T512" s="87">
        <v>-0.17679647592358361</v>
      </c>
      <c r="U512" s="83">
        <v>6.4368843156668021E-3</v>
      </c>
      <c r="V512" s="83">
        <v>6.6410763640487785E-2</v>
      </c>
      <c r="W512" s="29">
        <v>9.6925316963868052E-2</v>
      </c>
      <c r="X512">
        <v>0.59768163185230194</v>
      </c>
      <c r="Y512">
        <v>0.5628139332879083</v>
      </c>
      <c r="Z512" s="5">
        <v>0</v>
      </c>
      <c r="AA512">
        <v>0</v>
      </c>
      <c r="AB512" s="5">
        <f>SUM(TBL_DATA[[#This Row],[Consumer.Discretionary.1]:[Utilities.1]])*SQRT(252)</f>
        <v>0</v>
      </c>
      <c r="BO512" s="5" t="str">
        <f xml:space="preserve"> IF(ISBLANK(TBL_DATA[[#This Row],[SMALL.CAP]]),"",  SUM(TBL_DATA[[#This Row],[LARGE.CAP]:[SMALL.CAP]])*SQRT(252))</f>
        <v/>
      </c>
    </row>
    <row r="513" spans="1:67" x14ac:dyDescent="0.25">
      <c r="A513" s="3">
        <f>DATE(YEAR(TBL_DATA[[#This Row],[Date]]), MONTH(TBL_DATA[[#This Row],[Date]]), DAY(TBL_DATA[[#This Row],[Date]]))</f>
        <v>41484</v>
      </c>
      <c r="B513" s="73" t="s">
        <v>629</v>
      </c>
      <c r="C513" s="11">
        <v>7.3315773752950948E-4</v>
      </c>
      <c r="D513" s="6">
        <v>9.5213825833840193E-2</v>
      </c>
      <c r="E513" s="83">
        <v>-1.0776686350326137E-2</v>
      </c>
      <c r="F513" s="55">
        <v>0.32235646341341051</v>
      </c>
      <c r="G513" s="121">
        <v>0.34747699733102949</v>
      </c>
      <c r="H513" s="120">
        <v>3.4227554434298258E-3</v>
      </c>
      <c r="I513" s="55">
        <v>4.3118449435592066E-2</v>
      </c>
      <c r="J513" s="6">
        <v>0.65548718752842494</v>
      </c>
      <c r="K513" s="6">
        <v>0.31404202875421972</v>
      </c>
      <c r="L513" s="6">
        <v>3.5093502127432697E-3</v>
      </c>
      <c r="M513" s="6">
        <v>6.7263308801115959E-2</v>
      </c>
      <c r="N513" s="6">
        <v>5.0864640634576137E-2</v>
      </c>
      <c r="O513" s="6">
        <v>-4.1074420364265452E-3</v>
      </c>
      <c r="P513" s="55">
        <v>-1.0922644247423653E-2</v>
      </c>
      <c r="Q513" s="55">
        <v>-9.498244241141084E-3</v>
      </c>
      <c r="R513" s="6">
        <v>-1.2223603938657401E-2</v>
      </c>
      <c r="S513" s="83">
        <v>6.8052582125171249E-2</v>
      </c>
      <c r="T513" s="87">
        <v>-0.17961998732353965</v>
      </c>
      <c r="U513" s="83">
        <v>9.4464666231570682E-3</v>
      </c>
      <c r="V513" s="83">
        <v>6.6496428050233009E-2</v>
      </c>
      <c r="W513" s="29">
        <v>0.14205976020277328</v>
      </c>
      <c r="X513">
        <v>0.5894717951955204</v>
      </c>
      <c r="Y513">
        <v>0.56039452955415225</v>
      </c>
      <c r="Z513" s="5">
        <v>0</v>
      </c>
      <c r="AA513">
        <v>0</v>
      </c>
      <c r="AB513" s="5">
        <f>SUM(TBL_DATA[[#This Row],[Consumer.Discretionary.1]:[Utilities.1]])*SQRT(252)</f>
        <v>0</v>
      </c>
      <c r="BO513" s="5" t="str">
        <f xml:space="preserve"> IF(ISBLANK(TBL_DATA[[#This Row],[SMALL.CAP]]),"",  SUM(TBL_DATA[[#This Row],[LARGE.CAP]:[SMALL.CAP]])*SQRT(252))</f>
        <v/>
      </c>
    </row>
    <row r="514" spans="1:67" x14ac:dyDescent="0.25">
      <c r="A514" s="3">
        <f>DATE(YEAR(TBL_DATA[[#This Row],[Date]]), MONTH(TBL_DATA[[#This Row],[Date]]), DAY(TBL_DATA[[#This Row],[Date]]))</f>
        <v>41485</v>
      </c>
      <c r="B514" s="73" t="s">
        <v>630</v>
      </c>
      <c r="C514" s="11">
        <v>4.5178271015357445E-3</v>
      </c>
      <c r="D514" s="6">
        <v>0.10016181253816914</v>
      </c>
      <c r="E514" s="83">
        <v>-2.3642456723687033E-3</v>
      </c>
      <c r="F514" s="55">
        <v>0.32070102277490736</v>
      </c>
      <c r="G514" s="121">
        <v>0.34081257765067735</v>
      </c>
      <c r="H514" s="120">
        <v>3.4549199745168581E-3</v>
      </c>
      <c r="I514" s="55">
        <v>4.4806627428563006E-2</v>
      </c>
      <c r="J514" s="6">
        <v>0.65954592334911699</v>
      </c>
      <c r="K514" s="6">
        <v>0.31882291750046632</v>
      </c>
      <c r="L514" s="6">
        <v>3.5120731294796246E-3</v>
      </c>
      <c r="M514" s="6">
        <v>6.7551314836295659E-2</v>
      </c>
      <c r="N514" s="6">
        <v>5.0864640634576137E-2</v>
      </c>
      <c r="O514" s="6">
        <v>0</v>
      </c>
      <c r="P514" s="55">
        <v>-1.0949286486358054E-2</v>
      </c>
      <c r="Q514" s="55">
        <v>-9.5187875264909627E-3</v>
      </c>
      <c r="R514" s="6">
        <v>8.210354055590896E-3</v>
      </c>
      <c r="S514" s="83">
        <v>6.7743494033826776E-2</v>
      </c>
      <c r="T514" s="87">
        <v>0.1211976762150941</v>
      </c>
      <c r="U514" s="83">
        <v>2.2132550166250375E-2</v>
      </c>
      <c r="V514" s="83">
        <v>6.5890046757550932E-2</v>
      </c>
      <c r="W514" s="29">
        <v>0.33590126666155395</v>
      </c>
      <c r="X514">
        <v>0.58379155325396515</v>
      </c>
      <c r="Y514">
        <v>0.56464406266290124</v>
      </c>
      <c r="Z514" s="5">
        <v>0</v>
      </c>
      <c r="AA514">
        <v>0</v>
      </c>
      <c r="AB514" s="5">
        <f>SUM(TBL_DATA[[#This Row],[Consumer.Discretionary.1]:[Utilities.1]])*SQRT(252)</f>
        <v>0</v>
      </c>
      <c r="BO514" s="5" t="str">
        <f xml:space="preserve"> IF(ISBLANK(TBL_DATA[[#This Row],[SMALL.CAP]]),"",  SUM(TBL_DATA[[#This Row],[LARGE.CAP]:[SMALL.CAP]])*SQRT(252))</f>
        <v/>
      </c>
    </row>
    <row r="515" spans="1:67" x14ac:dyDescent="0.25">
      <c r="A515" s="3">
        <f>DATE(YEAR(TBL_DATA[[#This Row],[Date]]), MONTH(TBL_DATA[[#This Row],[Date]]), DAY(TBL_DATA[[#This Row],[Date]]))</f>
        <v>41486</v>
      </c>
      <c r="B515" s="73" t="s">
        <v>631</v>
      </c>
      <c r="C515" s="11">
        <v>3.7546764630407544E-3</v>
      </c>
      <c r="D515" s="6">
        <v>0.10429256420124244</v>
      </c>
      <c r="E515" s="83">
        <v>7.4393022925096197E-2</v>
      </c>
      <c r="F515" s="55">
        <v>0.28447209270528367</v>
      </c>
      <c r="G515" s="121">
        <v>0.32925554435194671</v>
      </c>
      <c r="H515" s="120">
        <v>3.1004284536686583E-3</v>
      </c>
      <c r="I515" s="55">
        <v>0.11373427967791971</v>
      </c>
      <c r="J515" s="6">
        <v>0.60822038852256466</v>
      </c>
      <c r="K515" s="6">
        <v>0.34022032436949129</v>
      </c>
      <c r="L515" s="6">
        <v>3.0749824021336189E-3</v>
      </c>
      <c r="M515" s="6">
        <v>6.0095705576989226E-2</v>
      </c>
      <c r="N515" s="6">
        <v>4.0777609421021294E-2</v>
      </c>
      <c r="O515" s="6">
        <v>0</v>
      </c>
      <c r="P515" s="55">
        <v>-9.406619234092313E-3</v>
      </c>
      <c r="Q515" s="55">
        <v>-8.1340038227018067E-3</v>
      </c>
      <c r="R515" s="6">
        <v>3.0409325674927157E-2</v>
      </c>
      <c r="S515" s="83">
        <v>6.7294456086412185E-2</v>
      </c>
      <c r="T515" s="87">
        <v>0.45188455993876858</v>
      </c>
      <c r="U515" s="83">
        <v>3.994870462554756E-2</v>
      </c>
      <c r="V515" s="83">
        <v>6.50455025780311E-2</v>
      </c>
      <c r="W515" s="29">
        <v>0.61416551555772125</v>
      </c>
      <c r="X515">
        <v>0.57380793332956526</v>
      </c>
      <c r="Y515">
        <v>0.58328408547592936</v>
      </c>
      <c r="Z515" s="5">
        <v>0</v>
      </c>
      <c r="AA515">
        <v>0</v>
      </c>
      <c r="AB515" s="5">
        <f>SUM(TBL_DATA[[#This Row],[Consumer.Discretionary.1]:[Utilities.1]])*SQRT(252)</f>
        <v>0</v>
      </c>
      <c r="BO515" s="5" t="str">
        <f xml:space="preserve"> IF(ISBLANK(TBL_DATA[[#This Row],[SMALL.CAP]]),"",  SUM(TBL_DATA[[#This Row],[LARGE.CAP]:[SMALL.CAP]])*SQRT(252))</f>
        <v/>
      </c>
    </row>
    <row r="516" spans="1:67" x14ac:dyDescent="0.25">
      <c r="A516" s="3">
        <f>DATE(YEAR(TBL_DATA[[#This Row],[Date]]), MONTH(TBL_DATA[[#This Row],[Date]]), DAY(TBL_DATA[[#This Row],[Date]]))</f>
        <v>41487</v>
      </c>
      <c r="B516" s="73" t="s">
        <v>632</v>
      </c>
      <c r="C516" s="11">
        <v>1.0495297299479909E-3</v>
      </c>
      <c r="D516" s="6">
        <v>0.105451552077932</v>
      </c>
      <c r="E516" s="83">
        <v>4.899187175580999E-2</v>
      </c>
      <c r="F516" s="55">
        <v>0.26532247052527552</v>
      </c>
      <c r="G516" s="121">
        <v>0.30825427104544928</v>
      </c>
      <c r="H516" s="120">
        <v>3.0611852625040113E-3</v>
      </c>
      <c r="I516" s="55">
        <v>8.4885711846404144E-2</v>
      </c>
      <c r="J516" s="6">
        <v>0.57749028214252751</v>
      </c>
      <c r="K516" s="6">
        <v>0.32771970131152872</v>
      </c>
      <c r="L516" s="6">
        <v>3.0178077035908804E-3</v>
      </c>
      <c r="M516" s="6">
        <v>5.8427410798650596E-2</v>
      </c>
      <c r="N516" s="6">
        <v>4.0777609421021294E-2</v>
      </c>
      <c r="O516" s="6">
        <v>0</v>
      </c>
      <c r="P516" s="55">
        <v>-9.2318384770262232E-3</v>
      </c>
      <c r="Q516" s="55">
        <v>-7.9945516739825494E-3</v>
      </c>
      <c r="R516" s="6">
        <v>-3.29896047220537E-2</v>
      </c>
      <c r="S516" s="83">
        <v>5.5839394409869715E-2</v>
      </c>
      <c r="T516" s="87">
        <v>-0.59079445740233039</v>
      </c>
      <c r="U516" s="83">
        <v>-7.0572172038517733E-3</v>
      </c>
      <c r="V516" s="83">
        <v>5.670399610338437E-2</v>
      </c>
      <c r="W516" s="29">
        <v>-0.12445714039244871</v>
      </c>
      <c r="X516">
        <v>0.55520651207046312</v>
      </c>
      <c r="Y516">
        <v>0.57246807885813922</v>
      </c>
      <c r="Z516" s="5">
        <v>0</v>
      </c>
      <c r="AA516">
        <v>0</v>
      </c>
      <c r="AB516" s="5">
        <f>SUM(TBL_DATA[[#This Row],[Consumer.Discretionary.1]:[Utilities.1]])*SQRT(252)</f>
        <v>0</v>
      </c>
      <c r="BO516" s="5" t="str">
        <f xml:space="preserve"> IF(ISBLANK(TBL_DATA[[#This Row],[SMALL.CAP]]),"",  SUM(TBL_DATA[[#This Row],[LARGE.CAP]:[SMALL.CAP]])*SQRT(252))</f>
        <v/>
      </c>
    </row>
    <row r="517" spans="1:67" x14ac:dyDescent="0.25">
      <c r="A517" s="3">
        <f>DATE(YEAR(TBL_DATA[[#This Row],[Date]]), MONTH(TBL_DATA[[#This Row],[Date]]), DAY(TBL_DATA[[#This Row],[Date]]))</f>
        <v>41488</v>
      </c>
      <c r="B517" s="73" t="s">
        <v>633</v>
      </c>
      <c r="C517" s="11">
        <v>-2.5135422127236231E-3</v>
      </c>
      <c r="D517" s="6">
        <v>0.10267295293766332</v>
      </c>
      <c r="E517" s="83">
        <v>3.1548668984864969E-2</v>
      </c>
      <c r="F517" s="55">
        <v>0.26124624319647316</v>
      </c>
      <c r="G517" s="121">
        <v>0.29367644681171456</v>
      </c>
      <c r="H517" s="120">
        <v>3.0816398616896824E-3</v>
      </c>
      <c r="I517" s="55">
        <v>6.1589070391623757E-2</v>
      </c>
      <c r="J517" s="6">
        <v>0.55130642356628068</v>
      </c>
      <c r="K517" s="6">
        <v>0.29595056602910425</v>
      </c>
      <c r="L517" s="6">
        <v>3.0766749512393591E-3</v>
      </c>
      <c r="M517" s="6">
        <v>5.8207682608000695E-2</v>
      </c>
      <c r="N517" s="6">
        <v>4.1086311685449926E-2</v>
      </c>
      <c r="O517" s="6">
        <v>-2.5135422127235962E-3</v>
      </c>
      <c r="P517" s="55">
        <v>-9.3038049297912168E-3</v>
      </c>
      <c r="Q517" s="55">
        <v>-8.0711711960318351E-3</v>
      </c>
      <c r="R517" s="6">
        <v>-3.8554073587779736E-2</v>
      </c>
      <c r="S517" s="83">
        <v>5.6005286052578027E-2</v>
      </c>
      <c r="T517" s="87">
        <v>-0.68840061903415672</v>
      </c>
      <c r="U517" s="83">
        <v>-1.5485928728329212E-2</v>
      </c>
      <c r="V517" s="83">
        <v>5.7271963780568522E-2</v>
      </c>
      <c r="W517" s="29">
        <v>-0.27039283632148381</v>
      </c>
      <c r="X517">
        <v>0.5419192253571693</v>
      </c>
      <c r="Y517">
        <v>0.54401338772966268</v>
      </c>
      <c r="Z517" s="5">
        <v>0</v>
      </c>
      <c r="AA517">
        <v>0</v>
      </c>
      <c r="AB517" s="5">
        <f>SUM(TBL_DATA[[#This Row],[Consumer.Discretionary.1]:[Utilities.1]])*SQRT(252)</f>
        <v>0</v>
      </c>
      <c r="BO517" s="5" t="str">
        <f xml:space="preserve"> IF(ISBLANK(TBL_DATA[[#This Row],[SMALL.CAP]]),"",  SUM(TBL_DATA[[#This Row],[LARGE.CAP]:[SMALL.CAP]])*SQRT(252))</f>
        <v/>
      </c>
    </row>
    <row r="518" spans="1:67" x14ac:dyDescent="0.25">
      <c r="A518" s="3">
        <f>DATE(YEAR(TBL_DATA[[#This Row],[Date]]), MONTH(TBL_DATA[[#This Row],[Date]]), DAY(TBL_DATA[[#This Row],[Date]]))</f>
        <v>41491</v>
      </c>
      <c r="B518" s="73" t="s">
        <v>634</v>
      </c>
      <c r="C518" s="11">
        <v>1.0241207384449605E-3</v>
      </c>
      <c r="D518" s="6">
        <v>0.10380222317648924</v>
      </c>
      <c r="E518" s="83">
        <v>2.9519925468912911E-2</v>
      </c>
      <c r="F518" s="55">
        <v>0.25993848121464275</v>
      </c>
      <c r="G518" s="121">
        <v>0.2925043277340717</v>
      </c>
      <c r="H518" s="120">
        <v>3.07696921030777E-3</v>
      </c>
      <c r="I518" s="55">
        <v>5.8084130499525211E-2</v>
      </c>
      <c r="J518" s="6">
        <v>0.54919025885435591</v>
      </c>
      <c r="K518" s="6">
        <v>0.29427974935058554</v>
      </c>
      <c r="L518" s="6">
        <v>3.0731060423806042E-3</v>
      </c>
      <c r="M518" s="6">
        <v>5.8071297151533793E-2</v>
      </c>
      <c r="N518" s="6">
        <v>4.1086311685449926E-2</v>
      </c>
      <c r="O518" s="6">
        <v>-1.4919956449854777E-3</v>
      </c>
      <c r="P518" s="55">
        <v>-9.3038393401615599E-3</v>
      </c>
      <c r="Q518" s="55">
        <v>-8.0740937700758183E-3</v>
      </c>
      <c r="R518" s="6">
        <v>-2.6247600314631581E-2</v>
      </c>
      <c r="S518" s="83">
        <v>5.581863635867728E-2</v>
      </c>
      <c r="T518" s="87">
        <v>-0.47023005266504081</v>
      </c>
      <c r="U518" s="83">
        <v>-2.2683022749762083E-3</v>
      </c>
      <c r="V518" s="83">
        <v>5.6721890229275214E-2</v>
      </c>
      <c r="W518" s="29">
        <v>-3.9989892188139663E-2</v>
      </c>
      <c r="X518">
        <v>0.54083669229636377</v>
      </c>
      <c r="Y518">
        <v>0.54247557488847875</v>
      </c>
      <c r="Z518" s="5">
        <v>0</v>
      </c>
      <c r="AA518">
        <v>0</v>
      </c>
      <c r="AB518" s="5">
        <f>SUM(TBL_DATA[[#This Row],[Consumer.Discretionary.1]:[Utilities.1]])*SQRT(252)</f>
        <v>0</v>
      </c>
      <c r="BO518" s="5" t="str">
        <f xml:space="preserve"> IF(ISBLANK(TBL_DATA[[#This Row],[SMALL.CAP]]),"",  SUM(TBL_DATA[[#This Row],[LARGE.CAP]:[SMALL.CAP]])*SQRT(252))</f>
        <v/>
      </c>
    </row>
    <row r="519" spans="1:67" x14ac:dyDescent="0.25">
      <c r="A519" s="3">
        <f>DATE(YEAR(TBL_DATA[[#This Row],[Date]]), MONTH(TBL_DATA[[#This Row],[Date]]), DAY(TBL_DATA[[#This Row],[Date]]))</f>
        <v>41492</v>
      </c>
      <c r="B519" s="73" t="s">
        <v>635</v>
      </c>
      <c r="C519" s="11">
        <v>-5.8961311687262818E-3</v>
      </c>
      <c r="D519" s="6">
        <v>9.7294060484308886E-2</v>
      </c>
      <c r="E519" s="83">
        <v>1.29862605843718E-2</v>
      </c>
      <c r="F519" s="55">
        <v>0.26925634184287345</v>
      </c>
      <c r="G519" s="121">
        <v>0.30190635417415013</v>
      </c>
      <c r="H519" s="120">
        <v>3.1266679795763897E-3</v>
      </c>
      <c r="I519" s="55">
        <v>3.9277834159340941E-2</v>
      </c>
      <c r="J519" s="6">
        <v>0.56278713186292639</v>
      </c>
      <c r="K519" s="6">
        <v>0.29454122827782669</v>
      </c>
      <c r="L519" s="6">
        <v>3.1431184104337919E-3</v>
      </c>
      <c r="M519" s="6">
        <v>5.94053000657985E-2</v>
      </c>
      <c r="N519" s="6">
        <v>4.27450869568567E-2</v>
      </c>
      <c r="O519" s="6">
        <v>-7.3793298116858752E-3</v>
      </c>
      <c r="P519" s="55">
        <v>-9.6281387496958987E-3</v>
      </c>
      <c r="Q519" s="55">
        <v>-8.3701436957038869E-3</v>
      </c>
      <c r="R519" s="6">
        <v>-3.7834133449136109E-2</v>
      </c>
      <c r="S519" s="83">
        <v>5.5935439052373179E-2</v>
      </c>
      <c r="T519" s="87">
        <v>-0.67638931757935161</v>
      </c>
      <c r="U519" s="83">
        <v>-2.167488831851172E-2</v>
      </c>
      <c r="V519" s="83">
        <v>5.6628680544745832E-2</v>
      </c>
      <c r="W519" s="29">
        <v>-0.38275460614670415</v>
      </c>
      <c r="X519">
        <v>0.54946005694149436</v>
      </c>
      <c r="Y519">
        <v>0.54271652663045633</v>
      </c>
      <c r="Z519" s="5">
        <v>0</v>
      </c>
      <c r="AA519">
        <v>0</v>
      </c>
      <c r="AB519" s="5">
        <f>SUM(TBL_DATA[[#This Row],[Consumer.Discretionary.1]:[Utilities.1]])*SQRT(252)</f>
        <v>0</v>
      </c>
      <c r="BO519" s="5" t="str">
        <f xml:space="preserve"> IF(ISBLANK(TBL_DATA[[#This Row],[SMALL.CAP]]),"",  SUM(TBL_DATA[[#This Row],[LARGE.CAP]:[SMALL.CAP]])*SQRT(252))</f>
        <v/>
      </c>
    </row>
    <row r="520" spans="1:67" x14ac:dyDescent="0.25">
      <c r="A520" s="3">
        <f>DATE(YEAR(TBL_DATA[[#This Row],[Date]]), MONTH(TBL_DATA[[#This Row],[Date]]), DAY(TBL_DATA[[#This Row],[Date]]))</f>
        <v>41493</v>
      </c>
      <c r="B520" s="73" t="s">
        <v>636</v>
      </c>
      <c r="C520" s="11">
        <v>5.4165312533847354E-5</v>
      </c>
      <c r="D520" s="6">
        <v>9.7353495760036601E-2</v>
      </c>
      <c r="E520" s="83">
        <v>1.1999443521951036E-2</v>
      </c>
      <c r="F520" s="55">
        <v>0.26677967370444666</v>
      </c>
      <c r="G520" s="121">
        <v>0.298481584956378</v>
      </c>
      <c r="H520" s="120">
        <v>3.1245989069325704E-3</v>
      </c>
      <c r="I520" s="55">
        <v>4.3173366775569821E-2</v>
      </c>
      <c r="J520" s="6">
        <v>0.54663669046884411</v>
      </c>
      <c r="K520" s="6">
        <v>0.28653225941713523</v>
      </c>
      <c r="L520" s="6">
        <v>3.1510979938640963E-3</v>
      </c>
      <c r="M520" s="6">
        <v>5.9220900782552585E-2</v>
      </c>
      <c r="N520" s="6">
        <v>4.27450869568567E-2</v>
      </c>
      <c r="O520" s="6">
        <v>-7.3255642028575707E-3</v>
      </c>
      <c r="P520" s="55">
        <v>-9.6374221559203319E-3</v>
      </c>
      <c r="Q520" s="55">
        <v>-8.3833320293678938E-3</v>
      </c>
      <c r="R520" s="6">
        <v>-4.1900873218723045E-2</v>
      </c>
      <c r="S520" s="83">
        <v>5.5718715424969249E-2</v>
      </c>
      <c r="T520" s="87">
        <v>-0.75200716490219</v>
      </c>
      <c r="U520" s="83">
        <v>-1.6778718774832724E-2</v>
      </c>
      <c r="V520" s="83">
        <v>5.6823557016204999E-2</v>
      </c>
      <c r="W520" s="29">
        <v>-0.29527751615492415</v>
      </c>
      <c r="X520">
        <v>0.54633468218334624</v>
      </c>
      <c r="Y520">
        <v>0.53528708130977265</v>
      </c>
      <c r="Z520" s="5">
        <v>0</v>
      </c>
      <c r="AA520">
        <v>0</v>
      </c>
      <c r="AB520" s="5">
        <f>SUM(TBL_DATA[[#This Row],[Consumer.Discretionary.1]:[Utilities.1]])*SQRT(252)</f>
        <v>0</v>
      </c>
      <c r="BO520" s="5" t="str">
        <f xml:space="preserve"> IF(ISBLANK(TBL_DATA[[#This Row],[SMALL.CAP]]),"",  SUM(TBL_DATA[[#This Row],[LARGE.CAP]:[SMALL.CAP]])*SQRT(252))</f>
        <v/>
      </c>
    </row>
    <row r="521" spans="1:67" x14ac:dyDescent="0.25">
      <c r="A521" s="3">
        <f>DATE(YEAR(TBL_DATA[[#This Row],[Date]]), MONTH(TBL_DATA[[#This Row],[Date]]), DAY(TBL_DATA[[#This Row],[Date]]))</f>
        <v>41494</v>
      </c>
      <c r="B521" s="73" t="s">
        <v>637</v>
      </c>
      <c r="C521" s="11">
        <v>2.5727129935546942E-3</v>
      </c>
      <c r="D521" s="6">
        <v>0.10017667135710107</v>
      </c>
      <c r="E521" s="83">
        <v>8.1301293131512686E-3</v>
      </c>
      <c r="F521" s="55">
        <v>0.27053463141090506</v>
      </c>
      <c r="G521" s="121">
        <v>0.30512728667371997</v>
      </c>
      <c r="H521" s="120">
        <v>3.1172103049139505E-3</v>
      </c>
      <c r="I521" s="55">
        <v>4.4017724580311057E-2</v>
      </c>
      <c r="J521" s="6">
        <v>0.55035516262489304</v>
      </c>
      <c r="K521" s="6">
        <v>0.28899415641570358</v>
      </c>
      <c r="L521" s="6">
        <v>3.153189410468109E-3</v>
      </c>
      <c r="M521" s="6">
        <v>5.9362713523020937E-2</v>
      </c>
      <c r="N521" s="6">
        <v>4.27450869568567E-2</v>
      </c>
      <c r="O521" s="6">
        <v>-4.7716977835127183E-3</v>
      </c>
      <c r="P521" s="55">
        <v>-9.6422148871258273E-3</v>
      </c>
      <c r="Q521" s="55">
        <v>-8.3851216661372935E-3</v>
      </c>
      <c r="R521" s="6">
        <v>-4.0340000546650212E-2</v>
      </c>
      <c r="S521" s="83">
        <v>5.5740273007282862E-2</v>
      </c>
      <c r="T521" s="87">
        <v>-0.72371372385240207</v>
      </c>
      <c r="U521" s="83">
        <v>-1.4605212474001927E-2</v>
      </c>
      <c r="V521" s="83">
        <v>5.6874487788409027E-2</v>
      </c>
      <c r="W521" s="29">
        <v>-0.25679725729289921</v>
      </c>
      <c r="X521">
        <v>0.55238327877816873</v>
      </c>
      <c r="Y521">
        <v>0.53758176719053963</v>
      </c>
      <c r="Z521" s="5">
        <v>0</v>
      </c>
      <c r="AA521">
        <v>0</v>
      </c>
      <c r="AB521" s="5">
        <f>SUM(TBL_DATA[[#This Row],[Consumer.Discretionary.1]:[Utilities.1]])*SQRT(252)</f>
        <v>0</v>
      </c>
      <c r="BO521" s="5" t="str">
        <f xml:space="preserve"> IF(ISBLANK(TBL_DATA[[#This Row],[SMALL.CAP]]),"",  SUM(TBL_DATA[[#This Row],[LARGE.CAP]:[SMALL.CAP]])*SQRT(252))</f>
        <v/>
      </c>
    </row>
    <row r="522" spans="1:67" x14ac:dyDescent="0.25">
      <c r="A522" s="3">
        <f>DATE(YEAR(TBL_DATA[[#This Row],[Date]]), MONTH(TBL_DATA[[#This Row],[Date]]), DAY(TBL_DATA[[#This Row],[Date]]))</f>
        <v>41495</v>
      </c>
      <c r="B522" s="73" t="s">
        <v>638</v>
      </c>
      <c r="C522" s="11">
        <v>-1.0939736906081226E-3</v>
      </c>
      <c r="D522" s="6">
        <v>9.8973107023615503E-2</v>
      </c>
      <c r="E522" s="83">
        <v>4.009089477509109E-3</v>
      </c>
      <c r="F522" s="55">
        <v>0.26992064731974358</v>
      </c>
      <c r="G522" s="121">
        <v>0.30462884005192237</v>
      </c>
      <c r="H522" s="120">
        <v>3.1154571419513915E-3</v>
      </c>
      <c r="I522" s="55">
        <v>4.0376360073990147E-2</v>
      </c>
      <c r="J522" s="6">
        <v>0.54807946617240444</v>
      </c>
      <c r="K522" s="6">
        <v>0.28890725516365368</v>
      </c>
      <c r="L522" s="6">
        <v>3.1504788448162738E-3</v>
      </c>
      <c r="M522" s="6">
        <v>5.9308059459317379E-2</v>
      </c>
      <c r="N522" s="6">
        <v>4.2801046397164311E-2</v>
      </c>
      <c r="O522" s="6">
        <v>-5.8604513622861898E-3</v>
      </c>
      <c r="P522" s="55">
        <v>-9.6829016447622044E-3</v>
      </c>
      <c r="Q522" s="55">
        <v>-8.4269658043734392E-3</v>
      </c>
      <c r="R522" s="6">
        <v>-3.9007548057734431E-2</v>
      </c>
      <c r="S522" s="83">
        <v>5.5741693002382783E-2</v>
      </c>
      <c r="T522" s="87">
        <v>-0.6997912326786877</v>
      </c>
      <c r="U522" s="83">
        <v>-1.2223716406141172E-2</v>
      </c>
      <c r="V522" s="83">
        <v>5.6899538865346641E-2</v>
      </c>
      <c r="W522" s="29">
        <v>-0.21482979739200919</v>
      </c>
      <c r="X522">
        <v>0.5519319161381433</v>
      </c>
      <c r="Y522">
        <v>0.53750093503514362</v>
      </c>
      <c r="Z522" s="5">
        <v>0</v>
      </c>
      <c r="AA522">
        <v>0</v>
      </c>
      <c r="AB522" s="5">
        <f>SUM(TBL_DATA[[#This Row],[Consumer.Discretionary.1]:[Utilities.1]])*SQRT(252)</f>
        <v>0</v>
      </c>
      <c r="BO522" s="5" t="str">
        <f xml:space="preserve"> IF(ISBLANK(TBL_DATA[[#This Row],[SMALL.CAP]]),"",  SUM(TBL_DATA[[#This Row],[LARGE.CAP]:[SMALL.CAP]])*SQRT(252))</f>
        <v/>
      </c>
    </row>
    <row r="523" spans="1:67" x14ac:dyDescent="0.25">
      <c r="A523" s="3">
        <f>DATE(YEAR(TBL_DATA[[#This Row],[Date]]), MONTH(TBL_DATA[[#This Row],[Date]]), DAY(TBL_DATA[[#This Row],[Date]]))</f>
        <v>41498</v>
      </c>
      <c r="B523" s="73" t="s">
        <v>639</v>
      </c>
      <c r="C523" s="11">
        <v>-1.6224767106987032E-4</v>
      </c>
      <c r="D523" s="6">
        <v>9.879480119643258E-2</v>
      </c>
      <c r="E523" s="83">
        <v>1.3396370123240908E-2</v>
      </c>
      <c r="F523" s="55">
        <v>0.26955455621465957</v>
      </c>
      <c r="G523" s="121">
        <v>0.30594017376765803</v>
      </c>
      <c r="H523" s="120">
        <v>3.1028630054666479E-3</v>
      </c>
      <c r="I523" s="55">
        <v>5.2799419306538642E-2</v>
      </c>
      <c r="J523" s="6">
        <v>0.54222027912737181</v>
      </c>
      <c r="K523" s="6">
        <v>0.2868111102508954</v>
      </c>
      <c r="L523" s="6">
        <v>3.145331558122199E-3</v>
      </c>
      <c r="M523" s="6">
        <v>5.9124083037350658E-2</v>
      </c>
      <c r="N523" s="6">
        <v>4.2588877513426125E-2</v>
      </c>
      <c r="O523" s="6">
        <v>-6.0217481887709923E-3</v>
      </c>
      <c r="P523" s="55">
        <v>-9.6209557167259863E-3</v>
      </c>
      <c r="Q523" s="55">
        <v>-8.3689158490640458E-3</v>
      </c>
      <c r="R523" s="6">
        <v>-3.7285712225925471E-2</v>
      </c>
      <c r="S523" s="83">
        <v>5.5741691700367073E-2</v>
      </c>
      <c r="T523" s="87">
        <v>-0.66890169796694443</v>
      </c>
      <c r="U523" s="83">
        <v>-7.8087009228743343E-3</v>
      </c>
      <c r="V523" s="83">
        <v>5.6986189681924877E-2</v>
      </c>
      <c r="W523" s="29">
        <v>-0.13702795302615453</v>
      </c>
      <c r="X523">
        <v>0.5531185892443482</v>
      </c>
      <c r="Y523">
        <v>0.53554748645745265</v>
      </c>
      <c r="Z523" s="5">
        <v>0</v>
      </c>
      <c r="AA523">
        <v>0</v>
      </c>
      <c r="AB523" s="5">
        <f>SUM(TBL_DATA[[#This Row],[Consumer.Discretionary.1]:[Utilities.1]])*SQRT(252)</f>
        <v>0</v>
      </c>
      <c r="BO523" s="5" t="str">
        <f xml:space="preserve"> IF(ISBLANK(TBL_DATA[[#This Row],[SMALL.CAP]]),"",  SUM(TBL_DATA[[#This Row],[LARGE.CAP]:[SMALL.CAP]])*SQRT(252))</f>
        <v/>
      </c>
    </row>
    <row r="524" spans="1:67" x14ac:dyDescent="0.25">
      <c r="A524" s="3">
        <f>DATE(YEAR(TBL_DATA[[#This Row],[Date]]), MONTH(TBL_DATA[[#This Row],[Date]]), DAY(TBL_DATA[[#This Row],[Date]]))</f>
        <v>41499</v>
      </c>
      <c r="B524" s="73" t="s">
        <v>640</v>
      </c>
      <c r="C524" s="11">
        <v>-7.0318733180968333E-4</v>
      </c>
      <c r="D524" s="6">
        <v>9.8022142611972951E-2</v>
      </c>
      <c r="E524" s="83">
        <v>5.9454973995114457E-3</v>
      </c>
      <c r="F524" s="55">
        <v>0.26748726157242314</v>
      </c>
      <c r="G524" s="121">
        <v>0.29662680117118828</v>
      </c>
      <c r="H524" s="120">
        <v>3.1087080043844723E-3</v>
      </c>
      <c r="I524" s="55">
        <v>4.6661430423482697E-2</v>
      </c>
      <c r="J524" s="6">
        <v>0.53884868279090903</v>
      </c>
      <c r="K524" s="6">
        <v>0.27987142098613732</v>
      </c>
      <c r="L524" s="6">
        <v>3.1455170728478055E-3</v>
      </c>
      <c r="M524" s="6">
        <v>5.8841982130413389E-2</v>
      </c>
      <c r="N524" s="6">
        <v>4.2612091917061334E-2</v>
      </c>
      <c r="O524" s="6">
        <v>-6.7207011035389508E-3</v>
      </c>
      <c r="P524" s="55">
        <v>-9.6358418607175016E-3</v>
      </c>
      <c r="Q524" s="55">
        <v>-8.3897758968193795E-3</v>
      </c>
      <c r="R524" s="6">
        <v>-4.8999883218085682E-2</v>
      </c>
      <c r="S524" s="83">
        <v>5.5424109072586658E-2</v>
      </c>
      <c r="T524" s="87">
        <v>-0.88408968656424525</v>
      </c>
      <c r="U524" s="83">
        <v>-1.4466416568345353E-2</v>
      </c>
      <c r="V524" s="83">
        <v>5.6820954275634737E-2</v>
      </c>
      <c r="W524" s="29">
        <v>-0.25459650850229848</v>
      </c>
      <c r="X524">
        <v>0.54463455745223166</v>
      </c>
      <c r="Y524">
        <v>0.52902875251363923</v>
      </c>
      <c r="Z524" s="5">
        <v>0</v>
      </c>
      <c r="AA524">
        <v>0</v>
      </c>
      <c r="AB524" s="5">
        <f>SUM(TBL_DATA[[#This Row],[Consumer.Discretionary.1]:[Utilities.1]])*SQRT(252)</f>
        <v>0</v>
      </c>
      <c r="BO524" s="5" t="str">
        <f xml:space="preserve"> IF(ISBLANK(TBL_DATA[[#This Row],[SMALL.CAP]]),"",  SUM(TBL_DATA[[#This Row],[LARGE.CAP]:[SMALL.CAP]])*SQRT(252))</f>
        <v/>
      </c>
    </row>
    <row r="525" spans="1:67" x14ac:dyDescent="0.25">
      <c r="A525" s="3">
        <f>DATE(YEAR(TBL_DATA[[#This Row],[Date]]), MONTH(TBL_DATA[[#This Row],[Date]]), DAY(TBL_DATA[[#This Row],[Date]]))</f>
        <v>41500</v>
      </c>
      <c r="B525" s="73" t="s">
        <v>641</v>
      </c>
      <c r="C525" s="11">
        <v>1.4073643043695607E-3</v>
      </c>
      <c r="D525" s="6">
        <v>9.9567459780892431E-2</v>
      </c>
      <c r="E525" s="83">
        <v>1.7527024489341292E-2</v>
      </c>
      <c r="F525" s="55">
        <v>0.26346293859915104</v>
      </c>
      <c r="G525" s="121">
        <v>0.28815310905027608</v>
      </c>
      <c r="H525" s="120">
        <v>3.1273130656035608E-3</v>
      </c>
      <c r="I525" s="55">
        <v>4.959856365453863E-2</v>
      </c>
      <c r="J525" s="6">
        <v>0.53781193247322612</v>
      </c>
      <c r="K525" s="6">
        <v>0.27828765178946496</v>
      </c>
      <c r="L525" s="6">
        <v>3.1489091508766134E-3</v>
      </c>
      <c r="M525" s="6">
        <v>5.884076811137464E-2</v>
      </c>
      <c r="N525" s="6">
        <v>4.2612091917061334E-2</v>
      </c>
      <c r="O525" s="6">
        <v>-5.3227952740029227E-3</v>
      </c>
      <c r="P525" s="55">
        <v>-9.6358628495420325E-3</v>
      </c>
      <c r="Q525" s="55">
        <v>-8.3898225942918674E-3</v>
      </c>
      <c r="R525" s="6">
        <v>-4.4286297561804577E-2</v>
      </c>
      <c r="S525" s="83">
        <v>5.561395391740611E-2</v>
      </c>
      <c r="T525" s="87">
        <v>-0.79631629190716124</v>
      </c>
      <c r="U525" s="83">
        <v>-1.0402339211940115E-2</v>
      </c>
      <c r="V525" s="83">
        <v>5.6860146847594904E-2</v>
      </c>
      <c r="W525" s="29">
        <v>-0.18294604901077771</v>
      </c>
      <c r="X525">
        <v>0.53679894658081806</v>
      </c>
      <c r="Y525">
        <v>0.52752976388964534</v>
      </c>
      <c r="Z525" s="5">
        <v>0</v>
      </c>
      <c r="AA525">
        <v>0</v>
      </c>
      <c r="AB525" s="5">
        <f>SUM(TBL_DATA[[#This Row],[Consumer.Discretionary.1]:[Utilities.1]])*SQRT(252)</f>
        <v>0</v>
      </c>
      <c r="BO525" s="5" t="str">
        <f xml:space="preserve"> IF(ISBLANK(TBL_DATA[[#This Row],[SMALL.CAP]]),"",  SUM(TBL_DATA[[#This Row],[LARGE.CAP]:[SMALL.CAP]])*SQRT(252))</f>
        <v/>
      </c>
    </row>
    <row r="526" spans="1:67" x14ac:dyDescent="0.25">
      <c r="A526" s="3">
        <f>DATE(YEAR(TBL_DATA[[#This Row],[Date]]), MONTH(TBL_DATA[[#This Row],[Date]]), DAY(TBL_DATA[[#This Row],[Date]]))</f>
        <v>41501</v>
      </c>
      <c r="B526" s="73" t="s">
        <v>642</v>
      </c>
      <c r="C526" s="11">
        <v>-6.9458520830799732E-3</v>
      </c>
      <c r="D526" s="6">
        <v>9.1930026849886382E-2</v>
      </c>
      <c r="E526" s="83">
        <v>-3.2815169790179066E-4</v>
      </c>
      <c r="F526" s="55">
        <v>0.27748342239825119</v>
      </c>
      <c r="G526" s="121">
        <v>0.31740462138436881</v>
      </c>
      <c r="H526" s="120">
        <v>3.1503485696748848E-3</v>
      </c>
      <c r="I526" s="55">
        <v>3.6611668307152234E-2</v>
      </c>
      <c r="J526" s="6">
        <v>0.56488106245186342</v>
      </c>
      <c r="K526" s="6">
        <v>0.30053268436750186</v>
      </c>
      <c r="L526" s="6">
        <v>3.1890450177676842E-3</v>
      </c>
      <c r="M526" s="6">
        <v>6.0530910620597816E-2</v>
      </c>
      <c r="N526" s="6">
        <v>4.4815278639806999E-2</v>
      </c>
      <c r="O526" s="6">
        <v>-1.2231676008441106E-2</v>
      </c>
      <c r="P526" s="55">
        <v>-1.0022849970434771E-2</v>
      </c>
      <c r="Q526" s="55">
        <v>-8.7410184488364955E-3</v>
      </c>
      <c r="R526" s="6">
        <v>-6.1786289805850103E-2</v>
      </c>
      <c r="S526" s="83">
        <v>5.454431013525176E-2</v>
      </c>
      <c r="T526" s="87">
        <v>-1.1327724129728773</v>
      </c>
      <c r="U526" s="83">
        <v>-2.9385687116719295E-2</v>
      </c>
      <c r="V526" s="83">
        <v>5.5955633231105292E-2</v>
      </c>
      <c r="W526" s="29">
        <v>-0.52516047839816105</v>
      </c>
      <c r="X526">
        <v>0.56338674228665397</v>
      </c>
      <c r="Y526">
        <v>0.54820861391216913</v>
      </c>
      <c r="Z526" s="5">
        <v>0</v>
      </c>
      <c r="AA526">
        <v>0</v>
      </c>
      <c r="AB526" s="5">
        <f>SUM(TBL_DATA[[#This Row],[Consumer.Discretionary.1]:[Utilities.1]])*SQRT(252)</f>
        <v>0</v>
      </c>
      <c r="BO526" s="5" t="str">
        <f xml:space="preserve"> IF(ISBLANK(TBL_DATA[[#This Row],[SMALL.CAP]]),"",  SUM(TBL_DATA[[#This Row],[LARGE.CAP]:[SMALL.CAP]])*SQRT(252))</f>
        <v/>
      </c>
    </row>
    <row r="527" spans="1:67" x14ac:dyDescent="0.25">
      <c r="A527" s="3">
        <f>DATE(YEAR(TBL_DATA[[#This Row],[Date]]), MONTH(TBL_DATA[[#This Row],[Date]]), DAY(TBL_DATA[[#This Row],[Date]]))</f>
        <v>41502</v>
      </c>
      <c r="B527" s="73" t="s">
        <v>643</v>
      </c>
      <c r="C527" s="11">
        <v>2.9256875365710438E-3</v>
      </c>
      <c r="D527" s="6">
        <v>9.5124672920248843E-2</v>
      </c>
      <c r="E527" s="83">
        <v>1.5473850767759867E-2</v>
      </c>
      <c r="F527" s="55">
        <v>0.27430240453155569</v>
      </c>
      <c r="G527" s="121">
        <v>0.30212128301690777</v>
      </c>
      <c r="H527" s="120">
        <v>3.186941374339287E-3</v>
      </c>
      <c r="I527" s="55">
        <v>4.6339596982369224E-2</v>
      </c>
      <c r="J527" s="6">
        <v>0.55908476444444866</v>
      </c>
      <c r="K527" s="6">
        <v>0.29038577270952431</v>
      </c>
      <c r="L527" s="6">
        <v>3.2136254239719308E-3</v>
      </c>
      <c r="M527" s="6">
        <v>6.055979102315235E-2</v>
      </c>
      <c r="N527" s="6">
        <v>4.4815278639806999E-2</v>
      </c>
      <c r="O527" s="6">
        <v>-9.341774533919267E-3</v>
      </c>
      <c r="P527" s="55">
        <v>-1.0025211241349946E-2</v>
      </c>
      <c r="Q527" s="55">
        <v>-8.742768134530645E-3</v>
      </c>
      <c r="R527" s="6">
        <v>-6.1464042715594691E-2</v>
      </c>
      <c r="S527" s="83">
        <v>5.4548816630723855E-2</v>
      </c>
      <c r="T527" s="87">
        <v>-1.1267713309288534</v>
      </c>
      <c r="U527" s="83">
        <v>-2.929838771191573E-2</v>
      </c>
      <c r="V527" s="83">
        <v>5.5952293186647399E-2</v>
      </c>
      <c r="W527" s="29">
        <v>-0.52363158046411529</v>
      </c>
      <c r="X527">
        <v>0.54965560400755287</v>
      </c>
      <c r="Y527">
        <v>0.53887454264376256</v>
      </c>
      <c r="Z527" s="5">
        <v>0</v>
      </c>
      <c r="AA527">
        <v>0</v>
      </c>
      <c r="AB527" s="5">
        <f>SUM(TBL_DATA[[#This Row],[Consumer.Discretionary.1]:[Utilities.1]])*SQRT(252)</f>
        <v>0</v>
      </c>
      <c r="BO527" s="5" t="str">
        <f xml:space="preserve"> IF(ISBLANK(TBL_DATA[[#This Row],[SMALL.CAP]]),"",  SUM(TBL_DATA[[#This Row],[LARGE.CAP]:[SMALL.CAP]])*SQRT(252))</f>
        <v/>
      </c>
    </row>
    <row r="528" spans="1:67" x14ac:dyDescent="0.25">
      <c r="A528" s="3">
        <f>DATE(YEAR(TBL_DATA[[#This Row],[Date]]), MONTH(TBL_DATA[[#This Row],[Date]]), DAY(TBL_DATA[[#This Row],[Date]]))</f>
        <v>41505</v>
      </c>
      <c r="B528" s="73" t="s">
        <v>644</v>
      </c>
      <c r="C528" s="11">
        <v>-2.3879948983745133E-3</v>
      </c>
      <c r="D528" s="6">
        <v>9.2509520788231159E-2</v>
      </c>
      <c r="E528" s="83">
        <v>3.75160249426576E-2</v>
      </c>
      <c r="F528" s="55">
        <v>0.27460571133662515</v>
      </c>
      <c r="G528" s="122">
        <v>0.31799298925114133</v>
      </c>
      <c r="H528" s="120">
        <v>3.0882841198057722E-3</v>
      </c>
      <c r="I528" s="55">
        <v>6.8203750646009809E-2</v>
      </c>
      <c r="J528" s="6">
        <v>0.56626267076026848</v>
      </c>
      <c r="K528" s="6">
        <v>0.3106715098000713</v>
      </c>
      <c r="L528" s="6">
        <v>3.104816537397402E-3</v>
      </c>
      <c r="M528" s="6">
        <v>5.9363992170594994E-2</v>
      </c>
      <c r="N528" s="6">
        <v>4.3245986831578667E-2</v>
      </c>
      <c r="O528" s="6">
        <v>-1.1707461322365109E-2</v>
      </c>
      <c r="P528" s="55">
        <v>-9.7632455442081094E-3</v>
      </c>
      <c r="Q528" s="55">
        <v>-8.5061252459668352E-3</v>
      </c>
      <c r="R528" s="54">
        <v>-6.4991500422017068E-2</v>
      </c>
      <c r="S528" s="83">
        <v>5.4456875869967683E-2</v>
      </c>
      <c r="T528" s="87">
        <v>-1.1934489333762737</v>
      </c>
      <c r="U528" s="83">
        <v>-3.5604525424888123E-2</v>
      </c>
      <c r="V528" s="83">
        <v>5.5849479223620158E-2</v>
      </c>
      <c r="W528" s="29">
        <v>-0.63750863785727241</v>
      </c>
      <c r="X528">
        <v>0.56390867101964404</v>
      </c>
      <c r="Y528">
        <v>0.55737914367158659</v>
      </c>
      <c r="Z528" s="5">
        <v>0</v>
      </c>
      <c r="AA528">
        <v>0</v>
      </c>
      <c r="AB528" s="5">
        <f>SUM(TBL_DATA[[#This Row],[Consumer.Discretionary.1]:[Utilities.1]])*SQRT(252)</f>
        <v>0</v>
      </c>
      <c r="BO528" s="5" t="str">
        <f xml:space="preserve"> IF(ISBLANK(TBL_DATA[[#This Row],[SMALL.CAP]]),"",  SUM(TBL_DATA[[#This Row],[LARGE.CAP]:[SMALL.CAP]])*SQRT(252))</f>
        <v/>
      </c>
    </row>
    <row r="529" spans="1:67" x14ac:dyDescent="0.25">
      <c r="A529" s="3">
        <f>DATE(YEAR(TBL_DATA[[#This Row],[Date]]), MONTH(TBL_DATA[[#This Row],[Date]]), DAY(TBL_DATA[[#This Row],[Date]]))</f>
        <v>41506</v>
      </c>
      <c r="B529" s="73" t="s">
        <v>645</v>
      </c>
      <c r="C529" s="11">
        <v>2.8833337866877471E-3</v>
      </c>
      <c r="D529" s="6">
        <v>9.5659590401798056E-2</v>
      </c>
      <c r="E529" s="83">
        <v>6.464226489400926E-2</v>
      </c>
      <c r="F529" s="55">
        <v>0.27872382803751267</v>
      </c>
      <c r="G529" s="121">
        <v>0.33304021378888621</v>
      </c>
      <c r="H529" s="120">
        <v>3.0339994330670569E-3</v>
      </c>
      <c r="I529" s="55">
        <v>8.9712182330217827E-2</v>
      </c>
      <c r="J529" s="6">
        <v>0.55806286396059024</v>
      </c>
      <c r="K529" s="6">
        <v>0.3025241269691355</v>
      </c>
      <c r="L529" s="6">
        <v>3.1026319844604804E-3</v>
      </c>
      <c r="M529" s="6">
        <v>5.8974727255377515E-2</v>
      </c>
      <c r="N529" s="6">
        <v>4.2446773870954427E-2</v>
      </c>
      <c r="O529" s="6">
        <v>-8.8578840544643045E-3</v>
      </c>
      <c r="P529" s="55">
        <v>-9.5869644160073292E-3</v>
      </c>
      <c r="Q529" s="55">
        <v>-8.3380873778370213E-3</v>
      </c>
      <c r="R529" s="6">
        <v>-5.450016362336163E-2</v>
      </c>
      <c r="S529" s="83">
        <v>5.4290654981521642E-2</v>
      </c>
      <c r="T529" s="87">
        <v>-1.0038590184979588</v>
      </c>
      <c r="U529" s="83">
        <v>-1.7393878335870361E-2</v>
      </c>
      <c r="V529" s="83">
        <v>5.5280015547100478E-2</v>
      </c>
      <c r="W529" s="29">
        <v>-0.31465038791550587</v>
      </c>
      <c r="X529">
        <v>0.57709636438716738</v>
      </c>
      <c r="Y529">
        <v>0.55002193317097414</v>
      </c>
      <c r="Z529" s="5">
        <v>0</v>
      </c>
      <c r="AA529">
        <v>0</v>
      </c>
      <c r="AB529" s="5">
        <f>SUM(TBL_DATA[[#This Row],[Consumer.Discretionary.1]:[Utilities.1]])*SQRT(252)</f>
        <v>0</v>
      </c>
      <c r="BO529" s="5" t="str">
        <f xml:space="preserve"> IF(ISBLANK(TBL_DATA[[#This Row],[SMALL.CAP]]),"",  SUM(TBL_DATA[[#This Row],[LARGE.CAP]:[SMALL.CAP]])*SQRT(252))</f>
        <v/>
      </c>
    </row>
    <row r="530" spans="1:67" x14ac:dyDescent="0.25">
      <c r="A530" s="3">
        <f>DATE(YEAR(TBL_DATA[[#This Row],[Date]]), MONTH(TBL_DATA[[#This Row],[Date]]), DAY(TBL_DATA[[#This Row],[Date]]))</f>
        <v>41507</v>
      </c>
      <c r="B530" s="73" t="s">
        <v>646</v>
      </c>
      <c r="C530" s="11">
        <v>6.7807643277512661E-5</v>
      </c>
      <c r="D530" s="6">
        <v>9.5733884496457478E-2</v>
      </c>
      <c r="E530" s="83">
        <v>9.8020515673653108E-2</v>
      </c>
      <c r="F530" s="55">
        <v>0.26234334899668127</v>
      </c>
      <c r="G530" s="121">
        <v>0.32026071258673061</v>
      </c>
      <c r="H530" s="120">
        <v>2.926386561409E-3</v>
      </c>
      <c r="I530" s="55">
        <v>0.12136291429268131</v>
      </c>
      <c r="J530" s="6">
        <v>0.53194013605866208</v>
      </c>
      <c r="K530" s="6">
        <v>0.29840413710798552</v>
      </c>
      <c r="L530" s="6">
        <v>2.9730623525589138E-3</v>
      </c>
      <c r="M530" s="6">
        <v>5.6345699944423025E-2</v>
      </c>
      <c r="N530" s="6">
        <v>3.9034189516885899E-2</v>
      </c>
      <c r="O530" s="6">
        <v>-8.7906770434290626E-3</v>
      </c>
      <c r="P530" s="55">
        <v>-9.0156682476490602E-3</v>
      </c>
      <c r="Q530" s="55">
        <v>-7.8224647495556045E-3</v>
      </c>
      <c r="R530" s="6">
        <v>-3.71759808458898E-2</v>
      </c>
      <c r="S530" s="83">
        <v>5.3767338152123423E-2</v>
      </c>
      <c r="T530" s="87">
        <v>-0.69142312272755901</v>
      </c>
      <c r="U530" s="83">
        <v>-4.738999848380554E-3</v>
      </c>
      <c r="V530" s="83">
        <v>5.4916041300316042E-2</v>
      </c>
      <c r="W530" s="29">
        <v>-8.6295365364460114E-2</v>
      </c>
      <c r="X530">
        <v>0.56591581757955012</v>
      </c>
      <c r="Y530">
        <v>0.54626379809391135</v>
      </c>
      <c r="Z530" s="5">
        <v>0</v>
      </c>
      <c r="AA530">
        <v>0</v>
      </c>
      <c r="AB530" s="5">
        <f>SUM(TBL_DATA[[#This Row],[Consumer.Discretionary.1]:[Utilities.1]])*SQRT(252)</f>
        <v>0</v>
      </c>
      <c r="BO530" s="5" t="str">
        <f xml:space="preserve"> IF(ISBLANK(TBL_DATA[[#This Row],[SMALL.CAP]]),"",  SUM(TBL_DATA[[#This Row],[LARGE.CAP]:[SMALL.CAP]])*SQRT(252))</f>
        <v/>
      </c>
    </row>
    <row r="531" spans="1:67" x14ac:dyDescent="0.25">
      <c r="A531" s="3">
        <f>DATE(YEAR(TBL_DATA[[#This Row],[Date]]), MONTH(TBL_DATA[[#This Row],[Date]]), DAY(TBL_DATA[[#This Row],[Date]]))</f>
        <v>41508</v>
      </c>
      <c r="B531" s="73" t="s">
        <v>647</v>
      </c>
      <c r="C531" s="11">
        <v>3.7698493416324324E-3</v>
      </c>
      <c r="D531" s="6">
        <v>9.9864636159530784E-2</v>
      </c>
      <c r="E531" s="83">
        <v>9.6136404144876231E-2</v>
      </c>
      <c r="F531" s="55">
        <v>0.26615442269454653</v>
      </c>
      <c r="G531" s="121">
        <v>0.33092492168554849</v>
      </c>
      <c r="H531" s="120">
        <v>2.9233869278506132E-3</v>
      </c>
      <c r="I531" s="55">
        <v>0.11678219457908434</v>
      </c>
      <c r="J531" s="6">
        <v>0.5617210751602173</v>
      </c>
      <c r="K531" s="6">
        <v>0.31760479319734181</v>
      </c>
      <c r="L531" s="6">
        <v>2.9523433109094363E-3</v>
      </c>
      <c r="M531" s="6">
        <v>5.673474983617062E-2</v>
      </c>
      <c r="N531" s="6">
        <v>3.9034189516885899E-2</v>
      </c>
      <c r="O531" s="6">
        <v>-5.0539672298612892E-3</v>
      </c>
      <c r="P531" s="55">
        <v>-9.0391262712765583E-3</v>
      </c>
      <c r="Q531" s="55">
        <v>-7.8376840665520028E-3</v>
      </c>
      <c r="R531" s="6">
        <v>-3.3979910757874432E-2</v>
      </c>
      <c r="S531" s="83">
        <v>5.3748033967286724E-2</v>
      </c>
      <c r="T531" s="87">
        <v>-0.63220751067017655</v>
      </c>
      <c r="U531" s="83">
        <v>-1.8295940264456689E-4</v>
      </c>
      <c r="V531" s="83">
        <v>5.503274553330989E-2</v>
      </c>
      <c r="W531" s="29">
        <v>-3.324555242002715E-3</v>
      </c>
      <c r="X531">
        <v>0.57526074234693636</v>
      </c>
      <c r="Y531">
        <v>0.56356436473338323</v>
      </c>
      <c r="Z531" s="5">
        <v>0</v>
      </c>
      <c r="AA531">
        <v>0</v>
      </c>
      <c r="AB531" s="5">
        <f>SUM(TBL_DATA[[#This Row],[Consumer.Discretionary.1]:[Utilities.1]])*SQRT(252)</f>
        <v>0</v>
      </c>
      <c r="BO531" s="5" t="str">
        <f xml:space="preserve"> IF(ISBLANK(TBL_DATA[[#This Row],[SMALL.CAP]]),"",  SUM(TBL_DATA[[#This Row],[LARGE.CAP]:[SMALL.CAP]])*SQRT(252))</f>
        <v/>
      </c>
    </row>
    <row r="532" spans="1:67" x14ac:dyDescent="0.25">
      <c r="A532" s="3">
        <f>DATE(YEAR(TBL_DATA[[#This Row],[Date]]), MONTH(TBL_DATA[[#This Row],[Date]]), DAY(TBL_DATA[[#This Row],[Date]]))</f>
        <v>41509</v>
      </c>
      <c r="B532" s="73" t="s">
        <v>648</v>
      </c>
      <c r="C532" s="11">
        <v>2.3912133043326208E-3</v>
      </c>
      <c r="D532" s="6">
        <v>0.1024946471104804</v>
      </c>
      <c r="E532" s="83">
        <v>0.10373610007478429</v>
      </c>
      <c r="F532" s="55">
        <v>0.2669568050616456</v>
      </c>
      <c r="G532" s="121">
        <v>0.33306013020589864</v>
      </c>
      <c r="H532" s="120">
        <v>2.9238715903826761E-3</v>
      </c>
      <c r="I532" s="55">
        <v>0.13177328672527566</v>
      </c>
      <c r="J532" s="6">
        <v>0.56765880841999172</v>
      </c>
      <c r="K532" s="6">
        <v>0.32254039960415409</v>
      </c>
      <c r="L532" s="6">
        <v>2.9468406774121754E-3</v>
      </c>
      <c r="M532" s="6">
        <v>5.683491642331058E-2</v>
      </c>
      <c r="N532" s="6">
        <v>3.9016828509806666E-2</v>
      </c>
      <c r="O532" s="6">
        <v>-2.6748390392083987E-3</v>
      </c>
      <c r="P532" s="55">
        <v>-9.0086151400077755E-3</v>
      </c>
      <c r="Q532" s="55">
        <v>-7.8050517597137367E-3</v>
      </c>
      <c r="R532" s="6">
        <v>-2.7464533310360695E-2</v>
      </c>
      <c r="S532" s="83">
        <v>5.370202121044463E-2</v>
      </c>
      <c r="T532" s="87">
        <v>-0.51142457381136808</v>
      </c>
      <c r="U532" s="83">
        <v>1.3800477227776442E-2</v>
      </c>
      <c r="V532" s="83">
        <v>5.4634817875167552E-2</v>
      </c>
      <c r="W532" s="29">
        <v>0.25259491592538086</v>
      </c>
      <c r="X532">
        <v>0.57711361984092757</v>
      </c>
      <c r="Y532">
        <v>0.5679264033342295</v>
      </c>
      <c r="Z532" s="5">
        <v>0</v>
      </c>
      <c r="AA532">
        <v>0</v>
      </c>
      <c r="AB532" s="5">
        <f>SUM(TBL_DATA[[#This Row],[Consumer.Discretionary.1]:[Utilities.1]])*SQRT(252)</f>
        <v>0</v>
      </c>
      <c r="BO532" s="5" t="str">
        <f xml:space="preserve"> IF(ISBLANK(TBL_DATA[[#This Row],[SMALL.CAP]]),"",  SUM(TBL_DATA[[#This Row],[LARGE.CAP]:[SMALL.CAP]])*SQRT(252))</f>
        <v/>
      </c>
    </row>
    <row r="533" spans="1:67" x14ac:dyDescent="0.25">
      <c r="A533" s="3">
        <f>DATE(YEAR(TBL_DATA[[#This Row],[Date]]), MONTH(TBL_DATA[[#This Row],[Date]]), DAY(TBL_DATA[[#This Row],[Date]]))</f>
        <v>41512</v>
      </c>
      <c r="B533" s="73" t="s">
        <v>649</v>
      </c>
      <c r="C533" s="11">
        <v>1.4286099355776808E-3</v>
      </c>
      <c r="D533" s="6">
        <v>0.10406968191726373</v>
      </c>
      <c r="E533" s="83">
        <v>0.10514147114090755</v>
      </c>
      <c r="F533" s="55">
        <v>0.26151225871386685</v>
      </c>
      <c r="G533" s="121">
        <v>0.32231829152522173</v>
      </c>
      <c r="H533" s="120">
        <v>2.9267140285103299E-3</v>
      </c>
      <c r="I533" s="55">
        <v>0.12965324899253994</v>
      </c>
      <c r="J533" s="6">
        <v>0.56079835146736201</v>
      </c>
      <c r="K533" s="6">
        <v>0.31438668338622322</v>
      </c>
      <c r="L533" s="6">
        <v>2.9437913821521266E-3</v>
      </c>
      <c r="M533" s="6">
        <v>5.6437488328031894E-2</v>
      </c>
      <c r="N533" s="6">
        <v>3.9016828509806666E-2</v>
      </c>
      <c r="O533" s="6">
        <v>-1.2500504052581629E-3</v>
      </c>
      <c r="P533" s="55">
        <v>-8.9818119236896362E-3</v>
      </c>
      <c r="Q533" s="55">
        <v>-7.7866646708728473E-3</v>
      </c>
      <c r="R533" s="6">
        <v>-1.3386042786418972E-2</v>
      </c>
      <c r="S533" s="83">
        <v>5.3522739565080205E-2</v>
      </c>
      <c r="T533" s="87">
        <v>-0.25010010502437763</v>
      </c>
      <c r="U533" s="83">
        <v>2.3745013950460914E-2</v>
      </c>
      <c r="V533" s="83">
        <v>5.4463741281811286E-2</v>
      </c>
      <c r="W533" s="29">
        <v>0.43597838473117895</v>
      </c>
      <c r="X533">
        <v>0.5677308266469433</v>
      </c>
      <c r="Y533">
        <v>0.56070195593222549</v>
      </c>
      <c r="Z533" s="5">
        <v>0</v>
      </c>
      <c r="AA533">
        <v>0</v>
      </c>
      <c r="AB533" s="5">
        <f>SUM(TBL_DATA[[#This Row],[Consumer.Discretionary.1]:[Utilities.1]])*SQRT(252)</f>
        <v>0</v>
      </c>
      <c r="BO533" s="5" t="str">
        <f xml:space="preserve"> IF(ISBLANK(TBL_DATA[[#This Row],[SMALL.CAP]]),"",  SUM(TBL_DATA[[#This Row],[LARGE.CAP]:[SMALL.CAP]])*SQRT(252))</f>
        <v/>
      </c>
    </row>
    <row r="534" spans="1:67" x14ac:dyDescent="0.25">
      <c r="A534" s="3">
        <f>DATE(YEAR(TBL_DATA[[#This Row],[Date]]), MONTH(TBL_DATA[[#This Row],[Date]]), DAY(TBL_DATA[[#This Row],[Date]]))</f>
        <v>41513</v>
      </c>
      <c r="B534" s="73" t="s">
        <v>650</v>
      </c>
      <c r="C534" s="11">
        <v>-8.653639104220413E-3</v>
      </c>
      <c r="D534" s="6">
        <v>9.4515461344040208E-2</v>
      </c>
      <c r="E534" s="83">
        <v>9.456694141656663E-2</v>
      </c>
      <c r="F534" s="55">
        <v>0.27712076125323248</v>
      </c>
      <c r="G534" s="121">
        <v>0.3532479056320233</v>
      </c>
      <c r="H534" s="120">
        <v>2.9732545217455784E-3</v>
      </c>
      <c r="I534" s="55">
        <v>0.12682436634773397</v>
      </c>
      <c r="J534" s="6">
        <v>0.59718819648821231</v>
      </c>
      <c r="K534" s="6">
        <v>0.35702047041696278</v>
      </c>
      <c r="L534" s="6">
        <v>2.9645702048060898E-3</v>
      </c>
      <c r="M534" s="6">
        <v>5.8689909055877267E-2</v>
      </c>
      <c r="N534" s="6">
        <v>4.1986674122032261E-2</v>
      </c>
      <c r="O534" s="6">
        <v>-9.8928720244094714E-3</v>
      </c>
      <c r="P534" s="55">
        <v>-9.4333749587351846E-3</v>
      </c>
      <c r="Q534" s="55">
        <v>-8.1905293670159751E-3</v>
      </c>
      <c r="R534" s="6">
        <v>-2.0566555204965309E-2</v>
      </c>
      <c r="S534" s="83">
        <v>5.3645135369212976E-2</v>
      </c>
      <c r="T534" s="87">
        <v>-0.38338155106545757</v>
      </c>
      <c r="U534" s="83">
        <v>1.6074441941315909E-2</v>
      </c>
      <c r="V534" s="83">
        <v>5.4466600840632373E-2</v>
      </c>
      <c r="W534" s="29">
        <v>0.29512474972229752</v>
      </c>
      <c r="X534">
        <v>0.5943466207795105</v>
      </c>
      <c r="Y534">
        <v>0.59751189981201447</v>
      </c>
      <c r="Z534" s="5">
        <v>0</v>
      </c>
      <c r="AA534">
        <v>0</v>
      </c>
      <c r="AB534" s="5">
        <f>SUM(TBL_DATA[[#This Row],[Consumer.Discretionary.1]:[Utilities.1]])*SQRT(252)</f>
        <v>0</v>
      </c>
      <c r="BO534" s="5" t="str">
        <f xml:space="preserve"> IF(ISBLANK(TBL_DATA[[#This Row],[SMALL.CAP]]),"",  SUM(TBL_DATA[[#This Row],[LARGE.CAP]:[SMALL.CAP]])*SQRT(252))</f>
        <v/>
      </c>
    </row>
    <row r="535" spans="1:67" x14ac:dyDescent="0.25">
      <c r="A535" s="3">
        <f>DATE(YEAR(TBL_DATA[[#This Row],[Date]]), MONTH(TBL_DATA[[#This Row],[Date]]), DAY(TBL_DATA[[#This Row],[Date]]))</f>
        <v>41514</v>
      </c>
      <c r="B535" s="73" t="s">
        <v>651</v>
      </c>
      <c r="C535" s="11">
        <v>3.7604702624182934E-3</v>
      </c>
      <c r="D535" s="6">
        <v>9.8631354188181586E-2</v>
      </c>
      <c r="E535" s="83">
        <v>9.5539728364969045E-2</v>
      </c>
      <c r="F535" s="55">
        <v>0.27674960134563381</v>
      </c>
      <c r="G535" s="121">
        <v>0.3518118593173179</v>
      </c>
      <c r="H535" s="120">
        <v>2.9762555348176439E-3</v>
      </c>
      <c r="I535" s="55">
        <v>0.13586525100002556</v>
      </c>
      <c r="J535" s="6">
        <v>0.56916069438392691</v>
      </c>
      <c r="K535" s="6">
        <v>0.33058663199545063</v>
      </c>
      <c r="L535" s="6">
        <v>3.0245924660699786E-3</v>
      </c>
      <c r="M535" s="6">
        <v>5.868403210382285E-2</v>
      </c>
      <c r="N535" s="6">
        <v>4.1986674122032261E-2</v>
      </c>
      <c r="O535" s="6">
        <v>-6.1696036130487464E-3</v>
      </c>
      <c r="P535" s="55">
        <v>-9.4327886635636633E-3</v>
      </c>
      <c r="Q535" s="55">
        <v>-8.1900675249927217E-3</v>
      </c>
      <c r="R535" s="6">
        <v>-3.4298351948712003E-2</v>
      </c>
      <c r="S535" s="83">
        <v>5.2058862975159576E-2</v>
      </c>
      <c r="T535" s="87">
        <v>-0.65883789980349394</v>
      </c>
      <c r="U535" s="83">
        <v>1.5575520142590227E-2</v>
      </c>
      <c r="V535" s="83">
        <v>5.4275395548426961E-2</v>
      </c>
      <c r="W535" s="29">
        <v>0.28697202452800263</v>
      </c>
      <c r="X535">
        <v>0.59313730224739525</v>
      </c>
      <c r="Y535">
        <v>0.57496663554979477</v>
      </c>
      <c r="Z535" s="5">
        <v>0</v>
      </c>
      <c r="AA535">
        <v>0</v>
      </c>
      <c r="AB535" s="5">
        <f>SUM(TBL_DATA[[#This Row],[Consumer.Discretionary.1]:[Utilities.1]])*SQRT(252)</f>
        <v>0</v>
      </c>
      <c r="BO535" s="5" t="str">
        <f xml:space="preserve"> IF(ISBLANK(TBL_DATA[[#This Row],[SMALL.CAP]]),"",  SUM(TBL_DATA[[#This Row],[LARGE.CAP]:[SMALL.CAP]])*SQRT(252))</f>
        <v/>
      </c>
    </row>
    <row r="536" spans="1:67" x14ac:dyDescent="0.25">
      <c r="A536" s="3">
        <f>DATE(YEAR(TBL_DATA[[#This Row],[Date]]), MONTH(TBL_DATA[[#This Row],[Date]]), DAY(TBL_DATA[[#This Row],[Date]]))</f>
        <v>41515</v>
      </c>
      <c r="B536" s="73" t="s">
        <v>652</v>
      </c>
      <c r="C536" s="11">
        <v>4.5172982769347723E-3</v>
      </c>
      <c r="D536" s="6">
        <v>0.10359419971144224</v>
      </c>
      <c r="E536" s="83">
        <v>0.10140505688210699</v>
      </c>
      <c r="F536" s="55">
        <v>0.28692660051043989</v>
      </c>
      <c r="G536" s="121">
        <v>0.35289079242618376</v>
      </c>
      <c r="H536" s="120">
        <v>2.9974763038068289E-3</v>
      </c>
      <c r="I536" s="55">
        <v>0.14318941315455369</v>
      </c>
      <c r="J536" s="6">
        <v>0.57675947290204488</v>
      </c>
      <c r="K536" s="6">
        <v>0.33869499352734039</v>
      </c>
      <c r="L536" s="6">
        <v>3.0301761397129733E-3</v>
      </c>
      <c r="M536" s="6">
        <v>5.9151701173741869E-2</v>
      </c>
      <c r="N536" s="6">
        <v>4.1882491308298547E-2</v>
      </c>
      <c r="O536" s="6">
        <v>-1.6801752758847099E-3</v>
      </c>
      <c r="P536" s="55">
        <v>-9.4155180577461077E-3</v>
      </c>
      <c r="Q536" s="55">
        <v>-8.1628933352152905E-3</v>
      </c>
      <c r="R536" s="6">
        <v>-1.8251741069395422E-2</v>
      </c>
      <c r="S536" s="83">
        <v>5.1930102177374857E-2</v>
      </c>
      <c r="T536" s="87">
        <v>-0.35146745922151146</v>
      </c>
      <c r="U536" s="83">
        <v>2.7418123250071424E-2</v>
      </c>
      <c r="V536" s="83">
        <v>5.3822137602683361E-2</v>
      </c>
      <c r="W536" s="29">
        <v>0.50942092736027755</v>
      </c>
      <c r="X536">
        <v>0.59404611978042909</v>
      </c>
      <c r="Y536">
        <v>0.58197507981643026</v>
      </c>
      <c r="Z536" s="5">
        <v>0</v>
      </c>
      <c r="AA536">
        <v>0</v>
      </c>
      <c r="AB536" s="5">
        <f>SUM(TBL_DATA[[#This Row],[Consumer.Discretionary.1]:[Utilities.1]])*SQRT(252)</f>
        <v>0</v>
      </c>
      <c r="BO536" s="5" t="str">
        <f xml:space="preserve"> IF(ISBLANK(TBL_DATA[[#This Row],[SMALL.CAP]]),"",  SUM(TBL_DATA[[#This Row],[LARGE.CAP]:[SMALL.CAP]])*SQRT(252))</f>
        <v/>
      </c>
    </row>
    <row r="537" spans="1:67" x14ac:dyDescent="0.25">
      <c r="A537" s="3">
        <f>DATE(YEAR(TBL_DATA[[#This Row],[Date]]), MONTH(TBL_DATA[[#This Row],[Date]]), DAY(TBL_DATA[[#This Row],[Date]]))</f>
        <v>41516</v>
      </c>
      <c r="B537" s="73" t="s">
        <v>653</v>
      </c>
      <c r="C537" s="11">
        <v>-4.0930633347695238E-3</v>
      </c>
      <c r="D537" s="6">
        <v>9.9077118756139004E-2</v>
      </c>
      <c r="E537" s="83">
        <v>0.11199357546829636</v>
      </c>
      <c r="F537" s="55">
        <v>0.29983709126514091</v>
      </c>
      <c r="G537" s="121">
        <v>0.38200653404215834</v>
      </c>
      <c r="H537" s="120">
        <v>2.9321616408107369E-3</v>
      </c>
      <c r="I537" s="55">
        <v>0.13699416481532833</v>
      </c>
      <c r="J537" s="6">
        <v>0.57505870194399644</v>
      </c>
      <c r="K537" s="6">
        <v>0.3315017505202118</v>
      </c>
      <c r="L537" s="6">
        <v>3.049622642231407E-3</v>
      </c>
      <c r="M537" s="6">
        <v>5.9210160271607033E-2</v>
      </c>
      <c r="N537" s="6">
        <v>4.1955741922451648E-2</v>
      </c>
      <c r="O537" s="6">
        <v>-5.7663615468365181E-3</v>
      </c>
      <c r="P537" s="55">
        <v>-9.4283031973104846E-3</v>
      </c>
      <c r="Q537" s="55">
        <v>-8.1744405169561444E-3</v>
      </c>
      <c r="R537" s="6">
        <v>-1.6300743845699239E-2</v>
      </c>
      <c r="S537" s="83">
        <v>5.174897931345377E-2</v>
      </c>
      <c r="T537" s="87">
        <v>-0.31499643204482197</v>
      </c>
      <c r="U537" s="83">
        <v>2.6883201894120523E-2</v>
      </c>
      <c r="V537" s="83">
        <v>5.384132962583283E-2</v>
      </c>
      <c r="W537" s="29">
        <v>0.49930419774072748</v>
      </c>
      <c r="X537">
        <v>0.61806677150786737</v>
      </c>
      <c r="Y537">
        <v>0.57576188699862019</v>
      </c>
      <c r="Z537" s="5">
        <v>0</v>
      </c>
      <c r="AA537">
        <v>0</v>
      </c>
      <c r="AB537" s="5">
        <f>SUM(TBL_DATA[[#This Row],[Consumer.Discretionary.1]:[Utilities.1]])*SQRT(252)</f>
        <v>0</v>
      </c>
      <c r="BO537" s="5" t="str">
        <f xml:space="preserve"> IF(ISBLANK(TBL_DATA[[#This Row],[SMALL.CAP]]),"",  SUM(TBL_DATA[[#This Row],[LARGE.CAP]:[SMALL.CAP]])*SQRT(252))</f>
        <v/>
      </c>
    </row>
    <row r="538" spans="1:67" x14ac:dyDescent="0.25">
      <c r="A538" s="3">
        <f>DATE(YEAR(TBL_DATA[[#This Row],[Date]]), MONTH(TBL_DATA[[#This Row],[Date]]), DAY(TBL_DATA[[#This Row],[Date]]))</f>
        <v>41520</v>
      </c>
      <c r="B538" s="73" t="s">
        <v>654</v>
      </c>
      <c r="C538" s="11">
        <v>2.5281202682240888E-3</v>
      </c>
      <c r="D538" s="6">
        <v>0.1018557178964079</v>
      </c>
      <c r="E538" s="83">
        <v>8.9327037758117456E-2</v>
      </c>
      <c r="F538" s="55">
        <v>0.30986645035974597</v>
      </c>
      <c r="G538" s="121">
        <v>0.41284469372893451</v>
      </c>
      <c r="H538" s="120">
        <v>2.8356414355457616E-3</v>
      </c>
      <c r="I538" s="55">
        <v>0.11110678927388196</v>
      </c>
      <c r="J538" s="6">
        <v>0.5670263813165437</v>
      </c>
      <c r="K538" s="6">
        <v>0.34128020719042429</v>
      </c>
      <c r="L538" s="6">
        <v>3.0034829803998291E-3</v>
      </c>
      <c r="M538" s="6">
        <v>5.8745565551817099E-2</v>
      </c>
      <c r="N538" s="6">
        <v>4.1955741922451648E-2</v>
      </c>
      <c r="O538" s="6">
        <v>-3.2528193341128109E-3</v>
      </c>
      <c r="P538" s="55">
        <v>-9.3846402117585027E-3</v>
      </c>
      <c r="Q538" s="55">
        <v>-8.1406160114549184E-3</v>
      </c>
      <c r="R538" s="6">
        <v>-1.7335121416452215E-2</v>
      </c>
      <c r="S538" s="83">
        <v>5.1716235123047669E-2</v>
      </c>
      <c r="T538" s="87">
        <v>-0.33519689465420321</v>
      </c>
      <c r="U538" s="83">
        <v>2.0394481529715902E-2</v>
      </c>
      <c r="V538" s="83">
        <v>5.3924488522358184E-2</v>
      </c>
      <c r="W538" s="29">
        <v>0.37820445012213583</v>
      </c>
      <c r="X538">
        <v>0.64252991660228131</v>
      </c>
      <c r="Y538">
        <v>0.58419192667343867</v>
      </c>
      <c r="Z538" s="5">
        <v>0</v>
      </c>
      <c r="AA538">
        <v>0</v>
      </c>
      <c r="AB538" s="5">
        <f>SUM(TBL_DATA[[#This Row],[Consumer.Discretionary.1]:[Utilities.1]])*SQRT(252)</f>
        <v>0</v>
      </c>
      <c r="BO538" s="5" t="str">
        <f xml:space="preserve"> IF(ISBLANK(TBL_DATA[[#This Row],[SMALL.CAP]]),"",  SUM(TBL_DATA[[#This Row],[LARGE.CAP]:[SMALL.CAP]])*SQRT(252))</f>
        <v/>
      </c>
    </row>
    <row r="539" spans="1:67" x14ac:dyDescent="0.25">
      <c r="A539" s="3">
        <f>DATE(YEAR(TBL_DATA[[#This Row],[Date]]), MONTH(TBL_DATA[[#This Row],[Date]]), DAY(TBL_DATA[[#This Row],[Date]]))</f>
        <v>41521</v>
      </c>
      <c r="B539" s="73" t="s">
        <v>655</v>
      </c>
      <c r="C539" s="11">
        <v>2.6026565976670917E-3</v>
      </c>
      <c r="D539" s="6">
        <v>0.10472346995026816</v>
      </c>
      <c r="E539" s="83">
        <v>8.5030926315875055E-2</v>
      </c>
      <c r="F539" s="55">
        <v>0.31157051907651906</v>
      </c>
      <c r="G539" s="121">
        <v>0.4068951056549357</v>
      </c>
      <c r="H539" s="120">
        <v>2.8348274089700105E-3</v>
      </c>
      <c r="I539" s="55">
        <v>0.12064939025887167</v>
      </c>
      <c r="J539" s="6">
        <v>0.56512624733065853</v>
      </c>
      <c r="K539" s="6">
        <v>0.33200327440243754</v>
      </c>
      <c r="L539" s="6">
        <v>3.0084862853758955E-3</v>
      </c>
      <c r="M539" s="6">
        <v>5.8433397678287251E-2</v>
      </c>
      <c r="N539" s="6">
        <v>4.1449660364116882E-2</v>
      </c>
      <c r="O539" s="6">
        <v>-6.5862870814670238E-4</v>
      </c>
      <c r="P539" s="55">
        <v>-9.239772275761518E-3</v>
      </c>
      <c r="Q539" s="55">
        <v>-8.0023586916905046E-3</v>
      </c>
      <c r="R539" s="6">
        <v>-2.4238575829349185E-2</v>
      </c>
      <c r="S539" s="83">
        <v>5.1539821842588332E-2</v>
      </c>
      <c r="T539" s="87">
        <v>-0.47028831227585638</v>
      </c>
      <c r="U539" s="83">
        <v>1.8006883859836176E-2</v>
      </c>
      <c r="V539" s="83">
        <v>5.3828725637412055E-2</v>
      </c>
      <c r="W539" s="29">
        <v>0.33452183098536942</v>
      </c>
      <c r="X539">
        <v>0.63788330096886503</v>
      </c>
      <c r="Y539">
        <v>0.57619725303270708</v>
      </c>
      <c r="Z539" s="5">
        <v>0</v>
      </c>
      <c r="AA539">
        <v>0</v>
      </c>
      <c r="AB539" s="5">
        <f>SUM(TBL_DATA[[#This Row],[Consumer.Discretionary.1]:[Utilities.1]])*SQRT(252)</f>
        <v>0</v>
      </c>
      <c r="BO539" s="5" t="str">
        <f xml:space="preserve"> IF(ISBLANK(TBL_DATA[[#This Row],[SMALL.CAP]]),"",  SUM(TBL_DATA[[#This Row],[LARGE.CAP]:[SMALL.CAP]])*SQRT(252))</f>
        <v/>
      </c>
    </row>
    <row r="540" spans="1:67" x14ac:dyDescent="0.25">
      <c r="A540" s="3">
        <f>DATE(YEAR(TBL_DATA[[#This Row],[Date]]), MONTH(TBL_DATA[[#This Row],[Date]]), DAY(TBL_DATA[[#This Row],[Date]]))</f>
        <v>41522</v>
      </c>
      <c r="B540" s="73" t="s">
        <v>656</v>
      </c>
      <c r="C540" s="11">
        <v>-1.1432721794802456E-3</v>
      </c>
      <c r="D540" s="6">
        <v>0.1034604703410551</v>
      </c>
      <c r="E540" s="83">
        <v>6.9668204570736858E-2</v>
      </c>
      <c r="F540" s="55">
        <v>0.30676089384701066</v>
      </c>
      <c r="G540" s="121">
        <v>0.39501368775934664</v>
      </c>
      <c r="H540" s="120">
        <v>2.8341086255462208E-3</v>
      </c>
      <c r="I540" s="55">
        <v>8.5661998334221945E-2</v>
      </c>
      <c r="J540" s="6">
        <v>0.5728356054034055</v>
      </c>
      <c r="K540" s="6">
        <v>0.34757913883619068</v>
      </c>
      <c r="L540" s="6">
        <v>2.9431177433582082E-3</v>
      </c>
      <c r="M540" s="6">
        <v>5.7842091454125201E-2</v>
      </c>
      <c r="N540" s="6">
        <v>4.1512680344758954E-2</v>
      </c>
      <c r="O540" s="6">
        <v>-1.8011478957483673E-3</v>
      </c>
      <c r="P540" s="55">
        <v>-9.2364804974219006E-3</v>
      </c>
      <c r="Q540" s="55">
        <v>-8.0115886968376571E-3</v>
      </c>
      <c r="R540" s="6">
        <v>-3.5396410722199012E-2</v>
      </c>
      <c r="S540" s="83">
        <v>5.121811315723207E-2</v>
      </c>
      <c r="T540" s="87">
        <v>-0.69109165762388081</v>
      </c>
      <c r="U540" s="83">
        <v>5.4126975309929382E-3</v>
      </c>
      <c r="V540" s="83">
        <v>5.365471605925682E-2</v>
      </c>
      <c r="W540" s="29">
        <v>0.10088018218221674</v>
      </c>
      <c r="X540">
        <v>0.6285011438011443</v>
      </c>
      <c r="Y540">
        <v>0.58955842699107486</v>
      </c>
      <c r="Z540" s="5">
        <v>0</v>
      </c>
      <c r="AA540">
        <v>0</v>
      </c>
      <c r="AB540" s="5">
        <f>SUM(TBL_DATA[[#This Row],[Consumer.Discretionary.1]:[Utilities.1]])*SQRT(252)</f>
        <v>0</v>
      </c>
      <c r="BO540" s="5" t="str">
        <f xml:space="preserve"> IF(ISBLANK(TBL_DATA[[#This Row],[SMALL.CAP]]),"",  SUM(TBL_DATA[[#This Row],[LARGE.CAP]:[SMALL.CAP]])*SQRT(252))</f>
        <v/>
      </c>
    </row>
    <row r="541" spans="1:67" x14ac:dyDescent="0.25">
      <c r="A541" s="3">
        <f>DATE(YEAR(TBL_DATA[[#This Row],[Date]]), MONTH(TBL_DATA[[#This Row],[Date]]), DAY(TBL_DATA[[#This Row],[Date]]))</f>
        <v>41523</v>
      </c>
      <c r="B541" s="73" t="s">
        <v>657</v>
      </c>
      <c r="C541" s="11">
        <v>-1.3465655844856134E-5</v>
      </c>
      <c r="D541" s="6">
        <v>0.10344561152212317</v>
      </c>
      <c r="E541" s="83">
        <v>0.10782557627535749</v>
      </c>
      <c r="F541" s="55">
        <v>0.3435846059016367</v>
      </c>
      <c r="G541" s="121">
        <v>0.4934384229647254</v>
      </c>
      <c r="H541" s="120">
        <v>2.5391856598930649E-3</v>
      </c>
      <c r="I541" s="55">
        <v>0.12081818362194618</v>
      </c>
      <c r="J541" s="6">
        <v>0.59938757018324373</v>
      </c>
      <c r="K541" s="6">
        <v>0.39366765749318688</v>
      </c>
      <c r="L541" s="6">
        <v>2.7780093392502747E-3</v>
      </c>
      <c r="M541" s="6">
        <v>5.6634178397575258E-2</v>
      </c>
      <c r="N541" s="6">
        <v>4.0077754392023192E-2</v>
      </c>
      <c r="O541" s="6">
        <v>-1.8145892979554157E-3</v>
      </c>
      <c r="P541" s="55">
        <v>-8.9496357088642686E-3</v>
      </c>
      <c r="Q541" s="55">
        <v>-7.7503232530372976E-3</v>
      </c>
      <c r="R541" s="6">
        <v>-3.7812670738768817E-2</v>
      </c>
      <c r="S541" s="83">
        <v>5.1180607741054304E-2</v>
      </c>
      <c r="T541" s="87">
        <v>-0.73880855284251623</v>
      </c>
      <c r="U541" s="83">
        <v>2.0689073856896556E-3</v>
      </c>
      <c r="V541" s="83">
        <v>5.3531152811642835E-2</v>
      </c>
      <c r="W541" s="29">
        <v>3.8648661144463074E-2</v>
      </c>
      <c r="X541">
        <v>0.70245172287120594</v>
      </c>
      <c r="Y541">
        <v>0.62742940438999739</v>
      </c>
      <c r="Z541" s="5">
        <v>0</v>
      </c>
      <c r="AA541">
        <v>0</v>
      </c>
      <c r="AB541" s="5">
        <f>SUM(TBL_DATA[[#This Row],[Consumer.Discretionary.1]:[Utilities.1]])*SQRT(252)</f>
        <v>0</v>
      </c>
      <c r="BO541" s="5" t="str">
        <f xml:space="preserve"> IF(ISBLANK(TBL_DATA[[#This Row],[SMALL.CAP]]),"",  SUM(TBL_DATA[[#This Row],[LARGE.CAP]:[SMALL.CAP]])*SQRT(252))</f>
        <v/>
      </c>
    </row>
    <row r="542" spans="1:67" x14ac:dyDescent="0.25">
      <c r="A542" s="3">
        <f>DATE(YEAR(TBL_DATA[[#This Row],[Date]]), MONTH(TBL_DATA[[#This Row],[Date]]), DAY(TBL_DATA[[#This Row],[Date]]))</f>
        <v>41526</v>
      </c>
      <c r="B542" s="73" t="s">
        <v>658</v>
      </c>
      <c r="C542" s="11">
        <v>4.5379871266597333E-3</v>
      </c>
      <c r="D542" s="6">
        <v>0.10845303350217983</v>
      </c>
      <c r="E542" s="83">
        <v>0.10618906542039785</v>
      </c>
      <c r="F542" s="55">
        <v>0.34571298947689211</v>
      </c>
      <c r="G542" s="121">
        <v>0.5039416411680202</v>
      </c>
      <c r="H542" s="120">
        <v>2.537441542482673E-3</v>
      </c>
      <c r="I542" s="55">
        <v>0.12525581510166139</v>
      </c>
      <c r="J542" s="6">
        <v>0.60615932739379752</v>
      </c>
      <c r="K542" s="6">
        <v>0.40307222323600017</v>
      </c>
      <c r="L542" s="6">
        <v>2.7834956945164283E-3</v>
      </c>
      <c r="M542" s="6">
        <v>5.7191294945371479E-2</v>
      </c>
      <c r="N542" s="6">
        <v>4.0077754392023192E-2</v>
      </c>
      <c r="O542" s="6">
        <v>0</v>
      </c>
      <c r="P542" s="55">
        <v>-8.991099072228859E-3</v>
      </c>
      <c r="Q542" s="55">
        <v>-7.7799888498583563E-3</v>
      </c>
      <c r="R542" s="6">
        <v>-3.37589492639635E-2</v>
      </c>
      <c r="S542" s="83">
        <v>5.1153333783811594E-2</v>
      </c>
      <c r="T542" s="87">
        <v>-0.65995599439595343</v>
      </c>
      <c r="U542" s="83">
        <v>6.0680299002904281E-3</v>
      </c>
      <c r="V542" s="83">
        <v>5.3535124698224516E-2</v>
      </c>
      <c r="W542" s="29">
        <v>0.11334670339325227</v>
      </c>
      <c r="X542">
        <v>0.70988847093611851</v>
      </c>
      <c r="Y542">
        <v>0.63487969193855953</v>
      </c>
      <c r="Z542" s="5">
        <v>0</v>
      </c>
      <c r="AA542">
        <v>0</v>
      </c>
      <c r="AB542" s="5">
        <f>SUM(TBL_DATA[[#This Row],[Consumer.Discretionary.1]:[Utilities.1]])*SQRT(252)</f>
        <v>0</v>
      </c>
      <c r="BO542" s="5" t="str">
        <f xml:space="preserve"> IF(ISBLANK(TBL_DATA[[#This Row],[SMALL.CAP]]),"",  SUM(TBL_DATA[[#This Row],[LARGE.CAP]:[SMALL.CAP]])*SQRT(252))</f>
        <v/>
      </c>
    </row>
    <row r="543" spans="1:67" x14ac:dyDescent="0.25">
      <c r="A543" s="3">
        <f>DATE(YEAR(TBL_DATA[[#This Row],[Date]]), MONTH(TBL_DATA[[#This Row],[Date]]), DAY(TBL_DATA[[#This Row],[Date]]))</f>
        <v>41527</v>
      </c>
      <c r="B543" s="73" t="s">
        <v>659</v>
      </c>
      <c r="C543" s="11">
        <v>3.2708213246826334E-3</v>
      </c>
      <c r="D543" s="6">
        <v>0.11207858532156778</v>
      </c>
      <c r="E543" s="83">
        <v>0.11400275455683118</v>
      </c>
      <c r="F543" s="55">
        <v>0.34219427584585127</v>
      </c>
      <c r="G543" s="121">
        <v>0.49483629842602977</v>
      </c>
      <c r="H543" s="120">
        <v>2.5322676582450309E-3</v>
      </c>
      <c r="I543" s="55">
        <v>0.13256948744505004</v>
      </c>
      <c r="J543" s="6">
        <v>0.59845976068802653</v>
      </c>
      <c r="K543" s="6">
        <v>0.39154606076167126</v>
      </c>
      <c r="L543" s="6">
        <v>2.7791206000806032E-3</v>
      </c>
      <c r="M543" s="6">
        <v>5.6557969612834796E-2</v>
      </c>
      <c r="N543" s="6">
        <v>3.9102812124665175E-2</v>
      </c>
      <c r="O543" s="6">
        <v>0</v>
      </c>
      <c r="P543" s="55">
        <v>-8.7639664627620836E-3</v>
      </c>
      <c r="Q543" s="55">
        <v>-7.5662678406194488E-3</v>
      </c>
      <c r="R543" s="6">
        <v>-3.1627042114611537E-2</v>
      </c>
      <c r="S543" s="83">
        <v>5.1153257919138849E-2</v>
      </c>
      <c r="T543" s="87">
        <v>-0.61828011354831747</v>
      </c>
      <c r="U543" s="83">
        <v>9.8026515264928449E-3</v>
      </c>
      <c r="V543" s="83">
        <v>5.3466519445906337E-2</v>
      </c>
      <c r="W543" s="29">
        <v>0.18334186754779275</v>
      </c>
      <c r="X543">
        <v>0.70344601671061424</v>
      </c>
      <c r="Y543">
        <v>0.62573641476397368</v>
      </c>
      <c r="Z543" s="5">
        <v>0</v>
      </c>
      <c r="AA543">
        <v>0</v>
      </c>
      <c r="AB543" s="5">
        <f>SUM(TBL_DATA[[#This Row],[Consumer.Discretionary.1]:[Utilities.1]])*SQRT(252)</f>
        <v>0</v>
      </c>
      <c r="BO543" s="5" t="str">
        <f xml:space="preserve"> IF(ISBLANK(TBL_DATA[[#This Row],[SMALL.CAP]]),"",  SUM(TBL_DATA[[#This Row],[LARGE.CAP]:[SMALL.CAP]])*SQRT(252))</f>
        <v/>
      </c>
    </row>
    <row r="544" spans="1:67" x14ac:dyDescent="0.25">
      <c r="A544" s="3">
        <f>DATE(YEAR(TBL_DATA[[#This Row],[Date]]), MONTH(TBL_DATA[[#This Row],[Date]]), DAY(TBL_DATA[[#This Row],[Date]]))</f>
        <v>41528</v>
      </c>
      <c r="B544" s="73" t="s">
        <v>660</v>
      </c>
      <c r="C544" s="11">
        <v>-1.3494916024211271E-3</v>
      </c>
      <c r="D544" s="6">
        <v>0.11057784460944386</v>
      </c>
      <c r="E544" s="83">
        <v>9.8113563362723477E-2</v>
      </c>
      <c r="F544" s="55">
        <v>0.3421277206710131</v>
      </c>
      <c r="G544" s="121">
        <v>0.48451456443895702</v>
      </c>
      <c r="H544" s="120">
        <v>2.5560585170267204E-3</v>
      </c>
      <c r="I544" s="55">
        <v>0.12168307787374943</v>
      </c>
      <c r="J544" s="6">
        <v>0.60824422348457219</v>
      </c>
      <c r="K544" s="6">
        <v>0.39086203333443348</v>
      </c>
      <c r="L544" s="6">
        <v>2.7785641441892307E-3</v>
      </c>
      <c r="M544" s="6">
        <v>5.6514886904030899E-2</v>
      </c>
      <c r="N544" s="6">
        <v>3.9060279258044145E-2</v>
      </c>
      <c r="O544" s="6">
        <v>-1.34949160242126E-3</v>
      </c>
      <c r="P544" s="55">
        <v>-8.7523609499971459E-3</v>
      </c>
      <c r="Q544" s="55">
        <v>-7.5555746679071278E-3</v>
      </c>
      <c r="R544" s="6">
        <v>-4.2790991763430819E-2</v>
      </c>
      <c r="S544" s="83">
        <v>5.1030278564439181E-2</v>
      </c>
      <c r="T544" s="87">
        <v>-0.83854121449476138</v>
      </c>
      <c r="U544" s="83">
        <v>2.2126477269324152E-3</v>
      </c>
      <c r="V544" s="83">
        <v>5.3251695096528995E-2</v>
      </c>
      <c r="W544" s="29">
        <v>4.1550747312767478E-2</v>
      </c>
      <c r="X544">
        <v>0.69607080418514677</v>
      </c>
      <c r="Y544">
        <v>0.62518959790965278</v>
      </c>
      <c r="Z544" s="5">
        <v>0</v>
      </c>
      <c r="AA544">
        <v>0</v>
      </c>
      <c r="AB544" s="5">
        <f>SUM(TBL_DATA[[#This Row],[Consumer.Discretionary.1]:[Utilities.1]])*SQRT(252)</f>
        <v>0</v>
      </c>
      <c r="BO544" s="5" t="str">
        <f xml:space="preserve"> IF(ISBLANK(TBL_DATA[[#This Row],[SMALL.CAP]]),"",  SUM(TBL_DATA[[#This Row],[LARGE.CAP]:[SMALL.CAP]])*SQRT(252))</f>
        <v/>
      </c>
    </row>
    <row r="545" spans="1:67" x14ac:dyDescent="0.25">
      <c r="A545" s="3">
        <f>DATE(YEAR(TBL_DATA[[#This Row],[Date]]), MONTH(TBL_DATA[[#This Row],[Date]]), DAY(TBL_DATA[[#This Row],[Date]]))</f>
        <v>41529</v>
      </c>
      <c r="B545" s="73" t="s">
        <v>661</v>
      </c>
      <c r="C545" s="11">
        <v>-4.5489818308313678E-3</v>
      </c>
      <c r="D545" s="6">
        <v>0.10552584617259164</v>
      </c>
      <c r="E545" s="83">
        <v>6.7640962907334679E-2</v>
      </c>
      <c r="F545" s="55">
        <v>0.32979968480705535</v>
      </c>
      <c r="G545" s="121">
        <v>0.45110175009453485</v>
      </c>
      <c r="H545" s="120">
        <v>2.5577172071748417E-3</v>
      </c>
      <c r="I545" s="55">
        <v>6.8749362752867915E-2</v>
      </c>
      <c r="J545" s="6">
        <v>0.61737322316435506</v>
      </c>
      <c r="K545" s="6">
        <v>0.43179434501671515</v>
      </c>
      <c r="L545" s="6">
        <v>2.6023120816686396E-3</v>
      </c>
      <c r="M545" s="6">
        <v>5.4803320456145797E-2</v>
      </c>
      <c r="N545" s="6">
        <v>4.010583945643488E-2</v>
      </c>
      <c r="O545" s="6">
        <v>-5.8923346204723392E-3</v>
      </c>
      <c r="P545" s="55">
        <v>-8.6837873124206207E-3</v>
      </c>
      <c r="Q545" s="55">
        <v>-7.5232459802531404E-3</v>
      </c>
      <c r="R545" s="6">
        <v>-5.2989092815960537E-2</v>
      </c>
      <c r="S545" s="83">
        <v>5.1135199091690418E-2</v>
      </c>
      <c r="T545" s="87">
        <v>-1.0362547473599526</v>
      </c>
      <c r="U545" s="83">
        <v>-6.3770420728648247E-3</v>
      </c>
      <c r="V545" s="83">
        <v>5.3344051340878079E-2</v>
      </c>
      <c r="W545" s="29">
        <v>-0.11954551468380943</v>
      </c>
      <c r="X545">
        <v>0.67164108725906191</v>
      </c>
      <c r="Y545">
        <v>0.65711060333608629</v>
      </c>
      <c r="Z545" s="5">
        <v>0</v>
      </c>
      <c r="AA545">
        <v>0</v>
      </c>
      <c r="AB545" s="5">
        <f>SUM(TBL_DATA[[#This Row],[Consumer.Discretionary.1]:[Utilities.1]])*SQRT(252)</f>
        <v>0</v>
      </c>
      <c r="BO545" s="5" t="str">
        <f xml:space="preserve"> IF(ISBLANK(TBL_DATA[[#This Row],[SMALL.CAP]]),"",  SUM(TBL_DATA[[#This Row],[LARGE.CAP]:[SMALL.CAP]])*SQRT(252))</f>
        <v/>
      </c>
    </row>
    <row r="546" spans="1:67" x14ac:dyDescent="0.25">
      <c r="A546" s="3">
        <f>DATE(YEAR(TBL_DATA[[#This Row],[Date]]), MONTH(TBL_DATA[[#This Row],[Date]]), DAY(TBL_DATA[[#This Row],[Date]]))</f>
        <v>41530</v>
      </c>
      <c r="B546" s="73" t="s">
        <v>662</v>
      </c>
      <c r="C546" s="11">
        <v>-1.8816698475851321E-4</v>
      </c>
      <c r="D546" s="6">
        <v>0.10531782270754464</v>
      </c>
      <c r="E546" s="83">
        <v>6.3901132872484334E-2</v>
      </c>
      <c r="F546" s="55">
        <v>0.3280477634311933</v>
      </c>
      <c r="G546" s="121">
        <v>0.4443874365259875</v>
      </c>
      <c r="H546" s="120">
        <v>2.5628630815589144E-3</v>
      </c>
      <c r="I546" s="55">
        <v>7.9019298241328473E-2</v>
      </c>
      <c r="J546" s="6">
        <v>0.62302442057715912</v>
      </c>
      <c r="K546" s="6">
        <v>0.44226805642927308</v>
      </c>
      <c r="L546" s="6">
        <v>2.5677464404325816E-3</v>
      </c>
      <c r="M546" s="6">
        <v>5.4580768558620207E-2</v>
      </c>
      <c r="N546" s="6">
        <v>3.9892847303839032E-2</v>
      </c>
      <c r="O546" s="6">
        <v>-6.07939286239223E-3</v>
      </c>
      <c r="P546" s="55">
        <v>-8.6168104471228864E-3</v>
      </c>
      <c r="Q546" s="55">
        <v>-7.4609819804073709E-3</v>
      </c>
      <c r="R546" s="6">
        <v>-5.1147407341464945E-2</v>
      </c>
      <c r="S546" s="83">
        <v>5.1084081167176137E-2</v>
      </c>
      <c r="T546" s="87">
        <v>-1.0012396459492257</v>
      </c>
      <c r="U546" s="83">
        <v>-1.2331429378794612E-3</v>
      </c>
      <c r="V546" s="83">
        <v>5.3136386706568298E-2</v>
      </c>
      <c r="W546" s="29">
        <v>-2.3207128190502833E-2</v>
      </c>
      <c r="X546">
        <v>0.66662390935668314</v>
      </c>
      <c r="Y546">
        <v>0.6650323724671402</v>
      </c>
      <c r="Z546" s="5">
        <v>0</v>
      </c>
      <c r="AA546">
        <v>0</v>
      </c>
      <c r="AB546" s="5">
        <f>SUM(TBL_DATA[[#This Row],[Consumer.Discretionary.1]:[Utilities.1]])*SQRT(252)</f>
        <v>0</v>
      </c>
      <c r="BO546" s="5" t="str">
        <f xml:space="preserve"> IF(ISBLANK(TBL_DATA[[#This Row],[SMALL.CAP]]),"",  SUM(TBL_DATA[[#This Row],[LARGE.CAP]:[SMALL.CAP]])*SQRT(252))</f>
        <v/>
      </c>
    </row>
    <row r="547" spans="1:67" x14ac:dyDescent="0.25">
      <c r="A547" s="3">
        <f>DATE(YEAR(TBL_DATA[[#This Row],[Date]]), MONTH(TBL_DATA[[#This Row],[Date]]), DAY(TBL_DATA[[#This Row],[Date]]))</f>
        <v>41533</v>
      </c>
      <c r="B547" s="73" t="s">
        <v>663</v>
      </c>
      <c r="C547" s="11">
        <v>-3.360757111361379E-4</v>
      </c>
      <c r="D547" s="6">
        <v>0.10494635223424686</v>
      </c>
      <c r="E547" s="83">
        <v>5.7758386312846355E-2</v>
      </c>
      <c r="F547" s="55">
        <v>0.32605972272829037</v>
      </c>
      <c r="G547" s="121">
        <v>0.43647940923347106</v>
      </c>
      <c r="H547" s="120">
        <v>2.5789014663961099E-3</v>
      </c>
      <c r="I547" s="55">
        <v>7.5964507461054875E-2</v>
      </c>
      <c r="J547" s="6">
        <v>0.6252754794838844</v>
      </c>
      <c r="K547" s="6">
        <v>0.43825496002145065</v>
      </c>
      <c r="L547" s="6">
        <v>2.5748354365340131E-3</v>
      </c>
      <c r="M547" s="6">
        <v>5.453560365553968E-2</v>
      </c>
      <c r="N547" s="6">
        <v>3.9898509415038051E-2</v>
      </c>
      <c r="O547" s="6">
        <v>-6.4134254372487653E-3</v>
      </c>
      <c r="P547" s="55">
        <v>-8.6434118504442603E-3</v>
      </c>
      <c r="Q547" s="55">
        <v>-7.4885398173235003E-3</v>
      </c>
      <c r="R547" s="6">
        <v>-4.9673848983000868E-2</v>
      </c>
      <c r="S547" s="83">
        <v>5.1047226543491975E-2</v>
      </c>
      <c r="T547" s="87">
        <v>-0.97309594167038638</v>
      </c>
      <c r="U547" s="83">
        <v>3.1148701878978002E-3</v>
      </c>
      <c r="V547" s="83">
        <v>5.2889641554706796E-2</v>
      </c>
      <c r="W547" s="29">
        <v>5.8893766271338993E-2</v>
      </c>
      <c r="X547">
        <v>0.66066588320683783</v>
      </c>
      <c r="Y547">
        <v>0.66200827791006567</v>
      </c>
      <c r="Z547" s="5">
        <v>0</v>
      </c>
      <c r="AA547">
        <v>0</v>
      </c>
      <c r="AB547" s="5">
        <f>SUM(TBL_DATA[[#This Row],[Consumer.Discretionary.1]:[Utilities.1]])*SQRT(252)</f>
        <v>0</v>
      </c>
      <c r="BO547" s="5" t="str">
        <f xml:space="preserve"> IF(ISBLANK(TBL_DATA[[#This Row],[SMALL.CAP]]),"",  SUM(TBL_DATA[[#This Row],[LARGE.CAP]:[SMALL.CAP]])*SQRT(252))</f>
        <v/>
      </c>
    </row>
    <row r="548" spans="1:67" x14ac:dyDescent="0.25">
      <c r="A548" s="3">
        <f>DATE(YEAR(TBL_DATA[[#This Row],[Date]]), MONTH(TBL_DATA[[#This Row],[Date]]), DAY(TBL_DATA[[#This Row],[Date]]))</f>
        <v>41534</v>
      </c>
      <c r="B548" s="73" t="s">
        <v>664</v>
      </c>
      <c r="C548" s="11">
        <v>5.1504108225864419E-3</v>
      </c>
      <c r="D548" s="6">
        <v>0.11063727988517136</v>
      </c>
      <c r="E548" s="83">
        <v>6.9865138744912736E-2</v>
      </c>
      <c r="F548" s="55">
        <v>0.32896121753972818</v>
      </c>
      <c r="G548" s="121">
        <v>0.43057950481766588</v>
      </c>
      <c r="H548" s="120">
        <v>2.616384044117741E-3</v>
      </c>
      <c r="I548" s="55">
        <v>9.5349030374591193E-2</v>
      </c>
      <c r="J548" s="6">
        <v>0.6215063890807484</v>
      </c>
      <c r="K548" s="6">
        <v>0.41705667460472567</v>
      </c>
      <c r="L548" s="6">
        <v>2.6472692293747981E-3</v>
      </c>
      <c r="M548" s="6">
        <v>5.5040860503436956E-2</v>
      </c>
      <c r="N548" s="6">
        <v>3.9898509415038051E-2</v>
      </c>
      <c r="O548" s="6">
        <v>-1.2960463904443387E-3</v>
      </c>
      <c r="P548" s="55">
        <v>-8.6991186803289742E-3</v>
      </c>
      <c r="Q548" s="55">
        <v>-7.5335470864796869E-3</v>
      </c>
      <c r="R548" s="6">
        <v>-4.5968726676585803E-2</v>
      </c>
      <c r="S548" s="83">
        <v>5.1274973959425131E-2</v>
      </c>
      <c r="T548" s="87">
        <v>-0.8965138960960124</v>
      </c>
      <c r="U548" s="83">
        <v>1.1671793715393175E-2</v>
      </c>
      <c r="V548" s="83">
        <v>5.337689446752359E-2</v>
      </c>
      <c r="W548" s="29">
        <v>0.21866753080763646</v>
      </c>
      <c r="X548">
        <v>0.65618557193652627</v>
      </c>
      <c r="Y548">
        <v>0.64579925255819681</v>
      </c>
      <c r="Z548" s="5">
        <v>0</v>
      </c>
      <c r="AA548">
        <v>0</v>
      </c>
      <c r="AB548" s="5">
        <f>SUM(TBL_DATA[[#This Row],[Consumer.Discretionary.1]:[Utilities.1]])*SQRT(252)</f>
        <v>0</v>
      </c>
      <c r="BO548" s="5" t="str">
        <f xml:space="preserve"> IF(ISBLANK(TBL_DATA[[#This Row],[SMALL.CAP]]),"",  SUM(TBL_DATA[[#This Row],[LARGE.CAP]:[SMALL.CAP]])*SQRT(252))</f>
        <v/>
      </c>
    </row>
    <row r="549" spans="1:67" x14ac:dyDescent="0.25">
      <c r="A549" s="3">
        <f>DATE(YEAR(TBL_DATA[[#This Row],[Date]]), MONTH(TBL_DATA[[#This Row],[Date]]), DAY(TBL_DATA[[#This Row],[Date]]))</f>
        <v>41535</v>
      </c>
      <c r="B549" s="73" t="s">
        <v>665</v>
      </c>
      <c r="C549" s="11">
        <v>1.6188157225805022E-3</v>
      </c>
      <c r="D549" s="6">
        <v>0.11243519697593363</v>
      </c>
      <c r="E549" s="83">
        <v>6.4466691892642869E-2</v>
      </c>
      <c r="F549" s="55">
        <v>0.31581465768788591</v>
      </c>
      <c r="G549" s="121">
        <v>0.4001571020571501</v>
      </c>
      <c r="H549" s="120">
        <v>2.6354412803493619E-3</v>
      </c>
      <c r="I549" s="55">
        <v>0.10585383494344947</v>
      </c>
      <c r="J549" s="6">
        <v>0.60296053243234371</v>
      </c>
      <c r="K549" s="6">
        <v>0.40710396652215114</v>
      </c>
      <c r="L549" s="6">
        <v>2.620136131571841E-3</v>
      </c>
      <c r="M549" s="6">
        <v>5.401754644533964E-2</v>
      </c>
      <c r="N549" s="6">
        <v>3.8709119303831724E-2</v>
      </c>
      <c r="O549" s="6">
        <v>0</v>
      </c>
      <c r="P549" s="55">
        <v>-8.4262448358074105E-3</v>
      </c>
      <c r="Q549" s="55">
        <v>-7.2823434300110582E-3</v>
      </c>
      <c r="R549" s="6">
        <v>-5.3817981800375669E-2</v>
      </c>
      <c r="S549" s="83">
        <v>5.1349288598539766E-2</v>
      </c>
      <c r="T549" s="87">
        <v>-1.0480764830285518</v>
      </c>
      <c r="U549" s="83">
        <v>2.1264094397446254E-3</v>
      </c>
      <c r="V549" s="83">
        <v>5.3173644695429206E-2</v>
      </c>
      <c r="W549" s="29">
        <v>3.9989913272343566E-2</v>
      </c>
      <c r="X549">
        <v>0.63257971992243789</v>
      </c>
      <c r="Y549">
        <v>0.63804699397626741</v>
      </c>
      <c r="Z549" s="5">
        <v>0</v>
      </c>
      <c r="AA549">
        <v>0</v>
      </c>
      <c r="AB549" s="5">
        <f>SUM(TBL_DATA[[#This Row],[Consumer.Discretionary.1]:[Utilities.1]])*SQRT(252)</f>
        <v>0</v>
      </c>
      <c r="BO549" s="5" t="str">
        <f xml:space="preserve"> IF(ISBLANK(TBL_DATA[[#This Row],[SMALL.CAP]]),"",  SUM(TBL_DATA[[#This Row],[LARGE.CAP]:[SMALL.CAP]])*SQRT(252))</f>
        <v/>
      </c>
    </row>
    <row r="550" spans="1:67" x14ac:dyDescent="0.25">
      <c r="A550" s="3">
        <f>DATE(YEAR(TBL_DATA[[#This Row],[Date]]), MONTH(TBL_DATA[[#This Row],[Date]]), DAY(TBL_DATA[[#This Row],[Date]]))</f>
        <v>41536</v>
      </c>
      <c r="B550" s="73" t="s">
        <v>666</v>
      </c>
      <c r="C550" s="11">
        <v>-1.7230555518452902E-3</v>
      </c>
      <c r="D550" s="6">
        <v>0.11051840933371615</v>
      </c>
      <c r="E550" s="83">
        <v>7.7364333854347267E-2</v>
      </c>
      <c r="F550" s="55">
        <v>0.29088962859258061</v>
      </c>
      <c r="G550" s="121">
        <v>0.30492947829524558</v>
      </c>
      <c r="H550" s="120">
        <v>2.6217649470583427E-3</v>
      </c>
      <c r="I550" s="55">
        <v>0.11945829625184623</v>
      </c>
      <c r="J550" s="6">
        <v>0.54761366180951476</v>
      </c>
      <c r="K550" s="6">
        <v>0.32038960909512892</v>
      </c>
      <c r="L550" s="6">
        <v>2.5924436350775936E-3</v>
      </c>
      <c r="M550" s="6">
        <v>4.9920576021710864E-2</v>
      </c>
      <c r="N550" s="6">
        <v>3.3477178404086337E-2</v>
      </c>
      <c r="O550" s="6">
        <v>-1.723055551845265E-3</v>
      </c>
      <c r="P550" s="55">
        <v>-7.6145813637390342E-3</v>
      </c>
      <c r="Q550" s="55">
        <v>-6.5574393636450004E-3</v>
      </c>
      <c r="R550" s="6">
        <v>-5.1905722810804744E-2</v>
      </c>
      <c r="S550" s="83">
        <v>5.1310267388730305E-2</v>
      </c>
      <c r="T550" s="87">
        <v>-1.0116049954985271</v>
      </c>
      <c r="U550" s="83">
        <v>6.71318556323941E-3</v>
      </c>
      <c r="V550" s="83">
        <v>5.2988413075839555E-2</v>
      </c>
      <c r="W550" s="29">
        <v>0.12669157601740549</v>
      </c>
      <c r="X550">
        <v>0.55220419981673963</v>
      </c>
      <c r="Y550">
        <v>0.56602968923469821</v>
      </c>
      <c r="Z550" s="5">
        <v>0</v>
      </c>
      <c r="AA550">
        <v>0</v>
      </c>
      <c r="AB550" s="5">
        <f>SUM(TBL_DATA[[#This Row],[Consumer.Discretionary.1]:[Utilities.1]])*SQRT(252)</f>
        <v>0</v>
      </c>
      <c r="BO550" s="5" t="str">
        <f xml:space="preserve"> IF(ISBLANK(TBL_DATA[[#This Row],[SMALL.CAP]]),"",  SUM(TBL_DATA[[#This Row],[LARGE.CAP]:[SMALL.CAP]])*SQRT(252))</f>
        <v/>
      </c>
    </row>
    <row r="551" spans="1:67" x14ac:dyDescent="0.25">
      <c r="A551" s="3">
        <f>DATE(YEAR(TBL_DATA[[#This Row],[Date]]), MONTH(TBL_DATA[[#This Row],[Date]]), DAY(TBL_DATA[[#This Row],[Date]]))</f>
        <v>41537</v>
      </c>
      <c r="B551" s="73" t="s">
        <v>667</v>
      </c>
      <c r="C551" s="11">
        <v>-2.9168562177205467E-3</v>
      </c>
      <c r="D551" s="6">
        <v>0.1072791868065579</v>
      </c>
      <c r="E551" s="83">
        <v>6.776864190663634E-2</v>
      </c>
      <c r="F551" s="55">
        <v>0.29448857016615698</v>
      </c>
      <c r="G551" s="121">
        <v>0.31672136684558133</v>
      </c>
      <c r="H551" s="120">
        <v>2.6231365133195963E-3</v>
      </c>
      <c r="I551" s="55">
        <v>9.3215258481177843E-2</v>
      </c>
      <c r="J551" s="6">
        <v>0.56625317090160432</v>
      </c>
      <c r="K551" s="6">
        <v>0.33412619637510366</v>
      </c>
      <c r="L551" s="6">
        <v>2.589512056834835E-3</v>
      </c>
      <c r="M551" s="6">
        <v>5.0375833291436752E-2</v>
      </c>
      <c r="N551" s="6">
        <v>3.3981666743678779E-2</v>
      </c>
      <c r="O551" s="6">
        <v>-4.6348858642659696E-3</v>
      </c>
      <c r="P551" s="55">
        <v>-7.7671042989306428E-3</v>
      </c>
      <c r="Q551" s="55">
        <v>-6.7003215530954917E-3</v>
      </c>
      <c r="R551" s="6">
        <v>-4.2502552006151273E-2</v>
      </c>
      <c r="S551" s="83">
        <v>5.0711238773159438E-2</v>
      </c>
      <c r="T551" s="87">
        <v>-0.8381288454867547</v>
      </c>
      <c r="U551" s="83">
        <v>8.508529808098908E-3</v>
      </c>
      <c r="V551" s="83">
        <v>5.2904449005590347E-2</v>
      </c>
      <c r="W551" s="29">
        <v>0.16082824730297868</v>
      </c>
      <c r="X551">
        <v>0.56278003415684652</v>
      </c>
      <c r="Y551">
        <v>0.5780365009020656</v>
      </c>
      <c r="Z551" s="5">
        <v>0</v>
      </c>
      <c r="AA551">
        <v>0</v>
      </c>
      <c r="AB551" s="5">
        <f>SUM(TBL_DATA[[#This Row],[Consumer.Discretionary.1]:[Utilities.1]])*SQRT(252)</f>
        <v>0</v>
      </c>
      <c r="BO551" s="5" t="str">
        <f xml:space="preserve"> IF(ISBLANK(TBL_DATA[[#This Row],[SMALL.CAP]]),"",  SUM(TBL_DATA[[#This Row],[LARGE.CAP]:[SMALL.CAP]])*SQRT(252))</f>
        <v/>
      </c>
    </row>
    <row r="552" spans="1:67" x14ac:dyDescent="0.25">
      <c r="A552" s="3">
        <f>DATE(YEAR(TBL_DATA[[#This Row],[Date]]), MONTH(TBL_DATA[[#This Row],[Date]]), DAY(TBL_DATA[[#This Row],[Date]]))</f>
        <v>41540</v>
      </c>
      <c r="B552" s="73" t="s">
        <v>668</v>
      </c>
      <c r="C552" s="11">
        <v>-3.0595813204509063E-3</v>
      </c>
      <c r="D552" s="6">
        <v>0.10389137609008059</v>
      </c>
      <c r="E552" s="83">
        <v>6.3155298404593774E-2</v>
      </c>
      <c r="F552" s="55">
        <v>0.29456917190189441</v>
      </c>
      <c r="G552" s="121">
        <v>0.30137805488640146</v>
      </c>
      <c r="H552" s="120">
        <v>2.6322806188766703E-3</v>
      </c>
      <c r="I552" s="55">
        <v>8.0177935132991873E-2</v>
      </c>
      <c r="J552" s="6">
        <v>0.58047112392837308</v>
      </c>
      <c r="K552" s="6">
        <v>0.31624085658530166</v>
      </c>
      <c r="L552" s="6">
        <v>2.6041299224353835E-3</v>
      </c>
      <c r="M552" s="6">
        <v>4.9993247020009804E-2</v>
      </c>
      <c r="N552" s="6">
        <v>3.35050239824735E-2</v>
      </c>
      <c r="O552" s="6">
        <v>-7.6802863745041305E-3</v>
      </c>
      <c r="P552" s="55">
        <v>-7.6857305394355865E-3</v>
      </c>
      <c r="Q552" s="55">
        <v>-6.6270496235153959E-3</v>
      </c>
      <c r="R552" s="6">
        <v>-4.0437990050071426E-2</v>
      </c>
      <c r="S552" s="83">
        <v>5.0644843782585859E-2</v>
      </c>
      <c r="T552" s="87">
        <v>-0.79846213414475886</v>
      </c>
      <c r="U552" s="83">
        <v>1.2625753458202826E-2</v>
      </c>
      <c r="V552" s="83">
        <v>5.2706048489011441E-2</v>
      </c>
      <c r="W552" s="29">
        <v>0.23955037078590971</v>
      </c>
      <c r="X552">
        <v>0.54897910241319881</v>
      </c>
      <c r="Y552">
        <v>0.56235296441407834</v>
      </c>
      <c r="Z552" s="5">
        <v>0</v>
      </c>
      <c r="AA552">
        <v>0</v>
      </c>
      <c r="AB552" s="5">
        <f>SUM(TBL_DATA[[#This Row],[Consumer.Discretionary.1]:[Utilities.1]])*SQRT(252)</f>
        <v>0</v>
      </c>
      <c r="BO552" s="5" t="str">
        <f xml:space="preserve"> IF(ISBLANK(TBL_DATA[[#This Row],[SMALL.CAP]]),"",  SUM(TBL_DATA[[#This Row],[LARGE.CAP]:[SMALL.CAP]])*SQRT(252))</f>
        <v/>
      </c>
    </row>
    <row r="553" spans="1:67" x14ac:dyDescent="0.25">
      <c r="A553" s="3">
        <f>DATE(YEAR(TBL_DATA[[#This Row],[Date]]), MONTH(TBL_DATA[[#This Row],[Date]]), DAY(TBL_DATA[[#This Row],[Date]]))</f>
        <v>41541</v>
      </c>
      <c r="B553" s="73" t="s">
        <v>669</v>
      </c>
      <c r="C553" s="11">
        <v>1.2383567544284547E-3</v>
      </c>
      <c r="D553" s="6">
        <v>0.10525838743181715</v>
      </c>
      <c r="E553" s="83">
        <v>7.4282985179603633E-2</v>
      </c>
      <c r="F553" s="55">
        <v>0.29528813621566408</v>
      </c>
      <c r="G553" s="122">
        <v>0.29589793391371932</v>
      </c>
      <c r="H553" s="120">
        <v>2.6384681630150101E-3</v>
      </c>
      <c r="I553" s="55">
        <v>7.7630570164844537E-2</v>
      </c>
      <c r="J553" s="6">
        <v>0.57926550480917749</v>
      </c>
      <c r="K553" s="6">
        <v>0.31562836390040994</v>
      </c>
      <c r="L553" s="6">
        <v>2.6012377602492136E-3</v>
      </c>
      <c r="M553" s="6">
        <v>4.9915372815853155E-2</v>
      </c>
      <c r="N553" s="6">
        <v>3.35050239824735E-2</v>
      </c>
      <c r="O553" s="6">
        <v>-6.4514405545833542E-3</v>
      </c>
      <c r="P553" s="55">
        <v>-7.6871292716489499E-3</v>
      </c>
      <c r="Q553" s="55">
        <v>-6.6300974571313984E-3</v>
      </c>
      <c r="R553" s="54">
        <v>-3.5280974180554869E-2</v>
      </c>
      <c r="S553" s="83">
        <v>5.0751460597822512E-2</v>
      </c>
      <c r="T553" s="87">
        <v>-0.69517160225470631</v>
      </c>
      <c r="U553" s="83">
        <v>1.0433370430564359E-2</v>
      </c>
      <c r="V553" s="83">
        <v>5.2661984263306906E-2</v>
      </c>
      <c r="W553" s="29">
        <v>0.19811958429819326</v>
      </c>
      <c r="X553">
        <v>0.54396501166317612</v>
      </c>
      <c r="Y553">
        <v>0.56180812018019988</v>
      </c>
      <c r="Z553" s="5">
        <v>0</v>
      </c>
      <c r="AA553">
        <v>0</v>
      </c>
      <c r="AB553" s="5">
        <f>SUM(TBL_DATA[[#This Row],[Consumer.Discretionary.1]:[Utilities.1]])*SQRT(252)</f>
        <v>0</v>
      </c>
      <c r="BO553" s="5" t="str">
        <f xml:space="preserve"> IF(ISBLANK(TBL_DATA[[#This Row],[SMALL.CAP]]),"",  SUM(TBL_DATA[[#This Row],[LARGE.CAP]:[SMALL.CAP]])*SQRT(252))</f>
        <v/>
      </c>
    </row>
    <row r="554" spans="1:67" x14ac:dyDescent="0.25">
      <c r="A554" s="3">
        <f>DATE(YEAR(TBL_DATA[[#This Row],[Date]]), MONTH(TBL_DATA[[#This Row],[Date]]), DAY(TBL_DATA[[#This Row],[Date]]))</f>
        <v>41542</v>
      </c>
      <c r="B554" s="73" t="s">
        <v>670</v>
      </c>
      <c r="C554" s="11">
        <v>1.4115938911594427E-3</v>
      </c>
      <c r="D554" s="6">
        <v>0.10681856341966856</v>
      </c>
      <c r="E554" s="83">
        <v>9.1841790467228845E-2</v>
      </c>
      <c r="F554" s="55">
        <v>0.30318091972733957</v>
      </c>
      <c r="G554" s="121">
        <v>0.30231721679804735</v>
      </c>
      <c r="H554" s="120">
        <v>2.6277032507999662E-3</v>
      </c>
      <c r="I554" s="55">
        <v>9.4478688499522567E-2</v>
      </c>
      <c r="J554" s="6">
        <v>0.60481488639976622</v>
      </c>
      <c r="K554" s="6">
        <v>0.32852186652595528</v>
      </c>
      <c r="L554" s="6">
        <v>2.5778832972589865E-3</v>
      </c>
      <c r="M554" s="6">
        <v>4.9939890497152542E-2</v>
      </c>
      <c r="N554" s="6">
        <v>3.35050239824735E-2</v>
      </c>
      <c r="O554" s="6">
        <v>-5.0489534775000067E-3</v>
      </c>
      <c r="P554" s="55">
        <v>-7.6779050055090052E-3</v>
      </c>
      <c r="Q554" s="55">
        <v>-6.6203539928428746E-3</v>
      </c>
      <c r="R554" s="6">
        <v>-3.4104091310565243E-2</v>
      </c>
      <c r="S554" s="83">
        <v>5.079936907443032E-2</v>
      </c>
      <c r="T554" s="87">
        <v>-0.67134871814247421</v>
      </c>
      <c r="U554" s="83">
        <v>9.0130469024114479E-3</v>
      </c>
      <c r="V554" s="83">
        <v>5.2601234555335386E-2</v>
      </c>
      <c r="W554" s="29">
        <v>0.1713466799515877</v>
      </c>
      <c r="X554">
        <v>0.54983380834398266</v>
      </c>
      <c r="Y554">
        <v>0.57316827069016585</v>
      </c>
      <c r="Z554" s="5">
        <v>0</v>
      </c>
      <c r="AA554">
        <v>0</v>
      </c>
      <c r="AB554" s="5">
        <f>SUM(TBL_DATA[[#This Row],[Consumer.Discretionary.1]:[Utilities.1]])*SQRT(252)</f>
        <v>0</v>
      </c>
      <c r="BO554" s="5" t="str">
        <f xml:space="preserve"> IF(ISBLANK(TBL_DATA[[#This Row],[SMALL.CAP]]),"",  SUM(TBL_DATA[[#This Row],[LARGE.CAP]:[SMALL.CAP]])*SQRT(252))</f>
        <v/>
      </c>
    </row>
    <row r="555" spans="1:67" x14ac:dyDescent="0.25">
      <c r="A555" s="3">
        <f>DATE(YEAR(TBL_DATA[[#This Row],[Date]]), MONTH(TBL_DATA[[#This Row],[Date]]), DAY(TBL_DATA[[#This Row],[Date]]))</f>
        <v>41543</v>
      </c>
      <c r="B555" s="73" t="s">
        <v>671</v>
      </c>
      <c r="C555" s="11">
        <v>1.7317993260750088E-3</v>
      </c>
      <c r="D555" s="6">
        <v>0.10873535106188603</v>
      </c>
      <c r="E555" s="83">
        <v>8.6254283162116696E-2</v>
      </c>
      <c r="F555" s="55">
        <v>0.29868321726177965</v>
      </c>
      <c r="G555" s="121">
        <v>0.29546913980306427</v>
      </c>
      <c r="H555" s="120">
        <v>2.6175893265398009E-3</v>
      </c>
      <c r="I555" s="55">
        <v>9.9806142646104101E-2</v>
      </c>
      <c r="J555" s="6">
        <v>0.61207397305307476</v>
      </c>
      <c r="K555" s="6">
        <v>0.3159008620084135</v>
      </c>
      <c r="L555" s="6">
        <v>2.5793544264266855E-3</v>
      </c>
      <c r="M555" s="6">
        <v>4.9505308472937042E-2</v>
      </c>
      <c r="N555" s="6">
        <v>3.35050239824735E-2</v>
      </c>
      <c r="O555" s="6">
        <v>-3.3258979256547416E-3</v>
      </c>
      <c r="P555" s="55">
        <v>-7.6425741419575716E-3</v>
      </c>
      <c r="Q555" s="55">
        <v>-6.5942260461424864E-3</v>
      </c>
      <c r="R555" s="6">
        <v>-4.2948611232271117E-2</v>
      </c>
      <c r="S555" s="83">
        <v>5.0240948537560337E-2</v>
      </c>
      <c r="T555" s="87">
        <v>-0.854852714418052</v>
      </c>
      <c r="U555" s="83">
        <v>-8.1223107289796204E-4</v>
      </c>
      <c r="V555" s="83">
        <v>5.1927407288634458E-2</v>
      </c>
      <c r="W555" s="29">
        <v>-1.5641664302306464E-2</v>
      </c>
      <c r="X555">
        <v>0.54357073118690291</v>
      </c>
      <c r="Y555">
        <v>0.56205058669875385</v>
      </c>
      <c r="Z555" s="5">
        <v>0</v>
      </c>
      <c r="AA555">
        <v>0</v>
      </c>
      <c r="AB555" s="5">
        <f>SUM(TBL_DATA[[#This Row],[Consumer.Discretionary.1]:[Utilities.1]])*SQRT(252)</f>
        <v>0</v>
      </c>
      <c r="BO555" s="5" t="str">
        <f xml:space="preserve"> IF(ISBLANK(TBL_DATA[[#This Row],[SMALL.CAP]]),"",  SUM(TBL_DATA[[#This Row],[LARGE.CAP]:[SMALL.CAP]])*SQRT(252))</f>
        <v/>
      </c>
    </row>
    <row r="556" spans="1:67" x14ac:dyDescent="0.25">
      <c r="A556" s="3">
        <f>DATE(YEAR(TBL_DATA[[#This Row],[Date]]), MONTH(TBL_DATA[[#This Row],[Date]]), DAY(TBL_DATA[[#This Row],[Date]]))</f>
        <v>41544</v>
      </c>
      <c r="B556" s="73" t="s">
        <v>672</v>
      </c>
      <c r="C556" s="11">
        <v>-5.7626846069321568E-4</v>
      </c>
      <c r="D556" s="6">
        <v>0.10809642184781332</v>
      </c>
      <c r="E556" s="83">
        <v>7.41201206329547E-2</v>
      </c>
      <c r="F556" s="55">
        <v>0.30508351045229859</v>
      </c>
      <c r="G556" s="121">
        <v>0.30789500270564851</v>
      </c>
      <c r="H556" s="120">
        <v>2.594216485493414E-3</v>
      </c>
      <c r="I556" s="55">
        <v>9.3047134386663677E-2</v>
      </c>
      <c r="J556" s="6">
        <v>0.61191872667591984</v>
      </c>
      <c r="K556" s="6">
        <v>0.31566357931430994</v>
      </c>
      <c r="L556" s="6">
        <v>2.5796159245831851E-3</v>
      </c>
      <c r="M556" s="6">
        <v>4.9501743181893806E-2</v>
      </c>
      <c r="N556" s="6">
        <v>3.3524841139389215E-2</v>
      </c>
      <c r="O556" s="6">
        <v>-3.900249776270015E-3</v>
      </c>
      <c r="P556" s="55">
        <v>-7.6794011151467712E-3</v>
      </c>
      <c r="Q556" s="55">
        <v>-6.6311285196404696E-3</v>
      </c>
      <c r="R556" s="6">
        <v>-2.4674186355014061E-2</v>
      </c>
      <c r="S556" s="83">
        <v>4.9033766239923907E-2</v>
      </c>
      <c r="T556" s="87">
        <v>-0.50320805940711177</v>
      </c>
      <c r="U556" s="83">
        <v>1.1852104629956894E-2</v>
      </c>
      <c r="V556" s="83">
        <v>5.1144284683519399E-2</v>
      </c>
      <c r="W556" s="29">
        <v>0.23173859412244524</v>
      </c>
      <c r="X556">
        <v>0.55488287296117589</v>
      </c>
      <c r="Y556">
        <v>0.56183946044605126</v>
      </c>
      <c r="Z556" s="5">
        <v>0</v>
      </c>
      <c r="AA556">
        <v>0</v>
      </c>
      <c r="AB556" s="5">
        <f>SUM(TBL_DATA[[#This Row],[Consumer.Discretionary.1]:[Utilities.1]])*SQRT(252)</f>
        <v>0</v>
      </c>
      <c r="BO556" s="5" t="str">
        <f xml:space="preserve"> IF(ISBLANK(TBL_DATA[[#This Row],[SMALL.CAP]]),"",  SUM(TBL_DATA[[#This Row],[LARGE.CAP]:[SMALL.CAP]])*SQRT(252))</f>
        <v/>
      </c>
    </row>
    <row r="557" spans="1:67" x14ac:dyDescent="0.25">
      <c r="A557" s="3">
        <f>DATE(YEAR(TBL_DATA[[#This Row],[Date]]), MONTH(TBL_DATA[[#This Row],[Date]]), DAY(TBL_DATA[[#This Row],[Date]]))</f>
        <v>41547</v>
      </c>
      <c r="B557" s="73" t="s">
        <v>673</v>
      </c>
      <c r="C557" s="11">
        <v>3.7009721756621539E-3</v>
      </c>
      <c r="D557" s="6">
        <v>0.11219745587302299</v>
      </c>
      <c r="E557" s="83">
        <v>9.8322604757228982E-2</v>
      </c>
      <c r="F557" s="55">
        <v>0.28632988942170085</v>
      </c>
      <c r="G557" s="121">
        <v>0.2718160326100828</v>
      </c>
      <c r="H557" s="120">
        <v>2.674208260369963E-3</v>
      </c>
      <c r="I557" s="55">
        <v>0.12231288049139777</v>
      </c>
      <c r="J557" s="6">
        <v>0.62677999893781922</v>
      </c>
      <c r="K557" s="6">
        <v>0.2991991201943236</v>
      </c>
      <c r="L557" s="6">
        <v>2.623445151378355E-3</v>
      </c>
      <c r="M557" s="6">
        <v>4.9747921457708844E-2</v>
      </c>
      <c r="N557" s="6">
        <v>3.3524841139389215E-2</v>
      </c>
      <c r="O557" s="6">
        <v>-2.1371231650790801E-4</v>
      </c>
      <c r="P557" s="55">
        <v>-7.7015673737094517E-3</v>
      </c>
      <c r="Q557" s="55">
        <v>-6.6480815892615468E-3</v>
      </c>
      <c r="R557" s="6">
        <v>-3.3158936044004328E-3</v>
      </c>
      <c r="S557" s="83">
        <v>4.9311923829151151E-2</v>
      </c>
      <c r="T557" s="87">
        <v>-6.7243241530970541E-2</v>
      </c>
      <c r="U557" s="83">
        <v>3.0598183084309172E-2</v>
      </c>
      <c r="V557" s="83">
        <v>5.1310653409225727E-2</v>
      </c>
      <c r="W557" s="29">
        <v>0.59633197106797275</v>
      </c>
      <c r="X557">
        <v>0.52135979190006854</v>
      </c>
      <c r="Y557">
        <v>0.54699096902446542</v>
      </c>
      <c r="Z557" s="5">
        <v>0</v>
      </c>
      <c r="AA557">
        <v>0</v>
      </c>
      <c r="AB557" s="5">
        <f>SUM(TBL_DATA[[#This Row],[Consumer.Discretionary.1]:[Utilities.1]])*SQRT(252)</f>
        <v>0</v>
      </c>
      <c r="BO557" s="5" t="str">
        <f xml:space="preserve"> IF(ISBLANK(TBL_DATA[[#This Row],[SMALL.CAP]]),"",  SUM(TBL_DATA[[#This Row],[LARGE.CAP]:[SMALL.CAP]])*SQRT(252))</f>
        <v/>
      </c>
    </row>
    <row r="558" spans="1:67" x14ac:dyDescent="0.25">
      <c r="A558" s="3">
        <f>DATE(YEAR(TBL_DATA[[#This Row],[Date]]), MONTH(TBL_DATA[[#This Row],[Date]]), DAY(TBL_DATA[[#This Row],[Date]]))</f>
        <v>41548</v>
      </c>
      <c r="B558" s="73" t="s">
        <v>674</v>
      </c>
      <c r="C558" s="11">
        <v>1.1890288706897284E-3</v>
      </c>
      <c r="D558" s="6">
        <v>0.11351989075796376</v>
      </c>
      <c r="E558" s="83">
        <v>9.8116254287795579E-2</v>
      </c>
      <c r="F558" s="55">
        <v>0.28049255450056831</v>
      </c>
      <c r="G558" s="121">
        <v>0.2682578234306896</v>
      </c>
      <c r="H558" s="120">
        <v>2.676894004587608E-3</v>
      </c>
      <c r="I558" s="55">
        <v>0.11821322331277884</v>
      </c>
      <c r="J558" s="6">
        <v>0.59937442738798807</v>
      </c>
      <c r="K558" s="6">
        <v>0.28917057355152587</v>
      </c>
      <c r="L558" s="6">
        <v>2.6383647149673243E-3</v>
      </c>
      <c r="M558" s="6">
        <v>4.967666149038908E-2</v>
      </c>
      <c r="N558" s="6">
        <v>3.3482193216025961E-2</v>
      </c>
      <c r="O558" s="6">
        <v>0</v>
      </c>
      <c r="P558" s="55">
        <v>-7.6574087223181568E-3</v>
      </c>
      <c r="Q558" s="55">
        <v>-6.6054319730293473E-3</v>
      </c>
      <c r="R558" s="6">
        <v>7.0166523080041898E-3</v>
      </c>
      <c r="S558" s="83">
        <v>4.8670778834773172E-2</v>
      </c>
      <c r="T558" s="87">
        <v>0.14416560564654649</v>
      </c>
      <c r="U558" s="83">
        <v>4.2414827837401914E-2</v>
      </c>
      <c r="V558" s="83">
        <v>5.0187913274064189E-2</v>
      </c>
      <c r="W558" s="29">
        <v>0.84512037003381046</v>
      </c>
      <c r="X558">
        <v>0.51793611906362513</v>
      </c>
      <c r="Y558">
        <v>0.53774582615909339</v>
      </c>
      <c r="Z558" s="5">
        <v>0</v>
      </c>
      <c r="AA558">
        <v>0</v>
      </c>
      <c r="AB558" s="5">
        <f>SUM(TBL_DATA[[#This Row],[Consumer.Discretionary.1]:[Utilities.1]])*SQRT(252)</f>
        <v>0</v>
      </c>
      <c r="BO558" s="5" t="str">
        <f xml:space="preserve"> IF(ISBLANK(TBL_DATA[[#This Row],[SMALL.CAP]]),"",  SUM(TBL_DATA[[#This Row],[LARGE.CAP]:[SMALL.CAP]])*SQRT(252))</f>
        <v/>
      </c>
    </row>
    <row r="559" spans="1:67" x14ac:dyDescent="0.25">
      <c r="A559" s="3">
        <f>DATE(YEAR(TBL_DATA[[#This Row],[Date]]), MONTH(TBL_DATA[[#This Row],[Date]]), DAY(TBL_DATA[[#This Row],[Date]]))</f>
        <v>41549</v>
      </c>
      <c r="B559" s="73" t="s">
        <v>675</v>
      </c>
      <c r="C559" s="11">
        <v>2.0016012810248956E-3</v>
      </c>
      <c r="D559" s="6">
        <v>0.11574871359775152</v>
      </c>
      <c r="E559" s="83">
        <v>0.10330195129824071</v>
      </c>
      <c r="F559" s="55">
        <v>0.27937275491086233</v>
      </c>
      <c r="G559" s="121">
        <v>0.26568842960020073</v>
      </c>
      <c r="H559" s="120">
        <v>2.6849234005684548E-3</v>
      </c>
      <c r="I559" s="55">
        <v>0.11976187940918548</v>
      </c>
      <c r="J559" s="6">
        <v>0.60069299144696719</v>
      </c>
      <c r="K559" s="6">
        <v>0.28945491445337906</v>
      </c>
      <c r="L559" s="6">
        <v>2.6411163536651282E-3</v>
      </c>
      <c r="M559" s="6">
        <v>4.9738419938631255E-2</v>
      </c>
      <c r="N559" s="6">
        <v>3.3482193216025961E-2</v>
      </c>
      <c r="O559" s="6">
        <v>0</v>
      </c>
      <c r="P559" s="55">
        <v>-7.65573499827158E-3</v>
      </c>
      <c r="Q559" s="55">
        <v>-6.602450422537238E-3</v>
      </c>
      <c r="R559" s="6">
        <v>1.37995015425878E-2</v>
      </c>
      <c r="S559" s="83">
        <v>4.873165527440864E-2</v>
      </c>
      <c r="T559" s="87">
        <v>0.28317325699040208</v>
      </c>
      <c r="U559" s="83">
        <v>4.3114226572322334E-2</v>
      </c>
      <c r="V559" s="83">
        <v>5.0209876377278063E-2</v>
      </c>
      <c r="W559" s="29">
        <v>0.85868019766392434</v>
      </c>
      <c r="X559">
        <v>0.51544973527997917</v>
      </c>
      <c r="Y559">
        <v>0.53801014344841014</v>
      </c>
      <c r="Z559" s="5">
        <v>0</v>
      </c>
      <c r="AA559">
        <v>0</v>
      </c>
      <c r="AB559" s="5">
        <f>SUM(TBL_DATA[[#This Row],[Consumer.Discretionary.1]:[Utilities.1]])*SQRT(252)</f>
        <v>0</v>
      </c>
      <c r="BO559" s="5" t="str">
        <f xml:space="preserve"> IF(ISBLANK(TBL_DATA[[#This Row],[SMALL.CAP]]),"",  SUM(TBL_DATA[[#This Row],[LARGE.CAP]:[SMALL.CAP]])*SQRT(252))</f>
        <v/>
      </c>
    </row>
    <row r="560" spans="1:67" x14ac:dyDescent="0.25">
      <c r="A560" s="3">
        <f>DATE(YEAR(TBL_DATA[[#This Row],[Date]]), MONTH(TBL_DATA[[#This Row],[Date]]), DAY(TBL_DATA[[#This Row],[Date]]))</f>
        <v>41550</v>
      </c>
      <c r="B560" s="73" t="s">
        <v>676</v>
      </c>
      <c r="C560" s="11">
        <v>-2.5302969769609973E-4</v>
      </c>
      <c r="D560" s="6">
        <v>0.11546639603804509</v>
      </c>
      <c r="E560" s="83">
        <v>0.11785314616743103</v>
      </c>
      <c r="F560" s="55">
        <v>0.27700196215740097</v>
      </c>
      <c r="G560" s="121">
        <v>0.26202234976123207</v>
      </c>
      <c r="H560" s="120">
        <v>2.6895306470777541E-3</v>
      </c>
      <c r="I560" s="55">
        <v>0.12308373701441067</v>
      </c>
      <c r="J560" s="6">
        <v>0.60594415626315723</v>
      </c>
      <c r="K560" s="6">
        <v>0.28931514759493665</v>
      </c>
      <c r="L560" s="6">
        <v>2.6393283470225802E-3</v>
      </c>
      <c r="M560" s="6">
        <v>4.9699859743711286E-2</v>
      </c>
      <c r="N560" s="6">
        <v>3.3486017360488826E-2</v>
      </c>
      <c r="O560" s="6">
        <v>-2.5302969769602779E-4</v>
      </c>
      <c r="P560" s="55">
        <v>-7.6836687990085436E-3</v>
      </c>
      <c r="Q560" s="55">
        <v>-6.6312007924092219E-3</v>
      </c>
      <c r="R560" s="6">
        <v>3.0926914512558801E-2</v>
      </c>
      <c r="S560" s="83">
        <v>4.8405742139994754E-2</v>
      </c>
      <c r="T560" s="87">
        <v>0.6389100372248141</v>
      </c>
      <c r="U560" s="83">
        <v>5.2538816463366445E-2</v>
      </c>
      <c r="V560" s="83">
        <v>4.9938821287356279E-2</v>
      </c>
      <c r="W560" s="29">
        <v>1.0520636072094967</v>
      </c>
      <c r="X560">
        <v>0.51188118715306585</v>
      </c>
      <c r="Y560">
        <v>0.53788023536372542</v>
      </c>
      <c r="Z560" s="5">
        <v>0</v>
      </c>
      <c r="AA560">
        <v>0</v>
      </c>
      <c r="AB560" s="5">
        <f>SUM(TBL_DATA[[#This Row],[Consumer.Discretionary.1]:[Utilities.1]])*SQRT(252)</f>
        <v>0</v>
      </c>
      <c r="BO560" s="5" t="str">
        <f xml:space="preserve"> IF(ISBLANK(TBL_DATA[[#This Row],[SMALL.CAP]]),"",  SUM(TBL_DATA[[#This Row],[LARGE.CAP]:[SMALL.CAP]])*SQRT(252))</f>
        <v/>
      </c>
    </row>
    <row r="561" spans="1:67" x14ac:dyDescent="0.25">
      <c r="A561" s="3">
        <f>DATE(YEAR(TBL_DATA[[#This Row],[Date]]), MONTH(TBL_DATA[[#This Row],[Date]]), DAY(TBL_DATA[[#This Row],[Date]]))</f>
        <v>41551</v>
      </c>
      <c r="B561" s="73" t="s">
        <v>677</v>
      </c>
      <c r="C561" s="11">
        <v>2.1313156878152999E-4</v>
      </c>
      <c r="D561" s="6">
        <v>0.11570413714095573</v>
      </c>
      <c r="E561" s="83">
        <v>0.13470779913086584</v>
      </c>
      <c r="F561" s="55">
        <v>0.28497459392111901</v>
      </c>
      <c r="G561" s="121">
        <v>0.29098181764624237</v>
      </c>
      <c r="H561" s="120">
        <v>2.5845857808651498E-3</v>
      </c>
      <c r="I561" s="55">
        <v>0.14009774436730416</v>
      </c>
      <c r="J561" s="6">
        <v>0.60675681403992565</v>
      </c>
      <c r="K561" s="6">
        <v>0.30335755054388286</v>
      </c>
      <c r="L561" s="6">
        <v>2.5619298369262498E-3</v>
      </c>
      <c r="M561" s="6">
        <v>4.8726199031133607E-2</v>
      </c>
      <c r="N561" s="6">
        <v>3.2392350809077423E-2</v>
      </c>
      <c r="O561" s="6">
        <v>-3.9952057531045249E-5</v>
      </c>
      <c r="P561" s="55">
        <v>-7.4507513933755693E-3</v>
      </c>
      <c r="Q561" s="55">
        <v>-6.4189020918300451E-3</v>
      </c>
      <c r="R561" s="6">
        <v>2.221254519332283E-2</v>
      </c>
      <c r="S561" s="83">
        <v>4.8411921717585335E-2</v>
      </c>
      <c r="T561" s="87">
        <v>0.45882386827983029</v>
      </c>
      <c r="U561" s="83">
        <v>4.553206781293917E-2</v>
      </c>
      <c r="V561" s="83">
        <v>4.9879012610447561E-2</v>
      </c>
      <c r="W561" s="29">
        <v>0.91285022357082735</v>
      </c>
      <c r="X561">
        <v>0.53942730524718752</v>
      </c>
      <c r="Y561">
        <v>0.55077903967369979</v>
      </c>
      <c r="Z561" s="5">
        <v>0</v>
      </c>
      <c r="AA561">
        <v>0</v>
      </c>
      <c r="AB561" s="5">
        <f>SUM(TBL_DATA[[#This Row],[Consumer.Discretionary.1]:[Utilities.1]])*SQRT(252)</f>
        <v>0</v>
      </c>
      <c r="BO561" s="5" t="str">
        <f xml:space="preserve"> IF(ISBLANK(TBL_DATA[[#This Row],[SMALL.CAP]]),"",  SUM(TBL_DATA[[#This Row],[LARGE.CAP]:[SMALL.CAP]])*SQRT(252))</f>
        <v/>
      </c>
    </row>
    <row r="562" spans="1:67" x14ac:dyDescent="0.25">
      <c r="A562" s="3">
        <f>DATE(YEAR(TBL_DATA[[#This Row],[Date]]), MONTH(TBL_DATA[[#This Row],[Date]]), DAY(TBL_DATA[[#This Row],[Date]]))</f>
        <v>41554</v>
      </c>
      <c r="B562" s="73" t="s">
        <v>678</v>
      </c>
      <c r="C562" s="11">
        <v>-4.6346238363497968E-3</v>
      </c>
      <c r="D562" s="6">
        <v>0.11053326815264808</v>
      </c>
      <c r="E562" s="83">
        <v>0.13694424368302127</v>
      </c>
      <c r="F562" s="55">
        <v>0.30820324963657275</v>
      </c>
      <c r="G562" s="121">
        <v>0.3318189387024722</v>
      </c>
      <c r="H562" s="120">
        <v>2.5616209852411197E-3</v>
      </c>
      <c r="I562" s="55">
        <v>0.14070057707886097</v>
      </c>
      <c r="J562" s="6">
        <v>0.6466581034604354</v>
      </c>
      <c r="K562" s="6">
        <v>0.33761134137765531</v>
      </c>
      <c r="L562" s="6">
        <v>2.5504935839635642E-3</v>
      </c>
      <c r="M562" s="6">
        <v>4.9747133576167869E-2</v>
      </c>
      <c r="N562" s="6">
        <v>3.3619176780540855E-2</v>
      </c>
      <c r="O562" s="6">
        <v>-4.6743907311227462E-3</v>
      </c>
      <c r="P562" s="55">
        <v>-7.6767289215433372E-3</v>
      </c>
      <c r="Q562" s="55">
        <v>-6.6232598216518727E-3</v>
      </c>
      <c r="R562" s="6">
        <v>2.0611722705284441E-2</v>
      </c>
      <c r="S562" s="83">
        <v>4.8445679153037526E-2</v>
      </c>
      <c r="T562" s="87">
        <v>0.42546049649078133</v>
      </c>
      <c r="U562" s="83">
        <v>3.9992404744444876E-2</v>
      </c>
      <c r="V562" s="83">
        <v>4.9955933265164676E-2</v>
      </c>
      <c r="W562" s="29">
        <v>0.8005536505977443</v>
      </c>
      <c r="X562">
        <v>0.57603727197332666</v>
      </c>
      <c r="Y562">
        <v>0.58104332142935378</v>
      </c>
      <c r="Z562" s="5">
        <v>0</v>
      </c>
      <c r="AA562">
        <v>0</v>
      </c>
      <c r="AB562" s="5">
        <f>SUM(TBL_DATA[[#This Row],[Consumer.Discretionary.1]:[Utilities.1]])*SQRT(252)</f>
        <v>0</v>
      </c>
      <c r="BO562" s="5" t="str">
        <f xml:space="preserve"> IF(ISBLANK(TBL_DATA[[#This Row],[SMALL.CAP]]),"",  SUM(TBL_DATA[[#This Row],[LARGE.CAP]:[SMALL.CAP]])*SQRT(252))</f>
        <v/>
      </c>
    </row>
    <row r="563" spans="1:67" x14ac:dyDescent="0.25">
      <c r="A563" s="3">
        <f>DATE(YEAR(TBL_DATA[[#This Row],[Date]]), MONTH(TBL_DATA[[#This Row],[Date]]), DAY(TBL_DATA[[#This Row],[Date]]))</f>
        <v>41555</v>
      </c>
      <c r="B563" s="73" t="s">
        <v>679</v>
      </c>
      <c r="C563" s="11">
        <v>-9.39268654919128E-3</v>
      </c>
      <c r="D563" s="6">
        <v>0.10010237726244142</v>
      </c>
      <c r="E563" s="83">
        <v>0.10921594430179904</v>
      </c>
      <c r="F563" s="55">
        <v>0.34128771130856866</v>
      </c>
      <c r="G563" s="121">
        <v>0.37497785721205545</v>
      </c>
      <c r="H563" s="120">
        <v>2.6702915429535931E-3</v>
      </c>
      <c r="I563" s="55">
        <v>0.10742803283030788</v>
      </c>
      <c r="J563" s="6">
        <v>0.7040971471835612</v>
      </c>
      <c r="K563" s="6">
        <v>0.35551291418709713</v>
      </c>
      <c r="L563" s="6">
        <v>2.7115529420387373E-3</v>
      </c>
      <c r="M563" s="6">
        <v>5.3618078841763034E-2</v>
      </c>
      <c r="N563" s="6">
        <v>3.8511547487042025E-2</v>
      </c>
      <c r="O563" s="6">
        <v>-1.4023172193368016E-2</v>
      </c>
      <c r="P563" s="55">
        <v>-8.4751770080862699E-3</v>
      </c>
      <c r="Q563" s="55">
        <v>-7.3397349193705941E-3</v>
      </c>
      <c r="R563" s="6">
        <v>1.0302610154574232E-2</v>
      </c>
      <c r="S563" s="83">
        <v>4.8994297737876828E-2</v>
      </c>
      <c r="T563" s="87">
        <v>0.21028182115588165</v>
      </c>
      <c r="U563" s="83">
        <v>2.6408848882242486E-2</v>
      </c>
      <c r="V563" s="83">
        <v>5.0850545813877747E-2</v>
      </c>
      <c r="W563" s="29">
        <v>0.51934248609451861</v>
      </c>
      <c r="X563">
        <v>0.6123543559182506</v>
      </c>
      <c r="Y563">
        <v>0.59624903705339183</v>
      </c>
      <c r="Z563" s="5">
        <v>0</v>
      </c>
      <c r="AA563">
        <v>0</v>
      </c>
      <c r="AB563" s="5">
        <f>SUM(TBL_DATA[[#This Row],[Consumer.Discretionary.1]:[Utilities.1]])*SQRT(252)</f>
        <v>0</v>
      </c>
      <c r="BO563" s="5" t="str">
        <f xml:space="preserve"> IF(ISBLANK(TBL_DATA[[#This Row],[SMALL.CAP]]),"",  SUM(TBL_DATA[[#This Row],[LARGE.CAP]:[SMALL.CAP]])*SQRT(252))</f>
        <v/>
      </c>
    </row>
    <row r="564" spans="1:67" x14ac:dyDescent="0.25">
      <c r="A564" s="3">
        <f>DATE(YEAR(TBL_DATA[[#This Row],[Date]]), MONTH(TBL_DATA[[#This Row],[Date]]), DAY(TBL_DATA[[#This Row],[Date]]))</f>
        <v>41556</v>
      </c>
      <c r="B564" s="73" t="s">
        <v>680</v>
      </c>
      <c r="C564" s="11">
        <v>2.161081621352448E-4</v>
      </c>
      <c r="D564" s="6">
        <v>0.10034011836535206</v>
      </c>
      <c r="E564" s="83">
        <v>0.11249201264283659</v>
      </c>
      <c r="F564" s="55">
        <v>0.34853779934323054</v>
      </c>
      <c r="G564" s="121">
        <v>0.36560811118575559</v>
      </c>
      <c r="H564" s="120">
        <v>2.6666424134111117E-3</v>
      </c>
      <c r="I564" s="55">
        <v>0.10892381844451982</v>
      </c>
      <c r="J564" s="6">
        <v>0.69539857416591444</v>
      </c>
      <c r="K564" s="6">
        <v>0.34329728517754898</v>
      </c>
      <c r="L564" s="6">
        <v>2.7131285873564803E-3</v>
      </c>
      <c r="M564" s="6">
        <v>5.314791624937748E-2</v>
      </c>
      <c r="N564" s="6">
        <v>3.8511547487042025E-2</v>
      </c>
      <c r="O564" s="6">
        <v>-1.3810094553202923E-2</v>
      </c>
      <c r="P564" s="55">
        <v>-8.4560751626548084E-3</v>
      </c>
      <c r="Q564" s="55">
        <v>-7.3305894619236749E-3</v>
      </c>
      <c r="R564" s="6">
        <v>5.8421645206476747E-3</v>
      </c>
      <c r="S564" s="83">
        <v>4.8894000042619387E-2</v>
      </c>
      <c r="T564" s="87">
        <v>0.1194863278838966</v>
      </c>
      <c r="U564" s="83">
        <v>2.6184717331170448E-2</v>
      </c>
      <c r="V564" s="83">
        <v>5.0841209771948448E-2</v>
      </c>
      <c r="W564" s="29">
        <v>0.51502939148426441</v>
      </c>
      <c r="X564">
        <v>0.60465536563050171</v>
      </c>
      <c r="Y564">
        <v>0.58591576628176589</v>
      </c>
      <c r="Z564" s="5">
        <v>0</v>
      </c>
      <c r="AA564">
        <v>0</v>
      </c>
      <c r="AB564" s="5">
        <f>SUM(TBL_DATA[[#This Row],[Consumer.Discretionary.1]:[Utilities.1]])*SQRT(252)</f>
        <v>0</v>
      </c>
      <c r="BO564" s="5" t="str">
        <f xml:space="preserve"> IF(ISBLANK(TBL_DATA[[#This Row],[SMALL.CAP]]),"",  SUM(TBL_DATA[[#This Row],[LARGE.CAP]:[SMALL.CAP]])*SQRT(252))</f>
        <v/>
      </c>
    </row>
    <row r="565" spans="1:67" x14ac:dyDescent="0.25">
      <c r="A565" s="3">
        <f>DATE(YEAR(TBL_DATA[[#This Row],[Date]]), MONTH(TBL_DATA[[#This Row],[Date]]), DAY(TBL_DATA[[#This Row],[Date]]))</f>
        <v>41557</v>
      </c>
      <c r="B565" s="73" t="s">
        <v>681</v>
      </c>
      <c r="C565" s="11">
        <v>4.1996948131742748E-3</v>
      </c>
      <c r="D565" s="6">
        <v>0.10496121105317857</v>
      </c>
      <c r="E565" s="83">
        <v>8.1000109411831334E-2</v>
      </c>
      <c r="F565" s="55">
        <v>0.31125815676035568</v>
      </c>
      <c r="G565" s="121">
        <v>0.36235698060539856</v>
      </c>
      <c r="H565" s="120">
        <v>2.6546580765830128E-3</v>
      </c>
      <c r="I565" s="55">
        <v>9.2299667174213784E-2</v>
      </c>
      <c r="J565" s="6">
        <v>0.66787789681344278</v>
      </c>
      <c r="K565" s="6">
        <v>0.34590311095001919</v>
      </c>
      <c r="L565" s="6">
        <v>2.6886905968003896E-3</v>
      </c>
      <c r="M565" s="6">
        <v>5.2774005368898223E-2</v>
      </c>
      <c r="N565" s="6">
        <v>3.8511547487042025E-2</v>
      </c>
      <c r="O565" s="6">
        <v>-9.6683979224931882E-3</v>
      </c>
      <c r="P565" s="55">
        <v>-8.4114951365186017E-3</v>
      </c>
      <c r="Q565" s="55">
        <v>-7.2939275514733682E-3</v>
      </c>
      <c r="R565" s="6">
        <v>6.8245864777374265E-3</v>
      </c>
      <c r="S565" s="83">
        <v>4.8934370870005815E-2</v>
      </c>
      <c r="T565" s="87">
        <v>0.13946406904600744</v>
      </c>
      <c r="U565" s="83">
        <v>3.1675808821343798E-2</v>
      </c>
      <c r="V565" s="83">
        <v>5.0620561036911933E-2</v>
      </c>
      <c r="W565" s="29">
        <v>0.62574985682687634</v>
      </c>
      <c r="X565">
        <v>0.60196094607989192</v>
      </c>
      <c r="Y565">
        <v>0.58813528286442662</v>
      </c>
      <c r="Z565" s="5">
        <v>0</v>
      </c>
      <c r="AA565">
        <v>0</v>
      </c>
      <c r="AB565" s="5">
        <f>SUM(TBL_DATA[[#This Row],[Consumer.Discretionary.1]:[Utilities.1]])*SQRT(252)</f>
        <v>0</v>
      </c>
      <c r="BO565" s="5" t="str">
        <f xml:space="preserve"> IF(ISBLANK(TBL_DATA[[#This Row],[SMALL.CAP]]),"",  SUM(TBL_DATA[[#This Row],[LARGE.CAP]:[SMALL.CAP]])*SQRT(252))</f>
        <v/>
      </c>
    </row>
    <row r="566" spans="1:67" x14ac:dyDescent="0.25">
      <c r="A566" s="3">
        <f>DATE(YEAR(TBL_DATA[[#This Row],[Date]]), MONTH(TBL_DATA[[#This Row],[Date]]), DAY(TBL_DATA[[#This Row],[Date]]))</f>
        <v>41558</v>
      </c>
      <c r="B566" s="73" t="s">
        <v>682</v>
      </c>
      <c r="C566" s="11">
        <v>3.6711311925125495E-3</v>
      </c>
      <c r="D566" s="6">
        <v>0.10901766862159246</v>
      </c>
      <c r="E566" s="83">
        <v>9.8798276157040732E-2</v>
      </c>
      <c r="F566" s="55">
        <v>0.31564140711409883</v>
      </c>
      <c r="G566" s="121">
        <v>0.3752354884149588</v>
      </c>
      <c r="H566" s="120">
        <v>2.636439216667986E-3</v>
      </c>
      <c r="I566" s="55">
        <v>0.10735842663854567</v>
      </c>
      <c r="J566" s="6">
        <v>0.67566330729536894</v>
      </c>
      <c r="K566" s="6">
        <v>0.36202076157098012</v>
      </c>
      <c r="L566" s="6">
        <v>2.6641756817756112E-3</v>
      </c>
      <c r="M566" s="6">
        <v>5.2949255408123265E-2</v>
      </c>
      <c r="N566" s="6">
        <v>3.8298267460446671E-2</v>
      </c>
      <c r="O566" s="6">
        <v>-6.032760687175398E-3</v>
      </c>
      <c r="P566" s="55">
        <v>-8.3502892020563199E-3</v>
      </c>
      <c r="Q566" s="55">
        <v>-7.2290104383399452E-3</v>
      </c>
      <c r="R566" s="6">
        <v>1.3562843669644886E-2</v>
      </c>
      <c r="S566" s="83">
        <v>4.8932928162757496E-2</v>
      </c>
      <c r="T566" s="87">
        <v>0.27717212476091857</v>
      </c>
      <c r="U566" s="83">
        <v>3.8807898926953577E-2</v>
      </c>
      <c r="V566" s="83">
        <v>5.0508771809439801E-2</v>
      </c>
      <c r="W566" s="29">
        <v>0.76833978607455666</v>
      </c>
      <c r="X566">
        <v>0.61256468100516437</v>
      </c>
      <c r="Y566">
        <v>0.6016816114615603</v>
      </c>
      <c r="Z566" s="5">
        <v>0</v>
      </c>
      <c r="AA566">
        <v>0</v>
      </c>
      <c r="AB566" s="5">
        <f>SUM(TBL_DATA[[#This Row],[Consumer.Discretionary.1]:[Utilities.1]])*SQRT(252)</f>
        <v>0</v>
      </c>
      <c r="BO566" s="5" t="str">
        <f xml:space="preserve"> IF(ISBLANK(TBL_DATA[[#This Row],[SMALL.CAP]]),"",  SUM(TBL_DATA[[#This Row],[LARGE.CAP]:[SMALL.CAP]])*SQRT(252))</f>
        <v/>
      </c>
    </row>
    <row r="567" spans="1:67" x14ac:dyDescent="0.25">
      <c r="A567" s="3">
        <f>DATE(YEAR(TBL_DATA[[#This Row],[Date]]), MONTH(TBL_DATA[[#This Row],[Date]]), DAY(TBL_DATA[[#This Row],[Date]]))</f>
        <v>41561</v>
      </c>
      <c r="B567" s="73" t="s">
        <v>683</v>
      </c>
      <c r="C567" s="11">
        <v>2.1705052453876157E-3</v>
      </c>
      <c r="D567" s="6">
        <v>0.11142479728856292</v>
      </c>
      <c r="E567" s="83">
        <v>9.6603433151968288E-2</v>
      </c>
      <c r="F567" s="55">
        <v>0.31787038267683759</v>
      </c>
      <c r="G567" s="121">
        <v>0.37864989015394745</v>
      </c>
      <c r="H567" s="120">
        <v>2.6344250761172559E-3</v>
      </c>
      <c r="I567" s="55">
        <v>0.10759167474675135</v>
      </c>
      <c r="J567" s="6">
        <v>0.67733020595834914</v>
      </c>
      <c r="K567" s="6">
        <v>0.36447969037361211</v>
      </c>
      <c r="L567" s="6">
        <v>2.6642954243214132E-3</v>
      </c>
      <c r="M567" s="6">
        <v>5.3053975473136998E-2</v>
      </c>
      <c r="N567" s="6">
        <v>3.8298267460446671E-2</v>
      </c>
      <c r="O567" s="6">
        <v>-3.8753495805037286E-3</v>
      </c>
      <c r="P567" s="55">
        <v>-8.3356869967474607E-3</v>
      </c>
      <c r="Q567" s="55">
        <v>-7.2121906308357398E-3</v>
      </c>
      <c r="R567" s="6">
        <v>8.7291555291206802E-3</v>
      </c>
      <c r="S567" s="83">
        <v>4.8633895716856126E-2</v>
      </c>
      <c r="T567" s="87">
        <v>0.17948707173164463</v>
      </c>
      <c r="U567" s="83">
        <v>2.8890561755920974E-2</v>
      </c>
      <c r="V567" s="83">
        <v>4.9838532803149198E-2</v>
      </c>
      <c r="W567" s="29">
        <v>0.57968323164793156</v>
      </c>
      <c r="X567">
        <v>0.61534534218920311</v>
      </c>
      <c r="Y567">
        <v>0.60372153379982407</v>
      </c>
      <c r="Z567" s="5">
        <v>0</v>
      </c>
      <c r="AA567">
        <v>0</v>
      </c>
      <c r="AB567" s="5">
        <f>SUM(TBL_DATA[[#This Row],[Consumer.Discretionary.1]:[Utilities.1]])*SQRT(252)</f>
        <v>0</v>
      </c>
      <c r="BO567" s="5" t="str">
        <f xml:space="preserve"> IF(ISBLANK(TBL_DATA[[#This Row],[SMALL.CAP]]),"",  SUM(TBL_DATA[[#This Row],[LARGE.CAP]:[SMALL.CAP]])*SQRT(252))</f>
        <v/>
      </c>
    </row>
    <row r="568" spans="1:67" x14ac:dyDescent="0.25">
      <c r="A568" s="3">
        <f>DATE(YEAR(TBL_DATA[[#This Row],[Date]]), MONTH(TBL_DATA[[#This Row],[Date]]), DAY(TBL_DATA[[#This Row],[Date]]))</f>
        <v>41562</v>
      </c>
      <c r="B568" s="73" t="s">
        <v>684</v>
      </c>
      <c r="C568" s="11">
        <v>1.0829021778366906E-3</v>
      </c>
      <c r="D568" s="6">
        <v>0.11262836162204848</v>
      </c>
      <c r="E568" s="83">
        <v>0.10271964860401095</v>
      </c>
      <c r="F568" s="55">
        <v>0.30793668897386123</v>
      </c>
      <c r="G568" s="121">
        <v>0.3651855782804514</v>
      </c>
      <c r="H568" s="120">
        <v>2.6511186290580028E-3</v>
      </c>
      <c r="I568" s="55">
        <v>9.9296248414611599E-2</v>
      </c>
      <c r="J568" s="6">
        <v>0.67477488078957171</v>
      </c>
      <c r="K568" s="6">
        <v>0.36488508007161763</v>
      </c>
      <c r="L568" s="6">
        <v>2.6517460267016318E-3</v>
      </c>
      <c r="M568" s="6">
        <v>5.2820929535590706E-2</v>
      </c>
      <c r="N568" s="6">
        <v>3.8298267460446671E-2</v>
      </c>
      <c r="O568" s="6">
        <v>-2.7966440271675053E-3</v>
      </c>
      <c r="P568" s="55">
        <v>-8.3276292619982178E-3</v>
      </c>
      <c r="Q568" s="55">
        <v>-7.2090679883503456E-3</v>
      </c>
      <c r="R568" s="6">
        <v>2.4719200239359473E-2</v>
      </c>
      <c r="S568" s="83">
        <v>4.8626391139208115E-2</v>
      </c>
      <c r="T568" s="87">
        <v>0.50834947155739152</v>
      </c>
      <c r="U568" s="83">
        <v>4.1109002971650765E-2</v>
      </c>
      <c r="V568" s="83">
        <v>4.9349918409591187E-2</v>
      </c>
      <c r="W568" s="29">
        <v>0.833010555974115</v>
      </c>
      <c r="X568">
        <v>0.60430586484035653</v>
      </c>
      <c r="Y568">
        <v>0.6040571827829031</v>
      </c>
      <c r="Z568" s="5">
        <v>0</v>
      </c>
      <c r="AA568">
        <v>0</v>
      </c>
      <c r="AB568" s="5">
        <f>SUM(TBL_DATA[[#This Row],[Consumer.Discretionary.1]:[Utilities.1]])*SQRT(252)</f>
        <v>0</v>
      </c>
      <c r="BO568" s="5" t="str">
        <f xml:space="preserve"> IF(ISBLANK(TBL_DATA[[#This Row],[SMALL.CAP]]),"",  SUM(TBL_DATA[[#This Row],[LARGE.CAP]:[SMALL.CAP]])*SQRT(252))</f>
        <v/>
      </c>
    </row>
    <row r="569" spans="1:67" x14ac:dyDescent="0.25">
      <c r="A569" s="3">
        <f>DATE(YEAR(TBL_DATA[[#This Row],[Date]]), MONTH(TBL_DATA[[#This Row],[Date]]), DAY(TBL_DATA[[#This Row],[Date]]))</f>
        <v>41563</v>
      </c>
      <c r="B569" s="73" t="s">
        <v>685</v>
      </c>
      <c r="C569" s="11">
        <v>3.124999999999952E-3</v>
      </c>
      <c r="D569" s="6">
        <v>0.11610532525211736</v>
      </c>
      <c r="E569" s="83">
        <v>9.8247201428948383E-2</v>
      </c>
      <c r="F569" s="55">
        <v>0.30104505444564872</v>
      </c>
      <c r="G569" s="121">
        <v>0.36734666399484178</v>
      </c>
      <c r="H569" s="120">
        <v>2.6575977474535086E-3</v>
      </c>
      <c r="I569" s="55">
        <v>0.11068466249865372</v>
      </c>
      <c r="J569" s="6">
        <v>0.69388987244919631</v>
      </c>
      <c r="K569" s="6">
        <v>0.37407168428998661</v>
      </c>
      <c r="L569" s="6">
        <v>2.6434350558229274E-3</v>
      </c>
      <c r="M569" s="6">
        <v>5.3040378697157019E-2</v>
      </c>
      <c r="N569" s="6">
        <v>3.8298267460446671E-2</v>
      </c>
      <c r="O569" s="6">
        <v>0</v>
      </c>
      <c r="P569" s="55">
        <v>-8.3401143381075082E-3</v>
      </c>
      <c r="Q569" s="55">
        <v>-7.2169059040287078E-3</v>
      </c>
      <c r="R569" s="6">
        <v>2.4208219203893711E-2</v>
      </c>
      <c r="S569" s="83">
        <v>4.8656740290063193E-2</v>
      </c>
      <c r="T569" s="87">
        <v>0.49753064137832465</v>
      </c>
      <c r="U569" s="83">
        <v>4.6708941125221282E-2</v>
      </c>
      <c r="V569" s="83">
        <v>4.9324975080926932E-2</v>
      </c>
      <c r="W569" s="29">
        <v>0.94696329898973997</v>
      </c>
      <c r="X569">
        <v>0.60609130004879785</v>
      </c>
      <c r="Y569">
        <v>0.61161399942282757</v>
      </c>
      <c r="Z569" s="5">
        <v>0</v>
      </c>
      <c r="AA569">
        <v>0</v>
      </c>
      <c r="AB569" s="5">
        <f>SUM(TBL_DATA[[#This Row],[Consumer.Discretionary.1]:[Utilities.1]])*SQRT(252)</f>
        <v>0</v>
      </c>
      <c r="BO569" s="5" t="str">
        <f xml:space="preserve"> IF(ISBLANK(TBL_DATA[[#This Row],[SMALL.CAP]]),"",  SUM(TBL_DATA[[#This Row],[LARGE.CAP]:[SMALL.CAP]])*SQRT(252))</f>
        <v/>
      </c>
    </row>
    <row r="570" spans="1:67" x14ac:dyDescent="0.25">
      <c r="A570" s="3">
        <f>DATE(YEAR(TBL_DATA[[#This Row],[Date]]), MONTH(TBL_DATA[[#This Row],[Date]]), DAY(TBL_DATA[[#This Row],[Date]]))</f>
        <v>41564</v>
      </c>
      <c r="B570" s="73" t="s">
        <v>686</v>
      </c>
      <c r="C570" s="11">
        <v>7.1225071225070767E-3</v>
      </c>
      <c r="D570" s="6">
        <v>0.12405479338069392</v>
      </c>
      <c r="E570" s="83">
        <v>0.1048473410658648</v>
      </c>
      <c r="F570" s="55">
        <v>0.31029089249094555</v>
      </c>
      <c r="G570" s="121">
        <v>0.37770490748690871</v>
      </c>
      <c r="H570" s="120">
        <v>2.6976706284869193E-3</v>
      </c>
      <c r="I570" s="55">
        <v>0.10940615179720892</v>
      </c>
      <c r="J570" s="6">
        <v>0.72588196543999539</v>
      </c>
      <c r="K570" s="6">
        <v>0.40236282939580914</v>
      </c>
      <c r="L570" s="6">
        <v>2.6436839592585818E-3</v>
      </c>
      <c r="M570" s="6">
        <v>5.4286395428445926E-2</v>
      </c>
      <c r="N570" s="6">
        <v>3.8298267460446671E-2</v>
      </c>
      <c r="O570" s="6">
        <v>0</v>
      </c>
      <c r="P570" s="55">
        <v>-8.4947353872622464E-3</v>
      </c>
      <c r="Q570" s="55">
        <v>-7.345140706780909E-3</v>
      </c>
      <c r="R570" s="6">
        <v>3.691763874921139E-2</v>
      </c>
      <c r="S570" s="83">
        <v>4.903337214744713E-2</v>
      </c>
      <c r="T570" s="87">
        <v>0.75290841996747038</v>
      </c>
      <c r="U570" s="83">
        <v>5.735679447406139E-2</v>
      </c>
      <c r="V570" s="83">
        <v>4.9596782848050795E-2</v>
      </c>
      <c r="W570" s="29">
        <v>1.1564619957263129</v>
      </c>
      <c r="X570">
        <v>0.61457701509811502</v>
      </c>
      <c r="Y570">
        <v>0.63432076222981171</v>
      </c>
      <c r="Z570" s="5">
        <v>0</v>
      </c>
      <c r="AA570">
        <v>0</v>
      </c>
      <c r="AB570" s="5">
        <f>SUM(TBL_DATA[[#This Row],[Consumer.Discretionary.1]:[Utilities.1]])*SQRT(252)</f>
        <v>0</v>
      </c>
      <c r="BO570" s="5" t="str">
        <f xml:space="preserve"> IF(ISBLANK(TBL_DATA[[#This Row],[SMALL.CAP]]),"",  SUM(TBL_DATA[[#This Row],[LARGE.CAP]:[SMALL.CAP]])*SQRT(252))</f>
        <v/>
      </c>
    </row>
    <row r="571" spans="1:67" x14ac:dyDescent="0.25">
      <c r="A571" s="3">
        <f>DATE(YEAR(TBL_DATA[[#This Row],[Date]]), MONTH(TBL_DATA[[#This Row],[Date]]), DAY(TBL_DATA[[#This Row],[Date]]))</f>
        <v>41565</v>
      </c>
      <c r="B571" s="73" t="s">
        <v>687</v>
      </c>
      <c r="C571" s="11">
        <v>7.4026094198208453E-4</v>
      </c>
      <c r="D571" s="6">
        <v>0.12488688724088126</v>
      </c>
      <c r="E571" s="83">
        <v>0.10126596455719605</v>
      </c>
      <c r="F571" s="55">
        <v>0.30714907819401732</v>
      </c>
      <c r="G571" s="121">
        <v>0.37457991406187374</v>
      </c>
      <c r="H571" s="120">
        <v>2.7043448145394463E-3</v>
      </c>
      <c r="I571" s="55">
        <v>0.10751292123241374</v>
      </c>
      <c r="J571" s="6">
        <v>0.72101203077769882</v>
      </c>
      <c r="K571" s="6">
        <v>0.4004896290992872</v>
      </c>
      <c r="L571" s="6">
        <v>2.6477349172308144E-3</v>
      </c>
      <c r="M571" s="6">
        <v>5.4284572618945058E-2</v>
      </c>
      <c r="N571" s="6">
        <v>3.8298267460446671E-2</v>
      </c>
      <c r="O571" s="6">
        <v>0</v>
      </c>
      <c r="P571" s="55">
        <v>-8.486806507008093E-3</v>
      </c>
      <c r="Q571" s="55">
        <v>-7.3372504272127895E-3</v>
      </c>
      <c r="R571" s="6">
        <v>3.4460292203468912E-2</v>
      </c>
      <c r="S571" s="83">
        <v>4.9080526976966028E-2</v>
      </c>
      <c r="T571" s="87">
        <v>0.70211740431477976</v>
      </c>
      <c r="U571" s="83">
        <v>5.4088282141225186E-2</v>
      </c>
      <c r="V571" s="83">
        <v>4.9631216389201441E-2</v>
      </c>
      <c r="W571" s="29">
        <v>1.0898036775297228</v>
      </c>
      <c r="X571">
        <v>0.61202934085048044</v>
      </c>
      <c r="Y571">
        <v>0.63284249944143867</v>
      </c>
      <c r="Z571" s="5">
        <v>0</v>
      </c>
      <c r="AA571">
        <v>0</v>
      </c>
      <c r="AB571" s="5">
        <f>SUM(TBL_DATA[[#This Row],[Consumer.Discretionary.1]:[Utilities.1]])*SQRT(252)</f>
        <v>0</v>
      </c>
      <c r="BO571" s="5" t="str">
        <f xml:space="preserve"> IF(ISBLANK(TBL_DATA[[#This Row],[SMALL.CAP]]),"",  SUM(TBL_DATA[[#This Row],[LARGE.CAP]:[SMALL.CAP]])*SQRT(252))</f>
        <v/>
      </c>
    </row>
    <row r="572" spans="1:67" x14ac:dyDescent="0.25">
      <c r="A572" s="3">
        <f>DATE(YEAR(TBL_DATA[[#This Row],[Date]]), MONTH(TBL_DATA[[#This Row],[Date]]), DAY(TBL_DATA[[#This Row],[Date]]))</f>
        <v>41568</v>
      </c>
      <c r="B572" s="73" t="s">
        <v>688</v>
      </c>
      <c r="C572" s="11">
        <v>3.0645267815864355E-3</v>
      </c>
      <c r="D572" s="6">
        <v>0.12833413323308629</v>
      </c>
      <c r="E572" s="83">
        <v>0.1070231053371502</v>
      </c>
      <c r="F572" s="55">
        <v>0.30782263939526205</v>
      </c>
      <c r="G572" s="121">
        <v>0.37245085229194119</v>
      </c>
      <c r="H572" s="120">
        <v>2.7199516037005487E-3</v>
      </c>
      <c r="I572" s="55">
        <v>0.10239105984651364</v>
      </c>
      <c r="J572" s="6">
        <v>0.73962190828586116</v>
      </c>
      <c r="K572" s="6">
        <v>0.41112663758986873</v>
      </c>
      <c r="L572" s="6">
        <v>2.6348036681372671E-3</v>
      </c>
      <c r="M572" s="6">
        <v>5.4505154498409383E-2</v>
      </c>
      <c r="N572" s="6">
        <v>3.8298267460446671E-2</v>
      </c>
      <c r="O572" s="6">
        <v>0</v>
      </c>
      <c r="P572" s="55">
        <v>-8.492916798785527E-3</v>
      </c>
      <c r="Q572" s="55">
        <v>-7.3386895715831894E-3</v>
      </c>
      <c r="R572" s="6">
        <v>4.2384058002377767E-2</v>
      </c>
      <c r="S572" s="83">
        <v>4.9225909554571505E-2</v>
      </c>
      <c r="T572" s="87">
        <v>0.86101117045671027</v>
      </c>
      <c r="U572" s="83">
        <v>6.2925658069749923E-2</v>
      </c>
      <c r="V572" s="83">
        <v>4.9592970199017546E-2</v>
      </c>
      <c r="W572" s="29">
        <v>1.2688422939224662</v>
      </c>
      <c r="X572">
        <v>0.61028751608724663</v>
      </c>
      <c r="Y572">
        <v>0.64119157635598167</v>
      </c>
      <c r="Z572" s="5">
        <v>0</v>
      </c>
      <c r="AA572">
        <v>0</v>
      </c>
      <c r="AB572" s="5">
        <f>SUM(TBL_DATA[[#This Row],[Consumer.Discretionary.1]:[Utilities.1]])*SQRT(252)</f>
        <v>0</v>
      </c>
      <c r="BO572" s="5" t="str">
        <f xml:space="preserve"> IF(ISBLANK(TBL_DATA[[#This Row],[SMALL.CAP]]),"",  SUM(TBL_DATA[[#This Row],[LARGE.CAP]:[SMALL.CAP]])*SQRT(252))</f>
        <v/>
      </c>
    </row>
    <row r="573" spans="1:67" x14ac:dyDescent="0.25">
      <c r="A573" s="3">
        <f>DATE(YEAR(TBL_DATA[[#This Row],[Date]]), MONTH(TBL_DATA[[#This Row],[Date]]), DAY(TBL_DATA[[#This Row],[Date]]))</f>
        <v>41569</v>
      </c>
      <c r="B573" s="73" t="s">
        <v>689</v>
      </c>
      <c r="C573" s="11">
        <v>1.7119454284472524E-3</v>
      </c>
      <c r="D573" s="6">
        <v>0.13026577969423592</v>
      </c>
      <c r="E573" s="83">
        <v>7.9535483079090641E-2</v>
      </c>
      <c r="F573" s="55">
        <v>0.31564193994574019</v>
      </c>
      <c r="G573" s="121">
        <v>0.40107306605813847</v>
      </c>
      <c r="H573" s="120">
        <v>2.6283399525978391E-3</v>
      </c>
      <c r="I573" s="55">
        <v>9.0976607064862325E-2</v>
      </c>
      <c r="J573" s="6">
        <v>0.73651605733040248</v>
      </c>
      <c r="K573" s="6">
        <v>0.41653118940577011</v>
      </c>
      <c r="L573" s="6">
        <v>2.5941998960989526E-3</v>
      </c>
      <c r="M573" s="6">
        <v>5.391317208481676E-2</v>
      </c>
      <c r="N573" s="6">
        <v>3.8298267460446671E-2</v>
      </c>
      <c r="O573" s="6">
        <v>0</v>
      </c>
      <c r="P573" s="55">
        <v>-8.4417236880296072E-3</v>
      </c>
      <c r="Q573" s="55">
        <v>-7.3000325636249155E-3</v>
      </c>
      <c r="R573" s="6">
        <v>2.5836474259129938E-2</v>
      </c>
      <c r="S573" s="83">
        <v>4.8024207561737142E-2</v>
      </c>
      <c r="T573" s="87">
        <v>0.53798855974699966</v>
      </c>
      <c r="U573" s="83">
        <v>5.2957281979627568E-2</v>
      </c>
      <c r="V573" s="83">
        <v>4.8820675202719259E-2</v>
      </c>
      <c r="W573" s="29">
        <v>1.0847306343005658</v>
      </c>
      <c r="X573">
        <v>0.63330329705295096</v>
      </c>
      <c r="Y573">
        <v>0.64539227560125789</v>
      </c>
      <c r="Z573" s="5">
        <v>0</v>
      </c>
      <c r="AA573">
        <v>0</v>
      </c>
      <c r="AB573" s="5">
        <f>SUM(TBL_DATA[[#This Row],[Consumer.Discretionary.1]:[Utilities.1]])*SQRT(252)</f>
        <v>0</v>
      </c>
      <c r="BO573" s="5" t="str">
        <f xml:space="preserve"> IF(ISBLANK(TBL_DATA[[#This Row],[SMALL.CAP]]),"",  SUM(TBL_DATA[[#This Row],[LARGE.CAP]:[SMALL.CAP]])*SQRT(252))</f>
        <v/>
      </c>
    </row>
    <row r="574" spans="1:67" x14ac:dyDescent="0.25">
      <c r="A574" s="3">
        <f>DATE(YEAR(TBL_DATA[[#This Row],[Date]]), MONTH(TBL_DATA[[#This Row],[Date]]), DAY(TBL_DATA[[#This Row],[Date]]))</f>
        <v>41570</v>
      </c>
      <c r="B574" s="73" t="s">
        <v>690</v>
      </c>
      <c r="C574" s="11">
        <v>-4.4434511680492561E-3</v>
      </c>
      <c r="D574" s="6">
        <v>0.12524349889524733</v>
      </c>
      <c r="E574" s="83">
        <v>4.3914356034797208E-2</v>
      </c>
      <c r="F574" s="55">
        <v>0.31826214708977441</v>
      </c>
      <c r="G574" s="121">
        <v>0.4162749027393759</v>
      </c>
      <c r="H574" s="120">
        <v>2.5794783307285804E-3</v>
      </c>
      <c r="I574" s="55">
        <v>4.8584590362797719E-2</v>
      </c>
      <c r="J574" s="6">
        <v>0.75870965355634501</v>
      </c>
      <c r="K574" s="6">
        <v>0.45061913867986531</v>
      </c>
      <c r="L574" s="6">
        <v>2.502444554094652E-3</v>
      </c>
      <c r="M574" s="6">
        <v>5.35954561025224E-2</v>
      </c>
      <c r="N574" s="6">
        <v>3.9315827901791181E-2</v>
      </c>
      <c r="O574" s="6">
        <v>-4.4434511680493394E-3</v>
      </c>
      <c r="P574" s="55">
        <v>-8.5568715334100945E-3</v>
      </c>
      <c r="Q574" s="55">
        <v>-7.4219085146434135E-3</v>
      </c>
      <c r="R574" s="6">
        <v>1.773412548890807E-2</v>
      </c>
      <c r="S574" s="83">
        <v>4.8200533474979726E-2</v>
      </c>
      <c r="T574" s="87">
        <v>0.36792384254654825</v>
      </c>
      <c r="U574" s="83">
        <v>4.5844512040161822E-2</v>
      </c>
      <c r="V574" s="83">
        <v>4.9041111216389516E-2</v>
      </c>
      <c r="W574" s="29">
        <v>0.93481797012871537</v>
      </c>
      <c r="X574">
        <v>0.64519369397055937</v>
      </c>
      <c r="Y574">
        <v>0.67128171335130604</v>
      </c>
      <c r="Z574" s="5">
        <v>0</v>
      </c>
      <c r="AA574">
        <v>0</v>
      </c>
      <c r="AB574" s="5">
        <f>SUM(TBL_DATA[[#This Row],[Consumer.Discretionary.1]:[Utilities.1]])*SQRT(252)</f>
        <v>0</v>
      </c>
      <c r="BO574" s="5" t="str">
        <f xml:space="preserve"> IF(ISBLANK(TBL_DATA[[#This Row],[SMALL.CAP]]),"",  SUM(TBL_DATA[[#This Row],[LARGE.CAP]:[SMALL.CAP]])*SQRT(252))</f>
        <v/>
      </c>
    </row>
    <row r="575" spans="1:67" x14ac:dyDescent="0.25">
      <c r="A575" s="3">
        <f>DATE(YEAR(TBL_DATA[[#This Row],[Date]]), MONTH(TBL_DATA[[#This Row],[Date]]), DAY(TBL_DATA[[#This Row],[Date]]))</f>
        <v>41571</v>
      </c>
      <c r="B575" s="73" t="s">
        <v>691</v>
      </c>
      <c r="C575" s="11">
        <v>3.9086743519655999E-3</v>
      </c>
      <c r="D575" s="6">
        <v>0.12964170929909535</v>
      </c>
      <c r="E575" s="83">
        <v>7.7227151768166857E-2</v>
      </c>
      <c r="F575" s="55">
        <v>0.32098258601392349</v>
      </c>
      <c r="G575" s="121">
        <v>0.43412955215429588</v>
      </c>
      <c r="H575" s="120">
        <v>2.5111711060093753E-3</v>
      </c>
      <c r="I575" s="55">
        <v>7.03301858767027E-2</v>
      </c>
      <c r="J575" s="6">
        <v>0.74746374358066692</v>
      </c>
      <c r="K575" s="6">
        <v>0.43592183153326325</v>
      </c>
      <c r="L575" s="6">
        <v>2.5071911405940726E-3</v>
      </c>
      <c r="M575" s="6">
        <v>5.2992946672295843E-2</v>
      </c>
      <c r="N575" s="6">
        <v>3.8107033199397664E-2</v>
      </c>
      <c r="O575" s="6">
        <v>-5.5214481969845242E-4</v>
      </c>
      <c r="P575" s="55">
        <v>-8.3176995575686315E-3</v>
      </c>
      <c r="Q575" s="55">
        <v>-7.1954955667400122E-3</v>
      </c>
      <c r="R575" s="6">
        <v>3.4700759444295626E-2</v>
      </c>
      <c r="S575" s="83">
        <v>4.7746896486221255E-2</v>
      </c>
      <c r="T575" s="87">
        <v>0.72676471138411125</v>
      </c>
      <c r="U575" s="83">
        <v>6.2641932853663373E-2</v>
      </c>
      <c r="V575" s="83">
        <v>4.8649045748988637E-2</v>
      </c>
      <c r="W575" s="29">
        <v>1.2876292204552775</v>
      </c>
      <c r="X575">
        <v>0.65888508266183698</v>
      </c>
      <c r="Y575">
        <v>0.66024376675078378</v>
      </c>
      <c r="Z575" s="5">
        <v>0</v>
      </c>
      <c r="AA575">
        <v>0</v>
      </c>
      <c r="AB575" s="5">
        <f>SUM(TBL_DATA[[#This Row],[Consumer.Discretionary.1]:[Utilities.1]])*SQRT(252)</f>
        <v>0</v>
      </c>
      <c r="BO575" s="5" t="str">
        <f xml:space="preserve"> IF(ISBLANK(TBL_DATA[[#This Row],[SMALL.CAP]]),"",  SUM(TBL_DATA[[#This Row],[LARGE.CAP]:[SMALL.CAP]])*SQRT(252))</f>
        <v/>
      </c>
    </row>
    <row r="576" spans="1:67" x14ac:dyDescent="0.25">
      <c r="A576" s="3">
        <f>DATE(YEAR(TBL_DATA[[#This Row],[Date]]), MONTH(TBL_DATA[[#This Row],[Date]]), DAY(TBL_DATA[[#This Row],[Date]]))</f>
        <v>41572</v>
      </c>
      <c r="B576" s="73" t="s">
        <v>692</v>
      </c>
      <c r="C576" s="11">
        <v>-9.1285761262742387E-3</v>
      </c>
      <c r="D576" s="6">
        <v>0.1193296889603439</v>
      </c>
      <c r="E576" s="83">
        <v>2.7132945163517608E-2</v>
      </c>
      <c r="F576" s="55">
        <v>0.31004600892285394</v>
      </c>
      <c r="G576" s="121">
        <v>0.35704470208389438</v>
      </c>
      <c r="H576" s="120">
        <v>2.8480864773110844E-3</v>
      </c>
      <c r="I576" s="55">
        <v>2.3281440822050747E-2</v>
      </c>
      <c r="J576" s="6">
        <v>0.78584886389685094</v>
      </c>
      <c r="K576" s="6">
        <v>0.42294720360435134</v>
      </c>
      <c r="L576" s="6">
        <v>2.6981777531094155E-3</v>
      </c>
      <c r="M576" s="6">
        <v>5.6384930901810348E-2</v>
      </c>
      <c r="N576" s="6">
        <v>4.2254817330485903E-2</v>
      </c>
      <c r="O576" s="6">
        <v>-9.6756806499533887E-3</v>
      </c>
      <c r="P576" s="55">
        <v>-9.0391866194813788E-3</v>
      </c>
      <c r="Q576" s="55">
        <v>-7.8451523478659992E-3</v>
      </c>
      <c r="R576" s="6">
        <v>6.7820379031267031E-3</v>
      </c>
      <c r="S576" s="83">
        <v>4.9753917285203966E-2</v>
      </c>
      <c r="T576" s="87">
        <v>0.1363116368154508</v>
      </c>
      <c r="U576" s="83">
        <v>3.4134622101904322E-2</v>
      </c>
      <c r="V576" s="83">
        <v>4.9526039534418261E-2</v>
      </c>
      <c r="W576" s="29">
        <v>0.68922575725406776</v>
      </c>
      <c r="X576">
        <v>0.59753217660967384</v>
      </c>
      <c r="Y576">
        <v>0.65034391179156226</v>
      </c>
      <c r="Z576" s="5">
        <v>0</v>
      </c>
      <c r="AA576">
        <v>0</v>
      </c>
      <c r="AB576" s="5">
        <f>SUM(TBL_DATA[[#This Row],[Consumer.Discretionary.1]:[Utilities.1]])*SQRT(252)</f>
        <v>0</v>
      </c>
      <c r="BO576" s="5" t="str">
        <f xml:space="preserve"> IF(ISBLANK(TBL_DATA[[#This Row],[SMALL.CAP]]),"",  SUM(TBL_DATA[[#This Row],[LARGE.CAP]:[SMALL.CAP]])*SQRT(252))</f>
        <v/>
      </c>
    </row>
    <row r="577" spans="1:67" x14ac:dyDescent="0.25">
      <c r="A577" s="3">
        <f>DATE(YEAR(TBL_DATA[[#This Row],[Date]]), MONTH(TBL_DATA[[#This Row],[Date]]), DAY(TBL_DATA[[#This Row],[Date]]))</f>
        <v>41575</v>
      </c>
      <c r="B577" s="73" t="s">
        <v>693</v>
      </c>
      <c r="C577" s="11">
        <v>1.592969693751401E-4</v>
      </c>
      <c r="D577" s="6">
        <v>0.11950799478752683</v>
      </c>
      <c r="E577" s="83">
        <v>8.1178759875788487E-3</v>
      </c>
      <c r="F577" s="55">
        <v>0.31056503910903721</v>
      </c>
      <c r="G577" s="121">
        <v>0.36651337342248735</v>
      </c>
      <c r="H577" s="120">
        <v>2.7950171913843935E-3</v>
      </c>
      <c r="I577" s="55">
        <v>2.234019569565171E-2</v>
      </c>
      <c r="J577" s="6">
        <v>0.7762152414529222</v>
      </c>
      <c r="K577" s="6">
        <v>0.41059660818676896</v>
      </c>
      <c r="L577" s="6">
        <v>2.6960135668658617E-3</v>
      </c>
      <c r="M577" s="6">
        <v>5.5746297524420695E-2</v>
      </c>
      <c r="N577" s="6">
        <v>4.2254817330485903E-2</v>
      </c>
      <c r="O577" s="6">
        <v>-9.5179249871825133E-3</v>
      </c>
      <c r="P577" s="55">
        <v>-9.002002117335272E-3</v>
      </c>
      <c r="Q577" s="55">
        <v>-7.8214918516449627E-3</v>
      </c>
      <c r="R577" s="6">
        <v>1.6032605817337675E-3</v>
      </c>
      <c r="S577" s="83">
        <v>4.9642466793021756E-2</v>
      </c>
      <c r="T577" s="87">
        <v>3.2296150560333116E-2</v>
      </c>
      <c r="U577" s="83">
        <v>3.3452546726709942E-2</v>
      </c>
      <c r="V577" s="83">
        <v>4.9513412294110132E-2</v>
      </c>
      <c r="W577" s="29">
        <v>0.67562596025500121</v>
      </c>
      <c r="X577">
        <v>0.60540347985660548</v>
      </c>
      <c r="Y577">
        <v>0.64077812711325355</v>
      </c>
      <c r="Z577" s="5">
        <v>0</v>
      </c>
      <c r="AA577">
        <v>0</v>
      </c>
      <c r="AB577" s="5">
        <f>SUM(TBL_DATA[[#This Row],[Consumer.Discretionary.1]:[Utilities.1]])*SQRT(252)</f>
        <v>0</v>
      </c>
      <c r="BO577" s="5" t="str">
        <f xml:space="preserve"> IF(ISBLANK(TBL_DATA[[#This Row],[SMALL.CAP]]),"",  SUM(TBL_DATA[[#This Row],[LARGE.CAP]:[SMALL.CAP]])*SQRT(252))</f>
        <v/>
      </c>
    </row>
    <row r="578" spans="1:67" x14ac:dyDescent="0.25">
      <c r="A578" s="3">
        <f>DATE(YEAR(TBL_DATA[[#This Row],[Date]]), MONTH(TBL_DATA[[#This Row],[Date]]), DAY(TBL_DATA[[#This Row],[Date]]))</f>
        <v>41576</v>
      </c>
      <c r="B578" s="73" t="s">
        <v>694</v>
      </c>
      <c r="C578" s="11">
        <v>-4.1941520778307302E-3</v>
      </c>
      <c r="D578" s="6">
        <v>0.11481260800504067</v>
      </c>
      <c r="E578" s="83">
        <v>-2.8356471866005428E-2</v>
      </c>
      <c r="F578" s="55">
        <v>0.30200254183951852</v>
      </c>
      <c r="G578" s="121">
        <v>0.34607000212673417</v>
      </c>
      <c r="H578" s="120">
        <v>2.852703329785166E-3</v>
      </c>
      <c r="I578" s="55">
        <v>-4.7558223457899729E-4</v>
      </c>
      <c r="J578" s="6">
        <v>0.77162598538104832</v>
      </c>
      <c r="K578" s="6">
        <v>0.39738208598825808</v>
      </c>
      <c r="L578" s="6">
        <v>2.7384952866900247E-3</v>
      </c>
      <c r="M578" s="6">
        <v>5.6000415497099172E-2</v>
      </c>
      <c r="N578" s="6">
        <v>4.3079382937092063E-2</v>
      </c>
      <c r="O578" s="6">
        <v>-1.36721574401516E-2</v>
      </c>
      <c r="P578" s="55">
        <v>-9.1704985931839351E-3</v>
      </c>
      <c r="Q578" s="55">
        <v>-7.984607003732852E-3</v>
      </c>
      <c r="R578" s="6">
        <v>2.0487242192855915E-2</v>
      </c>
      <c r="S578" s="83">
        <v>4.7137033143838492E-2</v>
      </c>
      <c r="T578" s="87">
        <v>0.43463155880725812</v>
      </c>
      <c r="U578" s="83">
        <v>5.4239365228288206E-2</v>
      </c>
      <c r="V578" s="83">
        <v>4.620932517682233E-2</v>
      </c>
      <c r="W578" s="29">
        <v>1.1737753152797301</v>
      </c>
      <c r="X578">
        <v>0.5882771473776065</v>
      </c>
      <c r="Y578">
        <v>0.6303824918160863</v>
      </c>
      <c r="Z578" s="5">
        <v>0</v>
      </c>
      <c r="AA578">
        <v>0</v>
      </c>
      <c r="AB578" s="5">
        <f>SUM(TBL_DATA[[#This Row],[Consumer.Discretionary.1]:[Utilities.1]])*SQRT(252)</f>
        <v>0</v>
      </c>
      <c r="BO578" s="5" t="str">
        <f xml:space="preserve"> IF(ISBLANK(TBL_DATA[[#This Row],[SMALL.CAP]]),"",  SUM(TBL_DATA[[#This Row],[LARGE.CAP]:[SMALL.CAP]])*SQRT(252))</f>
        <v/>
      </c>
    </row>
    <row r="579" spans="1:67" x14ac:dyDescent="0.25">
      <c r="A579" s="3">
        <f>DATE(YEAR(TBL_DATA[[#This Row],[Date]]), MONTH(TBL_DATA[[#This Row],[Date]]), DAY(TBL_DATA[[#This Row],[Date]]))</f>
        <v>41577</v>
      </c>
      <c r="B579" s="73" t="s">
        <v>695</v>
      </c>
      <c r="C579" s="11">
        <v>-3.345462300238597E-3</v>
      </c>
      <c r="D579" s="6">
        <v>0.11108304445312922</v>
      </c>
      <c r="E579" s="83">
        <v>-2.7208853262105759E-2</v>
      </c>
      <c r="F579" s="55">
        <v>0.31675508763181726</v>
      </c>
      <c r="G579" s="121">
        <v>0.36113145345659714</v>
      </c>
      <c r="H579" s="120">
        <v>2.8399802538199587E-3</v>
      </c>
      <c r="I579" s="55">
        <v>-6.3454481632591042E-3</v>
      </c>
      <c r="J579" s="6">
        <v>0.790666578272888</v>
      </c>
      <c r="K579" s="6">
        <v>0.39574661699764091</v>
      </c>
      <c r="L579" s="6">
        <v>2.7619709868002096E-3</v>
      </c>
      <c r="M579" s="6">
        <v>5.6403991351167963E-2</v>
      </c>
      <c r="N579" s="6">
        <v>4.3595890933090124E-2</v>
      </c>
      <c r="O579" s="6">
        <v>-1.6971880053111121E-2</v>
      </c>
      <c r="P579" s="55">
        <v>-9.3074779086009529E-3</v>
      </c>
      <c r="Q579" s="55">
        <v>-8.1130400037913598E-3</v>
      </c>
      <c r="R579" s="6">
        <v>7.9081244815970564E-3</v>
      </c>
      <c r="S579" s="83">
        <v>4.6746525487998035E-2</v>
      </c>
      <c r="T579" s="87">
        <v>0.16917031584791115</v>
      </c>
      <c r="U579" s="83">
        <v>3.639004202754359E-2</v>
      </c>
      <c r="V579" s="83">
        <v>4.5998264109856558E-2</v>
      </c>
      <c r="W579" s="29">
        <v>0.791117724369644</v>
      </c>
      <c r="X579">
        <v>0.60094213819351794</v>
      </c>
      <c r="Y579">
        <v>0.62908395067561607</v>
      </c>
      <c r="Z579" s="5">
        <v>0</v>
      </c>
      <c r="AA579">
        <v>0</v>
      </c>
      <c r="AB579" s="5">
        <f>SUM(TBL_DATA[[#This Row],[Consumer.Discretionary.1]:[Utilities.1]])*SQRT(252)</f>
        <v>0</v>
      </c>
      <c r="BO579" s="5" t="str">
        <f xml:space="preserve"> IF(ISBLANK(TBL_DATA[[#This Row],[SMALL.CAP]]),"",  SUM(TBL_DATA[[#This Row],[LARGE.CAP]:[SMALL.CAP]])*SQRT(252))</f>
        <v/>
      </c>
    </row>
    <row r="580" spans="1:67" x14ac:dyDescent="0.25">
      <c r="A580" s="3">
        <f>DATE(YEAR(TBL_DATA[[#This Row],[Date]]), MONTH(TBL_DATA[[#This Row],[Date]]), DAY(TBL_DATA[[#This Row],[Date]]))</f>
        <v>41578</v>
      </c>
      <c r="B580" s="73" t="s">
        <v>696</v>
      </c>
      <c r="C580" s="11">
        <v>7.8902321600519694E-4</v>
      </c>
      <c r="D580" s="6">
        <v>0.11195971477011257</v>
      </c>
      <c r="E580" s="83">
        <v>-7.2119373773380513E-3</v>
      </c>
      <c r="F580" s="55">
        <v>0.31475723530034844</v>
      </c>
      <c r="G580" s="121">
        <v>0.3617985520635858</v>
      </c>
      <c r="H580" s="120">
        <v>2.8267916939936038E-3</v>
      </c>
      <c r="I580" s="55">
        <v>1.7196049807271629E-2</v>
      </c>
      <c r="J580" s="6">
        <v>0.82983494385747514</v>
      </c>
      <c r="K580" s="6">
        <v>0.42864634101404631</v>
      </c>
      <c r="L580" s="6">
        <v>2.6746528415086805E-3</v>
      </c>
      <c r="M580" s="6">
        <v>5.6171391736503151E-2</v>
      </c>
      <c r="N580" s="6">
        <v>4.3305082016194305E-2</v>
      </c>
      <c r="O580" s="6">
        <v>-1.6196248044487049E-2</v>
      </c>
      <c r="P580" s="55">
        <v>-9.216315628909625E-3</v>
      </c>
      <c r="Q580" s="55">
        <v>-8.0268033648170159E-3</v>
      </c>
      <c r="R580" s="6">
        <v>9.7769493457808831E-3</v>
      </c>
      <c r="S580" s="83">
        <v>4.6785371644660685E-2</v>
      </c>
      <c r="T580" s="87">
        <v>0.2089744935668725</v>
      </c>
      <c r="U580" s="83">
        <v>3.6214839933784493E-2</v>
      </c>
      <c r="V580" s="83">
        <v>4.5993976897739722E-2</v>
      </c>
      <c r="W580" s="29">
        <v>0.78738222646635703</v>
      </c>
      <c r="X580">
        <v>0.60149692606328908</v>
      </c>
      <c r="Y580">
        <v>0.6547108835310792</v>
      </c>
      <c r="Z580" s="5">
        <v>0</v>
      </c>
      <c r="AA580">
        <v>0</v>
      </c>
      <c r="AB580" s="5">
        <f>SUM(TBL_DATA[[#This Row],[Consumer.Discretionary.1]:[Utilities.1]])*SQRT(252)</f>
        <v>0</v>
      </c>
      <c r="BO580" s="5" t="str">
        <f xml:space="preserve"> IF(ISBLANK(TBL_DATA[[#This Row],[SMALL.CAP]]),"",  SUM(TBL_DATA[[#This Row],[LARGE.CAP]:[SMALL.CAP]])*SQRT(252))</f>
        <v/>
      </c>
    </row>
    <row r="581" spans="1:67" x14ac:dyDescent="0.25">
      <c r="A581" s="3">
        <f>DATE(YEAR(TBL_DATA[[#This Row],[Date]]), MONTH(TBL_DATA[[#This Row],[Date]]), DAY(TBL_DATA[[#This Row],[Date]]))</f>
        <v>41579</v>
      </c>
      <c r="B581" s="73" t="s">
        <v>697</v>
      </c>
      <c r="C581" s="11">
        <v>1.5768022983897953E-3</v>
      </c>
      <c r="D581" s="6">
        <v>0.11371305540407883</v>
      </c>
      <c r="E581" s="83">
        <v>-1.0612903920101613E-2</v>
      </c>
      <c r="F581" s="55">
        <v>0.31635913042026076</v>
      </c>
      <c r="G581" s="121">
        <v>0.36510381768635664</v>
      </c>
      <c r="H581" s="120">
        <v>2.8217832386348337E-3</v>
      </c>
      <c r="I581" s="55">
        <v>2.3453162550910012E-2</v>
      </c>
      <c r="J581" s="6">
        <v>0.82770832473212097</v>
      </c>
      <c r="K581" s="6">
        <v>0.42548036563358621</v>
      </c>
      <c r="L581" s="6">
        <v>2.6842609246848599E-3</v>
      </c>
      <c r="M581" s="6">
        <v>5.6217633774687512E-2</v>
      </c>
      <c r="N581" s="6">
        <v>4.3305082016194305E-2</v>
      </c>
      <c r="O581" s="6">
        <v>-1.4644984027239127E-2</v>
      </c>
      <c r="P581" s="55">
        <v>-9.2152447439124863E-3</v>
      </c>
      <c r="Q581" s="55">
        <v>-8.0247532362968579E-3</v>
      </c>
      <c r="R581" s="6">
        <v>7.451609200693543E-3</v>
      </c>
      <c r="S581" s="83">
        <v>4.6720703823089814E-2</v>
      </c>
      <c r="T581" s="87">
        <v>0.15949265723627407</v>
      </c>
      <c r="U581" s="83">
        <v>3.7480550389205503E-2</v>
      </c>
      <c r="V581" s="83">
        <v>4.6028434216956578E-2</v>
      </c>
      <c r="W581" s="29">
        <v>0.81429123164476258</v>
      </c>
      <c r="X581">
        <v>0.60423821269955824</v>
      </c>
      <c r="Y581">
        <v>0.65228856009712921</v>
      </c>
      <c r="Z581" s="5">
        <v>0</v>
      </c>
      <c r="AA581">
        <v>0</v>
      </c>
      <c r="AB581" s="5">
        <f>SUM(TBL_DATA[[#This Row],[Consumer.Discretionary.1]:[Utilities.1]])*SQRT(252)</f>
        <v>0</v>
      </c>
      <c r="BO581" s="5" t="str">
        <f xml:space="preserve"> IF(ISBLANK(TBL_DATA[[#This Row],[SMALL.CAP]]),"",  SUM(TBL_DATA[[#This Row],[LARGE.CAP]:[SMALL.CAP]])*SQRT(252))</f>
        <v/>
      </c>
    </row>
    <row r="582" spans="1:67" x14ac:dyDescent="0.25">
      <c r="A582" s="3">
        <f>DATE(YEAR(TBL_DATA[[#This Row],[Date]]), MONTH(TBL_DATA[[#This Row],[Date]]), DAY(TBL_DATA[[#This Row],[Date]]))</f>
        <v>41582</v>
      </c>
      <c r="B582" s="73" t="s">
        <v>698</v>
      </c>
      <c r="C582" s="11">
        <v>6.5507718170053422E-3</v>
      </c>
      <c r="D582" s="6">
        <v>0.12100873549965074</v>
      </c>
      <c r="E582" s="83">
        <v>2.8503028671550856E-2</v>
      </c>
      <c r="F582" s="55">
        <v>0.31255937940456902</v>
      </c>
      <c r="G582" s="121">
        <v>0.35144609229229079</v>
      </c>
      <c r="H582" s="120">
        <v>2.8556432657203109E-3</v>
      </c>
      <c r="I582" s="55">
        <v>6.4862629189957888E-2</v>
      </c>
      <c r="J582" s="6">
        <v>0.82830960930143605</v>
      </c>
      <c r="K582" s="6">
        <v>0.42503664329143309</v>
      </c>
      <c r="L582" s="6">
        <v>2.6887535497793365E-3</v>
      </c>
      <c r="M582" s="6">
        <v>5.6289991553809156E-2</v>
      </c>
      <c r="N582" s="6">
        <v>4.166860541695646E-2</v>
      </c>
      <c r="O582" s="6">
        <v>-8.1901481588599889E-3</v>
      </c>
      <c r="P582" s="55">
        <v>-9.0297263981208784E-3</v>
      </c>
      <c r="Q582" s="55">
        <v>-7.83770260755824E-3</v>
      </c>
      <c r="R582" s="6">
        <v>1.9988275144524392E-2</v>
      </c>
      <c r="S582" s="83">
        <v>4.7333947345561726E-2</v>
      </c>
      <c r="T582" s="87">
        <v>0.42228202517317831</v>
      </c>
      <c r="U582" s="83">
        <v>5.0775151850260158E-2</v>
      </c>
      <c r="V582" s="83">
        <v>4.6603334047276755E-2</v>
      </c>
      <c r="W582" s="29">
        <v>1.0895175825564605</v>
      </c>
      <c r="X582">
        <v>0.59282888955607649</v>
      </c>
      <c r="Y582">
        <v>0.65194834403611546</v>
      </c>
      <c r="Z582" s="5">
        <v>0</v>
      </c>
      <c r="AA582">
        <v>0</v>
      </c>
      <c r="AB582" s="5">
        <f>SUM(TBL_DATA[[#This Row],[Consumer.Discretionary.1]:[Utilities.1]])*SQRT(252)</f>
        <v>0</v>
      </c>
      <c r="BO582" s="5" t="str">
        <f xml:space="preserve"> IF(ISBLANK(TBL_DATA[[#This Row],[SMALL.CAP]]),"",  SUM(TBL_DATA[[#This Row],[LARGE.CAP]:[SMALL.CAP]])*SQRT(252))</f>
        <v/>
      </c>
    </row>
    <row r="583" spans="1:67" x14ac:dyDescent="0.25">
      <c r="A583" s="3">
        <f>DATE(YEAR(TBL_DATA[[#This Row],[Date]]), MONTH(TBL_DATA[[#This Row],[Date]]), DAY(TBL_DATA[[#This Row],[Date]]))</f>
        <v>41583</v>
      </c>
      <c r="B583" s="73" t="s">
        <v>699</v>
      </c>
      <c r="C583" s="11">
        <v>-3.8969301733737284E-3</v>
      </c>
      <c r="D583" s="6">
        <v>0.11664024273366658</v>
      </c>
      <c r="E583" s="83">
        <v>1.0307332103702382E-2</v>
      </c>
      <c r="F583" s="55">
        <v>0.31804011450700814</v>
      </c>
      <c r="G583" s="121">
        <v>0.35503895516149364</v>
      </c>
      <c r="H583" s="120">
        <v>2.8798094855343095E-3</v>
      </c>
      <c r="I583" s="55">
        <v>3.4619064436389291E-2</v>
      </c>
      <c r="J583" s="6">
        <v>0.87300895680501889</v>
      </c>
      <c r="K583" s="6">
        <v>0.4426747107472222</v>
      </c>
      <c r="L583" s="6">
        <v>2.6770186125385496E-3</v>
      </c>
      <c r="M583" s="6">
        <v>5.6924245903255816E-2</v>
      </c>
      <c r="N583" s="6">
        <v>4.2391236553073273E-2</v>
      </c>
      <c r="O583" s="6">
        <v>-1.2055161896749045E-2</v>
      </c>
      <c r="P583" s="55">
        <v>-9.1980803710278516E-3</v>
      </c>
      <c r="Q583" s="55">
        <v>-7.9926253069308156E-3</v>
      </c>
      <c r="R583" s="6">
        <v>1.0909671532711718E-2</v>
      </c>
      <c r="S583" s="83">
        <v>4.7518758092508738E-2</v>
      </c>
      <c r="T583" s="87">
        <v>0.22958663000983628</v>
      </c>
      <c r="U583" s="83">
        <v>4.075662122469903E-2</v>
      </c>
      <c r="V583" s="83">
        <v>4.6795793397332336E-2</v>
      </c>
      <c r="W583" s="29">
        <v>0.87094625960594185</v>
      </c>
      <c r="X583">
        <v>0.59585145393922945</v>
      </c>
      <c r="Y583">
        <v>0.6653380424620422</v>
      </c>
      <c r="Z583" s="5">
        <v>0</v>
      </c>
      <c r="AA583">
        <v>0</v>
      </c>
      <c r="AB583" s="5">
        <f>SUM(TBL_DATA[[#This Row],[Consumer.Discretionary.1]:[Utilities.1]])*SQRT(252)</f>
        <v>0</v>
      </c>
      <c r="BO583" s="5" t="str">
        <f xml:space="preserve"> IF(ISBLANK(TBL_DATA[[#This Row],[SMALL.CAP]]),"",  SUM(TBL_DATA[[#This Row],[LARGE.CAP]:[SMALL.CAP]])*SQRT(252))</f>
        <v/>
      </c>
    </row>
    <row r="584" spans="1:67" x14ac:dyDescent="0.25">
      <c r="A584" s="3">
        <f>DATE(YEAR(TBL_DATA[[#This Row],[Date]]), MONTH(TBL_DATA[[#This Row],[Date]]), DAY(TBL_DATA[[#This Row],[Date]]))</f>
        <v>41584</v>
      </c>
      <c r="B584" s="73" t="s">
        <v>700</v>
      </c>
      <c r="C584" s="11">
        <v>-2.2887558216899378E-3</v>
      </c>
      <c r="D584" s="6">
        <v>0.11408452587737661</v>
      </c>
      <c r="E584" s="83">
        <v>-8.6775622531087837E-3</v>
      </c>
      <c r="F584" s="55">
        <v>0.31101349362872899</v>
      </c>
      <c r="G584" s="121">
        <v>0.33972959449238888</v>
      </c>
      <c r="H584" s="120">
        <v>2.9156062252208323E-3</v>
      </c>
      <c r="I584" s="55">
        <v>1.908646506683187E-2</v>
      </c>
      <c r="J584" s="6">
        <v>0.87231008124586917</v>
      </c>
      <c r="K584" s="6">
        <v>0.44102769464603359</v>
      </c>
      <c r="L584" s="6">
        <v>2.682644339270054E-3</v>
      </c>
      <c r="M584" s="6">
        <v>5.6959769517215722E-2</v>
      </c>
      <c r="N584" s="6">
        <v>4.2637665852434913E-2</v>
      </c>
      <c r="O584" s="6">
        <v>-1.4316326396466406E-2</v>
      </c>
      <c r="P584" s="55">
        <v>-9.2811631747697632E-3</v>
      </c>
      <c r="Q584" s="55">
        <v>-8.0749558456288326E-3</v>
      </c>
      <c r="R584" s="6">
        <v>-9.7506320022799908E-4</v>
      </c>
      <c r="S584" s="83">
        <v>4.7697252251396587E-2</v>
      </c>
      <c r="T584" s="87">
        <v>-2.0442754125306013E-2</v>
      </c>
      <c r="U584" s="83">
        <v>3.2354357346105589E-2</v>
      </c>
      <c r="V584" s="83">
        <v>4.6835793380579825E-2</v>
      </c>
      <c r="W584" s="29">
        <v>0.69080408403033744</v>
      </c>
      <c r="X584">
        <v>0.58286327255402604</v>
      </c>
      <c r="Y584">
        <v>0.66409916025096238</v>
      </c>
      <c r="Z584" s="5">
        <v>0</v>
      </c>
      <c r="AA584">
        <v>0</v>
      </c>
      <c r="AB584" s="5">
        <f>SUM(TBL_DATA[[#This Row],[Consumer.Discretionary.1]:[Utilities.1]])*SQRT(252)</f>
        <v>0</v>
      </c>
      <c r="BO584" s="5" t="str">
        <f xml:space="preserve"> IF(ISBLANK(TBL_DATA[[#This Row],[SMALL.CAP]]),"",  SUM(TBL_DATA[[#This Row],[LARGE.CAP]:[SMALL.CAP]])*SQRT(252))</f>
        <v/>
      </c>
    </row>
    <row r="585" spans="1:67" x14ac:dyDescent="0.25">
      <c r="A585" s="3">
        <f>DATE(YEAR(TBL_DATA[[#This Row],[Date]]), MONTH(TBL_DATA[[#This Row],[Date]]), DAY(TBL_DATA[[#This Row],[Date]]))</f>
        <v>41585</v>
      </c>
      <c r="B585" s="73" t="s">
        <v>701</v>
      </c>
      <c r="C585" s="11">
        <v>-2.8808450478806313E-3</v>
      </c>
      <c r="D585" s="6">
        <v>0.11087502098808222</v>
      </c>
      <c r="E585" s="83">
        <v>-3.0992883869882526E-3</v>
      </c>
      <c r="F585" s="55">
        <v>0.30559902797756178</v>
      </c>
      <c r="G585" s="121">
        <v>0.34450715862967973</v>
      </c>
      <c r="H585" s="120">
        <v>2.9191744774705697E-3</v>
      </c>
      <c r="I585" s="55">
        <v>6.1834324833127674E-3</v>
      </c>
      <c r="J585" s="6">
        <v>0.88432424631966866</v>
      </c>
      <c r="K585" s="6">
        <v>0.44323289471600835</v>
      </c>
      <c r="L585" s="6">
        <v>2.690375262137187E-3</v>
      </c>
      <c r="M585" s="6">
        <v>5.7236932048860358E-2</v>
      </c>
      <c r="N585" s="6">
        <v>4.2969529999297366E-2</v>
      </c>
      <c r="O585" s="6">
        <v>-1.715592832634405E-2</v>
      </c>
      <c r="P585" s="55">
        <v>-9.355688990713748E-3</v>
      </c>
      <c r="Q585" s="55">
        <v>-8.1436123352067406E-3</v>
      </c>
      <c r="R585" s="6">
        <v>-4.9979534664357228E-4</v>
      </c>
      <c r="S585" s="83">
        <v>4.7698505437505825E-2</v>
      </c>
      <c r="T585" s="87">
        <v>-1.0478218176005532E-2</v>
      </c>
      <c r="U585" s="83">
        <v>2.5797912868589457E-2</v>
      </c>
      <c r="V585" s="83">
        <v>4.6926834834190745E-2</v>
      </c>
      <c r="W585" s="29">
        <v>0.54974755829458111</v>
      </c>
      <c r="X585">
        <v>0.58694732185237863</v>
      </c>
      <c r="Y585">
        <v>0.66575738427448816</v>
      </c>
      <c r="Z585" s="5">
        <v>0</v>
      </c>
      <c r="AA585">
        <v>0</v>
      </c>
      <c r="AB585" s="5">
        <f>SUM(TBL_DATA[[#This Row],[Consumer.Discretionary.1]:[Utilities.1]])*SQRT(252)</f>
        <v>0</v>
      </c>
      <c r="BO585" s="5" t="str">
        <f xml:space="preserve"> IF(ISBLANK(TBL_DATA[[#This Row],[SMALL.CAP]]),"",  SUM(TBL_DATA[[#This Row],[LARGE.CAP]:[SMALL.CAP]])*SQRT(252))</f>
        <v/>
      </c>
    </row>
    <row r="586" spans="1:67" x14ac:dyDescent="0.25">
      <c r="A586" s="3">
        <f>DATE(YEAR(TBL_DATA[[#This Row],[Date]]), MONTH(TBL_DATA[[#This Row],[Date]]), DAY(TBL_DATA[[#This Row],[Date]]))</f>
        <v>41586</v>
      </c>
      <c r="B586" s="73" t="s">
        <v>702</v>
      </c>
      <c r="C586" s="11">
        <v>7.5974425510285919E-3</v>
      </c>
      <c r="D586" s="6">
        <v>0.11931483014141175</v>
      </c>
      <c r="E586" s="83">
        <v>7.1119096975713614E-3</v>
      </c>
      <c r="F586" s="55">
        <v>0.31980070990822052</v>
      </c>
      <c r="G586" s="121">
        <v>0.37237158277852267</v>
      </c>
      <c r="H586" s="120">
        <v>2.9505653443665969E-3</v>
      </c>
      <c r="I586" s="55">
        <v>2.5584966705869183E-2</v>
      </c>
      <c r="J586" s="6">
        <v>0.90153406023846216</v>
      </c>
      <c r="K586" s="6">
        <v>0.42379639248775608</v>
      </c>
      <c r="L586" s="6">
        <v>2.8271049053395689E-3</v>
      </c>
      <c r="M586" s="6">
        <v>5.9122693050783451E-2</v>
      </c>
      <c r="N586" s="6">
        <v>4.2968304727245707E-2</v>
      </c>
      <c r="O586" s="6">
        <v>-9.6888269551844708E-3</v>
      </c>
      <c r="P586" s="55">
        <v>-9.5466020450898532E-3</v>
      </c>
      <c r="Q586" s="55">
        <v>-8.2945916124484379E-3</v>
      </c>
      <c r="R586" s="6">
        <v>1.0104483312254997E-2</v>
      </c>
      <c r="S586" s="83">
        <v>4.7882426000723156E-2</v>
      </c>
      <c r="T586" s="87">
        <v>0.21102697077425425</v>
      </c>
      <c r="U586" s="83">
        <v>4.4069770035785938E-2</v>
      </c>
      <c r="V586" s="83">
        <v>4.7957291784573045E-2</v>
      </c>
      <c r="W586" s="29">
        <v>0.9189378381446125</v>
      </c>
      <c r="X586">
        <v>0.6102225682310698</v>
      </c>
      <c r="Y586">
        <v>0.65099646119449517</v>
      </c>
      <c r="Z586" s="5">
        <v>0</v>
      </c>
      <c r="AA586">
        <v>0</v>
      </c>
      <c r="AB586" s="5">
        <f>SUM(TBL_DATA[[#This Row],[Consumer.Discretionary.1]:[Utilities.1]])*SQRT(252)</f>
        <v>0</v>
      </c>
      <c r="BO586" s="5" t="str">
        <f xml:space="preserve"> IF(ISBLANK(TBL_DATA[[#This Row],[SMALL.CAP]]),"",  SUM(TBL_DATA[[#This Row],[LARGE.CAP]:[SMALL.CAP]])*SQRT(252))</f>
        <v/>
      </c>
    </row>
    <row r="587" spans="1:67" x14ac:dyDescent="0.25">
      <c r="A587" s="3">
        <f>DATE(YEAR(TBL_DATA[[#This Row],[Date]]), MONTH(TBL_DATA[[#This Row],[Date]]), DAY(TBL_DATA[[#This Row],[Date]]))</f>
        <v>41589</v>
      </c>
      <c r="B587" s="73" t="s">
        <v>703</v>
      </c>
      <c r="C587" s="11">
        <v>-2.8275587415372487E-3</v>
      </c>
      <c r="D587" s="6">
        <v>0.11614990170891315</v>
      </c>
      <c r="E587" s="83">
        <v>1.2351928135014845E-3</v>
      </c>
      <c r="F587" s="55">
        <v>0.32106858917566622</v>
      </c>
      <c r="G587" s="121">
        <v>0.37101422004975593</v>
      </c>
      <c r="H587" s="120">
        <v>2.968667374667837E-3</v>
      </c>
      <c r="I587" s="55">
        <v>1.1077680300749071E-2</v>
      </c>
      <c r="J587" s="6">
        <v>0.88814037119540312</v>
      </c>
      <c r="K587" s="6">
        <v>0.40857107240078627</v>
      </c>
      <c r="L587" s="6">
        <v>2.878673483945529E-3</v>
      </c>
      <c r="M587" s="6">
        <v>5.9421197052242164E-2</v>
      </c>
      <c r="N587" s="6">
        <v>4.3316020999006249E-2</v>
      </c>
      <c r="O587" s="6">
        <v>-1.2488989969369424E-2</v>
      </c>
      <c r="P587" s="55">
        <v>-9.6300395311547937E-3</v>
      </c>
      <c r="Q587" s="55">
        <v>-8.3717078349726508E-3</v>
      </c>
      <c r="R587" s="6">
        <v>3.681977656360802E-3</v>
      </c>
      <c r="S587" s="83">
        <v>4.8079622180190462E-2</v>
      </c>
      <c r="T587" s="87">
        <v>7.6580835900949176E-2</v>
      </c>
      <c r="U587" s="83">
        <v>3.5393739956233849E-2</v>
      </c>
      <c r="V587" s="83">
        <v>4.829615598356856E-2</v>
      </c>
      <c r="W587" s="29">
        <v>0.73284797175732985</v>
      </c>
      <c r="X587">
        <v>0.60910936624694578</v>
      </c>
      <c r="Y587">
        <v>0.63919564485436409</v>
      </c>
      <c r="Z587" s="5">
        <v>0</v>
      </c>
      <c r="AA587">
        <v>0</v>
      </c>
      <c r="AB587" s="5">
        <f>SUM(TBL_DATA[[#This Row],[Consumer.Discretionary.1]:[Utilities.1]])*SQRT(252)</f>
        <v>0</v>
      </c>
      <c r="BO587" s="5" t="str">
        <f xml:space="preserve"> IF(ISBLANK(TBL_DATA[[#This Row],[SMALL.CAP]]),"",  SUM(TBL_DATA[[#This Row],[LARGE.CAP]:[SMALL.CAP]])*SQRT(252))</f>
        <v/>
      </c>
    </row>
    <row r="588" spans="1:67" x14ac:dyDescent="0.25">
      <c r="A588" s="3">
        <f>DATE(YEAR(TBL_DATA[[#This Row],[Date]]), MONTH(TBL_DATA[[#This Row],[Date]]), DAY(TBL_DATA[[#This Row],[Date]]))</f>
        <v>41590</v>
      </c>
      <c r="B588" s="73" t="s">
        <v>704</v>
      </c>
      <c r="C588" s="11">
        <v>1.451069664656398E-3</v>
      </c>
      <c r="D588" s="6">
        <v>0.11776951297249205</v>
      </c>
      <c r="E588" s="83">
        <v>-2.7576899202415017E-3</v>
      </c>
      <c r="F588" s="55">
        <v>0.32448426886693338</v>
      </c>
      <c r="G588" s="121">
        <v>0.3760040293437244</v>
      </c>
      <c r="H588" s="120">
        <v>2.9570414143540256E-3</v>
      </c>
      <c r="I588" s="55">
        <v>1.007644564291521E-2</v>
      </c>
      <c r="J588" s="6">
        <v>0.88919957540133043</v>
      </c>
      <c r="K588" s="6">
        <v>0.40936742663501491</v>
      </c>
      <c r="L588" s="6">
        <v>2.8769029506369235E-3</v>
      </c>
      <c r="M588" s="6">
        <v>5.9424670832163892E-2</v>
      </c>
      <c r="N588" s="6">
        <v>4.3316020999006249E-2</v>
      </c>
      <c r="O588" s="6">
        <v>-1.1056042699199797E-2</v>
      </c>
      <c r="P588" s="55">
        <v>-9.6299243703545506E-3</v>
      </c>
      <c r="Q588" s="55">
        <v>-8.3715191117469112E-3</v>
      </c>
      <c r="R588" s="6">
        <v>8.4151305906283724E-3</v>
      </c>
      <c r="S588" s="83">
        <v>4.8170793683264546E-2</v>
      </c>
      <c r="T588" s="87">
        <v>0.17469362547688205</v>
      </c>
      <c r="U588" s="83">
        <v>3.6867436704191681E-2</v>
      </c>
      <c r="V588" s="83">
        <v>4.8320851428656011E-2</v>
      </c>
      <c r="W588" s="29">
        <v>0.76297158709268853</v>
      </c>
      <c r="X588">
        <v>0.61319167422896759</v>
      </c>
      <c r="Y588">
        <v>0.63981827625898191</v>
      </c>
      <c r="Z588" s="5">
        <v>0</v>
      </c>
      <c r="AA588">
        <v>0</v>
      </c>
      <c r="AB588" s="5">
        <f>SUM(TBL_DATA[[#This Row],[Consumer.Discretionary.1]:[Utilities.1]])*SQRT(252)</f>
        <v>0</v>
      </c>
      <c r="BO588" s="5" t="str">
        <f xml:space="preserve"> IF(ISBLANK(TBL_DATA[[#This Row],[SMALL.CAP]]),"",  SUM(TBL_DATA[[#This Row],[LARGE.CAP]:[SMALL.CAP]])*SQRT(252))</f>
        <v/>
      </c>
    </row>
    <row r="589" spans="1:67" x14ac:dyDescent="0.25">
      <c r="A589" s="3">
        <f>DATE(YEAR(TBL_DATA[[#This Row],[Date]]), MONTH(TBL_DATA[[#This Row],[Date]]), DAY(TBL_DATA[[#This Row],[Date]]))</f>
        <v>41591</v>
      </c>
      <c r="B589" s="73" t="s">
        <v>705</v>
      </c>
      <c r="C589" s="11">
        <v>4.3203147847819421E-3</v>
      </c>
      <c r="D589" s="6">
        <v>0.12259862912536557</v>
      </c>
      <c r="E589" s="83">
        <v>1.5777258932363258E-2</v>
      </c>
      <c r="F589" s="55">
        <v>0.31609406507852955</v>
      </c>
      <c r="G589" s="121">
        <v>0.35186957754593173</v>
      </c>
      <c r="H589" s="120">
        <v>2.9477097120618537E-3</v>
      </c>
      <c r="I589" s="55">
        <v>3.2996022497920663E-2</v>
      </c>
      <c r="J589" s="6">
        <v>0.8675066117299941</v>
      </c>
      <c r="K589" s="6">
        <v>0.37700063367055042</v>
      </c>
      <c r="L589" s="6">
        <v>2.8899964628568914E-3</v>
      </c>
      <c r="M589" s="6">
        <v>5.8123770477922887E-2</v>
      </c>
      <c r="N589" s="6">
        <v>4.1028017628764915E-2</v>
      </c>
      <c r="O589" s="6">
        <v>-6.7834934991525264E-3</v>
      </c>
      <c r="P589" s="55">
        <v>-9.2344249927371839E-3</v>
      </c>
      <c r="Q589" s="55">
        <v>-8.0035682223883204E-3</v>
      </c>
      <c r="R589" s="6">
        <v>9.3118453641467536E-3</v>
      </c>
      <c r="S589" s="83">
        <v>4.8213915887060699E-2</v>
      </c>
      <c r="T589" s="87">
        <v>0.19313605196390612</v>
      </c>
      <c r="U589" s="83">
        <v>4.5239052130296775E-2</v>
      </c>
      <c r="V589" s="83">
        <v>4.8526654688752509E-2</v>
      </c>
      <c r="W589" s="29">
        <v>0.9322516134783605</v>
      </c>
      <c r="X589">
        <v>0.59318595528378093</v>
      </c>
      <c r="Y589">
        <v>0.61400377333575928</v>
      </c>
      <c r="Z589" s="5">
        <v>0</v>
      </c>
      <c r="AA589">
        <v>0</v>
      </c>
      <c r="AB589" s="5">
        <f>SUM(TBL_DATA[[#This Row],[Consumer.Discretionary.1]:[Utilities.1]])*SQRT(252)</f>
        <v>0</v>
      </c>
      <c r="BO589" s="5" t="str">
        <f xml:space="preserve"> IF(ISBLANK(TBL_DATA[[#This Row],[SMALL.CAP]]),"",  SUM(TBL_DATA[[#This Row],[LARGE.CAP]:[SMALL.CAP]])*SQRT(252))</f>
        <v/>
      </c>
    </row>
    <row r="590" spans="1:67" x14ac:dyDescent="0.25">
      <c r="A590" s="3">
        <f>DATE(YEAR(TBL_DATA[[#This Row],[Date]]), MONTH(TBL_DATA[[#This Row],[Date]]), DAY(TBL_DATA[[#This Row],[Date]]))</f>
        <v>41592</v>
      </c>
      <c r="B590" s="73" t="s">
        <v>706</v>
      </c>
      <c r="C590" s="11">
        <v>4.3679104181273769E-4</v>
      </c>
      <c r="D590" s="6">
        <v>0.12308897015011899</v>
      </c>
      <c r="E590" s="83">
        <v>-6.3074846248720728E-3</v>
      </c>
      <c r="F590" s="55">
        <v>0.32069774428916586</v>
      </c>
      <c r="G590" s="121">
        <v>0.36411712237500737</v>
      </c>
      <c r="H590" s="120">
        <v>2.9087362934685588E-3</v>
      </c>
      <c r="I590" s="55">
        <v>2.0616516405131957E-2</v>
      </c>
      <c r="J590" s="6">
        <v>0.87627832211184731</v>
      </c>
      <c r="K590" s="6">
        <v>0.38687667679318427</v>
      </c>
      <c r="L590" s="6">
        <v>2.8562071556603552E-3</v>
      </c>
      <c r="M590" s="6">
        <v>5.7904998506593551E-2</v>
      </c>
      <c r="N590" s="6">
        <v>4.1028017628764915E-2</v>
      </c>
      <c r="O590" s="6">
        <v>-6.3496654265321473E-3</v>
      </c>
      <c r="P590" s="55">
        <v>-9.2374937418774825E-3</v>
      </c>
      <c r="Q590" s="55">
        <v>-8.0112697914551164E-3</v>
      </c>
      <c r="R590" s="6">
        <v>7.7974072346560508E-3</v>
      </c>
      <c r="S590" s="83">
        <v>4.8236175698206804E-2</v>
      </c>
      <c r="T590" s="87">
        <v>0.16165061018603766</v>
      </c>
      <c r="U590" s="83">
        <v>4.5434501186301324E-2</v>
      </c>
      <c r="V590" s="83">
        <v>4.8528381828657589E-2</v>
      </c>
      <c r="W590" s="29">
        <v>0.93624595492839557</v>
      </c>
      <c r="X590">
        <v>0.60342118157635749</v>
      </c>
      <c r="Y590">
        <v>0.62199411314994313</v>
      </c>
      <c r="Z590" s="5">
        <v>0</v>
      </c>
      <c r="AA590">
        <v>0</v>
      </c>
      <c r="AB590" s="5">
        <f>SUM(TBL_DATA[[#This Row],[Consumer.Discretionary.1]:[Utilities.1]])*SQRT(252)</f>
        <v>0</v>
      </c>
      <c r="BO590" s="5" t="str">
        <f xml:space="preserve"> IF(ISBLANK(TBL_DATA[[#This Row],[SMALL.CAP]]),"",  SUM(TBL_DATA[[#This Row],[LARGE.CAP]:[SMALL.CAP]])*SQRT(252))</f>
        <v/>
      </c>
    </row>
    <row r="591" spans="1:67" x14ac:dyDescent="0.25">
      <c r="A591" s="3">
        <f>DATE(YEAR(TBL_DATA[[#This Row],[Date]]), MONTH(TBL_DATA[[#This Row],[Date]]), DAY(TBL_DATA[[#This Row],[Date]]))</f>
        <v>41593</v>
      </c>
      <c r="B591" s="73" t="s">
        <v>707</v>
      </c>
      <c r="C591" s="11">
        <v>2.6328323454699151E-3</v>
      </c>
      <c r="D591" s="6">
        <v>0.12604587511757059</v>
      </c>
      <c r="E591" s="83">
        <v>8.5859638382457248E-4</v>
      </c>
      <c r="F591" s="55">
        <v>0.32067313885118376</v>
      </c>
      <c r="G591" s="121">
        <v>0.35989284245500391</v>
      </c>
      <c r="H591" s="120">
        <v>2.9126160343608651E-3</v>
      </c>
      <c r="I591" s="55">
        <v>2.8115780031990001E-2</v>
      </c>
      <c r="J591" s="6">
        <v>0.87414008008718469</v>
      </c>
      <c r="K591" s="6">
        <v>0.38503655891856131</v>
      </c>
      <c r="L591" s="6">
        <v>2.8548384898947959E-3</v>
      </c>
      <c r="M591" s="6">
        <v>5.7790594843509707E-2</v>
      </c>
      <c r="N591" s="6">
        <v>4.0749087744483235E-2</v>
      </c>
      <c r="O591" s="6">
        <v>-3.7335506855802336E-3</v>
      </c>
      <c r="P591" s="55">
        <v>-9.1387435803516239E-3</v>
      </c>
      <c r="Q591" s="55">
        <v>-7.9149422966300169E-3</v>
      </c>
      <c r="R591" s="6">
        <v>2.3231383107466863E-2</v>
      </c>
      <c r="S591" s="83">
        <v>4.7460314899022089E-2</v>
      </c>
      <c r="T591" s="87">
        <v>0.48949070727606026</v>
      </c>
      <c r="U591" s="83">
        <v>6.1904981717371577E-2</v>
      </c>
      <c r="V591" s="83">
        <v>4.7591580010164614E-2</v>
      </c>
      <c r="W591" s="29">
        <v>1.3007549172385096</v>
      </c>
      <c r="X591">
        <v>0.59991069539974362</v>
      </c>
      <c r="Y591">
        <v>0.62051314161632487</v>
      </c>
      <c r="Z591" s="5">
        <v>0</v>
      </c>
      <c r="AA591">
        <v>0</v>
      </c>
      <c r="AB591" s="5">
        <f>SUM(TBL_DATA[[#This Row],[Consumer.Discretionary.1]:[Utilities.1]])*SQRT(252)</f>
        <v>0</v>
      </c>
      <c r="BO591" s="5" t="str">
        <f xml:space="preserve"> IF(ISBLANK(TBL_DATA[[#This Row],[SMALL.CAP]]),"",  SUM(TBL_DATA[[#This Row],[LARGE.CAP]:[SMALL.CAP]])*SQRT(252))</f>
        <v/>
      </c>
    </row>
    <row r="592" spans="1:67" x14ac:dyDescent="0.25">
      <c r="A592" s="3">
        <f>DATE(YEAR(TBL_DATA[[#This Row],[Date]]), MONTH(TBL_DATA[[#This Row],[Date]]), DAY(TBL_DATA[[#This Row],[Date]]))</f>
        <v>41596</v>
      </c>
      <c r="B592" s="73" t="s">
        <v>708</v>
      </c>
      <c r="C592" s="11">
        <v>-3.6815644669648622E-3</v>
      </c>
      <c r="D592" s="6">
        <v>0.12190026463556536</v>
      </c>
      <c r="E592" s="83">
        <v>-1.6668976948010061E-2</v>
      </c>
      <c r="F592" s="55">
        <v>0.32364497254268715</v>
      </c>
      <c r="G592" s="121">
        <v>0.36431058283088213</v>
      </c>
      <c r="H592" s="120">
        <v>2.9218145709136592E-3</v>
      </c>
      <c r="I592" s="55">
        <v>-1.9700470571721862E-3</v>
      </c>
      <c r="J592" s="6">
        <v>0.8611009275407957</v>
      </c>
      <c r="K592" s="6">
        <v>0.3699034995560373</v>
      </c>
      <c r="L592" s="6">
        <v>2.9089328334118069E-3</v>
      </c>
      <c r="M592" s="6">
        <v>5.8174201413232381E-2</v>
      </c>
      <c r="N592" s="6">
        <v>4.1408982355344924E-2</v>
      </c>
      <c r="O592" s="6">
        <v>-7.401369845005501E-3</v>
      </c>
      <c r="P592" s="55">
        <v>-9.3068398694827643E-3</v>
      </c>
      <c r="Q592" s="55">
        <v>-8.0749151495213695E-3</v>
      </c>
      <c r="R592" s="6">
        <v>2.6998002921323261E-2</v>
      </c>
      <c r="S592" s="83">
        <v>4.7134064352141167E-2</v>
      </c>
      <c r="T592" s="87">
        <v>0.57279174398413235</v>
      </c>
      <c r="U592" s="83">
        <v>5.6446175276662736E-2</v>
      </c>
      <c r="V592" s="83">
        <v>4.8009222287267249E-2</v>
      </c>
      <c r="W592" s="29">
        <v>1.1757360895977915</v>
      </c>
      <c r="X592">
        <v>0.60358146329296947</v>
      </c>
      <c r="Y592">
        <v>0.60819692498074773</v>
      </c>
      <c r="Z592" s="5">
        <v>0</v>
      </c>
      <c r="AA592">
        <v>0</v>
      </c>
      <c r="AB592" s="5">
        <f>SUM(TBL_DATA[[#This Row],[Consumer.Discretionary.1]:[Utilities.1]])*SQRT(252)</f>
        <v>0</v>
      </c>
      <c r="BO592" s="5" t="str">
        <f xml:space="preserve"> IF(ISBLANK(TBL_DATA[[#This Row],[SMALL.CAP]]),"",  SUM(TBL_DATA[[#This Row],[LARGE.CAP]:[SMALL.CAP]])*SQRT(252))</f>
        <v/>
      </c>
    </row>
    <row r="593" spans="1:67" x14ac:dyDescent="0.25">
      <c r="A593" s="3">
        <f>DATE(YEAR(TBL_DATA[[#This Row],[Date]]), MONTH(TBL_DATA[[#This Row],[Date]]), DAY(TBL_DATA[[#This Row],[Date]]))</f>
        <v>41597</v>
      </c>
      <c r="B593" s="73" t="s">
        <v>709</v>
      </c>
      <c r="C593" s="11">
        <v>-4.1587200678109308E-3</v>
      </c>
      <c r="D593" s="6">
        <v>0.11723459549094306</v>
      </c>
      <c r="E593" s="83">
        <v>-4.1163636796163972E-2</v>
      </c>
      <c r="F593" s="55">
        <v>0.33268118230771171</v>
      </c>
      <c r="G593" s="121">
        <v>0.37056410673000967</v>
      </c>
      <c r="H593" s="120">
        <v>2.9425308563562486E-3</v>
      </c>
      <c r="I593" s="55">
        <v>-1.6996032323689625E-2</v>
      </c>
      <c r="J593" s="6">
        <v>0.88073088733308924</v>
      </c>
      <c r="K593" s="6">
        <v>0.38278097471440531</v>
      </c>
      <c r="L593" s="6">
        <v>2.913834798281043E-3</v>
      </c>
      <c r="M593" s="6">
        <v>5.8876982476457139E-2</v>
      </c>
      <c r="N593" s="6">
        <v>4.2236046572979823E-2</v>
      </c>
      <c r="O593" s="6">
        <v>-1.1529309687512757E-2</v>
      </c>
      <c r="P593" s="55">
        <v>-9.4909792426267365E-3</v>
      </c>
      <c r="Q593" s="55">
        <v>-8.2441720946564469E-3</v>
      </c>
      <c r="R593" s="6">
        <v>3.3030513959032337E-2</v>
      </c>
      <c r="S593" s="83">
        <v>4.6640990637752636E-2</v>
      </c>
      <c r="T593" s="87">
        <v>0.7081863722743581</v>
      </c>
      <c r="U593" s="83">
        <v>6.4890786378539511E-2</v>
      </c>
      <c r="V593" s="83">
        <v>4.7269557703527018E-2</v>
      </c>
      <c r="W593" s="29">
        <v>1.3727817549199892</v>
      </c>
      <c r="X593">
        <v>0.60873976930212925</v>
      </c>
      <c r="Y593">
        <v>0.61869295673573432</v>
      </c>
      <c r="Z593" s="5">
        <v>0</v>
      </c>
      <c r="AA593">
        <v>0</v>
      </c>
      <c r="AB593" s="5">
        <f>SUM(TBL_DATA[[#This Row],[Consumer.Discretionary.1]:[Utilities.1]])*SQRT(252)</f>
        <v>0</v>
      </c>
      <c r="BO593" s="5" t="str">
        <f xml:space="preserve"> IF(ISBLANK(TBL_DATA[[#This Row],[SMALL.CAP]]),"",  SUM(TBL_DATA[[#This Row],[LARGE.CAP]:[SMALL.CAP]])*SQRT(252))</f>
        <v/>
      </c>
    </row>
    <row r="594" spans="1:67" x14ac:dyDescent="0.25">
      <c r="A594" s="3">
        <f>DATE(YEAR(TBL_DATA[[#This Row],[Date]]), MONTH(TBL_DATA[[#This Row],[Date]]), DAY(TBL_DATA[[#This Row],[Date]]))</f>
        <v>41598</v>
      </c>
      <c r="B594" s="73" t="s">
        <v>710</v>
      </c>
      <c r="C594" s="11">
        <v>-2.46043356829371E-3</v>
      </c>
      <c r="D594" s="6">
        <v>0.11448571398853802</v>
      </c>
      <c r="E594" s="83">
        <v>-4.9169694223159977E-2</v>
      </c>
      <c r="F594" s="55">
        <v>0.33178403709495136</v>
      </c>
      <c r="G594" s="121">
        <v>0.36697320655339216</v>
      </c>
      <c r="H594" s="120">
        <v>2.9425174318043999E-3</v>
      </c>
      <c r="I594" s="55">
        <v>-2.9676078393775285E-2</v>
      </c>
      <c r="J594" s="6">
        <v>0.87821000895484835</v>
      </c>
      <c r="K594" s="6">
        <v>0.38625138153835692</v>
      </c>
      <c r="L594" s="6">
        <v>2.8973653494371123E-3</v>
      </c>
      <c r="M594" s="6">
        <v>5.8709484702770834E-2</v>
      </c>
      <c r="N594" s="6">
        <v>4.2521742244302108E-2</v>
      </c>
      <c r="O594" s="6">
        <v>-1.3961376155232075E-2</v>
      </c>
      <c r="P594" s="55">
        <v>-9.561975046728342E-3</v>
      </c>
      <c r="Q594" s="55">
        <v>-8.3187149117454236E-3</v>
      </c>
      <c r="R594" s="6">
        <v>2.5680332430007224E-2</v>
      </c>
      <c r="S594" s="83">
        <v>4.6617446780569179E-2</v>
      </c>
      <c r="T594" s="87">
        <v>0.55087385096154939</v>
      </c>
      <c r="U594" s="83">
        <v>5.1212905844782775E-2</v>
      </c>
      <c r="V594" s="83">
        <v>4.6877560473621717E-2</v>
      </c>
      <c r="W594" s="29">
        <v>1.0924823162161048</v>
      </c>
      <c r="X594">
        <v>0.60578313491990865</v>
      </c>
      <c r="Y594">
        <v>0.62149125620426626</v>
      </c>
      <c r="Z594" s="5">
        <v>0</v>
      </c>
      <c r="AA594">
        <v>0</v>
      </c>
      <c r="AB594" s="5">
        <f>SUM(TBL_DATA[[#This Row],[Consumer.Discretionary.1]:[Utilities.1]])*SQRT(252)</f>
        <v>0</v>
      </c>
      <c r="BO594" s="5" t="str">
        <f xml:space="preserve"> IF(ISBLANK(TBL_DATA[[#This Row],[SMALL.CAP]]),"",  SUM(TBL_DATA[[#This Row],[LARGE.CAP]:[SMALL.CAP]])*SQRT(252))</f>
        <v/>
      </c>
    </row>
    <row r="595" spans="1:67" x14ac:dyDescent="0.25">
      <c r="A595" s="3">
        <f>DATE(YEAR(TBL_DATA[[#This Row],[Date]]), MONTH(TBL_DATA[[#This Row],[Date]]), DAY(TBL_DATA[[#This Row],[Date]]))</f>
        <v>41599</v>
      </c>
      <c r="B595" s="73" t="s">
        <v>711</v>
      </c>
      <c r="C595" s="11">
        <v>6.6662222518499717E-3</v>
      </c>
      <c r="D595" s="6">
        <v>0.12191512345449729</v>
      </c>
      <c r="E595" s="83">
        <v>-4.0802935015649244E-2</v>
      </c>
      <c r="F595" s="55">
        <v>0.34053467440668567</v>
      </c>
      <c r="G595" s="121">
        <v>0.37581265598565827</v>
      </c>
      <c r="H595" s="120">
        <v>2.9842553869651157E-3</v>
      </c>
      <c r="I595" s="55">
        <v>-2.1301598343979489E-2</v>
      </c>
      <c r="J595" s="6">
        <v>0.89994969420725701</v>
      </c>
      <c r="K595" s="6">
        <v>0.39375662231075037</v>
      </c>
      <c r="L595" s="6">
        <v>2.9410473119453177E-3</v>
      </c>
      <c r="M595" s="6">
        <v>5.9962368291989476E-2</v>
      </c>
      <c r="N595" s="6">
        <v>4.2521742244302108E-2</v>
      </c>
      <c r="O595" s="6">
        <v>-7.388223539774641E-3</v>
      </c>
      <c r="P595" s="55">
        <v>-9.7027916663102176E-3</v>
      </c>
      <c r="Q595" s="55">
        <v>-8.4329998690561049E-3</v>
      </c>
      <c r="R595" s="6">
        <v>3.4420300088936262E-2</v>
      </c>
      <c r="S595" s="83">
        <v>4.697753040399387E-2</v>
      </c>
      <c r="T595" s="87">
        <v>0.73269709567384933</v>
      </c>
      <c r="U595" s="83">
        <v>6.4306912963327578E-2</v>
      </c>
      <c r="V595" s="83">
        <v>4.7243156868952564E-2</v>
      </c>
      <c r="W595" s="29">
        <v>1.3611900056066963</v>
      </c>
      <c r="X595">
        <v>0.61303560743700536</v>
      </c>
      <c r="Y595">
        <v>0.62750029666188223</v>
      </c>
      <c r="Z595" s="5">
        <v>0</v>
      </c>
      <c r="AA595">
        <v>0</v>
      </c>
      <c r="AB595" s="5">
        <f>SUM(TBL_DATA[[#This Row],[Consumer.Discretionary.1]:[Utilities.1]])*SQRT(252)</f>
        <v>0</v>
      </c>
      <c r="BO595" s="5" t="str">
        <f xml:space="preserve"> IF(ISBLANK(TBL_DATA[[#This Row],[SMALL.CAP]]),"",  SUM(TBL_DATA[[#This Row],[LARGE.CAP]:[SMALL.CAP]])*SQRT(252))</f>
        <v/>
      </c>
    </row>
    <row r="596" spans="1:67" x14ac:dyDescent="0.25">
      <c r="A596" s="3">
        <f>DATE(YEAR(TBL_DATA[[#This Row],[Date]]), MONTH(TBL_DATA[[#This Row],[Date]]), DAY(TBL_DATA[[#This Row],[Date]]))</f>
        <v>41600</v>
      </c>
      <c r="B596" s="73" t="s">
        <v>712</v>
      </c>
      <c r="C596" s="11">
        <v>-2.3177273028276366E-3</v>
      </c>
      <c r="D596" s="6">
        <v>0.11931483014141153</v>
      </c>
      <c r="E596" s="83">
        <v>-6.7008463380304306E-2</v>
      </c>
      <c r="F596" s="55">
        <v>0.34129572365609734</v>
      </c>
      <c r="G596" s="121">
        <v>0.37322230237120263</v>
      </c>
      <c r="H596" s="120">
        <v>2.9992815449087591E-3</v>
      </c>
      <c r="I596" s="55">
        <v>-4.277473989583247E-2</v>
      </c>
      <c r="J596" s="6">
        <v>0.88553879446457251</v>
      </c>
      <c r="K596" s="6">
        <v>0.38139852088442516</v>
      </c>
      <c r="L596" s="6">
        <v>2.9796547447855661E-3</v>
      </c>
      <c r="M596" s="6">
        <v>6.0139628118147853E-2</v>
      </c>
      <c r="N596" s="6">
        <v>4.2773660153089046E-2</v>
      </c>
      <c r="O596" s="6">
        <v>-9.6888269551846928E-3</v>
      </c>
      <c r="P596" s="55">
        <v>-9.7917808298830598E-3</v>
      </c>
      <c r="Q596" s="55">
        <v>-8.5182352937482123E-3</v>
      </c>
      <c r="R596" s="6">
        <v>2.3203372144771084E-2</v>
      </c>
      <c r="S596" s="83">
        <v>4.7228793272824705E-2</v>
      </c>
      <c r="T596" s="87">
        <v>0.49129716295593412</v>
      </c>
      <c r="U596" s="83">
        <v>5.3263193058593394E-2</v>
      </c>
      <c r="V596" s="83">
        <v>4.7547719409037473E-2</v>
      </c>
      <c r="W596" s="29">
        <v>1.120205000799041</v>
      </c>
      <c r="X596">
        <v>0.61091922737069149</v>
      </c>
      <c r="Y596">
        <v>0.61757470874739118</v>
      </c>
      <c r="Z596" s="5">
        <v>0</v>
      </c>
      <c r="AA596">
        <v>0</v>
      </c>
      <c r="AB596" s="5">
        <f>SUM(TBL_DATA[[#This Row],[Consumer.Discretionary.1]:[Utilities.1]])*SQRT(252)</f>
        <v>0</v>
      </c>
      <c r="BO596" s="5" t="str">
        <f xml:space="preserve"> IF(ISBLANK(TBL_DATA[[#This Row],[SMALL.CAP]]),"",  SUM(TBL_DATA[[#This Row],[LARGE.CAP]:[SMALL.CAP]])*SQRT(252))</f>
        <v/>
      </c>
    </row>
    <row r="597" spans="1:67" x14ac:dyDescent="0.25">
      <c r="A597" s="3">
        <f>DATE(YEAR(TBL_DATA[[#This Row],[Date]]), MONTH(TBL_DATA[[#This Row],[Date]]), DAY(TBL_DATA[[#This Row],[Date]]))</f>
        <v>41603</v>
      </c>
      <c r="B597" s="73" t="s">
        <v>713</v>
      </c>
      <c r="C597" s="11">
        <v>2.6549847338315926E-5</v>
      </c>
      <c r="D597" s="6">
        <v>0.11934454777927539</v>
      </c>
      <c r="E597" s="83">
        <v>-4.452578997097989E-2</v>
      </c>
      <c r="F597" s="55">
        <v>0.32009818821543884</v>
      </c>
      <c r="G597" s="121">
        <v>0.32317034578137216</v>
      </c>
      <c r="H597" s="120">
        <v>2.9733665557763224E-3</v>
      </c>
      <c r="I597" s="55">
        <v>-3.1530658485443563E-2</v>
      </c>
      <c r="J597" s="6">
        <v>0.85627627090030689</v>
      </c>
      <c r="K597" s="6">
        <v>0.32124063586683915</v>
      </c>
      <c r="L597" s="6">
        <v>2.9776022234885183E-3</v>
      </c>
      <c r="M597" s="6">
        <v>5.7373194716070636E-2</v>
      </c>
      <c r="N597" s="6">
        <v>3.9115778452020952E-2</v>
      </c>
      <c r="O597" s="6">
        <v>-9.6625343447228618E-3</v>
      </c>
      <c r="P597" s="55">
        <v>-9.1932370063978457E-3</v>
      </c>
      <c r="Q597" s="55">
        <v>-7.9782747874612391E-3</v>
      </c>
      <c r="R597" s="6">
        <v>2.8246533672609875E-2</v>
      </c>
      <c r="S597" s="83">
        <v>4.7150567825476233E-2</v>
      </c>
      <c r="T597" s="87">
        <v>0.59907091208661556</v>
      </c>
      <c r="U597" s="83">
        <v>6.0064385135415455E-2</v>
      </c>
      <c r="V597" s="83">
        <v>4.7379197125050641E-2</v>
      </c>
      <c r="W597" s="29">
        <v>1.2677375046454262</v>
      </c>
      <c r="X597">
        <v>0.56848073474953575</v>
      </c>
      <c r="Y597">
        <v>0.56678094169338389</v>
      </c>
      <c r="Z597" s="5">
        <v>0</v>
      </c>
      <c r="AA597">
        <v>0</v>
      </c>
      <c r="AB597" s="5">
        <f>SUM(TBL_DATA[[#This Row],[Consumer.Discretionary.1]:[Utilities.1]])*SQRT(252)</f>
        <v>0</v>
      </c>
      <c r="BO597" s="5" t="str">
        <f xml:space="preserve"> IF(ISBLANK(TBL_DATA[[#This Row],[SMALL.CAP]]),"",  SUM(TBL_DATA[[#This Row],[LARGE.CAP]:[SMALL.CAP]])*SQRT(252))</f>
        <v/>
      </c>
    </row>
    <row r="598" spans="1:67" x14ac:dyDescent="0.25">
      <c r="A598" s="3">
        <f>DATE(YEAR(TBL_DATA[[#This Row],[Date]]), MONTH(TBL_DATA[[#This Row],[Date]]), DAY(TBL_DATA[[#This Row],[Date]]))</f>
        <v>41604</v>
      </c>
      <c r="B598" s="73" t="s">
        <v>714</v>
      </c>
      <c r="C598" s="11">
        <v>2.4159719641055882E-3</v>
      </c>
      <c r="D598" s="6">
        <v>0.12204885282488442</v>
      </c>
      <c r="E598" s="83">
        <v>-4.5230463965803991E-2</v>
      </c>
      <c r="F598" s="55">
        <v>0.31721192434426049</v>
      </c>
      <c r="G598" s="121">
        <v>0.32033011633604658</v>
      </c>
      <c r="H598" s="120">
        <v>2.9660321645771353E-3</v>
      </c>
      <c r="I598" s="55">
        <v>-7.2849294021556155E-2</v>
      </c>
      <c r="J598" s="6">
        <v>0.97210670166365776</v>
      </c>
      <c r="K598" s="6">
        <v>0.38987683971683468</v>
      </c>
      <c r="L598" s="6">
        <v>2.8101894471425524E-3</v>
      </c>
      <c r="M598" s="6">
        <v>5.7111966394506823E-2</v>
      </c>
      <c r="N598" s="6">
        <v>3.9115778452020952E-2</v>
      </c>
      <c r="O598" s="6">
        <v>-7.2699067926964567E-3</v>
      </c>
      <c r="P598" s="55">
        <v>-9.1710693915129735E-3</v>
      </c>
      <c r="Q598" s="55">
        <v>-7.9616390684867644E-3</v>
      </c>
      <c r="R598" s="6">
        <v>2.7848990425527242E-2</v>
      </c>
      <c r="S598" s="83">
        <v>4.7116483574380544E-2</v>
      </c>
      <c r="T598" s="87">
        <v>0.59106682657171072</v>
      </c>
      <c r="U598" s="83">
        <v>5.5275448919487324E-2</v>
      </c>
      <c r="V598" s="83">
        <v>4.7144977289447949E-2</v>
      </c>
      <c r="W598" s="29">
        <v>1.1724567938620929</v>
      </c>
      <c r="X598">
        <v>0.56597713411059858</v>
      </c>
      <c r="Y598">
        <v>0.62440118490985808</v>
      </c>
      <c r="Z598" s="5">
        <v>0</v>
      </c>
      <c r="AA598">
        <v>0</v>
      </c>
      <c r="AB598" s="5">
        <f>SUM(TBL_DATA[[#This Row],[Consumer.Discretionary.1]:[Utilities.1]])*SQRT(252)</f>
        <v>0</v>
      </c>
      <c r="BO598" s="5" t="str">
        <f xml:space="preserve"> IF(ISBLANK(TBL_DATA[[#This Row],[SMALL.CAP]]),"",  SUM(TBL_DATA[[#This Row],[LARGE.CAP]:[SMALL.CAP]])*SQRT(252))</f>
        <v/>
      </c>
    </row>
    <row r="599" spans="1:67" x14ac:dyDescent="0.25">
      <c r="A599" s="3">
        <f>DATE(YEAR(TBL_DATA[[#This Row],[Date]]), MONTH(TBL_DATA[[#This Row],[Date]]), DAY(TBL_DATA[[#This Row],[Date]]))</f>
        <v>41605</v>
      </c>
      <c r="B599" s="73" t="s">
        <v>715</v>
      </c>
      <c r="C599" s="11">
        <v>1.072648780358579E-3</v>
      </c>
      <c r="D599" s="6">
        <v>0.12325241715836976</v>
      </c>
      <c r="E599" s="83">
        <v>-5.8822957382834828E-2</v>
      </c>
      <c r="F599" s="55">
        <v>0.31667884691534809</v>
      </c>
      <c r="G599" s="121">
        <v>0.32632077365569545</v>
      </c>
      <c r="H599" s="120">
        <v>2.9213142036544843E-3</v>
      </c>
      <c r="I599" s="55">
        <v>-7.2943121231552555E-2</v>
      </c>
      <c r="J599" s="6">
        <v>0.96658493116142064</v>
      </c>
      <c r="K599" s="6">
        <v>0.37683657726050568</v>
      </c>
      <c r="L599" s="6">
        <v>2.8096528891023089E-3</v>
      </c>
      <c r="M599" s="6">
        <v>5.6500457296402871E-2</v>
      </c>
      <c r="N599" s="6">
        <v>3.9115778452020952E-2</v>
      </c>
      <c r="O599" s="6">
        <v>-6.205056068992354E-3</v>
      </c>
      <c r="P599" s="55">
        <v>-9.1238965292330353E-3</v>
      </c>
      <c r="Q599" s="55">
        <v>-7.9274158154173484E-3</v>
      </c>
      <c r="R599" s="6">
        <v>2.1543502672816572E-2</v>
      </c>
      <c r="S599" s="83">
        <v>4.6974352752275288E-2</v>
      </c>
      <c r="T599" s="87">
        <v>0.45862266131539353</v>
      </c>
      <c r="U599" s="83">
        <v>5.4175487104133113E-2</v>
      </c>
      <c r="V599" s="83">
        <v>4.7138181218987413E-2</v>
      </c>
      <c r="W599" s="29">
        <v>1.1492909930583204</v>
      </c>
      <c r="X599">
        <v>0.57124493315538072</v>
      </c>
      <c r="Y599">
        <v>0.61387016319455179</v>
      </c>
      <c r="Z599" s="5">
        <v>0</v>
      </c>
      <c r="AA599">
        <v>0</v>
      </c>
      <c r="AB599" s="5">
        <f>SUM(TBL_DATA[[#This Row],[Consumer.Discretionary.1]:[Utilities.1]])*SQRT(252)</f>
        <v>0</v>
      </c>
      <c r="BO599" s="5" t="str">
        <f xml:space="preserve"> IF(ISBLANK(TBL_DATA[[#This Row],[SMALL.CAP]]),"",  SUM(TBL_DATA[[#This Row],[LARGE.CAP]:[SMALL.CAP]])*SQRT(252))</f>
        <v/>
      </c>
    </row>
    <row r="600" spans="1:67" x14ac:dyDescent="0.25">
      <c r="A600" s="3">
        <f>DATE(YEAR(TBL_DATA[[#This Row],[Date]]), MONTH(TBL_DATA[[#This Row],[Date]]), DAY(TBL_DATA[[#This Row],[Date]]))</f>
        <v>41607</v>
      </c>
      <c r="B600" s="73" t="s">
        <v>716</v>
      </c>
      <c r="C600" s="11">
        <v>1.0582710496724808E-4</v>
      </c>
      <c r="D600" s="6">
        <v>0.12337128770982497</v>
      </c>
      <c r="E600" s="83">
        <v>-4.3255813889565342E-2</v>
      </c>
      <c r="F600" s="55">
        <v>0.31069528531308543</v>
      </c>
      <c r="G600" s="121">
        <v>0.31995312664705677</v>
      </c>
      <c r="H600" s="120">
        <v>2.8985590615250622E-3</v>
      </c>
      <c r="I600" s="55">
        <v>-6.8350855928161924E-2</v>
      </c>
      <c r="J600" s="6">
        <v>0.94532860443542654</v>
      </c>
      <c r="K600" s="6">
        <v>0.36261253655379888</v>
      </c>
      <c r="L600" s="6">
        <v>2.8061733029452946E-3</v>
      </c>
      <c r="M600" s="6">
        <v>5.5797276381110025E-2</v>
      </c>
      <c r="N600" s="6">
        <v>3.8249594168537897E-2</v>
      </c>
      <c r="O600" s="6">
        <v>-6.0998856271452517E-3</v>
      </c>
      <c r="P600" s="55">
        <v>-8.9401292456135692E-3</v>
      </c>
      <c r="Q600" s="55">
        <v>-7.7585394272654601E-3</v>
      </c>
      <c r="R600" s="6">
        <v>3.2863066061271429E-2</v>
      </c>
      <c r="S600" s="83">
        <v>4.6246584599958333E-2</v>
      </c>
      <c r="T600" s="87">
        <v>0.7106052554051967</v>
      </c>
      <c r="U600" s="83">
        <v>5.468950841455178E-2</v>
      </c>
      <c r="V600" s="83">
        <v>4.7136478280750779E-2</v>
      </c>
      <c r="W600" s="29">
        <v>1.1602374723205711</v>
      </c>
      <c r="X600">
        <v>0.56564399284979305</v>
      </c>
      <c r="Y600">
        <v>0.60217317820856064</v>
      </c>
      <c r="Z600" s="5">
        <v>0</v>
      </c>
      <c r="AA600">
        <v>0</v>
      </c>
      <c r="AB600" s="5">
        <f>SUM(TBL_DATA[[#This Row],[Consumer.Discretionary.1]:[Utilities.1]])*SQRT(252)</f>
        <v>0</v>
      </c>
      <c r="BO600" s="5" t="str">
        <f xml:space="preserve"> IF(ISBLANK(TBL_DATA[[#This Row],[SMALL.CAP]]),"",  SUM(TBL_DATA[[#This Row],[LARGE.CAP]:[SMALL.CAP]])*SQRT(252))</f>
        <v/>
      </c>
    </row>
    <row r="601" spans="1:67" x14ac:dyDescent="0.25">
      <c r="A601" s="3">
        <f>DATE(YEAR(TBL_DATA[[#This Row],[Date]]), MONTH(TBL_DATA[[#This Row],[Date]]), DAY(TBL_DATA[[#This Row],[Date]]))</f>
        <v>41610</v>
      </c>
      <c r="B601" s="73" t="s">
        <v>717</v>
      </c>
      <c r="C601" s="11">
        <v>-5.3569302805443909E-3</v>
      </c>
      <c r="D601" s="6">
        <v>0.11735346604239805</v>
      </c>
      <c r="E601" s="83">
        <v>-6.7177592169751943E-2</v>
      </c>
      <c r="F601" s="55">
        <v>0.31654176509583853</v>
      </c>
      <c r="G601" s="121">
        <v>0.32237331701043803</v>
      </c>
      <c r="H601" s="120">
        <v>2.9437420116462999E-3</v>
      </c>
      <c r="I601" s="55">
        <v>-8.2869416739650092E-2</v>
      </c>
      <c r="J601" s="6">
        <v>1.0226223235417706</v>
      </c>
      <c r="K601" s="6">
        <v>0.37595058696567268</v>
      </c>
      <c r="L601" s="6">
        <v>2.8249709486715463E-3</v>
      </c>
      <c r="M601" s="6">
        <v>5.676815333366711E-2</v>
      </c>
      <c r="N601" s="6">
        <v>3.972176056244614E-2</v>
      </c>
      <c r="O601" s="6">
        <v>-1.1424139245665654E-2</v>
      </c>
      <c r="P601" s="55">
        <v>-9.2269930946294407E-3</v>
      </c>
      <c r="Q601" s="55">
        <v>-8.0248435214614958E-3</v>
      </c>
      <c r="R601" s="6">
        <v>8.694926550700588E-3</v>
      </c>
      <c r="S601" s="83">
        <v>4.5874585017895521E-2</v>
      </c>
      <c r="T601" s="87">
        <v>0.18953689820428296</v>
      </c>
      <c r="U601" s="83">
        <v>3.4307833962951673E-2</v>
      </c>
      <c r="V601" s="83">
        <v>4.7162895669129179E-2</v>
      </c>
      <c r="W601" s="29">
        <v>0.72743273024705557</v>
      </c>
      <c r="X601">
        <v>0.56777928547142165</v>
      </c>
      <c r="Y601">
        <v>0.61314809545954918</v>
      </c>
      <c r="Z601" s="5">
        <v>0</v>
      </c>
      <c r="AA601">
        <v>0</v>
      </c>
      <c r="AB601" s="5">
        <f>SUM(TBL_DATA[[#This Row],[Consumer.Discretionary.1]:[Utilities.1]])*SQRT(252)</f>
        <v>0</v>
      </c>
      <c r="BO601" s="5" t="str">
        <f xml:space="preserve"> IF(ISBLANK(TBL_DATA[[#This Row],[SMALL.CAP]]),"",  SUM(TBL_DATA[[#This Row],[LARGE.CAP]:[SMALL.CAP]])*SQRT(252))</f>
        <v/>
      </c>
    </row>
    <row r="602" spans="1:67" x14ac:dyDescent="0.25">
      <c r="A602" s="3">
        <f>DATE(YEAR(TBL_DATA[[#This Row],[Date]]), MONTH(TBL_DATA[[#This Row],[Date]]), DAY(TBL_DATA[[#This Row],[Date]]))</f>
        <v>41611</v>
      </c>
      <c r="B602" s="73" t="s">
        <v>718</v>
      </c>
      <c r="C602" s="11">
        <v>-1.9016463203809174E-3</v>
      </c>
      <c r="D602" s="6">
        <v>0.11522865493513379</v>
      </c>
      <c r="E602" s="83">
        <v>-7.0578306930483059E-2</v>
      </c>
      <c r="F602" s="55">
        <v>0.31703398098447738</v>
      </c>
      <c r="G602" s="121">
        <v>0.32073201527717349</v>
      </c>
      <c r="H602" s="120">
        <v>2.9446543312233531E-3</v>
      </c>
      <c r="I602" s="55">
        <v>-7.7153125113082144E-2</v>
      </c>
      <c r="J602" s="6">
        <v>0.98758494863046764</v>
      </c>
      <c r="K602" s="6">
        <v>0.37282691913854565</v>
      </c>
      <c r="L602" s="6">
        <v>2.8294853700008716E-3</v>
      </c>
      <c r="M602" s="6">
        <v>5.6717100196083683E-2</v>
      </c>
      <c r="N602" s="6">
        <v>3.9903424628615208E-2</v>
      </c>
      <c r="O602" s="6">
        <v>-1.330406089368652E-2</v>
      </c>
      <c r="P602" s="55">
        <v>-9.2899868159749734E-3</v>
      </c>
      <c r="Q602" s="55">
        <v>-8.0889183684725759E-3</v>
      </c>
      <c r="R602" s="6">
        <v>4.2636780758817938E-3</v>
      </c>
      <c r="S602" s="83">
        <v>4.5876554290452599E-2</v>
      </c>
      <c r="T602" s="87">
        <v>9.293806262971914E-2</v>
      </c>
      <c r="U602" s="83">
        <v>3.4811000147867421E-2</v>
      </c>
      <c r="V602" s="83">
        <v>4.7166080324930353E-2</v>
      </c>
      <c r="W602" s="29">
        <v>0.73805158088295786</v>
      </c>
      <c r="X602">
        <v>0.56633207155976384</v>
      </c>
      <c r="Y602">
        <v>0.61059554464354371</v>
      </c>
      <c r="Z602" s="5">
        <v>0</v>
      </c>
      <c r="AA602">
        <v>0</v>
      </c>
      <c r="AB602" s="5">
        <f>SUM(TBL_DATA[[#This Row],[Consumer.Discretionary.1]:[Utilities.1]])*SQRT(252)</f>
        <v>0</v>
      </c>
      <c r="BO602" s="5" t="str">
        <f xml:space="preserve"> IF(ISBLANK(TBL_DATA[[#This Row],[SMALL.CAP]]),"",  SUM(TBL_DATA[[#This Row],[LARGE.CAP]:[SMALL.CAP]])*SQRT(252))</f>
        <v/>
      </c>
    </row>
    <row r="603" spans="1:67" x14ac:dyDescent="0.25">
      <c r="A603" s="3">
        <f>DATE(YEAR(TBL_DATA[[#This Row],[Date]]), MONTH(TBL_DATA[[#This Row],[Date]]), DAY(TBL_DATA[[#This Row],[Date]]))</f>
        <v>41612</v>
      </c>
      <c r="B603" s="73" t="s">
        <v>719</v>
      </c>
      <c r="C603" s="11">
        <v>2.3582706015589225E-3</v>
      </c>
      <c r="D603" s="6">
        <v>0.1178586658860834</v>
      </c>
      <c r="E603" s="83">
        <v>-5.3777030473364462E-2</v>
      </c>
      <c r="F603" s="55">
        <v>0.31412075241940757</v>
      </c>
      <c r="G603" s="121">
        <v>0.31442462713951158</v>
      </c>
      <c r="H603" s="120">
        <v>2.9638277076700801E-3</v>
      </c>
      <c r="I603" s="55">
        <v>-3.895811626324297E-2</v>
      </c>
      <c r="J603" s="6">
        <v>0.92133627160729281</v>
      </c>
      <c r="K603" s="6">
        <v>0.33835028099719855</v>
      </c>
      <c r="L603" s="6">
        <v>2.9116516562981039E-3</v>
      </c>
      <c r="M603" s="6">
        <v>5.6823191169676546E-2</v>
      </c>
      <c r="N603" s="6">
        <v>3.9837859028643605E-2</v>
      </c>
      <c r="O603" s="6">
        <v>-1.0977164867814526E-2</v>
      </c>
      <c r="P603" s="55">
        <v>-9.2520767436296888E-3</v>
      </c>
      <c r="Q603" s="55">
        <v>-8.0487616629160274E-3</v>
      </c>
      <c r="R603" s="6">
        <v>6.1194422007697646E-3</v>
      </c>
      <c r="S603" s="83">
        <v>4.5928355331036251E-2</v>
      </c>
      <c r="T603" s="87">
        <v>0.13323887077303048</v>
      </c>
      <c r="U603" s="83">
        <v>3.2302303819659262E-2</v>
      </c>
      <c r="V603" s="83">
        <v>4.6864753502868631E-2</v>
      </c>
      <c r="W603" s="29">
        <v>0.68926648291624981</v>
      </c>
      <c r="X603">
        <v>0.56073579084940861</v>
      </c>
      <c r="Y603">
        <v>0.58167884695697736</v>
      </c>
      <c r="Z603" s="5">
        <v>0</v>
      </c>
      <c r="AA603">
        <v>0</v>
      </c>
      <c r="AB603" s="5">
        <f>SUM(TBL_DATA[[#This Row],[Consumer.Discretionary.1]:[Utilities.1]])*SQRT(252)</f>
        <v>0</v>
      </c>
      <c r="BO603" s="5" t="str">
        <f xml:space="preserve"> IF(ISBLANK(TBL_DATA[[#This Row],[SMALL.CAP]]),"",  SUM(TBL_DATA[[#This Row],[LARGE.CAP]:[SMALL.CAP]])*SQRT(252))</f>
        <v/>
      </c>
    </row>
    <row r="604" spans="1:67" x14ac:dyDescent="0.25">
      <c r="A604" s="3">
        <f>DATE(YEAR(TBL_DATA[[#This Row],[Date]]), MONTH(TBL_DATA[[#This Row],[Date]]), DAY(TBL_DATA[[#This Row],[Date]]))</f>
        <v>41613</v>
      </c>
      <c r="B604" s="73" t="s">
        <v>720</v>
      </c>
      <c r="C604" s="11">
        <v>7.9886218630370407E-3</v>
      </c>
      <c r="D604" s="6">
        <v>0.12678881606416637</v>
      </c>
      <c r="E604" s="83">
        <v>-1.0721276141492098E-2</v>
      </c>
      <c r="F604" s="55">
        <v>0.29325622099172688</v>
      </c>
      <c r="G604" s="121">
        <v>0.25804857663338787</v>
      </c>
      <c r="H604" s="120">
        <v>3.1964888836114179E-3</v>
      </c>
      <c r="I604" s="55">
        <v>-1.7953808729982645E-2</v>
      </c>
      <c r="J604" s="6">
        <v>0.93940867193465993</v>
      </c>
      <c r="K604" s="6">
        <v>0.32381591044303915</v>
      </c>
      <c r="L604" s="6">
        <v>3.0515320531527335E-3</v>
      </c>
      <c r="M604" s="6">
        <v>5.8909553718672444E-2</v>
      </c>
      <c r="N604" s="6">
        <v>3.9837849925548584E-2</v>
      </c>
      <c r="O604" s="6">
        <v>-3.076235424034679E-3</v>
      </c>
      <c r="P604" s="55">
        <v>-9.4725533930471902E-3</v>
      </c>
      <c r="Q604" s="55">
        <v>-8.2250565008695018E-3</v>
      </c>
      <c r="R604" s="6">
        <v>4.2150923834526344E-2</v>
      </c>
      <c r="S604" s="83">
        <v>4.5776456778727014E-2</v>
      </c>
      <c r="T604" s="87">
        <v>0.92079917933085842</v>
      </c>
      <c r="U604" s="83">
        <v>6.2189899380031388E-2</v>
      </c>
      <c r="V604" s="83">
        <v>4.6688515086786349E-2</v>
      </c>
      <c r="W604" s="29">
        <v>1.3320170766714361</v>
      </c>
      <c r="X604">
        <v>0.50798481929422656</v>
      </c>
      <c r="Y604">
        <v>0.56904824966169543</v>
      </c>
      <c r="Z604" s="5">
        <v>0</v>
      </c>
      <c r="AA604">
        <v>0</v>
      </c>
      <c r="AB604" s="5">
        <f>SUM(TBL_DATA[[#This Row],[Consumer.Discretionary.1]:[Utilities.1]])*SQRT(252)</f>
        <v>0</v>
      </c>
      <c r="BO604" s="5" t="str">
        <f xml:space="preserve"> IF(ISBLANK(TBL_DATA[[#This Row],[SMALL.CAP]]),"",  SUM(TBL_DATA[[#This Row],[LARGE.CAP]:[SMALL.CAP]])*SQRT(252))</f>
        <v/>
      </c>
    </row>
    <row r="605" spans="1:67" x14ac:dyDescent="0.25">
      <c r="A605" s="3">
        <f>DATE(YEAR(TBL_DATA[[#This Row],[Date]]), MONTH(TBL_DATA[[#This Row],[Date]]), DAY(TBL_DATA[[#This Row],[Date]]))</f>
        <v>41614</v>
      </c>
      <c r="B605" s="73" t="s">
        <v>721</v>
      </c>
      <c r="C605" s="11">
        <v>1.0549496920865594E-3</v>
      </c>
      <c r="D605" s="6">
        <v>0.12797752157872</v>
      </c>
      <c r="E605" s="83">
        <v>-2.1275153013265879E-2</v>
      </c>
      <c r="F605" s="55">
        <v>0.2791337981283934</v>
      </c>
      <c r="G605" s="121">
        <v>0.24086459916119587</v>
      </c>
      <c r="H605" s="120">
        <v>3.2003486266167338E-3</v>
      </c>
      <c r="I605" s="55">
        <v>-2.5251961139509005E-2</v>
      </c>
      <c r="J605" s="6">
        <v>0.91273130508351852</v>
      </c>
      <c r="K605" s="6">
        <v>0.30532939799661291</v>
      </c>
      <c r="L605" s="6">
        <v>3.0614496992878494E-3</v>
      </c>
      <c r="M605" s="6">
        <v>5.8309314867109663E-2</v>
      </c>
      <c r="N605" s="6">
        <v>3.9837849925548584E-2</v>
      </c>
      <c r="O605" s="6">
        <v>-2.0245310055613253E-3</v>
      </c>
      <c r="P605" s="55">
        <v>-9.4278669779339769E-3</v>
      </c>
      <c r="Q605" s="55">
        <v>-8.1930810308343122E-3</v>
      </c>
      <c r="R605" s="6">
        <v>3.4949051740411852E-2</v>
      </c>
      <c r="S605" s="83">
        <v>4.5900259061849323E-2</v>
      </c>
      <c r="T605" s="87">
        <v>0.76141295179443269</v>
      </c>
      <c r="U605" s="83">
        <v>5.803534065652971E-2</v>
      </c>
      <c r="V605" s="83">
        <v>4.673030897440017E-2</v>
      </c>
      <c r="W605" s="29">
        <v>1.2419207561482777</v>
      </c>
      <c r="X605">
        <v>0.49077958307288611</v>
      </c>
      <c r="Y605">
        <v>0.55256619331679435</v>
      </c>
      <c r="Z605" s="5">
        <v>0</v>
      </c>
      <c r="AA605">
        <v>0</v>
      </c>
      <c r="AB605" s="5">
        <f>SUM(TBL_DATA[[#This Row],[Consumer.Discretionary.1]:[Utilities.1]])*SQRT(252)</f>
        <v>0</v>
      </c>
      <c r="BO605" s="5" t="str">
        <f xml:space="preserve"> IF(ISBLANK(TBL_DATA[[#This Row],[SMALL.CAP]]),"",  SUM(TBL_DATA[[#This Row],[LARGE.CAP]:[SMALL.CAP]])*SQRT(252))</f>
        <v/>
      </c>
    </row>
    <row r="606" spans="1:67" x14ac:dyDescent="0.25">
      <c r="A606" s="3">
        <f>DATE(YEAR(TBL_DATA[[#This Row],[Date]]), MONTH(TBL_DATA[[#This Row],[Date]]), DAY(TBL_DATA[[#This Row],[Date]]))</f>
        <v>41617</v>
      </c>
      <c r="B606" s="73" t="s">
        <v>722</v>
      </c>
      <c r="C606" s="11">
        <v>4.5578491167519788E-3</v>
      </c>
      <c r="D606" s="6">
        <v>0.13311867292916357</v>
      </c>
      <c r="E606" s="83">
        <v>-9.5096452631074913E-3</v>
      </c>
      <c r="F606" s="55">
        <v>0.2770087492423603</v>
      </c>
      <c r="G606" s="121">
        <v>0.2312798643536812</v>
      </c>
      <c r="H606" s="120">
        <v>3.2383776170410816E-3</v>
      </c>
      <c r="I606" s="55">
        <v>-1.7783208605644862E-2</v>
      </c>
      <c r="J606" s="6">
        <v>0.93524184982666314</v>
      </c>
      <c r="K606" s="6">
        <v>0.30863051210187953</v>
      </c>
      <c r="L606" s="6">
        <v>3.0711318717245831E-3</v>
      </c>
      <c r="M606" s="6">
        <v>5.8633204567134521E-2</v>
      </c>
      <c r="N606" s="6">
        <v>3.9837849925548584E-2</v>
      </c>
      <c r="O606" s="6">
        <v>0</v>
      </c>
      <c r="P606" s="55">
        <v>-9.4613833828776275E-3</v>
      </c>
      <c r="Q606" s="55">
        <v>-8.2197385925397506E-3</v>
      </c>
      <c r="R606" s="6">
        <v>4.6196617339887114E-2</v>
      </c>
      <c r="S606" s="83">
        <v>4.6175971634988697E-2</v>
      </c>
      <c r="T606" s="87">
        <v>1.0004471092684657</v>
      </c>
      <c r="U606" s="83">
        <v>6.3974244930856239E-2</v>
      </c>
      <c r="V606" s="83">
        <v>4.6843259165035261E-2</v>
      </c>
      <c r="W606" s="29">
        <v>1.3657086648361967</v>
      </c>
      <c r="X606">
        <v>0.48091565201569514</v>
      </c>
      <c r="Y606">
        <v>0.55554523857367333</v>
      </c>
      <c r="Z606" s="5">
        <v>0</v>
      </c>
      <c r="AA606">
        <v>0</v>
      </c>
      <c r="AB606" s="5">
        <f>SUM(TBL_DATA[[#This Row],[Consumer.Discretionary.1]:[Utilities.1]])*SQRT(252)</f>
        <v>0</v>
      </c>
      <c r="BO606" s="5" t="str">
        <f xml:space="preserve"> IF(ISBLANK(TBL_DATA[[#This Row],[SMALL.CAP]]),"",  SUM(TBL_DATA[[#This Row],[LARGE.CAP]:[SMALL.CAP]])*SQRT(252))</f>
        <v/>
      </c>
    </row>
    <row r="607" spans="1:67" x14ac:dyDescent="0.25">
      <c r="A607" s="3">
        <f>DATE(YEAR(TBL_DATA[[#This Row],[Date]]), MONTH(TBL_DATA[[#This Row],[Date]]), DAY(TBL_DATA[[#This Row],[Date]]))</f>
        <v>41618</v>
      </c>
      <c r="B607" s="73" t="s">
        <v>723</v>
      </c>
      <c r="C607" s="11">
        <v>-2.2685846916429076E-3</v>
      </c>
      <c r="D607" s="6">
        <v>0.13054809725394168</v>
      </c>
      <c r="E607" s="83">
        <v>-7.3082924867682308E-3</v>
      </c>
      <c r="F607" s="55">
        <v>0.28104089233286589</v>
      </c>
      <c r="G607" s="121">
        <v>0.23836546508663156</v>
      </c>
      <c r="H607" s="120">
        <v>3.2307865607037471E-3</v>
      </c>
      <c r="I607" s="55">
        <v>-2.1639964118167598E-2</v>
      </c>
      <c r="J607" s="6">
        <v>0.940192764404432</v>
      </c>
      <c r="K607" s="6">
        <v>0.3107120777327535</v>
      </c>
      <c r="L607" s="6">
        <v>3.0735146533775091E-3</v>
      </c>
      <c r="M607" s="6">
        <v>5.8767230448291137E-2</v>
      </c>
      <c r="N607" s="6">
        <v>4.0004445782476944E-2</v>
      </c>
      <c r="O607" s="6">
        <v>-2.2685846916429275E-3</v>
      </c>
      <c r="P607" s="55">
        <v>-9.4982948296847437E-3</v>
      </c>
      <c r="Q607" s="55">
        <v>-8.2538118431688279E-3</v>
      </c>
      <c r="R607" s="6">
        <v>4.105550084835663E-2</v>
      </c>
      <c r="S607" s="83">
        <v>4.6209226763451947E-2</v>
      </c>
      <c r="T607" s="87">
        <v>0.88846976510822018</v>
      </c>
      <c r="U607" s="83">
        <v>5.5540407831593308E-2</v>
      </c>
      <c r="V607" s="83">
        <v>4.6822899227520025E-2</v>
      </c>
      <c r="W607" s="29">
        <v>1.1861804533229243</v>
      </c>
      <c r="X607">
        <v>0.48822685821924172</v>
      </c>
      <c r="Y607">
        <v>0.55741553416885825</v>
      </c>
      <c r="Z607" s="5">
        <v>0</v>
      </c>
      <c r="AA607">
        <v>0</v>
      </c>
      <c r="AB607" s="5">
        <f>SUM(TBL_DATA[[#This Row],[Consumer.Discretionary.1]:[Utilities.1]])*SQRT(252)</f>
        <v>0</v>
      </c>
      <c r="BO607" s="5" t="str">
        <f xml:space="preserve"> IF(ISBLANK(TBL_DATA[[#This Row],[SMALL.CAP]]),"",  SUM(TBL_DATA[[#This Row],[LARGE.CAP]:[SMALL.CAP]])*SQRT(252))</f>
        <v/>
      </c>
    </row>
    <row r="608" spans="1:67" x14ac:dyDescent="0.25">
      <c r="A608" s="3">
        <f>DATE(YEAR(TBL_DATA[[#This Row],[Date]]), MONTH(TBL_DATA[[#This Row],[Date]]), DAY(TBL_DATA[[#This Row],[Date]]))</f>
        <v>41619</v>
      </c>
      <c r="B608" s="73" t="s">
        <v>724</v>
      </c>
      <c r="C608" s="11">
        <v>-3.9166206660883511E-3</v>
      </c>
      <c r="D608" s="6">
        <v>0.12612016921223002</v>
      </c>
      <c r="E608" s="83">
        <v>4.8865177067236587E-3</v>
      </c>
      <c r="F608" s="55">
        <v>0.27883153443468328</v>
      </c>
      <c r="G608" s="121">
        <v>0.24851397442920484</v>
      </c>
      <c r="H608" s="120">
        <v>3.1983582875101425E-3</v>
      </c>
      <c r="I608" s="55">
        <v>-1.8125359356982784E-2</v>
      </c>
      <c r="J608" s="6">
        <v>0.93404694202241978</v>
      </c>
      <c r="K608" s="6">
        <v>0.30941454976467375</v>
      </c>
      <c r="L608" s="6">
        <v>3.0660227312717474E-3</v>
      </c>
      <c r="M608" s="6">
        <v>5.8568881284490018E-2</v>
      </c>
      <c r="N608" s="6">
        <v>3.9735908311530052E-2</v>
      </c>
      <c r="O608" s="6">
        <v>-6.1763201720452798E-3</v>
      </c>
      <c r="P608" s="55">
        <v>-9.4552213251754384E-3</v>
      </c>
      <c r="Q608" s="55">
        <v>-8.2149386754434284E-3</v>
      </c>
      <c r="R608" s="6">
        <v>3.3033005694023565E-2</v>
      </c>
      <c r="S608" s="83">
        <v>4.5811369946177467E-2</v>
      </c>
      <c r="T608" s="87">
        <v>0.72106565974414527</v>
      </c>
      <c r="U608" s="83">
        <v>3.2291738822589622E-2</v>
      </c>
      <c r="V608" s="83">
        <v>4.5360761728229483E-2</v>
      </c>
      <c r="W608" s="29">
        <v>0.71188704934144476</v>
      </c>
      <c r="X608">
        <v>0.49851175956962623</v>
      </c>
      <c r="Y608">
        <v>0.55625043799054563</v>
      </c>
      <c r="Z608" s="5">
        <v>0</v>
      </c>
      <c r="AA608">
        <v>0</v>
      </c>
      <c r="AB608" s="5">
        <f>SUM(TBL_DATA[[#This Row],[Consumer.Discretionary.1]:[Utilities.1]])*SQRT(252)</f>
        <v>0</v>
      </c>
      <c r="BO608" s="5" t="str">
        <f xml:space="preserve"> IF(ISBLANK(TBL_DATA[[#This Row],[SMALL.CAP]]),"",  SUM(TBL_DATA[[#This Row],[LARGE.CAP]:[SMALL.CAP]])*SQRT(252))</f>
        <v/>
      </c>
    </row>
    <row r="609" spans="1:67" x14ac:dyDescent="0.25">
      <c r="A609" s="3">
        <f>DATE(YEAR(TBL_DATA[[#This Row],[Date]]), MONTH(TBL_DATA[[#This Row],[Date]]), DAY(TBL_DATA[[#This Row],[Date]]))</f>
        <v>41620</v>
      </c>
      <c r="B609" s="73" t="s">
        <v>725</v>
      </c>
      <c r="C609" s="11">
        <v>1.3854436058478269E-3</v>
      </c>
      <c r="D609" s="6">
        <v>0.12768034520008142</v>
      </c>
      <c r="E609" s="83">
        <v>1.9012919471584899E-2</v>
      </c>
      <c r="F609" s="55">
        <v>0.2756705435706775</v>
      </c>
      <c r="G609" s="121">
        <v>0.24416095197737872</v>
      </c>
      <c r="H609" s="120">
        <v>3.2093208799347508E-3</v>
      </c>
      <c r="I609" s="55">
        <v>5.0735150920582228E-3</v>
      </c>
      <c r="J609" s="6">
        <v>0.89356739125556717</v>
      </c>
      <c r="K609" s="6">
        <v>0.29230398459148332</v>
      </c>
      <c r="L609" s="6">
        <v>3.1054307890690251E-3</v>
      </c>
      <c r="M609" s="6">
        <v>5.8600152975708343E-2</v>
      </c>
      <c r="N609" s="6">
        <v>3.9734126164868794E-2</v>
      </c>
      <c r="O609" s="6">
        <v>-4.7994335094874163E-3</v>
      </c>
      <c r="P609" s="55">
        <v>-9.4354518327850849E-3</v>
      </c>
      <c r="Q609" s="55">
        <v>-8.1945069587592984E-3</v>
      </c>
      <c r="R609" s="6">
        <v>3.914978561719229E-2</v>
      </c>
      <c r="S609" s="83">
        <v>4.5924012951630254E-2</v>
      </c>
      <c r="T609" s="87">
        <v>0.8524905185970364</v>
      </c>
      <c r="U609" s="83">
        <v>4.6547686138578293E-2</v>
      </c>
      <c r="V609" s="83">
        <v>4.5318001132692881E-2</v>
      </c>
      <c r="W609" s="29">
        <v>1.0271345817368434</v>
      </c>
      <c r="X609">
        <v>0.49412645342804579</v>
      </c>
      <c r="Y609">
        <v>0.54065144464015202</v>
      </c>
      <c r="Z609" s="5">
        <v>0</v>
      </c>
      <c r="AA609">
        <v>0</v>
      </c>
      <c r="AB609" s="5">
        <f>SUM(TBL_DATA[[#This Row],[Consumer.Discretionary.1]:[Utilities.1]])*SQRT(252)</f>
        <v>0</v>
      </c>
      <c r="BO609" s="5" t="str">
        <f xml:space="preserve"> IF(ISBLANK(TBL_DATA[[#This Row],[SMALL.CAP]]),"",  SUM(TBL_DATA[[#This Row],[LARGE.CAP]:[SMALL.CAP]])*SQRT(252))</f>
        <v/>
      </c>
    </row>
    <row r="610" spans="1:67" x14ac:dyDescent="0.25">
      <c r="A610" s="3">
        <f>DATE(YEAR(TBL_DATA[[#This Row],[Date]]), MONTH(TBL_DATA[[#This Row],[Date]]), DAY(TBL_DATA[[#This Row],[Date]]))</f>
        <v>41621</v>
      </c>
      <c r="B610" s="73" t="s">
        <v>726</v>
      </c>
      <c r="C610" s="11">
        <v>2.0555255425401629E-3</v>
      </c>
      <c r="D610" s="6">
        <v>0.12999832095346053</v>
      </c>
      <c r="E610" s="83">
        <v>3.476182607870193E-2</v>
      </c>
      <c r="F610" s="55">
        <v>0.2785978057224156</v>
      </c>
      <c r="G610" s="122">
        <v>0.2465854051841351</v>
      </c>
      <c r="H610" s="120">
        <v>3.2088468629258124E-3</v>
      </c>
      <c r="I610" s="55">
        <v>2.0965790423727926E-2</v>
      </c>
      <c r="J610" s="6">
        <v>0.90751793000491132</v>
      </c>
      <c r="K610" s="6">
        <v>0.29715461737973808</v>
      </c>
      <c r="L610" s="6">
        <v>3.0992875747709891E-3</v>
      </c>
      <c r="M610" s="6">
        <v>5.8685694368608446E-2</v>
      </c>
      <c r="N610" s="6">
        <v>3.9728440625718599E-2</v>
      </c>
      <c r="O610" s="6">
        <v>-2.7537733251158381E-3</v>
      </c>
      <c r="P610" s="55">
        <v>-9.4117372465062129E-3</v>
      </c>
      <c r="Q610" s="55">
        <v>-8.1689809070209351E-3</v>
      </c>
      <c r="R610" s="54">
        <v>4.4393359682102895E-2</v>
      </c>
      <c r="S610" s="83">
        <v>4.5995025458626902E-2</v>
      </c>
      <c r="T610" s="87">
        <v>0.96517741297991611</v>
      </c>
      <c r="U610" s="83">
        <v>5.3032954987533465E-2</v>
      </c>
      <c r="V610" s="83">
        <v>4.5327846160981108E-2</v>
      </c>
      <c r="W610" s="29">
        <v>1.1699862111071369</v>
      </c>
      <c r="X610">
        <v>0.49657366541544973</v>
      </c>
      <c r="Y610">
        <v>0.54511890205691638</v>
      </c>
      <c r="Z610" s="5">
        <v>0</v>
      </c>
      <c r="AA610">
        <v>0</v>
      </c>
      <c r="AB610" s="5">
        <f>SUM(TBL_DATA[[#This Row],[Consumer.Discretionary.1]:[Utilities.1]])*SQRT(252)</f>
        <v>0</v>
      </c>
      <c r="BO610" s="5" t="str">
        <f xml:space="preserve"> IF(ISBLANK(TBL_DATA[[#This Row],[SMALL.CAP]]),"",  SUM(TBL_DATA[[#This Row],[LARGE.CAP]:[SMALL.CAP]])*SQRT(252))</f>
        <v/>
      </c>
    </row>
    <row r="611" spans="1:67" x14ac:dyDescent="0.25">
      <c r="A611" s="3">
        <f>DATE(YEAR(TBL_DATA[[#This Row],[Date]]), MONTH(TBL_DATA[[#This Row],[Date]]), DAY(TBL_DATA[[#This Row],[Date]]))</f>
        <v>41624</v>
      </c>
      <c r="B611" s="73" t="s">
        <v>727</v>
      </c>
      <c r="C611" s="11">
        <v>1.209746347749461E-3</v>
      </c>
      <c r="D611" s="6">
        <v>0.13136533229519687</v>
      </c>
      <c r="E611" s="83">
        <v>1.7543894009586447E-2</v>
      </c>
      <c r="F611" s="55">
        <v>0.27241353694251985</v>
      </c>
      <c r="G611" s="121">
        <v>0.24385830863160357</v>
      </c>
      <c r="H611" s="120">
        <v>3.1717744679617709E-3</v>
      </c>
      <c r="I611" s="55">
        <v>-4.8096938956136981E-3</v>
      </c>
      <c r="J611" s="6">
        <v>0.9041348748326703</v>
      </c>
      <c r="K611" s="6">
        <v>0.30848526297974793</v>
      </c>
      <c r="L611" s="6">
        <v>3.0332026487370615E-3</v>
      </c>
      <c r="M611" s="6">
        <v>5.7902988208465324E-2</v>
      </c>
      <c r="N611" s="6">
        <v>3.9728440625718599E-2</v>
      </c>
      <c r="O611" s="6">
        <v>-1.5473583445890782E-3</v>
      </c>
      <c r="P611" s="55">
        <v>-9.3439239278162688E-3</v>
      </c>
      <c r="Q611" s="55">
        <v>-8.1177425484288031E-3</v>
      </c>
      <c r="R611" s="6">
        <v>4.1206815057207136E-2</v>
      </c>
      <c r="S611" s="83">
        <v>4.5996608923504836E-2</v>
      </c>
      <c r="T611" s="87">
        <v>0.89586636975209588</v>
      </c>
      <c r="U611" s="83">
        <v>5.0813339739502972E-2</v>
      </c>
      <c r="V611" s="83">
        <v>4.5344354964518545E-2</v>
      </c>
      <c r="W611" s="29">
        <v>1.1206100468131888</v>
      </c>
      <c r="X611">
        <v>0.49382011768619105</v>
      </c>
      <c r="Y611">
        <v>0.55541449655167252</v>
      </c>
      <c r="Z611" s="5">
        <v>0</v>
      </c>
      <c r="AA611">
        <v>0</v>
      </c>
      <c r="AB611" s="5">
        <f>SUM(TBL_DATA[[#This Row],[Consumer.Discretionary.1]:[Utilities.1]])*SQRT(252)</f>
        <v>0</v>
      </c>
      <c r="BO611" s="5" t="str">
        <f xml:space="preserve"> IF(ISBLANK(TBL_DATA[[#This Row],[SMALL.CAP]]),"",  SUM(TBL_DATA[[#This Row],[LARGE.CAP]:[SMALL.CAP]])*SQRT(252))</f>
        <v/>
      </c>
    </row>
    <row r="612" spans="1:67" x14ac:dyDescent="0.25">
      <c r="A612" s="3">
        <f>DATE(YEAR(TBL_DATA[[#This Row],[Date]]), MONTH(TBL_DATA[[#This Row],[Date]]), DAY(TBL_DATA[[#This Row],[Date]]))</f>
        <v>41625</v>
      </c>
      <c r="B612" s="73" t="s">
        <v>728</v>
      </c>
      <c r="C612" s="11">
        <v>3.4147174321326983E-4</v>
      </c>
      <c r="D612" s="6">
        <v>0.13175166158742679</v>
      </c>
      <c r="E612" s="83">
        <v>2.8360656049724264E-2</v>
      </c>
      <c r="F612" s="55">
        <v>0.27873993466947522</v>
      </c>
      <c r="G612" s="121">
        <v>0.24483035233406195</v>
      </c>
      <c r="H612" s="120">
        <v>3.1663456366374781E-3</v>
      </c>
      <c r="I612" s="55">
        <v>1.58356951834282E-3</v>
      </c>
      <c r="J612" s="6">
        <v>0.92342939234158239</v>
      </c>
      <c r="K612" s="6">
        <v>0.31069389765387478</v>
      </c>
      <c r="L612" s="6">
        <v>3.0251166019844553E-3</v>
      </c>
      <c r="M612" s="6">
        <v>5.7841071255304084E-2</v>
      </c>
      <c r="N612" s="6">
        <v>3.9728440625718599E-2</v>
      </c>
      <c r="O612" s="6">
        <v>-1.206414980527093E-3</v>
      </c>
      <c r="P612" s="55">
        <v>-9.3538866569585939E-3</v>
      </c>
      <c r="Q612" s="55">
        <v>-8.1290164605926554E-3</v>
      </c>
      <c r="R612" s="6">
        <v>4.5877680275472787E-2</v>
      </c>
      <c r="S612" s="83">
        <v>4.6007221542168776E-2</v>
      </c>
      <c r="T612" s="87">
        <v>0.99718432753916131</v>
      </c>
      <c r="U612" s="83">
        <v>5.7268011827666054E-2</v>
      </c>
      <c r="V612" s="83">
        <v>4.5182358617406444E-2</v>
      </c>
      <c r="W612" s="29">
        <v>1.2674861069692724</v>
      </c>
      <c r="X612">
        <v>0.49480334713304225</v>
      </c>
      <c r="Y612">
        <v>0.5573992264561145</v>
      </c>
      <c r="Z612" s="5">
        <v>0</v>
      </c>
      <c r="AA612">
        <v>0</v>
      </c>
      <c r="AB612" s="5">
        <f>SUM(TBL_DATA[[#This Row],[Consumer.Discretionary.1]:[Utilities.1]])*SQRT(252)</f>
        <v>0</v>
      </c>
      <c r="BO612" s="5" t="str">
        <f xml:space="preserve"> IF(ISBLANK(TBL_DATA[[#This Row],[SMALL.CAP]]),"",  SUM(TBL_DATA[[#This Row],[LARGE.CAP]:[SMALL.CAP]])*SQRT(252))</f>
        <v/>
      </c>
    </row>
    <row r="613" spans="1:67" x14ac:dyDescent="0.25">
      <c r="A613" s="3">
        <f>DATE(YEAR(TBL_DATA[[#This Row],[Date]]), MONTH(TBL_DATA[[#This Row],[Date]]), DAY(TBL_DATA[[#This Row],[Date]]))</f>
        <v>41626</v>
      </c>
      <c r="B613" s="73" t="s">
        <v>729</v>
      </c>
      <c r="C613" s="11">
        <v>2.4288733966153853E-3</v>
      </c>
      <c r="D613" s="6">
        <v>0.13450054308983184</v>
      </c>
      <c r="E613" s="83">
        <v>2.7674745887441787E-2</v>
      </c>
      <c r="F613" s="55">
        <v>0.26454081649618588</v>
      </c>
      <c r="G613" s="121">
        <v>0.24149855398738193</v>
      </c>
      <c r="H613" s="120">
        <v>3.173965164348883E-3</v>
      </c>
      <c r="I613" s="55">
        <v>2.1289193445859222E-3</v>
      </c>
      <c r="J613" s="6">
        <v>0.9040729545839935</v>
      </c>
      <c r="K613" s="6">
        <v>0.31021383803783986</v>
      </c>
      <c r="L613" s="6">
        <v>3.0267823173990862E-3</v>
      </c>
      <c r="M613" s="6">
        <v>5.7852778239888054E-2</v>
      </c>
      <c r="N613" s="6">
        <v>3.9578697714961121E-2</v>
      </c>
      <c r="O613" s="6">
        <v>0</v>
      </c>
      <c r="P613" s="55">
        <v>-9.2899328785358906E-3</v>
      </c>
      <c r="Q613" s="55">
        <v>-8.0648147694637219E-3</v>
      </c>
      <c r="R613" s="6">
        <v>5.2275580966766988E-2</v>
      </c>
      <c r="S613" s="83">
        <v>4.5966670241108912E-2</v>
      </c>
      <c r="T613" s="87">
        <v>1.1372496787904356</v>
      </c>
      <c r="U613" s="83">
        <v>6.2958241204186915E-2</v>
      </c>
      <c r="V613" s="83">
        <v>4.5095866359342707E-2</v>
      </c>
      <c r="W613" s="29">
        <v>1.396097830841287</v>
      </c>
      <c r="X613">
        <v>0.49142502377003749</v>
      </c>
      <c r="Y613">
        <v>0.55696843540531071</v>
      </c>
      <c r="Z613" s="5">
        <v>0</v>
      </c>
      <c r="AA613">
        <v>0</v>
      </c>
      <c r="AB613" s="5">
        <f>SUM(TBL_DATA[[#This Row],[Consumer.Discretionary.1]:[Utilities.1]])*SQRT(252)</f>
        <v>0</v>
      </c>
      <c r="BO613" s="5" t="str">
        <f xml:space="preserve"> IF(ISBLANK(TBL_DATA[[#This Row],[SMALL.CAP]]),"",  SUM(TBL_DATA[[#This Row],[LARGE.CAP]:[SMALL.CAP]])*SQRT(252))</f>
        <v/>
      </c>
    </row>
    <row r="614" spans="1:67" x14ac:dyDescent="0.25">
      <c r="A614" s="3">
        <f>DATE(YEAR(TBL_DATA[[#This Row],[Date]]), MONTH(TBL_DATA[[#This Row],[Date]]), DAY(TBL_DATA[[#This Row],[Date]]))</f>
        <v>41627</v>
      </c>
      <c r="B614" s="73" t="s">
        <v>730</v>
      </c>
      <c r="C614" s="11">
        <v>-2.0693629505449079E-3</v>
      </c>
      <c r="D614" s="6">
        <v>0.13215284969858865</v>
      </c>
      <c r="E614" s="83">
        <v>2.4389364112507472E-2</v>
      </c>
      <c r="F614" s="55">
        <v>0.2623079698583396</v>
      </c>
      <c r="G614" s="121">
        <v>0.23340629717433117</v>
      </c>
      <c r="H614" s="120">
        <v>3.1814927870788099E-3</v>
      </c>
      <c r="I614" s="55">
        <v>-4.4311086792694354E-3</v>
      </c>
      <c r="J614" s="6">
        <v>0.85867629766980003</v>
      </c>
      <c r="K614" s="6">
        <v>0.28435166691094521</v>
      </c>
      <c r="L614" s="6">
        <v>3.0739595706522275E-3</v>
      </c>
      <c r="M614" s="6">
        <v>5.7683099666150317E-2</v>
      </c>
      <c r="N614" s="6">
        <v>3.9364580070377984E-2</v>
      </c>
      <c r="O614" s="6">
        <v>-2.0693629505449396E-3</v>
      </c>
      <c r="P614" s="55">
        <v>-9.248219806092044E-3</v>
      </c>
      <c r="Q614" s="55">
        <v>-8.0266948916724399E-3</v>
      </c>
      <c r="R614" s="6">
        <v>4.5614783948702886E-2</v>
      </c>
      <c r="S614" s="83">
        <v>4.6045291114585385E-2</v>
      </c>
      <c r="T614" s="87">
        <v>0.9906503541304329</v>
      </c>
      <c r="U614" s="83">
        <v>4.7542105690071557E-2</v>
      </c>
      <c r="V614" s="83">
        <v>4.5257676224997309E-2</v>
      </c>
      <c r="W614" s="29">
        <v>1.0504760662858001</v>
      </c>
      <c r="X614">
        <v>0.48312141038700729</v>
      </c>
      <c r="Y614">
        <v>0.5332463473020187</v>
      </c>
      <c r="Z614" s="5">
        <v>0</v>
      </c>
      <c r="AA614">
        <v>0</v>
      </c>
      <c r="AB614" s="5">
        <f>SUM(TBL_DATA[[#This Row],[Consumer.Discretionary.1]:[Utilities.1]])*SQRT(252)</f>
        <v>0</v>
      </c>
      <c r="BO614" s="5" t="str">
        <f xml:space="preserve"> IF(ISBLANK(TBL_DATA[[#This Row],[SMALL.CAP]]),"",  SUM(TBL_DATA[[#This Row],[LARGE.CAP]:[SMALL.CAP]])*SQRT(252))</f>
        <v/>
      </c>
    </row>
    <row r="615" spans="1:67" x14ac:dyDescent="0.25">
      <c r="A615" s="3">
        <f>DATE(YEAR(TBL_DATA[[#This Row],[Date]]), MONTH(TBL_DATA[[#This Row],[Date]]), DAY(TBL_DATA[[#This Row],[Date]]))</f>
        <v>41628</v>
      </c>
      <c r="B615" s="73" t="s">
        <v>731</v>
      </c>
      <c r="C615" s="11">
        <v>9.2658214557577584E-3</v>
      </c>
      <c r="D615" s="6">
        <v>0.14264317586452302</v>
      </c>
      <c r="E615" s="83">
        <v>6.3446122429521301E-2</v>
      </c>
      <c r="F615" s="55">
        <v>0.26873052932032365</v>
      </c>
      <c r="G615" s="121">
        <v>0.22529525855057747</v>
      </c>
      <c r="H615" s="120">
        <v>3.3232578698378142E-3</v>
      </c>
      <c r="I615" s="55">
        <v>3.4191748691689172E-2</v>
      </c>
      <c r="J615" s="6">
        <v>0.8630112764099519</v>
      </c>
      <c r="K615" s="6">
        <v>0.26083089416786698</v>
      </c>
      <c r="L615" s="6">
        <v>3.2461444258334673E-3</v>
      </c>
      <c r="M615" s="6">
        <v>5.9937166118307253E-2</v>
      </c>
      <c r="N615" s="6">
        <v>3.8886064505056196E-2</v>
      </c>
      <c r="O615" s="6">
        <v>0</v>
      </c>
      <c r="P615" s="55">
        <v>-9.4280043111016117E-3</v>
      </c>
      <c r="Q615" s="55">
        <v>-8.15874620713424E-3</v>
      </c>
      <c r="R615" s="6">
        <v>6.2989576503379663E-2</v>
      </c>
      <c r="S615" s="83">
        <v>4.7293869665329911E-2</v>
      </c>
      <c r="T615" s="87">
        <v>1.3318761384745796</v>
      </c>
      <c r="U615" s="83">
        <v>6.0159914687616389E-2</v>
      </c>
      <c r="V615" s="83">
        <v>4.6736667890691065E-2</v>
      </c>
      <c r="W615" s="29">
        <v>1.287210179988012</v>
      </c>
      <c r="X615">
        <v>0.47465277682804879</v>
      </c>
      <c r="Y615">
        <v>0.51071606022120264</v>
      </c>
      <c r="Z615" s="5">
        <v>0</v>
      </c>
      <c r="AA615">
        <v>0</v>
      </c>
      <c r="AB615" s="5">
        <f>SUM(TBL_DATA[[#This Row],[Consumer.Discretionary.1]:[Utilities.1]])*SQRT(252)</f>
        <v>0</v>
      </c>
      <c r="BO615" s="5" t="str">
        <f xml:space="preserve"> IF(ISBLANK(TBL_DATA[[#This Row],[SMALL.CAP]]),"",  SUM(TBL_DATA[[#This Row],[LARGE.CAP]:[SMALL.CAP]])*SQRT(252))</f>
        <v/>
      </c>
    </row>
    <row r="616" spans="1:67" x14ac:dyDescent="0.25">
      <c r="A616" s="3">
        <f>DATE(YEAR(TBL_DATA[[#This Row],[Date]]), MONTH(TBL_DATA[[#This Row],[Date]]), DAY(TBL_DATA[[#This Row],[Date]]))</f>
        <v>41631</v>
      </c>
      <c r="B616" s="73" t="s">
        <v>732</v>
      </c>
      <c r="C616" s="11">
        <v>2.5357607282184458E-3</v>
      </c>
      <c r="D616" s="6">
        <v>0.14554064555624691</v>
      </c>
      <c r="E616" s="83">
        <v>5.8662636940240542E-2</v>
      </c>
      <c r="F616" s="55">
        <v>0.27225268660777469</v>
      </c>
      <c r="G616" s="121">
        <v>0.23070289105191918</v>
      </c>
      <c r="H616" s="120">
        <v>3.3180588220579981E-3</v>
      </c>
      <c r="I616" s="55">
        <v>3.3235028091352259E-2</v>
      </c>
      <c r="J616" s="6">
        <v>0.86339424181422597</v>
      </c>
      <c r="K616" s="6">
        <v>0.26380033400345138</v>
      </c>
      <c r="L616" s="6">
        <v>3.245897778905207E-3</v>
      </c>
      <c r="M616" s="6">
        <v>6.0053358587408665E-2</v>
      </c>
      <c r="N616" s="6">
        <v>3.8886064505056196E-2</v>
      </c>
      <c r="O616" s="6">
        <v>0</v>
      </c>
      <c r="P616" s="55">
        <v>-9.4267630226330182E-3</v>
      </c>
      <c r="Q616" s="55">
        <v>-8.1550443713528827E-3</v>
      </c>
      <c r="R616" s="6">
        <v>6.5618460165237869E-2</v>
      </c>
      <c r="S616" s="83">
        <v>4.729224821173212E-2</v>
      </c>
      <c r="T616" s="87">
        <v>1.3875098487908095</v>
      </c>
      <c r="U616" s="83">
        <v>5.909583479960312E-2</v>
      </c>
      <c r="V616" s="83">
        <v>4.6721145332023366E-2</v>
      </c>
      <c r="W616" s="29">
        <v>1.2648627164346924</v>
      </c>
      <c r="X616">
        <v>0.48031540788519289</v>
      </c>
      <c r="Y616">
        <v>0.51361496668560136</v>
      </c>
      <c r="Z616" s="5">
        <v>0</v>
      </c>
      <c r="AA616">
        <v>0</v>
      </c>
      <c r="AB616" s="5">
        <f>SUM(TBL_DATA[[#This Row],[Consumer.Discretionary.1]:[Utilities.1]])*SQRT(252)</f>
        <v>0</v>
      </c>
      <c r="BO616" s="5" t="str">
        <f xml:space="preserve"> IF(ISBLANK(TBL_DATA[[#This Row],[SMALL.CAP]]),"",  SUM(TBL_DATA[[#This Row],[LARGE.CAP]:[SMALL.CAP]])*SQRT(252))</f>
        <v/>
      </c>
    </row>
    <row r="617" spans="1:67" x14ac:dyDescent="0.25">
      <c r="A617" s="3">
        <f>DATE(YEAR(TBL_DATA[[#This Row],[Date]]), MONTH(TBL_DATA[[#This Row],[Date]]), DAY(TBL_DATA[[#This Row],[Date]]))</f>
        <v>41632</v>
      </c>
      <c r="B617" s="73" t="s">
        <v>733</v>
      </c>
      <c r="C617" s="11">
        <v>2.2050716648285761E-4</v>
      </c>
      <c r="D617" s="6">
        <v>0.14579324547808969</v>
      </c>
      <c r="E617" s="83">
        <v>4.6211343574462882E-2</v>
      </c>
      <c r="F617" s="55">
        <v>0.274611852522821</v>
      </c>
      <c r="G617" s="121">
        <v>0.23373433834191298</v>
      </c>
      <c r="H617" s="120">
        <v>3.3104029952678946E-3</v>
      </c>
      <c r="I617" s="55">
        <v>2.2948747276329895E-2</v>
      </c>
      <c r="J617" s="6">
        <v>0.87197433460075957</v>
      </c>
      <c r="K617" s="6">
        <v>0.26775507546903005</v>
      </c>
      <c r="L617" s="6">
        <v>3.2360808932227988E-3</v>
      </c>
      <c r="M617" s="6">
        <v>6.0033194617313351E-2</v>
      </c>
      <c r="N617" s="6">
        <v>3.8886064505056196E-2</v>
      </c>
      <c r="O617" s="6">
        <v>0</v>
      </c>
      <c r="P617" s="55">
        <v>-9.442310753039999E-3</v>
      </c>
      <c r="Q617" s="55">
        <v>-8.1710191036371508E-3</v>
      </c>
      <c r="R617" s="6">
        <v>6.7664206769070478E-2</v>
      </c>
      <c r="S617" s="83">
        <v>4.7179847969174307E-2</v>
      </c>
      <c r="T617" s="87">
        <v>1.4341760239091899</v>
      </c>
      <c r="U617" s="83">
        <v>6.3195733111979902E-2</v>
      </c>
      <c r="V617" s="83">
        <v>4.6438229402342344E-2</v>
      </c>
      <c r="W617" s="29">
        <v>1.3608557846693508</v>
      </c>
      <c r="X617">
        <v>0.48346079297282524</v>
      </c>
      <c r="Y617">
        <v>0.51745055364646209</v>
      </c>
      <c r="Z617" s="5">
        <v>0</v>
      </c>
      <c r="AA617">
        <v>0</v>
      </c>
      <c r="AB617" s="5">
        <f>SUM(TBL_DATA[[#This Row],[Consumer.Discretionary.1]:[Utilities.1]])*SQRT(252)</f>
        <v>0</v>
      </c>
      <c r="BO617" s="5" t="str">
        <f xml:space="preserve"> IF(ISBLANK(TBL_DATA[[#This Row],[SMALL.CAP]]),"",  SUM(TBL_DATA[[#This Row],[LARGE.CAP]:[SMALL.CAP]])*SQRT(252))</f>
        <v/>
      </c>
    </row>
    <row r="618" spans="1:67" x14ac:dyDescent="0.25">
      <c r="A618" s="3">
        <f>DATE(YEAR(TBL_DATA[[#This Row],[Date]]), MONTH(TBL_DATA[[#This Row],[Date]]), DAY(TBL_DATA[[#This Row],[Date]]))</f>
        <v>41634</v>
      </c>
      <c r="B618" s="73" t="s">
        <v>734</v>
      </c>
      <c r="C618" s="11">
        <v>-3.6959228135698971E-3</v>
      </c>
      <c r="D618" s="6">
        <v>0.14155848208249289</v>
      </c>
      <c r="E618" s="83">
        <v>2.4967904797646767E-2</v>
      </c>
      <c r="F618" s="55">
        <v>0.26785463105125079</v>
      </c>
      <c r="G618" s="121">
        <v>0.21885539564557818</v>
      </c>
      <c r="H618" s="120">
        <v>3.3728470187337893E-3</v>
      </c>
      <c r="I618" s="55">
        <v>2.4889189165793191E-3</v>
      </c>
      <c r="J618" s="6">
        <v>0.87403452734293918</v>
      </c>
      <c r="K618" s="6">
        <v>0.26416209292126042</v>
      </c>
      <c r="L618" s="6">
        <v>3.2735727985191156E-3</v>
      </c>
      <c r="M618" s="6">
        <v>6.058026868970328E-2</v>
      </c>
      <c r="N618" s="6">
        <v>3.958238742757765E-2</v>
      </c>
      <c r="O618" s="6">
        <v>-3.6959228135698963E-3</v>
      </c>
      <c r="P618" s="55">
        <v>-9.6195829416861438E-3</v>
      </c>
      <c r="Q618" s="55">
        <v>-8.3367061900033387E-3</v>
      </c>
      <c r="R618" s="6">
        <v>5.401416201275544E-2</v>
      </c>
      <c r="S618" s="83">
        <v>4.7682495262654202E-2</v>
      </c>
      <c r="T618" s="87">
        <v>1.1327880748527084</v>
      </c>
      <c r="U618" s="83">
        <v>5.5531118317245998E-2</v>
      </c>
      <c r="V618" s="83">
        <v>4.6783580744269214E-2</v>
      </c>
      <c r="W618" s="29">
        <v>1.1869787954195514</v>
      </c>
      <c r="X618">
        <v>0.4678198324628598</v>
      </c>
      <c r="Y618">
        <v>0.51396701540202006</v>
      </c>
      <c r="Z618" s="5">
        <v>0</v>
      </c>
      <c r="AA618">
        <v>0</v>
      </c>
      <c r="AB618" s="5">
        <f>SUM(TBL_DATA[[#This Row],[Consumer.Discretionary.1]:[Utilities.1]])*SQRT(252)</f>
        <v>0</v>
      </c>
      <c r="BO618" s="5" t="str">
        <f xml:space="preserve"> IF(ISBLANK(TBL_DATA[[#This Row],[SMALL.CAP]]),"",  SUM(TBL_DATA[[#This Row],[LARGE.CAP]:[SMALL.CAP]])*SQRT(252))</f>
        <v/>
      </c>
    </row>
    <row r="619" spans="1:67" x14ac:dyDescent="0.25">
      <c r="A619" s="3">
        <f>DATE(YEAR(TBL_DATA[[#This Row],[Date]]), MONTH(TBL_DATA[[#This Row],[Date]]), DAY(TBL_DATA[[#This Row],[Date]]))</f>
        <v>41635</v>
      </c>
      <c r="B619" s="73" t="s">
        <v>735</v>
      </c>
      <c r="C619" s="11">
        <v>7.5494292371180625E-4</v>
      </c>
      <c r="D619" s="6">
        <v>0.14242029358054409</v>
      </c>
      <c r="E619" s="83">
        <v>2.6030279339353868E-2</v>
      </c>
      <c r="F619" s="55">
        <v>0.26825082709806997</v>
      </c>
      <c r="G619" s="121">
        <v>0.21759483306267871</v>
      </c>
      <c r="H619" s="120">
        <v>3.3736180047204316E-3</v>
      </c>
      <c r="I619" s="55">
        <v>4.9866067034631811E-4</v>
      </c>
      <c r="J619" s="6">
        <v>0.86754961737107938</v>
      </c>
      <c r="K619" s="6">
        <v>0.26213043990522206</v>
      </c>
      <c r="L619" s="6">
        <v>3.2761957915091069E-3</v>
      </c>
      <c r="M619" s="6">
        <v>6.0545284083465822E-2</v>
      </c>
      <c r="N619" s="6">
        <v>3.9565604419896053E-2</v>
      </c>
      <c r="O619" s="6">
        <v>-2.9437701006329586E-3</v>
      </c>
      <c r="P619" s="55">
        <v>-9.5926257445586201E-3</v>
      </c>
      <c r="Q619" s="55">
        <v>-8.3104898436343142E-3</v>
      </c>
      <c r="R619" s="6">
        <v>4.8477020391430647E-2</v>
      </c>
      <c r="S619" s="83">
        <v>4.7526575661512339E-2</v>
      </c>
      <c r="T619" s="87">
        <v>1.0199981740045283</v>
      </c>
      <c r="U619" s="83">
        <v>5.2141372220943616E-2</v>
      </c>
      <c r="V619" s="83">
        <v>4.6789755127110318E-2</v>
      </c>
      <c r="W619" s="29">
        <v>1.1143758303349729</v>
      </c>
      <c r="X619">
        <v>0.46647061328949629</v>
      </c>
      <c r="Y619">
        <v>0.51198675754869105</v>
      </c>
      <c r="Z619" s="5">
        <v>0</v>
      </c>
      <c r="AA619">
        <v>0</v>
      </c>
      <c r="AB619" s="5">
        <f>SUM(TBL_DATA[[#This Row],[Consumer.Discretionary.1]:[Utilities.1]])*SQRT(252)</f>
        <v>0</v>
      </c>
      <c r="BO619" s="5" t="str">
        <f xml:space="preserve"> IF(ISBLANK(TBL_DATA[[#This Row],[SMALL.CAP]]),"",  SUM(TBL_DATA[[#This Row],[LARGE.CAP]:[SMALL.CAP]])*SQRT(252))</f>
        <v/>
      </c>
    </row>
    <row r="620" spans="1:67" x14ac:dyDescent="0.25">
      <c r="A620" s="3">
        <f>DATE(YEAR(TBL_DATA[[#This Row],[Date]]), MONTH(TBL_DATA[[#This Row],[Date]]), DAY(TBL_DATA[[#This Row],[Date]]))</f>
        <v>41638</v>
      </c>
      <c r="B620" s="73" t="s">
        <v>736</v>
      </c>
      <c r="C620" s="11">
        <v>4.1620602198083465E-4</v>
      </c>
      <c r="D620" s="6">
        <v>0.14289577578636536</v>
      </c>
      <c r="E620" s="83">
        <v>6.3255546453033773E-4</v>
      </c>
      <c r="F620" s="55">
        <v>0.28269209920979849</v>
      </c>
      <c r="G620" s="121">
        <v>0.2397039206369444</v>
      </c>
      <c r="H620" s="120">
        <v>3.3062576752999518E-3</v>
      </c>
      <c r="I620" s="55">
        <v>-3.0001959141468859E-2</v>
      </c>
      <c r="J620" s="6">
        <v>0.9086350197144123</v>
      </c>
      <c r="K620" s="6">
        <v>0.28588331669282513</v>
      </c>
      <c r="L620" s="6">
        <v>3.2042759615061801E-3</v>
      </c>
      <c r="M620" s="6">
        <v>6.0192945048292076E-2</v>
      </c>
      <c r="N620" s="6">
        <v>3.9565604419896053E-2</v>
      </c>
      <c r="O620" s="6">
        <v>-2.5287892934954259E-3</v>
      </c>
      <c r="P620" s="55">
        <v>-9.5860810960875873E-3</v>
      </c>
      <c r="Q620" s="55">
        <v>-8.3114064951329125E-3</v>
      </c>
      <c r="R620" s="6">
        <v>4.7655388870618376E-2</v>
      </c>
      <c r="S620" s="83">
        <v>4.7515588793293081E-2</v>
      </c>
      <c r="T620" s="87">
        <v>1.0029421939383614</v>
      </c>
      <c r="U620" s="83">
        <v>5.3862351820300969E-2</v>
      </c>
      <c r="V620" s="83">
        <v>4.6617795225619166E-2</v>
      </c>
      <c r="W620" s="29">
        <v>1.1554032437531603</v>
      </c>
      <c r="X620">
        <v>0.48959567056597258</v>
      </c>
      <c r="Y620">
        <v>0.53468057444873107</v>
      </c>
      <c r="Z620" s="5">
        <v>0</v>
      </c>
      <c r="AA620">
        <v>0</v>
      </c>
      <c r="AB620" s="5">
        <f>SUM(TBL_DATA[[#This Row],[Consumer.Discretionary.1]:[Utilities.1]])*SQRT(252)</f>
        <v>0</v>
      </c>
      <c r="BO620" s="5" t="str">
        <f xml:space="preserve"> IF(ISBLANK(TBL_DATA[[#This Row],[SMALL.CAP]]),"",  SUM(TBL_DATA[[#This Row],[LARGE.CAP]:[SMALL.CAP]])*SQRT(252))</f>
        <v/>
      </c>
    </row>
    <row r="621" spans="1:67" x14ac:dyDescent="0.25">
      <c r="A621" s="3">
        <f>DATE(YEAR(TBL_DATA[[#This Row],[Date]]), MONTH(TBL_DATA[[#This Row],[Date]]), DAY(TBL_DATA[[#This Row],[Date]]))</f>
        <v>41639</v>
      </c>
      <c r="B621" s="73" t="s">
        <v>737</v>
      </c>
      <c r="C621" s="11">
        <v>6.7605340821929032E-4</v>
      </c>
      <c r="D621" s="6">
        <v>0.14366843437082522</v>
      </c>
      <c r="E621" s="83">
        <v>2.3010321616621088E-3</v>
      </c>
      <c r="F621" s="55">
        <v>0.28497549822582585</v>
      </c>
      <c r="G621" s="121">
        <v>0.24039193725806485</v>
      </c>
      <c r="H621" s="120">
        <v>3.3038155587479406E-3</v>
      </c>
      <c r="I621" s="55">
        <v>-2.8368384089427878E-2</v>
      </c>
      <c r="J621" s="6">
        <v>0.95689998274429766</v>
      </c>
      <c r="K621" s="6">
        <v>0.29790796393431684</v>
      </c>
      <c r="L621" s="6">
        <v>3.1762745481387035E-3</v>
      </c>
      <c r="M621" s="6">
        <v>6.0175718095727887E-2</v>
      </c>
      <c r="N621" s="6">
        <v>3.9565604419896053E-2</v>
      </c>
      <c r="O621" s="6">
        <v>-1.8544454818966161E-3</v>
      </c>
      <c r="P621" s="55">
        <v>-9.5913543303354151E-3</v>
      </c>
      <c r="Q621" s="55">
        <v>-8.3170445355697023E-3</v>
      </c>
      <c r="R621" s="6">
        <v>4.8486700017839501E-2</v>
      </c>
      <c r="S621" s="83">
        <v>4.7505666850843627E-2</v>
      </c>
      <c r="T621" s="87">
        <v>1.0206508661393194</v>
      </c>
      <c r="U621" s="83">
        <v>5.354060200487698E-2</v>
      </c>
      <c r="V621" s="83">
        <v>4.6633911917443954E-2</v>
      </c>
      <c r="W621" s="29">
        <v>1.1481044545364314</v>
      </c>
      <c r="X621">
        <v>0.49029780466372158</v>
      </c>
      <c r="Y621">
        <v>0.5458094575346939</v>
      </c>
      <c r="Z621" s="5">
        <v>0</v>
      </c>
      <c r="AA621">
        <v>0</v>
      </c>
      <c r="AB621" s="5">
        <f>SUM(TBL_DATA[[#This Row],[Consumer.Discretionary.1]:[Utilities.1]])*SQRT(252)</f>
        <v>0</v>
      </c>
      <c r="BO621" s="5" t="str">
        <f xml:space="preserve"> IF(ISBLANK(TBL_DATA[[#This Row],[SMALL.CAP]]),"",  SUM(TBL_DATA[[#This Row],[LARGE.CAP]:[SMALL.CAP]])*SQRT(252))</f>
        <v/>
      </c>
    </row>
    <row r="622" spans="1:67" x14ac:dyDescent="0.25">
      <c r="A622" s="3">
        <f>DATE(YEAR(TBL_DATA[[#This Row],[Date]]), MONTH(TBL_DATA[[#This Row],[Date]]), DAY(TBL_DATA[[#This Row],[Date]]))</f>
        <v>41641</v>
      </c>
      <c r="B622" s="73" t="s">
        <v>738</v>
      </c>
      <c r="C622" s="11">
        <v>-5.6097498867642981E-3</v>
      </c>
      <c r="D622" s="6">
        <v>0.13725274050061742</v>
      </c>
      <c r="E622" s="83">
        <v>-2.289174111641612E-2</v>
      </c>
      <c r="F622" s="55">
        <v>0.29792607641913477</v>
      </c>
      <c r="G622" s="121">
        <v>0.26284237857214038</v>
      </c>
      <c r="H622" s="120">
        <v>3.3145483818953591E-3</v>
      </c>
      <c r="I622" s="55">
        <v>-5.6713357114866247E-2</v>
      </c>
      <c r="J622" s="6">
        <v>0.98128687490779254</v>
      </c>
      <c r="K622" s="6">
        <v>0.3040389565599253</v>
      </c>
      <c r="L622" s="6">
        <v>3.2205989572928633E-3</v>
      </c>
      <c r="M622" s="6">
        <v>6.1283625940990745E-2</v>
      </c>
      <c r="N622" s="6">
        <v>4.1125590917090858E-2</v>
      </c>
      <c r="O622" s="6">
        <v>-7.4537923933289951E-3</v>
      </c>
      <c r="P622" s="55">
        <v>-9.8966969117522691E-3</v>
      </c>
      <c r="Q622" s="55">
        <v>-8.5989255304265017E-3</v>
      </c>
      <c r="R622" s="6">
        <v>3.7786557650689279E-2</v>
      </c>
      <c r="S622" s="83">
        <v>4.7720229304802568E-2</v>
      </c>
      <c r="T622" s="87">
        <v>0.79183520702165688</v>
      </c>
      <c r="U622" s="83">
        <v>3.8779687702998E-2</v>
      </c>
      <c r="V622" s="83">
        <v>4.7169180160447161E-2</v>
      </c>
      <c r="W622" s="29">
        <v>0.8221403800339101</v>
      </c>
      <c r="X622">
        <v>0.51268155669200788</v>
      </c>
      <c r="Y622">
        <v>0.55139727652566917</v>
      </c>
      <c r="Z622" s="5">
        <v>0</v>
      </c>
      <c r="AA622">
        <v>0</v>
      </c>
      <c r="AB622" s="5">
        <f>SUM(TBL_DATA[[#This Row],[Consumer.Discretionary.1]:[Utilities.1]])*SQRT(252)</f>
        <v>0.10992477363270726</v>
      </c>
      <c r="AR622" s="19">
        <v>2.2664397503983145E-3</v>
      </c>
      <c r="AS622" s="19">
        <v>2.9726630221326605E-4</v>
      </c>
      <c r="AT622" s="19">
        <v>1.7028020461351961E-3</v>
      </c>
      <c r="AU622" s="19">
        <v>6.2227465471943256E-4</v>
      </c>
      <c r="AV622" s="19">
        <v>-4.8938587081275255E-6</v>
      </c>
      <c r="AW622" s="19">
        <v>2.5538151698794746E-4</v>
      </c>
      <c r="AX622" s="19">
        <v>1.65686475752674E-4</v>
      </c>
      <c r="AY622" s="19">
        <v>2.8947377681437479E-3</v>
      </c>
      <c r="AZ622" s="19">
        <v>-1.8669536045446019E-3</v>
      </c>
      <c r="BA622" s="19">
        <v>5.3625914265964904E-4</v>
      </c>
      <c r="BB622" s="19">
        <v>5.5609662366635758E-5</v>
      </c>
      <c r="BC622" s="19">
        <v>6.4528435773932448E-4</v>
      </c>
      <c r="BD622" s="19">
        <v>-5.1343021966692684E-4</v>
      </c>
      <c r="BE622" s="19">
        <v>7.5946951612156273E-4</v>
      </c>
      <c r="BF622" s="19">
        <v>5.8677826579336977E-4</v>
      </c>
      <c r="BG622" s="19">
        <v>3.5043116739102115E-3</v>
      </c>
      <c r="BH622" s="19">
        <v>1.9421962622265929E-3</v>
      </c>
      <c r="BO622" s="5">
        <f xml:space="preserve"> IF(ISBLANK(TBL_DATA[[#This Row],[SMALL.CAP]]),"",  SUM(TBL_DATA[[#This Row],[LARGE.CAP]:[SMALL.CAP]])*SQRT(252))</f>
        <v>0.10992477363270731</v>
      </c>
    </row>
    <row r="623" spans="1:67" x14ac:dyDescent="0.25">
      <c r="A623" s="3">
        <f>DATE(YEAR(TBL_DATA[[#This Row],[Date]]), MONTH(TBL_DATA[[#This Row],[Date]]), DAY(TBL_DATA[[#This Row],[Date]]))</f>
        <v>41642</v>
      </c>
      <c r="B623" s="73" t="s">
        <v>739</v>
      </c>
      <c r="C623" s="11">
        <v>-2.9157180836718216E-6</v>
      </c>
      <c r="D623" s="6">
        <v>0.13724942459223644</v>
      </c>
      <c r="E623" s="83">
        <v>-3.5547306684002522E-2</v>
      </c>
      <c r="F623" s="55">
        <v>0.30780129966566366</v>
      </c>
      <c r="G623" s="121">
        <v>0.26984212775670563</v>
      </c>
      <c r="H623" s="120">
        <v>3.2983808255545389E-3</v>
      </c>
      <c r="I623" s="55">
        <v>-5.9629576671145434E-2</v>
      </c>
      <c r="J623" s="6">
        <v>0.98683596908121463</v>
      </c>
      <c r="K623" s="6">
        <v>0.30505852362948732</v>
      </c>
      <c r="L623" s="6">
        <v>3.2178554223437406E-3</v>
      </c>
      <c r="M623" s="6">
        <v>6.1276320852974159E-2</v>
      </c>
      <c r="N623" s="6">
        <v>4.1122477626887824E-2</v>
      </c>
      <c r="O623" s="6">
        <v>-7.4566863782551396E-3</v>
      </c>
      <c r="P623" s="55">
        <v>-9.89151015035903E-3</v>
      </c>
      <c r="Q623" s="55">
        <v>-8.5938934650718942E-3</v>
      </c>
      <c r="R623" s="6">
        <v>3.9493032545659279E-2</v>
      </c>
      <c r="S623" s="83">
        <v>4.7690303445750273E-2</v>
      </c>
      <c r="T623" s="87">
        <v>0.82811451578588224</v>
      </c>
      <c r="U623" s="83">
        <v>4.070882008004606E-2</v>
      </c>
      <c r="V623" s="83">
        <v>4.7149565253277612E-2</v>
      </c>
      <c r="W623" s="29">
        <v>0.8633975702928921</v>
      </c>
      <c r="X623">
        <v>0.51946330742094349</v>
      </c>
      <c r="Y623">
        <v>0.55232103312248326</v>
      </c>
      <c r="Z623" s="5">
        <v>0</v>
      </c>
      <c r="AA623">
        <v>0</v>
      </c>
      <c r="AB623" s="5">
        <f>SUM(TBL_DATA[[#This Row],[Consumer.Discretionary.1]:[Utilities.1]])*SQRT(252)</f>
        <v>0.11041284965879893</v>
      </c>
      <c r="AR623" s="19">
        <v>2.1519500117487319E-3</v>
      </c>
      <c r="AS623" s="19">
        <v>2.3131112390465151E-4</v>
      </c>
      <c r="AT623" s="19">
        <v>1.6106588934153602E-3</v>
      </c>
      <c r="AU623" s="19">
        <v>5.448930496363177E-4</v>
      </c>
      <c r="AV623" s="19">
        <v>-3.9873446787975074E-6</v>
      </c>
      <c r="AW623" s="19">
        <v>2.0784169937922343E-4</v>
      </c>
      <c r="AX623" s="19">
        <v>1.5744102023603542E-4</v>
      </c>
      <c r="AY623" s="19">
        <v>2.4143271269654034E-3</v>
      </c>
      <c r="AZ623" s="19">
        <v>-9.2923608774822747E-4</v>
      </c>
      <c r="BA623" s="19">
        <v>5.0861415544346637E-4</v>
      </c>
      <c r="BB623" s="19">
        <v>6.1542107486995515E-5</v>
      </c>
      <c r="BC623" s="19">
        <v>6.0311731777662838E-4</v>
      </c>
      <c r="BD623" s="19">
        <v>-4.7790583092819933E-4</v>
      </c>
      <c r="BE623" s="19">
        <v>7.2459100045615954E-4</v>
      </c>
      <c r="BF623" s="19">
        <v>5.4586807849247979E-4</v>
      </c>
      <c r="BG623" s="19">
        <v>3.7368056567449524E-3</v>
      </c>
      <c r="BH623" s="19">
        <v>1.8228795332471397E-3</v>
      </c>
      <c r="BO623" s="5">
        <f xml:space="preserve"> IF(ISBLANK(TBL_DATA[[#This Row],[SMALL.CAP]]),"",  SUM(TBL_DATA[[#This Row],[LARGE.CAP]:[SMALL.CAP]])*SQRT(252))</f>
        <v>0.11041284965879891</v>
      </c>
    </row>
    <row r="624" spans="1:67" x14ac:dyDescent="0.25">
      <c r="A624" s="3">
        <f>DATE(YEAR(TBL_DATA[[#This Row],[Date]]), MONTH(TBL_DATA[[#This Row],[Date]]), DAY(TBL_DATA[[#This Row],[Date]]))</f>
        <v>41645</v>
      </c>
      <c r="B624" s="73" t="s">
        <v>740</v>
      </c>
      <c r="C624" s="11">
        <v>-5.4222140925304224E-3</v>
      </c>
      <c r="D624" s="6">
        <v>0.13108301473549022</v>
      </c>
      <c r="E624" s="83">
        <v>-4.9259698345103686E-2</v>
      </c>
      <c r="F624" s="55">
        <v>0.3184301528374035</v>
      </c>
      <c r="G624" s="121">
        <v>0.27721625614830808</v>
      </c>
      <c r="H624" s="120">
        <v>3.3387249710882245E-3</v>
      </c>
      <c r="I624" s="55">
        <v>-7.6069273474325239E-2</v>
      </c>
      <c r="J624" s="6">
        <v>0.99979587221948907</v>
      </c>
      <c r="K624" s="6">
        <v>0.30078427585298906</v>
      </c>
      <c r="L624" s="6">
        <v>3.2838404664598492E-3</v>
      </c>
      <c r="M624" s="6">
        <v>6.2341425349172488E-2</v>
      </c>
      <c r="N624" s="6">
        <v>4.252834100731924E-2</v>
      </c>
      <c r="O624" s="6">
        <v>-1.2838468720821949E-2</v>
      </c>
      <c r="P624" s="55">
        <v>-1.0158358457362043E-2</v>
      </c>
      <c r="Q624" s="55">
        <v>-8.8381866097119871E-3</v>
      </c>
      <c r="R624" s="6">
        <v>3.9572129110548637E-2</v>
      </c>
      <c r="S624" s="83">
        <v>4.7412867434685355E-2</v>
      </c>
      <c r="T624" s="87">
        <v>0.83462847221932102</v>
      </c>
      <c r="U624" s="83">
        <v>3.8728885108156863E-2</v>
      </c>
      <c r="V624" s="83">
        <v>4.7323832807152383E-2</v>
      </c>
      <c r="W624" s="29">
        <v>0.81838014401706483</v>
      </c>
      <c r="X624">
        <v>0.52651330101746541</v>
      </c>
      <c r="Y624">
        <v>0.54843803282867698</v>
      </c>
      <c r="Z624" s="5">
        <v>0</v>
      </c>
      <c r="AA624">
        <v>0</v>
      </c>
      <c r="AB624" s="5">
        <f>SUM(TBL_DATA[[#This Row],[Consumer.Discretionary.1]:[Utilities.1]])*SQRT(252)</f>
        <v>0.10705015280730533</v>
      </c>
      <c r="AR624" s="19">
        <v>2.0848846142489043E-3</v>
      </c>
      <c r="AS624" s="19">
        <v>2.2433423419673066E-4</v>
      </c>
      <c r="AT624" s="19">
        <v>1.5615605661810773E-3</v>
      </c>
      <c r="AU624" s="19">
        <v>5.282227307713465E-4</v>
      </c>
      <c r="AV624" s="19">
        <v>-3.875258373223624E-6</v>
      </c>
      <c r="AW624" s="19">
        <v>2.0062634530504709E-4</v>
      </c>
      <c r="AX624" s="19">
        <v>1.5290837412081895E-4</v>
      </c>
      <c r="AY624" s="19">
        <v>2.3413690863849511E-3</v>
      </c>
      <c r="AZ624" s="19">
        <v>-8.9893536508038412E-4</v>
      </c>
      <c r="BA624" s="19">
        <v>4.9284400917151857E-4</v>
      </c>
      <c r="BB624" s="19">
        <v>5.9586428301614046E-5</v>
      </c>
      <c r="BC624" s="19">
        <v>5.8475110777633007E-4</v>
      </c>
      <c r="BD624" s="19">
        <v>-4.6338398449588102E-4</v>
      </c>
      <c r="BE624" s="19">
        <v>7.022909284363617E-4</v>
      </c>
      <c r="BF624" s="19">
        <v>5.2928606959739535E-4</v>
      </c>
      <c r="BG624" s="19">
        <v>3.6233336109410506E-3</v>
      </c>
      <c r="BH624" s="19">
        <v>1.7672480329731441E-3</v>
      </c>
      <c r="BO624" s="5">
        <f xml:space="preserve"> IF(ISBLANK(TBL_DATA[[#This Row],[SMALL.CAP]]),"",  SUM(TBL_DATA[[#This Row],[LARGE.CAP]:[SMALL.CAP]])*SQRT(252))</f>
        <v>0.10705015280730533</v>
      </c>
    </row>
    <row r="625" spans="1:67" x14ac:dyDescent="0.25">
      <c r="A625" s="3">
        <f>DATE(YEAR(TBL_DATA[[#This Row],[Date]]), MONTH(TBL_DATA[[#This Row],[Date]]), DAY(TBL_DATA[[#This Row],[Date]]))</f>
        <v>41646</v>
      </c>
      <c r="B625" s="73" t="s">
        <v>741</v>
      </c>
      <c r="C625" s="11">
        <v>7.4879798218649516E-4</v>
      </c>
      <c r="D625" s="6">
        <v>0.13192996741460972</v>
      </c>
      <c r="E625" s="83">
        <v>-4.320666544692664E-2</v>
      </c>
      <c r="F625" s="55">
        <v>0.3098086101378506</v>
      </c>
      <c r="G625" s="121">
        <v>0.26111908900765934</v>
      </c>
      <c r="H625" s="120">
        <v>3.3334215582689645E-3</v>
      </c>
      <c r="I625" s="55">
        <v>-7.3911490690775961E-2</v>
      </c>
      <c r="J625" s="6">
        <v>0.99208234654185312</v>
      </c>
      <c r="K625" s="6">
        <v>0.28313414051041591</v>
      </c>
      <c r="L625" s="6">
        <v>3.2833861758682099E-3</v>
      </c>
      <c r="M625" s="6">
        <v>6.1560662769693859E-2</v>
      </c>
      <c r="N625" s="6">
        <v>4.1505913270484536E-2</v>
      </c>
      <c r="O625" s="6">
        <v>-1.2099284158107793E-2</v>
      </c>
      <c r="P625" s="55">
        <v>-9.9428674818247357E-3</v>
      </c>
      <c r="Q625" s="55">
        <v>-8.6392294360785205E-3</v>
      </c>
      <c r="R625" s="6">
        <v>4.3369777319762992E-2</v>
      </c>
      <c r="S625" s="83">
        <v>4.7191379581387562E-2</v>
      </c>
      <c r="T625" s="87">
        <v>0.91901906035542513</v>
      </c>
      <c r="U625" s="83">
        <v>4.3959775133806334E-2</v>
      </c>
      <c r="V625" s="83">
        <v>4.709426847919173E-2</v>
      </c>
      <c r="W625" s="29">
        <v>0.93344214812954684</v>
      </c>
      <c r="X625">
        <v>0.51099813014105955</v>
      </c>
      <c r="Y625">
        <v>0.53210350544834406</v>
      </c>
      <c r="Z625" s="5">
        <v>0</v>
      </c>
      <c r="AA625">
        <v>0</v>
      </c>
      <c r="AB625" s="5">
        <f>SUM(TBL_DATA[[#This Row],[Consumer.Discretionary.1]:[Utilities.1]])*SQRT(252)</f>
        <v>0.10384277204875667</v>
      </c>
      <c r="AR625" s="19">
        <v>2.0040369256285814E-3</v>
      </c>
      <c r="AS625" s="19">
        <v>2.1990280866563048E-4</v>
      </c>
      <c r="AT625" s="19">
        <v>1.5116915892003902E-3</v>
      </c>
      <c r="AU625" s="19">
        <v>5.1227650242450129E-4</v>
      </c>
      <c r="AV625" s="19">
        <v>-3.6822778621802764E-6</v>
      </c>
      <c r="AW625" s="19">
        <v>1.9904000827273717E-4</v>
      </c>
      <c r="AX625" s="19">
        <v>1.4802382255497257E-4</v>
      </c>
      <c r="AY625" s="19">
        <v>2.2664285276806527E-3</v>
      </c>
      <c r="AZ625" s="19">
        <v>-8.5247348750261051E-4</v>
      </c>
      <c r="BA625" s="19">
        <v>4.7818621836138395E-4</v>
      </c>
      <c r="BB625" s="19">
        <v>5.804913144687741E-5</v>
      </c>
      <c r="BC625" s="19">
        <v>5.6654884920429851E-4</v>
      </c>
      <c r="BD625" s="19">
        <v>-4.4871630138169048E-4</v>
      </c>
      <c r="BE625" s="19">
        <v>6.8224876413238073E-4</v>
      </c>
      <c r="BF625" s="19">
        <v>5.1249387590141015E-4</v>
      </c>
      <c r="BG625" s="19">
        <v>3.5157307740943198E-3</v>
      </c>
      <c r="BH625" s="19">
        <v>1.7131738069202176E-3</v>
      </c>
      <c r="BO625" s="5">
        <f xml:space="preserve"> IF(ISBLANK(TBL_DATA[[#This Row],[SMALL.CAP]]),"",  SUM(TBL_DATA[[#This Row],[LARGE.CAP]:[SMALL.CAP]])*SQRT(252))</f>
        <v>0.10384277204875665</v>
      </c>
    </row>
    <row r="626" spans="1:67" x14ac:dyDescent="0.25">
      <c r="A626" s="3">
        <f>DATE(YEAR(TBL_DATA[[#This Row],[Date]]), MONTH(TBL_DATA[[#This Row],[Date]]), DAY(TBL_DATA[[#This Row],[Date]]))</f>
        <v>41647</v>
      </c>
      <c r="B626" s="73" t="s">
        <v>742</v>
      </c>
      <c r="C626" s="11">
        <v>-1.9953005421441739E-3</v>
      </c>
      <c r="D626" s="6">
        <v>0.1296714269369581</v>
      </c>
      <c r="E626" s="83">
        <v>-1.5768776300997489E-2</v>
      </c>
      <c r="F626" s="55">
        <v>0.27892725007598212</v>
      </c>
      <c r="G626" s="121">
        <v>0.21711021433508929</v>
      </c>
      <c r="H626" s="120">
        <v>3.2620305286529825E-3</v>
      </c>
      <c r="I626" s="55">
        <v>-4.8476157246092333E-2</v>
      </c>
      <c r="J626" s="6">
        <v>0.87089368428156688</v>
      </c>
      <c r="K626" s="6">
        <v>0.22539807130773432</v>
      </c>
      <c r="L626" s="6">
        <v>3.2447182743742149E-3</v>
      </c>
      <c r="M626" s="6">
        <v>5.8524535862500129E-2</v>
      </c>
      <c r="N626" s="6">
        <v>3.7226005573865607E-2</v>
      </c>
      <c r="O626" s="6">
        <v>-1.4070442992011767E-2</v>
      </c>
      <c r="P626" s="55">
        <v>-9.3197668343003911E-3</v>
      </c>
      <c r="Q626" s="55">
        <v>-8.0804232644395152E-3</v>
      </c>
      <c r="R626" s="6">
        <v>3.8589629102684375E-2</v>
      </c>
      <c r="S626" s="83">
        <v>4.7292661516577204E-2</v>
      </c>
      <c r="T626" s="87">
        <v>0.8159749920007735</v>
      </c>
      <c r="U626" s="83">
        <v>3.6682336101430124E-2</v>
      </c>
      <c r="V626" s="83">
        <v>4.7415056787752832E-2</v>
      </c>
      <c r="W626" s="29">
        <v>0.77364319662493919</v>
      </c>
      <c r="X626">
        <v>0.46595087116035022</v>
      </c>
      <c r="Y626">
        <v>0.47476106759899173</v>
      </c>
      <c r="Z626" s="5">
        <v>0</v>
      </c>
      <c r="AA626">
        <v>0</v>
      </c>
      <c r="AB626" s="5">
        <f>SUM(TBL_DATA[[#This Row],[Consumer.Discretionary.1]:[Utilities.1]])*SQRT(252)</f>
        <v>0.10107807106916804</v>
      </c>
      <c r="AR626" s="19">
        <v>1.9622905396363575E-3</v>
      </c>
      <c r="AS626" s="19">
        <v>1.9121706434276875E-4</v>
      </c>
      <c r="AT626" s="19">
        <v>1.4510066527215568E-3</v>
      </c>
      <c r="AU626" s="19">
        <v>4.9622491947649394E-4</v>
      </c>
      <c r="AV626" s="19">
        <v>-3.3548033495679947E-6</v>
      </c>
      <c r="AW626" s="19">
        <v>2.2212788810195303E-4</v>
      </c>
      <c r="AX626" s="19">
        <v>1.3863237719973946E-4</v>
      </c>
      <c r="AY626" s="19">
        <v>2.2441194578193481E-3</v>
      </c>
      <c r="AZ626" s="19">
        <v>-8.5819965750511082E-4</v>
      </c>
      <c r="BA626" s="19">
        <v>4.682045512894015E-4</v>
      </c>
      <c r="BB626" s="19">
        <v>5.5050987674944946E-5</v>
      </c>
      <c r="BC626" s="19">
        <v>5.4686144006186211E-4</v>
      </c>
      <c r="BD626" s="19">
        <v>-4.324524239839294E-4</v>
      </c>
      <c r="BE626" s="19">
        <v>6.6355667077393112E-4</v>
      </c>
      <c r="BF626" s="19">
        <v>4.9381217357797398E-4</v>
      </c>
      <c r="BG626" s="19">
        <v>3.4393165618710809E-3</v>
      </c>
      <c r="BH626" s="19">
        <v>1.6562255551069666E-3</v>
      </c>
      <c r="BO626" s="5">
        <f xml:space="preserve"> IF(ISBLANK(TBL_DATA[[#This Row],[SMALL.CAP]]),"",  SUM(TBL_DATA[[#This Row],[LARGE.CAP]:[SMALL.CAP]])*SQRT(252))</f>
        <v>0.10107807106916804</v>
      </c>
    </row>
    <row r="627" spans="1:67" x14ac:dyDescent="0.25">
      <c r="A627" s="3">
        <f>DATE(YEAR(TBL_DATA[[#This Row],[Date]]), MONTH(TBL_DATA[[#This Row],[Date]]), DAY(TBL_DATA[[#This Row],[Date]]))</f>
        <v>41648</v>
      </c>
      <c r="B627" s="73" t="s">
        <v>743</v>
      </c>
      <c r="C627" s="11">
        <v>7.8919331290249256E-5</v>
      </c>
      <c r="D627" s="6">
        <v>0.12976057985054967</v>
      </c>
      <c r="E627" s="83">
        <v>-1.5951946364910152E-2</v>
      </c>
      <c r="F627" s="55">
        <v>0.27894139397443962</v>
      </c>
      <c r="G627" s="121">
        <v>0.21718876171589738</v>
      </c>
      <c r="H627" s="120">
        <v>3.2620151333419647E-3</v>
      </c>
      <c r="I627" s="55">
        <v>-5.2400305887455922E-2</v>
      </c>
      <c r="J627" s="6">
        <v>0.87977636018666017</v>
      </c>
      <c r="K627" s="6">
        <v>0.22781561528891583</v>
      </c>
      <c r="L627" s="6">
        <v>3.239798149753898E-3</v>
      </c>
      <c r="M627" s="6">
        <v>5.8527195745357613E-2</v>
      </c>
      <c r="N627" s="6">
        <v>3.7226005573865607E-2</v>
      </c>
      <c r="O627" s="6">
        <v>-1.3992634090673417E-2</v>
      </c>
      <c r="P627" s="55">
        <v>-9.3223874513208693E-3</v>
      </c>
      <c r="Q627" s="55">
        <v>-8.0829875545081007E-3</v>
      </c>
      <c r="R627" s="6">
        <v>3.8734516091149196E-2</v>
      </c>
      <c r="S627" s="83">
        <v>4.7290566652031435E-2</v>
      </c>
      <c r="T627" s="87">
        <v>0.8190748987247608</v>
      </c>
      <c r="U627" s="83">
        <v>3.7219451219211219E-2</v>
      </c>
      <c r="V627" s="83">
        <v>4.7415790994479165E-2</v>
      </c>
      <c r="W627" s="29">
        <v>0.78495898599571712</v>
      </c>
      <c r="X627">
        <v>0.46603515072996088</v>
      </c>
      <c r="Y627">
        <v>0.47730034075927058</v>
      </c>
      <c r="Z627" s="5">
        <v>0</v>
      </c>
      <c r="AA627">
        <v>0</v>
      </c>
      <c r="AB627" s="5">
        <f>SUM(TBL_DATA[[#This Row],[Consumer.Discretionary.1]:[Utilities.1]])*SQRT(252)</f>
        <v>0.10054175372136977</v>
      </c>
      <c r="AR627" s="19">
        <v>1.812567224559443E-3</v>
      </c>
      <c r="AS627" s="19">
        <v>1.6392696137919747E-4</v>
      </c>
      <c r="AT627" s="19">
        <v>1.4197303987483162E-3</v>
      </c>
      <c r="AU627" s="19">
        <v>4.623014556846283E-4</v>
      </c>
      <c r="AV627" s="19">
        <v>-2.6635993757773469E-6</v>
      </c>
      <c r="AW627" s="19">
        <v>4.7473965722200654E-4</v>
      </c>
      <c r="AX627" s="19">
        <v>1.2458984813278423E-4</v>
      </c>
      <c r="AY627" s="19">
        <v>2.1371020478716265E-3</v>
      </c>
      <c r="AZ627" s="19">
        <v>-7.6397481932238625E-4</v>
      </c>
      <c r="BA627" s="19">
        <v>4.4877922239703851E-4</v>
      </c>
      <c r="BB627" s="19">
        <v>5.6436762823295463E-5</v>
      </c>
      <c r="BC627" s="19">
        <v>5.1613448178157505E-4</v>
      </c>
      <c r="BD627" s="19">
        <v>-4.0646290700348893E-4</v>
      </c>
      <c r="BE627" s="19">
        <v>6.389108899621487E-4</v>
      </c>
      <c r="BF627" s="19">
        <v>4.6386709970324622E-4</v>
      </c>
      <c r="BG627" s="19">
        <v>3.5514089627872438E-3</v>
      </c>
      <c r="BH627" s="19">
        <v>1.5696766328894465E-3</v>
      </c>
      <c r="BO627" s="5">
        <f xml:space="preserve"> IF(ISBLANK(TBL_DATA[[#This Row],[SMALL.CAP]]),"",  SUM(TBL_DATA[[#This Row],[LARGE.CAP]:[SMALL.CAP]])*SQRT(252))</f>
        <v>0.10054175372136977</v>
      </c>
    </row>
    <row r="628" spans="1:67" x14ac:dyDescent="0.25">
      <c r="A628" s="3">
        <f>DATE(YEAR(TBL_DATA[[#This Row],[Date]]), MONTH(TBL_DATA[[#This Row],[Date]]), DAY(TBL_DATA[[#This Row],[Date]]))</f>
        <v>41649</v>
      </c>
      <c r="B628" s="73" t="s">
        <v>744</v>
      </c>
      <c r="C628" s="11">
        <v>1.4598924151355186E-3</v>
      </c>
      <c r="D628" s="6">
        <v>0.13140990875199243</v>
      </c>
      <c r="E628" s="83">
        <v>-1.2357263030447263E-2</v>
      </c>
      <c r="F628" s="55">
        <v>0.29917082733966077</v>
      </c>
      <c r="G628" s="121">
        <v>0.20902780148194358</v>
      </c>
      <c r="H628" s="120">
        <v>3.2530117611393873E-3</v>
      </c>
      <c r="I628" s="55">
        <v>-5.5573596685155935E-2</v>
      </c>
      <c r="J628" s="6">
        <v>0.87843612175444874</v>
      </c>
      <c r="K628" s="6">
        <v>0.21107772735843588</v>
      </c>
      <c r="L628" s="6">
        <v>3.2487936867412427E-3</v>
      </c>
      <c r="M628" s="6">
        <v>5.8063778532136526E-2</v>
      </c>
      <c r="N628" s="6">
        <v>3.7226005573865607E-2</v>
      </c>
      <c r="O628" s="6">
        <v>-1.2553169415914778E-2</v>
      </c>
      <c r="P628" s="55">
        <v>-9.2886919693547874E-3</v>
      </c>
      <c r="Q628" s="55">
        <v>-8.0591056171503486E-3</v>
      </c>
      <c r="R628" s="6">
        <v>3.167401722898866E-2</v>
      </c>
      <c r="S628" s="83">
        <v>4.6917172094235106E-2</v>
      </c>
      <c r="T628" s="87">
        <v>0.67510499493383935</v>
      </c>
      <c r="U628" s="83">
        <v>2.8568654192861365E-2</v>
      </c>
      <c r="V628" s="83">
        <v>4.7308735840822354E-2</v>
      </c>
      <c r="W628" s="29">
        <v>0.60387693065790371</v>
      </c>
      <c r="X628">
        <v>0.45719558340161565</v>
      </c>
      <c r="Y628">
        <v>0.45943196162047317</v>
      </c>
      <c r="Z628" s="5">
        <v>0</v>
      </c>
      <c r="AA628">
        <v>0</v>
      </c>
      <c r="AB628" s="5">
        <f>SUM(TBL_DATA[[#This Row],[Consumer.Discretionary.1]:[Utilities.1]])*SQRT(252)</f>
        <v>9.7583166599814739E-2</v>
      </c>
      <c r="AR628" s="19">
        <v>1.7892631224754789E-3</v>
      </c>
      <c r="AS628" s="19">
        <v>1.4934456255752797E-4</v>
      </c>
      <c r="AT628" s="19">
        <v>1.3369850609821598E-3</v>
      </c>
      <c r="AU628" s="19">
        <v>4.5081523349999725E-4</v>
      </c>
      <c r="AV628" s="19">
        <v>-2.4748774886949913E-6</v>
      </c>
      <c r="AW628" s="19">
        <v>4.501931300311898E-4</v>
      </c>
      <c r="AX628" s="19">
        <v>1.2240578101920869E-4</v>
      </c>
      <c r="AY628" s="19">
        <v>2.0934239102827707E-3</v>
      </c>
      <c r="AZ628" s="19">
        <v>-7.2815742570279843E-4</v>
      </c>
      <c r="BA628" s="19">
        <v>4.3038151487606179E-4</v>
      </c>
      <c r="BB628" s="19">
        <v>5.4981677212199662E-5</v>
      </c>
      <c r="BC628" s="19">
        <v>4.9974001796309405E-4</v>
      </c>
      <c r="BD628" s="19">
        <v>-3.9320183006229497E-4</v>
      </c>
      <c r="BE628" s="19">
        <v>6.2123403318871276E-4</v>
      </c>
      <c r="BF628" s="19">
        <v>4.4867745105092385E-4</v>
      </c>
      <c r="BG628" s="19">
        <v>3.4495460410420408E-3</v>
      </c>
      <c r="BH628" s="19">
        <v>1.5211659765626228E-3</v>
      </c>
      <c r="BO628" s="5">
        <f xml:space="preserve"> IF(ISBLANK(TBL_DATA[[#This Row],[SMALL.CAP]]),"",  SUM(TBL_DATA[[#This Row],[LARGE.CAP]:[SMALL.CAP]])*SQRT(252))</f>
        <v>9.7583166599814725E-2</v>
      </c>
    </row>
    <row r="629" spans="1:67" x14ac:dyDescent="0.25">
      <c r="A629" s="3">
        <f>DATE(YEAR(TBL_DATA[[#This Row],[Date]]), MONTH(TBL_DATA[[#This Row],[Date]]), DAY(TBL_DATA[[#This Row],[Date]]))</f>
        <v>41652</v>
      </c>
      <c r="B629" s="73" t="s">
        <v>745</v>
      </c>
      <c r="C629" s="11">
        <v>-1.1294389577641702E-3</v>
      </c>
      <c r="D629" s="6">
        <v>0.13013205032384745</v>
      </c>
      <c r="E629" s="83">
        <v>-2.9435022425973179E-3</v>
      </c>
      <c r="F629" s="55">
        <v>0.27751003155478948</v>
      </c>
      <c r="G629" s="121">
        <v>0.19723474695330992</v>
      </c>
      <c r="H629" s="120">
        <v>3.2595462709959682E-3</v>
      </c>
      <c r="I629" s="55">
        <v>-3.917361028981492E-2</v>
      </c>
      <c r="J629" s="6">
        <v>0.82268482500543694</v>
      </c>
      <c r="K629" s="6">
        <v>0.19518867588133146</v>
      </c>
      <c r="L629" s="6">
        <v>3.2636975587449994E-3</v>
      </c>
      <c r="M629" s="6">
        <v>5.7751482575303638E-2</v>
      </c>
      <c r="N629" s="6">
        <v>3.7294477076676311E-2</v>
      </c>
      <c r="O629" s="6">
        <v>-1.3668430335097237E-2</v>
      </c>
      <c r="P629" s="55">
        <v>-9.3128770728042806E-3</v>
      </c>
      <c r="Q629" s="55">
        <v>-8.0899040491857147E-3</v>
      </c>
      <c r="R629" s="6">
        <v>4.3492652581179181E-2</v>
      </c>
      <c r="S629" s="83">
        <v>4.6902979640504779E-2</v>
      </c>
      <c r="T629" s="87">
        <v>0.92728975673902636</v>
      </c>
      <c r="U629" s="83">
        <v>3.8166731480598681E-2</v>
      </c>
      <c r="V629" s="83">
        <v>4.7210181746175632E-2</v>
      </c>
      <c r="W629" s="29">
        <v>0.80844279917838835</v>
      </c>
      <c r="X629">
        <v>0.44411118760205748</v>
      </c>
      <c r="Y629">
        <v>0.44180162503247022</v>
      </c>
      <c r="Z629" s="5">
        <v>0</v>
      </c>
      <c r="AA629">
        <v>0</v>
      </c>
      <c r="AB629" s="5">
        <f>SUM(TBL_DATA[[#This Row],[Consumer.Discretionary.1]:[Utilities.1]])*SQRT(252)</f>
        <v>9.4792695336251273E-2</v>
      </c>
      <c r="AR629" s="19">
        <v>1.7434292436541213E-3</v>
      </c>
      <c r="AS629" s="19">
        <v>1.4649509003100171E-4</v>
      </c>
      <c r="AT629" s="19">
        <v>1.3346073216628854E-3</v>
      </c>
      <c r="AU629" s="19">
        <v>4.2661800386418455E-4</v>
      </c>
      <c r="AV629" s="19">
        <v>-2.2543099644617201E-6</v>
      </c>
      <c r="AW629" s="19">
        <v>4.4726307341279412E-4</v>
      </c>
      <c r="AX629" s="19">
        <v>1.1907677687794949E-4</v>
      </c>
      <c r="AY629" s="19">
        <v>2.033203540792798E-3</v>
      </c>
      <c r="AZ629" s="19">
        <v>-7.4292092786812825E-4</v>
      </c>
      <c r="BA629" s="19">
        <v>4.141409586563512E-4</v>
      </c>
      <c r="BB629" s="19">
        <v>5.1719751862245468E-5</v>
      </c>
      <c r="BC629" s="19">
        <v>4.8340176778344126E-4</v>
      </c>
      <c r="BD629" s="19">
        <v>-3.7987692683332121E-4</v>
      </c>
      <c r="BE629" s="19">
        <v>6.0443465628973831E-4</v>
      </c>
      <c r="BF629" s="19">
        <v>4.3339776123804973E-4</v>
      </c>
      <c r="BG629" s="19">
        <v>3.3567787792899871E-3</v>
      </c>
      <c r="BH629" s="19">
        <v>1.4732424852138446E-3</v>
      </c>
      <c r="BO629" s="5">
        <f xml:space="preserve"> IF(ISBLANK(TBL_DATA[[#This Row],[SMALL.CAP]]),"",  SUM(TBL_DATA[[#This Row],[LARGE.CAP]:[SMALL.CAP]])*SQRT(252))</f>
        <v>9.4792695336251259E-2</v>
      </c>
    </row>
    <row r="630" spans="1:67" x14ac:dyDescent="0.25">
      <c r="A630" s="3">
        <f>DATE(YEAR(TBL_DATA[[#This Row],[Date]]), MONTH(TBL_DATA[[#This Row],[Date]]), DAY(TBL_DATA[[#This Row],[Date]]))</f>
        <v>41653</v>
      </c>
      <c r="B630" s="73" t="s">
        <v>746</v>
      </c>
      <c r="C630" s="11">
        <v>2.8662336637828786E-3</v>
      </c>
      <c r="D630" s="6">
        <v>0.1333712728510057</v>
      </c>
      <c r="E630" s="83">
        <v>-7.0229411684112897E-3</v>
      </c>
      <c r="F630" s="55">
        <v>0.27560156175664902</v>
      </c>
      <c r="G630" s="121">
        <v>0.2015831089691951</v>
      </c>
      <c r="H630" s="120">
        <v>3.2567831609846363E-3</v>
      </c>
      <c r="I630" s="55">
        <v>-3.8840306145757286E-2</v>
      </c>
      <c r="J630" s="6">
        <v>0.82600290423503697</v>
      </c>
      <c r="K630" s="6">
        <v>0.19784444197463077</v>
      </c>
      <c r="L630" s="6">
        <v>3.2643993620302338E-3</v>
      </c>
      <c r="M630" s="6">
        <v>5.7859444028105354E-2</v>
      </c>
      <c r="N630" s="6">
        <v>3.7294477076676311E-2</v>
      </c>
      <c r="O630" s="6">
        <v>-1.0841373586471859E-2</v>
      </c>
      <c r="P630" s="55">
        <v>-9.3198152738568629E-3</v>
      </c>
      <c r="Q630" s="55">
        <v>-8.0945560068644562E-3</v>
      </c>
      <c r="R630" s="6">
        <v>4.0188691746918082E-2</v>
      </c>
      <c r="S630" s="83">
        <v>4.6883050183781437E-2</v>
      </c>
      <c r="T630" s="87">
        <v>0.85721154211124306</v>
      </c>
      <c r="U630" s="83">
        <v>3.8372322487077559E-2</v>
      </c>
      <c r="V630" s="83">
        <v>4.7216802486422148E-2</v>
      </c>
      <c r="W630" s="29">
        <v>0.8126836309619242</v>
      </c>
      <c r="X630">
        <v>0.44898007636107323</v>
      </c>
      <c r="Y630">
        <v>0.44479707954822589</v>
      </c>
      <c r="Z630" s="5">
        <v>0</v>
      </c>
      <c r="AA630">
        <v>0</v>
      </c>
      <c r="AB630" s="5">
        <f>SUM(TBL_DATA[[#This Row],[Consumer.Discretionary.1]:[Utilities.1]])*SQRT(252)</f>
        <v>9.8333936793643731E-2</v>
      </c>
      <c r="AR630" s="19">
        <v>1.8434108409442357E-3</v>
      </c>
      <c r="AS630" s="19">
        <v>1.2047456164665938E-4</v>
      </c>
      <c r="AT630" s="19">
        <v>1.3216171755264464E-3</v>
      </c>
      <c r="AU630" s="19">
        <v>5.7562560330441496E-4</v>
      </c>
      <c r="AV630" s="19">
        <v>-2.8491494725482839E-6</v>
      </c>
      <c r="AW630" s="19">
        <v>3.8819574030758371E-4</v>
      </c>
      <c r="AX630" s="19">
        <v>1.2225542576891306E-4</v>
      </c>
      <c r="AY630" s="19">
        <v>2.1455379918977353E-3</v>
      </c>
      <c r="AZ630" s="19">
        <v>-9.8334782831961134E-4</v>
      </c>
      <c r="BA630" s="19">
        <v>6.2145509119916414E-4</v>
      </c>
      <c r="BB630" s="19">
        <v>4.2080313719041559E-5</v>
      </c>
      <c r="BC630" s="19">
        <v>4.3907980826982492E-4</v>
      </c>
      <c r="BD630" s="19">
        <v>-3.4774303441489814E-4</v>
      </c>
      <c r="BE630" s="19">
        <v>5.2886492154041677E-4</v>
      </c>
      <c r="BF630" s="19">
        <v>3.971664629660101E-4</v>
      </c>
      <c r="BG630" s="19">
        <v>3.8493042939163717E-3</v>
      </c>
      <c r="BH630" s="19">
        <v>1.3277833142443091E-3</v>
      </c>
      <c r="BO630" s="5">
        <f xml:space="preserve"> IF(ISBLANK(TBL_DATA[[#This Row],[SMALL.CAP]]),"",  SUM(TBL_DATA[[#This Row],[LARGE.CAP]:[SMALL.CAP]])*SQRT(252))</f>
        <v>9.8333936793643731E-2</v>
      </c>
    </row>
    <row r="631" spans="1:67" x14ac:dyDescent="0.25">
      <c r="A631" s="3">
        <f>DATE(YEAR(TBL_DATA[[#This Row],[Date]]), MONTH(TBL_DATA[[#This Row],[Date]]), DAY(TBL_DATA[[#This Row],[Date]]))</f>
        <v>41654</v>
      </c>
      <c r="B631" s="73" t="s">
        <v>747</v>
      </c>
      <c r="C631" s="11">
        <v>2.0320939745135302E-3</v>
      </c>
      <c r="D631" s="6">
        <v>0.13567438978545288</v>
      </c>
      <c r="E631" s="83">
        <v>-2.1385643281918165E-2</v>
      </c>
      <c r="F631" s="55">
        <v>0.28892310011491151</v>
      </c>
      <c r="G631" s="122">
        <v>0.21525573604101428</v>
      </c>
      <c r="H631" s="120">
        <v>3.2333617566789406E-3</v>
      </c>
      <c r="I631" s="55">
        <v>-4.0873752400851893E-2</v>
      </c>
      <c r="J631" s="6">
        <v>0.82563163089952052</v>
      </c>
      <c r="K631" s="6">
        <v>0.20050260681709539</v>
      </c>
      <c r="L631" s="6">
        <v>3.263613706025491E-3</v>
      </c>
      <c r="M631" s="6">
        <v>5.7941601210199346E-2</v>
      </c>
      <c r="N631" s="6">
        <v>3.7294477076676311E-2</v>
      </c>
      <c r="O631" s="6">
        <v>-8.8313103018988759E-3</v>
      </c>
      <c r="P631" s="55">
        <v>-9.3184324188823539E-3</v>
      </c>
      <c r="Q631" s="55">
        <v>-8.0914333520975112E-3</v>
      </c>
      <c r="R631" s="54">
        <v>3.684237314455685E-2</v>
      </c>
      <c r="S631" s="83">
        <v>4.6798584193895973E-2</v>
      </c>
      <c r="T631" s="87">
        <v>0.78725401161521191</v>
      </c>
      <c r="U631" s="83">
        <v>3.3870095355358121E-2</v>
      </c>
      <c r="V631" s="83">
        <v>4.7108745593030257E-2</v>
      </c>
      <c r="W631" s="29">
        <v>0.71897680417899312</v>
      </c>
      <c r="X631">
        <v>0.46395661008440692</v>
      </c>
      <c r="Y631">
        <v>0.44777517440909487</v>
      </c>
      <c r="Z631" s="5">
        <v>0</v>
      </c>
      <c r="AA631">
        <v>0</v>
      </c>
      <c r="AB631" s="5">
        <f>SUM(TBL_DATA[[#This Row],[Consumer.Discretionary.1]:[Utilities.1]])*SQRT(252)</f>
        <v>9.721405737778234E-2</v>
      </c>
      <c r="AR631" s="19">
        <v>1.898196259506031E-3</v>
      </c>
      <c r="AS631" s="19">
        <v>1.1601614719501588E-4</v>
      </c>
      <c r="AT631" s="19">
        <v>1.2178392547099628E-3</v>
      </c>
      <c r="AU631" s="19">
        <v>5.4555974419291122E-4</v>
      </c>
      <c r="AV631" s="19">
        <v>-2.2657781147940841E-6</v>
      </c>
      <c r="AW631" s="19">
        <v>4.3699819197069056E-4</v>
      </c>
      <c r="AX631" s="19">
        <v>1.1782577640955148E-4</v>
      </c>
      <c r="AY631" s="19">
        <v>2.2709444186541101E-3</v>
      </c>
      <c r="AZ631" s="19">
        <v>-1.0756706838708505E-3</v>
      </c>
      <c r="BA631" s="19">
        <v>5.5477505404237927E-4</v>
      </c>
      <c r="BB631" s="19">
        <v>4.3691609618704603E-5</v>
      </c>
      <c r="BC631" s="19">
        <v>4.1691458602948774E-4</v>
      </c>
      <c r="BD631" s="19">
        <v>-3.2871009522410488E-4</v>
      </c>
      <c r="BE631" s="19">
        <v>5.1321739227242456E-4</v>
      </c>
      <c r="BF631" s="19">
        <v>3.7519450272296886E-4</v>
      </c>
      <c r="BG631" s="19">
        <v>3.8808454682965612E-3</v>
      </c>
      <c r="BH631" s="19">
        <v>1.2664481402163733E-3</v>
      </c>
      <c r="BO631" s="5">
        <f xml:space="preserve"> IF(ISBLANK(TBL_DATA[[#This Row],[SMALL.CAP]]),"",  SUM(TBL_DATA[[#This Row],[LARGE.CAP]:[SMALL.CAP]])*SQRT(252))</f>
        <v>9.7214057377782298E-2</v>
      </c>
    </row>
    <row r="632" spans="1:67" x14ac:dyDescent="0.25">
      <c r="A632" s="3">
        <f>DATE(YEAR(TBL_DATA[[#This Row],[Date]]), MONTH(TBL_DATA[[#This Row],[Date]]), DAY(TBL_DATA[[#This Row],[Date]]))</f>
        <v>41655</v>
      </c>
      <c r="B632" s="73" t="s">
        <v>748</v>
      </c>
      <c r="C632" s="11">
        <v>1.1644489801259403E-3</v>
      </c>
      <c r="D632" s="6">
        <v>0.13699682467039365</v>
      </c>
      <c r="E632" s="83">
        <v>-1.2701237657714248E-2</v>
      </c>
      <c r="F632" s="55">
        <v>0.29209733816769923</v>
      </c>
      <c r="G632" s="121">
        <v>0.206085875523187</v>
      </c>
      <c r="H632" s="120">
        <v>3.2380542601839106E-3</v>
      </c>
      <c r="I632" s="55">
        <v>-2.9677908460205127E-2</v>
      </c>
      <c r="J632" s="6">
        <v>0.7905035639762622</v>
      </c>
      <c r="K632" s="6">
        <v>0.18591563906301756</v>
      </c>
      <c r="L632" s="6">
        <v>3.2789293833211091E-3</v>
      </c>
      <c r="M632" s="6">
        <v>5.7689613333714258E-2</v>
      </c>
      <c r="N632" s="6">
        <v>3.7294477076676311E-2</v>
      </c>
      <c r="O632" s="6">
        <v>-7.6771449320471863E-3</v>
      </c>
      <c r="P632" s="55">
        <v>-9.3075824600576586E-3</v>
      </c>
      <c r="Q632" s="55">
        <v>-8.0859196090975489E-3</v>
      </c>
      <c r="R632" s="6">
        <v>4.0007960846303314E-2</v>
      </c>
      <c r="S632" s="83">
        <v>4.6840818911349495E-2</v>
      </c>
      <c r="T632" s="87">
        <v>0.85412599045336968</v>
      </c>
      <c r="U632" s="83">
        <v>4.1889694752494488E-2</v>
      </c>
      <c r="V632" s="83">
        <v>4.7151705013343509E-2</v>
      </c>
      <c r="W632" s="29">
        <v>0.88840254537222108</v>
      </c>
      <c r="X632">
        <v>0.45396682205111311</v>
      </c>
      <c r="Y632">
        <v>0.43117935834524534</v>
      </c>
      <c r="Z632" s="5">
        <v>0</v>
      </c>
      <c r="AA632">
        <v>0</v>
      </c>
      <c r="AB632" s="5">
        <f>SUM(TBL_DATA[[#This Row],[Consumer.Discretionary.1]:[Utilities.1]])*SQRT(252)</f>
        <v>9.4387736155770702E-2</v>
      </c>
      <c r="AR632" s="19">
        <v>1.8426383279777827E-3</v>
      </c>
      <c r="AS632" s="19">
        <v>1.1322929488624208E-4</v>
      </c>
      <c r="AT632" s="19">
        <v>1.1461670682666584E-3</v>
      </c>
      <c r="AU632" s="19">
        <v>5.2404384294206584E-4</v>
      </c>
      <c r="AV632" s="19">
        <v>-2.3149299996319744E-6</v>
      </c>
      <c r="AW632" s="19">
        <v>3.9412658125099207E-4</v>
      </c>
      <c r="AX632" s="19">
        <v>1.1981262123676965E-4</v>
      </c>
      <c r="AY632" s="19">
        <v>2.189935744713697E-3</v>
      </c>
      <c r="AZ632" s="19">
        <v>-1.0022848465658218E-3</v>
      </c>
      <c r="BA632" s="19">
        <v>5.787871230630401E-4</v>
      </c>
      <c r="BB632" s="19">
        <v>4.172766466984766E-5</v>
      </c>
      <c r="BC632" s="19">
        <v>4.0379203570396305E-4</v>
      </c>
      <c r="BD632" s="19">
        <v>-3.18769035741018E-4</v>
      </c>
      <c r="BE632" s="19">
        <v>4.940350971766557E-4</v>
      </c>
      <c r="BF632" s="19">
        <v>3.6391203792397964E-4</v>
      </c>
      <c r="BG632" s="19">
        <v>3.7778724171322838E-3</v>
      </c>
      <c r="BH632" s="19">
        <v>1.2250259402457771E-3</v>
      </c>
      <c r="BO632" s="5">
        <f xml:space="preserve"> IF(ISBLANK(TBL_DATA[[#This Row],[SMALL.CAP]]),"",  SUM(TBL_DATA[[#This Row],[LARGE.CAP]:[SMALL.CAP]])*SQRT(252))</f>
        <v>9.4387736155770688E-2</v>
      </c>
    </row>
    <row r="633" spans="1:67" x14ac:dyDescent="0.25">
      <c r="A633" s="3">
        <f>DATE(YEAR(TBL_DATA[[#This Row],[Date]]), MONTH(TBL_DATA[[#This Row],[Date]]), DAY(TBL_DATA[[#This Row],[Date]]))</f>
        <v>41656</v>
      </c>
      <c r="B633" s="73" t="s">
        <v>749</v>
      </c>
      <c r="C633" s="11">
        <v>-1.0716152639833284E-3</v>
      </c>
      <c r="D633" s="6">
        <v>0.13577840151797615</v>
      </c>
      <c r="E633" s="83">
        <v>-2.8651069756061132E-2</v>
      </c>
      <c r="F633" s="55">
        <v>0.27665784283327749</v>
      </c>
      <c r="G633" s="121">
        <v>0.1950950034191494</v>
      </c>
      <c r="H633" s="120">
        <v>3.1680665058182516E-3</v>
      </c>
      <c r="I633" s="55">
        <v>-3.9676407044364259E-2</v>
      </c>
      <c r="J633" s="6">
        <v>0.72908177297931986</v>
      </c>
      <c r="K633" s="6">
        <v>0.15903553364484113</v>
      </c>
      <c r="L633" s="6">
        <v>3.2382531835915994E-3</v>
      </c>
      <c r="M633" s="6">
        <v>5.6056018611515178E-2</v>
      </c>
      <c r="N633" s="6">
        <v>3.7356009657332823E-2</v>
      </c>
      <c r="O633" s="6">
        <v>-8.7405332503376343E-3</v>
      </c>
      <c r="P633" s="55">
        <v>-9.1655646845398321E-3</v>
      </c>
      <c r="Q633" s="55">
        <v>-7.9784956169370608E-3</v>
      </c>
      <c r="R633" s="6">
        <v>3.3413793422047977E-2</v>
      </c>
      <c r="S633" s="83">
        <v>4.6626666753311882E-2</v>
      </c>
      <c r="T633" s="87">
        <v>0.71662410694786804</v>
      </c>
      <c r="U633" s="83">
        <v>3.1682007577783944E-2</v>
      </c>
      <c r="V633" s="83">
        <v>4.6822988139177485E-2</v>
      </c>
      <c r="W633" s="29">
        <v>0.67663361175522974</v>
      </c>
      <c r="X633">
        <v>0.44169560040728201</v>
      </c>
      <c r="Y633">
        <v>0.39879259477182011</v>
      </c>
      <c r="Z633" s="5">
        <v>0</v>
      </c>
      <c r="AA633">
        <v>0</v>
      </c>
      <c r="AB633" s="5">
        <f>SUM(TBL_DATA[[#This Row],[Consumer.Discretionary.1]:[Utilities.1]])*SQRT(252)</f>
        <v>9.2018734688939119E-2</v>
      </c>
      <c r="AR633" s="19">
        <v>1.8390863427419375E-3</v>
      </c>
      <c r="AS633" s="19">
        <v>1.2179069950240925E-4</v>
      </c>
      <c r="AT633" s="19">
        <v>1.0958615756957192E-3</v>
      </c>
      <c r="AU633" s="19">
        <v>4.8917967979664493E-4</v>
      </c>
      <c r="AV633" s="19">
        <v>-1.9944943979310455E-6</v>
      </c>
      <c r="AW633" s="19">
        <v>3.8755379265837628E-4</v>
      </c>
      <c r="AX633" s="19">
        <v>1.2064762214547376E-4</v>
      </c>
      <c r="AY633" s="19">
        <v>2.1138391103164129E-3</v>
      </c>
      <c r="AZ633" s="19">
        <v>-9.8669956076199473E-4</v>
      </c>
      <c r="BA633" s="19">
        <v>5.7681053381589673E-4</v>
      </c>
      <c r="BB633" s="19">
        <v>4.0560125767184513E-5</v>
      </c>
      <c r="BC633" s="19">
        <v>3.8902814451809912E-4</v>
      </c>
      <c r="BD633" s="19">
        <v>-3.0632070507047429E-4</v>
      </c>
      <c r="BE633" s="19">
        <v>4.8189952863573652E-4</v>
      </c>
      <c r="BF633" s="19">
        <v>3.4957491422976346E-4</v>
      </c>
      <c r="BG633" s="19">
        <v>3.6991644568469743E-3</v>
      </c>
      <c r="BH633" s="19">
        <v>1.1832890881200288E-3</v>
      </c>
      <c r="BO633" s="5">
        <f xml:space="preserve"> IF(ISBLANK(TBL_DATA[[#This Row],[SMALL.CAP]]),"",  SUM(TBL_DATA[[#This Row],[LARGE.CAP]:[SMALL.CAP]])*SQRT(252))</f>
        <v>9.2018734688939105E-2</v>
      </c>
    </row>
    <row r="634" spans="1:67" x14ac:dyDescent="0.25">
      <c r="A634" s="3">
        <f>DATE(YEAR(TBL_DATA[[#This Row],[Date]]), MONTH(TBL_DATA[[#This Row],[Date]]), DAY(TBL_DATA[[#This Row],[Date]]))</f>
        <v>41660</v>
      </c>
      <c r="B634" s="73" t="s">
        <v>750</v>
      </c>
      <c r="C634" s="11">
        <v>3.8200894842879639E-3</v>
      </c>
      <c r="D634" s="6">
        <v>0.14011717664609646</v>
      </c>
      <c r="E634" s="83">
        <v>-1.3881088510266038E-2</v>
      </c>
      <c r="F634" s="55">
        <v>0.28239943362404052</v>
      </c>
      <c r="G634" s="121">
        <v>0.19713328853791418</v>
      </c>
      <c r="H634" s="120">
        <v>3.1902239958848853E-3</v>
      </c>
      <c r="I634" s="55">
        <v>-1.9988057599932274E-2</v>
      </c>
      <c r="J634" s="6">
        <v>0.73044471664495447</v>
      </c>
      <c r="K634" s="6">
        <v>0.15378872056412637</v>
      </c>
      <c r="L634" s="6">
        <v>3.2752077767500432E-3</v>
      </c>
      <c r="M634" s="6">
        <v>5.6519683598051401E-2</v>
      </c>
      <c r="N634" s="6">
        <v>3.7356009657332823E-2</v>
      </c>
      <c r="O634" s="6">
        <v>-4.9538333852062744E-3</v>
      </c>
      <c r="P634" s="55">
        <v>-9.1939041939811499E-3</v>
      </c>
      <c r="Q634" s="55">
        <v>-7.9970163348037932E-3</v>
      </c>
      <c r="R634" s="6">
        <v>4.0065589532271018E-2</v>
      </c>
      <c r="S634" s="83">
        <v>4.6795779769174067E-2</v>
      </c>
      <c r="T634" s="87">
        <v>0.85617954717069489</v>
      </c>
      <c r="U634" s="83">
        <v>4.1275055193358723E-2</v>
      </c>
      <c r="V634" s="83">
        <v>4.7107414437021745E-2</v>
      </c>
      <c r="W634" s="29">
        <v>0.87619020671447911</v>
      </c>
      <c r="X634">
        <v>0.44399694654120564</v>
      </c>
      <c r="Y634">
        <v>0.39215905008571</v>
      </c>
      <c r="Z634" s="5">
        <v>0</v>
      </c>
      <c r="AA634">
        <v>0</v>
      </c>
      <c r="AB634" s="5">
        <f>SUM(TBL_DATA[[#This Row],[Consumer.Discretionary.1]:[Utilities.1]])*SQRT(252)</f>
        <v>8.9652422625272871E-2</v>
      </c>
      <c r="AR634" s="19">
        <v>1.7618061464839128E-3</v>
      </c>
      <c r="AS634" s="19">
        <v>1.1982658233689873E-4</v>
      </c>
      <c r="AT634" s="19">
        <v>1.061358219599565E-3</v>
      </c>
      <c r="AU634" s="19">
        <v>4.9522818930850259E-4</v>
      </c>
      <c r="AV634" s="19">
        <v>-2.147902048899837E-6</v>
      </c>
      <c r="AW634" s="19">
        <v>3.9787224796775604E-4</v>
      </c>
      <c r="AX634" s="19">
        <v>1.1863664263787032E-4</v>
      </c>
      <c r="AY634" s="19">
        <v>2.0780203420286739E-3</v>
      </c>
      <c r="AZ634" s="19">
        <v>-9.9964201672285207E-4</v>
      </c>
      <c r="BA634" s="19">
        <v>5.7739417940430593E-4</v>
      </c>
      <c r="BB634" s="19">
        <v>3.9219147597896909E-5</v>
      </c>
      <c r="BC634" s="19">
        <v>3.7562854115692654E-4</v>
      </c>
      <c r="BD634" s="19">
        <v>-2.9651695805740346E-4</v>
      </c>
      <c r="BE634" s="19">
        <v>4.5971733521657694E-4</v>
      </c>
      <c r="BF634" s="19">
        <v>3.3850572293767978E-4</v>
      </c>
      <c r="BG634" s="19">
        <v>3.630581617504589E-3</v>
      </c>
      <c r="BH634" s="19">
        <v>1.1396555198352608E-3</v>
      </c>
      <c r="BO634" s="5">
        <f xml:space="preserve"> IF(ISBLANK(TBL_DATA[[#This Row],[SMALL.CAP]]),"",  SUM(TBL_DATA[[#This Row],[LARGE.CAP]:[SMALL.CAP]])*SQRT(252))</f>
        <v>8.9652422625272857E-2</v>
      </c>
    </row>
    <row r="635" spans="1:67" x14ac:dyDescent="0.25">
      <c r="A635" s="3">
        <f>DATE(YEAR(TBL_DATA[[#This Row],[Date]]), MONTH(TBL_DATA[[#This Row],[Date]]), DAY(TBL_DATA[[#This Row],[Date]]))</f>
        <v>41661</v>
      </c>
      <c r="B635" s="73" t="s">
        <v>751</v>
      </c>
      <c r="C635" s="11">
        <v>-4.6917763586597206E-4</v>
      </c>
      <c r="D635" s="6">
        <v>0.13958225916454747</v>
      </c>
      <c r="E635" s="83">
        <v>-2.8732757971414835E-2</v>
      </c>
      <c r="F635" s="55">
        <v>0.28389262132490384</v>
      </c>
      <c r="G635" s="122">
        <v>0.20115354961079676</v>
      </c>
      <c r="H635" s="120">
        <v>3.1663628355972665E-3</v>
      </c>
      <c r="I635" s="55">
        <v>-3.1407969671358282E-2</v>
      </c>
      <c r="J635" s="6">
        <v>0.72453497522395616</v>
      </c>
      <c r="K635" s="6">
        <v>0.15262272901177942</v>
      </c>
      <c r="L635" s="6">
        <v>3.2611248815075993E-3</v>
      </c>
      <c r="M635" s="6">
        <v>5.6237925873004281E-2</v>
      </c>
      <c r="N635" s="6">
        <v>3.7367793193266441E-2</v>
      </c>
      <c r="O635" s="6">
        <v>-5.4206867932361513E-3</v>
      </c>
      <c r="P635" s="55">
        <v>-9.2030666097723101E-3</v>
      </c>
      <c r="Q635" s="55">
        <v>-8.0121453869748845E-3</v>
      </c>
      <c r="R635" s="54">
        <v>3.5000324716339515E-2</v>
      </c>
      <c r="S635" s="83">
        <v>4.6759600961181418E-2</v>
      </c>
      <c r="T635" s="87">
        <v>0.74851632599251339</v>
      </c>
      <c r="U635" s="83">
        <v>3.2042656189386509E-2</v>
      </c>
      <c r="V635" s="83">
        <v>4.6920126163224003E-2</v>
      </c>
      <c r="W635" s="29">
        <v>0.6829192248528424</v>
      </c>
      <c r="X635">
        <v>0.44850144883912768</v>
      </c>
      <c r="Y635">
        <v>0.39066959059002709</v>
      </c>
      <c r="Z635" s="5">
        <v>0</v>
      </c>
      <c r="AA635">
        <v>0</v>
      </c>
      <c r="AB635" s="5">
        <f>SUM(TBL_DATA[[#This Row],[Consumer.Discretionary.1]:[Utilities.1]])*SQRT(252)</f>
        <v>8.8730927692160094E-2</v>
      </c>
      <c r="AR635" s="19">
        <v>1.6918036528098951E-3</v>
      </c>
      <c r="AS635" s="19">
        <v>1.0938161617748698E-4</v>
      </c>
      <c r="AT635" s="19">
        <v>1.0974543284139474E-3</v>
      </c>
      <c r="AU635" s="19">
        <v>4.5838116975161874E-4</v>
      </c>
      <c r="AV635" s="19">
        <v>-1.5843891244451219E-6</v>
      </c>
      <c r="AW635" s="19">
        <v>4.1053639675670591E-4</v>
      </c>
      <c r="AX635" s="19">
        <v>1.116384876004956E-4</v>
      </c>
      <c r="AY635" s="19">
        <v>2.1214812541858513E-3</v>
      </c>
      <c r="AZ635" s="19">
        <v>-9.9511543804562427E-4</v>
      </c>
      <c r="BA635" s="19">
        <v>5.4953336228171965E-4</v>
      </c>
      <c r="BB635" s="19">
        <v>3.6012613323537641E-5</v>
      </c>
      <c r="BC635" s="19">
        <v>3.5616674689746065E-4</v>
      </c>
      <c r="BD635" s="19">
        <v>-2.7963287429633757E-4</v>
      </c>
      <c r="BE635" s="19">
        <v>4.4726781596540478E-4</v>
      </c>
      <c r="BF635" s="19">
        <v>3.1898925970634968E-4</v>
      </c>
      <c r="BG635" s="19">
        <v>3.6602665545168831E-3</v>
      </c>
      <c r="BH635" s="19">
        <v>1.0864655513414282E-3</v>
      </c>
      <c r="BO635" s="5">
        <f xml:space="preserve"> IF(ISBLANK(TBL_DATA[[#This Row],[SMALL.CAP]]),"",  SUM(TBL_DATA[[#This Row],[LARGE.CAP]:[SMALL.CAP]])*SQRT(252))</f>
        <v>8.8730927692160094E-2</v>
      </c>
    </row>
    <row r="636" spans="1:67" x14ac:dyDescent="0.25">
      <c r="A636" s="3">
        <f>DATE(YEAR(TBL_DATA[[#This Row],[Date]]), MONTH(TBL_DATA[[#This Row],[Date]]), DAY(TBL_DATA[[#This Row],[Date]]))</f>
        <v>41662</v>
      </c>
      <c r="B636" s="73" t="s">
        <v>752</v>
      </c>
      <c r="C636" s="11">
        <v>-3.9116488903980623E-5</v>
      </c>
      <c r="D636" s="6">
        <v>0.13953768270775169</v>
      </c>
      <c r="E636" s="83">
        <v>-1.69658416711157E-2</v>
      </c>
      <c r="F636" s="55">
        <v>0.27098424525767606</v>
      </c>
      <c r="G636" s="121">
        <v>0.19058589981319959</v>
      </c>
      <c r="H636" s="120">
        <v>3.182308413552287E-3</v>
      </c>
      <c r="I636" s="55">
        <v>-2.6703193689883609E-2</v>
      </c>
      <c r="J636" s="6">
        <v>0.69476186202350221</v>
      </c>
      <c r="K636" s="6">
        <v>0.14751982087877591</v>
      </c>
      <c r="L636" s="6">
        <v>3.2658710216234075E-3</v>
      </c>
      <c r="M636" s="6">
        <v>5.6150955978733486E-2</v>
      </c>
      <c r="N636" s="6">
        <v>3.7367875087212905E-2</v>
      </c>
      <c r="O636" s="6">
        <v>-5.4595912439052707E-3</v>
      </c>
      <c r="P636" s="55">
        <v>-9.2163759810914084E-3</v>
      </c>
      <c r="Q636" s="55">
        <v>-8.0272964743819016E-3</v>
      </c>
      <c r="R636" s="6">
        <v>2.8275404209476829E-2</v>
      </c>
      <c r="S636" s="83">
        <v>4.6192795708481484E-2</v>
      </c>
      <c r="T636" s="87">
        <v>0.61211718788185765</v>
      </c>
      <c r="U636" s="83">
        <v>2.8581561571255687E-2</v>
      </c>
      <c r="V636" s="83">
        <v>4.6650423340236634E-2</v>
      </c>
      <c r="W636" s="29">
        <v>0.61267528834199658</v>
      </c>
      <c r="X636">
        <v>0.43656145021428489</v>
      </c>
      <c r="Y636">
        <v>0.38408309111281613</v>
      </c>
      <c r="Z636" s="5">
        <v>0</v>
      </c>
      <c r="AA636">
        <v>0</v>
      </c>
      <c r="AB636" s="5">
        <f>SUM(TBL_DATA[[#This Row],[Consumer.Discretionary.1]:[Utilities.1]])*SQRT(252)</f>
        <v>8.7813930304124335E-2</v>
      </c>
      <c r="AR636" s="19">
        <v>1.5340573875171433E-3</v>
      </c>
      <c r="AS636" s="19">
        <v>1.1401303758714415E-4</v>
      </c>
      <c r="AT636" s="19">
        <v>1.3181144870672559E-3</v>
      </c>
      <c r="AU636" s="19">
        <v>4.4371834409498835E-4</v>
      </c>
      <c r="AV636" s="19">
        <v>-1.959871207909413E-6</v>
      </c>
      <c r="AW636" s="19">
        <v>3.8051315046869568E-4</v>
      </c>
      <c r="AX636" s="19">
        <v>1.1110772697861816E-4</v>
      </c>
      <c r="AY636" s="19">
        <v>2.0570708009581538E-3</v>
      </c>
      <c r="AZ636" s="19">
        <v>-9.3644517219974366E-4</v>
      </c>
      <c r="BA636" s="19">
        <v>4.8124137215581434E-4</v>
      </c>
      <c r="BB636" s="19">
        <v>3.0326384957732718E-5</v>
      </c>
      <c r="BC636" s="19">
        <v>3.3888308894476486E-4</v>
      </c>
      <c r="BD636" s="19">
        <v>-2.6758479879856415E-4</v>
      </c>
      <c r="BE636" s="19">
        <v>4.1419076189096329E-4</v>
      </c>
      <c r="BF636" s="19">
        <v>3.0548837150719775E-4</v>
      </c>
      <c r="BG636" s="19">
        <v>3.7128963017942721E-3</v>
      </c>
      <c r="BH636" s="19">
        <v>1.0278839230392597E-3</v>
      </c>
      <c r="BO636" s="5">
        <f xml:space="preserve"> IF(ISBLANK(TBL_DATA[[#This Row],[SMALL.CAP]]),"",  SUM(TBL_DATA[[#This Row],[LARGE.CAP]:[SMALL.CAP]])*SQRT(252))</f>
        <v>8.7813930304124335E-2</v>
      </c>
    </row>
    <row r="637" spans="1:67" x14ac:dyDescent="0.25">
      <c r="A637" s="3">
        <f>DATE(YEAR(TBL_DATA[[#This Row],[Date]]), MONTH(TBL_DATA[[#This Row],[Date]]), DAY(TBL_DATA[[#This Row],[Date]]))</f>
        <v>41663</v>
      </c>
      <c r="B637" s="73" t="s">
        <v>753</v>
      </c>
      <c r="C637" s="11">
        <v>-6.2588830501623454E-3</v>
      </c>
      <c r="D637" s="6">
        <v>0.13240544962043077</v>
      </c>
      <c r="E637" s="83">
        <v>-6.6045497990038227E-3</v>
      </c>
      <c r="F637" s="55">
        <v>0.26906851663867415</v>
      </c>
      <c r="G637" s="121">
        <v>0.22264228331306277</v>
      </c>
      <c r="H637" s="120">
        <v>3.1583450216020287E-3</v>
      </c>
      <c r="I637" s="55">
        <v>-5.6116046059785374E-3</v>
      </c>
      <c r="J637" s="6">
        <v>0.629484440664828</v>
      </c>
      <c r="K637" s="6">
        <v>0.17949052585948372</v>
      </c>
      <c r="L637" s="6">
        <v>3.2448222710397016E-3</v>
      </c>
      <c r="M637" s="6">
        <v>5.6865568399480905E-2</v>
      </c>
      <c r="N637" s="6">
        <v>3.8393691194578201E-2</v>
      </c>
      <c r="O637" s="6">
        <v>-1.1684303350970482E-2</v>
      </c>
      <c r="P637" s="55">
        <v>-9.3642145624732599E-3</v>
      </c>
      <c r="Q637" s="55">
        <v>-8.1600020812677768E-3</v>
      </c>
      <c r="R637" s="6">
        <v>1.7372214534552732E-2</v>
      </c>
      <c r="S637" s="83">
        <v>4.5583805576785971E-2</v>
      </c>
      <c r="T637" s="87">
        <v>0.38110496293007429</v>
      </c>
      <c r="U637" s="83">
        <v>1.9545105396583828E-2</v>
      </c>
      <c r="V637" s="83">
        <v>4.5804241652454801E-2</v>
      </c>
      <c r="W637" s="29">
        <v>0.42670950749244291</v>
      </c>
      <c r="X637">
        <v>0.4718498525093156</v>
      </c>
      <c r="Y637">
        <v>0.42366322221722719</v>
      </c>
      <c r="Z637" s="5">
        <v>0</v>
      </c>
      <c r="AA637">
        <v>0</v>
      </c>
      <c r="AB637" s="5">
        <f>SUM(TBL_DATA[[#This Row],[Consumer.Discretionary.1]:[Utilities.1]])*SQRT(252)</f>
        <v>8.7690886055260431E-2</v>
      </c>
      <c r="AR637" s="19">
        <v>1.4683980260004389E-3</v>
      </c>
      <c r="AS637" s="19">
        <v>1.4348783969573439E-4</v>
      </c>
      <c r="AT637" s="19">
        <v>1.2897382318696527E-3</v>
      </c>
      <c r="AU637" s="19">
        <v>4.3924923925595474E-4</v>
      </c>
      <c r="AV637" s="19">
        <v>-2.3879181676379615E-6</v>
      </c>
      <c r="AW637" s="19">
        <v>4.4055566554194027E-4</v>
      </c>
      <c r="AX637" s="19">
        <v>1.034897101386323E-4</v>
      </c>
      <c r="AY637" s="19">
        <v>2.0605935784178096E-3</v>
      </c>
      <c r="AZ637" s="19">
        <v>-9.9300242337464133E-4</v>
      </c>
      <c r="BA637" s="19">
        <v>5.4731667941097957E-4</v>
      </c>
      <c r="BB637" s="19">
        <v>2.6567960475919771E-5</v>
      </c>
      <c r="BC637" s="19">
        <v>3.1970154569135927E-4</v>
      </c>
      <c r="BD637" s="19">
        <v>-2.542518712401796E-4</v>
      </c>
      <c r="BE637" s="19">
        <v>3.771966448569325E-4</v>
      </c>
      <c r="BF637" s="19">
        <v>2.9055455138849985E-4</v>
      </c>
      <c r="BG637" s="19">
        <v>3.8280829515077489E-3</v>
      </c>
      <c r="BH637" s="19">
        <v>9.6272276706042088E-4</v>
      </c>
      <c r="BO637" s="5">
        <f xml:space="preserve"> IF(ISBLANK(TBL_DATA[[#This Row],[SMALL.CAP]]),"",  SUM(TBL_DATA[[#This Row],[LARGE.CAP]:[SMALL.CAP]])*SQRT(252))</f>
        <v>8.7690886055260417E-2</v>
      </c>
    </row>
    <row r="638" spans="1:67" x14ac:dyDescent="0.25">
      <c r="A638" s="3">
        <f>DATE(YEAR(TBL_DATA[[#This Row],[Date]]), MONTH(TBL_DATA[[#This Row],[Date]]), DAY(TBL_DATA[[#This Row],[Date]]))</f>
        <v>41666</v>
      </c>
      <c r="B638" s="73" t="s">
        <v>754</v>
      </c>
      <c r="C638" s="11">
        <v>-1.9288554145727491E-3</v>
      </c>
      <c r="D638" s="6">
        <v>0.1302212032374388</v>
      </c>
      <c r="E638" s="83">
        <v>-2.080569602724569E-2</v>
      </c>
      <c r="F638" s="55">
        <v>0.26673496156579246</v>
      </c>
      <c r="G638" s="121">
        <v>0.22361255191442556</v>
      </c>
      <c r="H638" s="120">
        <v>3.1347794156657651E-3</v>
      </c>
      <c r="I638" s="55">
        <v>-8.6620704433302276E-3</v>
      </c>
      <c r="J638" s="6">
        <v>0.58675451939528045</v>
      </c>
      <c r="K638" s="6">
        <v>0.17553791316337672</v>
      </c>
      <c r="L638" s="6">
        <v>3.230376023707703E-3</v>
      </c>
      <c r="M638" s="6">
        <v>5.647652984364071E-2</v>
      </c>
      <c r="N638" s="6">
        <v>3.8587011498507337E-2</v>
      </c>
      <c r="O638" s="6">
        <v>-1.3590621433759109E-2</v>
      </c>
      <c r="P638" s="55">
        <v>-9.3920774862505524E-3</v>
      </c>
      <c r="Q638" s="55">
        <v>-8.1961034716215714E-3</v>
      </c>
      <c r="R638" s="6">
        <v>2.6661343073700161E-2</v>
      </c>
      <c r="S638" s="83">
        <v>4.4995551022999403E-2</v>
      </c>
      <c r="T638" s="87">
        <v>0.59253287197377047</v>
      </c>
      <c r="U638" s="83">
        <v>3.0706198955820163E-2</v>
      </c>
      <c r="V638" s="83">
        <v>4.5797840902672894E-2</v>
      </c>
      <c r="W638" s="29">
        <v>0.67047263256526268</v>
      </c>
      <c r="X638">
        <v>0.47287688875057704</v>
      </c>
      <c r="Y638">
        <v>0.418972449169843</v>
      </c>
      <c r="Z638" s="5">
        <v>0</v>
      </c>
      <c r="AA638">
        <v>0</v>
      </c>
      <c r="AB638" s="5">
        <f>SUM(TBL_DATA[[#This Row],[Consumer.Discretionary.1]:[Utilities.1]])*SQRT(252)</f>
        <v>8.9008387915891315E-2</v>
      </c>
      <c r="AR638" s="19">
        <v>1.5336850405474002E-3</v>
      </c>
      <c r="AS638" s="19">
        <v>1.5457230555885855E-4</v>
      </c>
      <c r="AT638" s="19">
        <v>1.0670670952737673E-3</v>
      </c>
      <c r="AU638" s="19">
        <v>7.1050101483929309E-4</v>
      </c>
      <c r="AV638" s="19">
        <v>-2.8826054605539761E-6</v>
      </c>
      <c r="AW638" s="19">
        <v>5.5394902058285495E-4</v>
      </c>
      <c r="AX638" s="19">
        <v>1.0312305997298922E-4</v>
      </c>
      <c r="AY638" s="19">
        <v>2.3903662727436086E-3</v>
      </c>
      <c r="AZ638" s="19">
        <v>-1.5499163851593089E-3</v>
      </c>
      <c r="BA638" s="19">
        <v>6.2331568865448168E-4</v>
      </c>
      <c r="BB638" s="19">
        <v>2.3220897785064035E-5</v>
      </c>
      <c r="BC638" s="19">
        <v>2.9694184898118218E-4</v>
      </c>
      <c r="BD638" s="19">
        <v>-2.3838737116640334E-4</v>
      </c>
      <c r="BE638" s="19">
        <v>3.3363364491874878E-4</v>
      </c>
      <c r="BF638" s="19">
        <v>2.7277718158649387E-4</v>
      </c>
      <c r="BG638" s="19">
        <v>4.0564586821650603E-3</v>
      </c>
      <c r="BH638" s="19">
        <v>8.8557741885337367E-4</v>
      </c>
      <c r="BO638" s="5">
        <f xml:space="preserve"> IF(ISBLANK(TBL_DATA[[#This Row],[SMALL.CAP]]),"",  SUM(TBL_DATA[[#This Row],[LARGE.CAP]:[SMALL.CAP]])*SQRT(252))</f>
        <v>8.9008387915891329E-2</v>
      </c>
    </row>
    <row r="639" spans="1:67" x14ac:dyDescent="0.25">
      <c r="A639" s="3">
        <f>DATE(YEAR(TBL_DATA[[#This Row],[Date]]), MONTH(TBL_DATA[[#This Row],[Date]]), DAY(TBL_DATA[[#This Row],[Date]]))</f>
        <v>41667</v>
      </c>
      <c r="B639" s="73" t="s">
        <v>755</v>
      </c>
      <c r="C639" s="11">
        <v>-6.5734118636900886E-5</v>
      </c>
      <c r="D639" s="6">
        <v>0.13014690914277938</v>
      </c>
      <c r="E639" s="83">
        <v>1.2174305927334261E-2</v>
      </c>
      <c r="F639" s="55">
        <v>0.27944052835156175</v>
      </c>
      <c r="G639" s="121">
        <v>0.27709658408948612</v>
      </c>
      <c r="H639" s="120">
        <v>2.856586156239127E-3</v>
      </c>
      <c r="I639" s="55">
        <v>1.5290237255891626E-2</v>
      </c>
      <c r="J639" s="6">
        <v>0.51790383427457043</v>
      </c>
      <c r="K639" s="6">
        <v>0.1621447661596844</v>
      </c>
      <c r="L639" s="6">
        <v>3.0753296979154463E-3</v>
      </c>
      <c r="M639" s="6">
        <v>5.3334405570095653E-2</v>
      </c>
      <c r="N639" s="6">
        <v>3.3994869199786809E-2</v>
      </c>
      <c r="O639" s="6">
        <v>-1.3655462184874234E-2</v>
      </c>
      <c r="P639" s="55">
        <v>-8.7248866481398537E-3</v>
      </c>
      <c r="Q639" s="55">
        <v>-7.5954517603357479E-3</v>
      </c>
      <c r="R639" s="6">
        <v>1.9169708801980434E-2</v>
      </c>
      <c r="S639" s="83">
        <v>4.501583738991221E-2</v>
      </c>
      <c r="T639" s="87">
        <v>0.42584365666551516</v>
      </c>
      <c r="U639" s="83">
        <v>1.9570523824676833E-2</v>
      </c>
      <c r="V639" s="83">
        <v>4.5992301150951841E-2</v>
      </c>
      <c r="W639" s="29">
        <v>0.42551738736542449</v>
      </c>
      <c r="X639">
        <v>0.52639964294201991</v>
      </c>
      <c r="Y639">
        <v>0.40267203299916965</v>
      </c>
      <c r="Z639" s="5">
        <v>0</v>
      </c>
      <c r="AA639">
        <v>0</v>
      </c>
      <c r="AB639" s="5">
        <f>SUM(TBL_DATA[[#This Row],[Consumer.Discretionary.1]:[Utilities.1]])*SQRT(252)</f>
        <v>8.7861655482957393E-2</v>
      </c>
      <c r="AR639" s="19">
        <v>1.5518203338765438E-3</v>
      </c>
      <c r="AS639" s="19">
        <v>1.6499577262225234E-4</v>
      </c>
      <c r="AT639" s="19">
        <v>1.1908858897932968E-3</v>
      </c>
      <c r="AU639" s="19">
        <v>6.833139991775679E-4</v>
      </c>
      <c r="AV639" s="19">
        <v>-3.1710472551484072E-6</v>
      </c>
      <c r="AW639" s="19">
        <v>6.2047680161632379E-4</v>
      </c>
      <c r="AX639" s="19">
        <v>9.5321309086674445E-5</v>
      </c>
      <c r="AY639" s="19">
        <v>2.3344402326115695E-3</v>
      </c>
      <c r="AZ639" s="19">
        <v>-1.7484972269489437E-3</v>
      </c>
      <c r="BA639" s="19">
        <v>6.2649989267031276E-4</v>
      </c>
      <c r="BB639" s="19">
        <v>1.8678094805262934E-5</v>
      </c>
      <c r="BC639" s="19">
        <v>2.8332102385028504E-4</v>
      </c>
      <c r="BD639" s="19">
        <v>-2.2886746485534573E-4</v>
      </c>
      <c r="BE639" s="19">
        <v>3.0775413871104936E-4</v>
      </c>
      <c r="BF639" s="19">
        <v>2.6210480603419526E-4</v>
      </c>
      <c r="BG639" s="19">
        <v>4.070944166666199E-3</v>
      </c>
      <c r="BH639" s="19">
        <v>8.3950738164932897E-4</v>
      </c>
      <c r="BO639" s="5">
        <f xml:space="preserve"> IF(ISBLANK(TBL_DATA[[#This Row],[SMALL.CAP]]),"",  SUM(TBL_DATA[[#This Row],[LARGE.CAP]:[SMALL.CAP]])*SQRT(252))</f>
        <v>8.7861655482957407E-2</v>
      </c>
    </row>
    <row r="640" spans="1:67" x14ac:dyDescent="0.25">
      <c r="A640" s="3">
        <f>DATE(YEAR(TBL_DATA[[#This Row],[Date]]), MONTH(TBL_DATA[[#This Row],[Date]]), DAY(TBL_DATA[[#This Row],[Date]]))</f>
        <v>41668</v>
      </c>
      <c r="B640" s="73" t="s">
        <v>756</v>
      </c>
      <c r="C640" s="11">
        <v>2.7328785757843223E-3</v>
      </c>
      <c r="D640" s="6">
        <v>0.13323546341826442</v>
      </c>
      <c r="E640" s="83">
        <v>3.7016480165046772E-2</v>
      </c>
      <c r="F640" s="55">
        <v>0.25762532406240019</v>
      </c>
      <c r="G640" s="121">
        <v>0.2434189307385724</v>
      </c>
      <c r="H640" s="120">
        <v>2.9359571043352916E-3</v>
      </c>
      <c r="I640" s="55">
        <v>2.3234087955449123E-2</v>
      </c>
      <c r="J640" s="6">
        <v>0.52002388473656458</v>
      </c>
      <c r="K640" s="6">
        <v>0.16160229128415302</v>
      </c>
      <c r="L640" s="6">
        <v>3.0906299739124695E-3</v>
      </c>
      <c r="M640" s="6">
        <v>5.35824097607722E-2</v>
      </c>
      <c r="N640" s="6">
        <v>3.3994869199786809E-2</v>
      </c>
      <c r="O640" s="6">
        <v>-1.0959902329137461E-2</v>
      </c>
      <c r="P640" s="55">
        <v>-8.7253424603310759E-3</v>
      </c>
      <c r="Q640" s="55">
        <v>-7.5906557171387321E-3</v>
      </c>
      <c r="R640" s="6">
        <v>2.3286614177555842E-2</v>
      </c>
      <c r="S640" s="83">
        <v>4.5293567831141468E-2</v>
      </c>
      <c r="T640" s="87">
        <v>0.51412629414336386</v>
      </c>
      <c r="U640" s="83">
        <v>2.1630414473759352E-2</v>
      </c>
      <c r="V640" s="83">
        <v>4.6063215074215104E-2</v>
      </c>
      <c r="W640" s="29">
        <v>0.46958108414511107</v>
      </c>
      <c r="X640">
        <v>0.49337504065221266</v>
      </c>
      <c r="Y640">
        <v>0.40199787472591569</v>
      </c>
      <c r="Z640" s="5">
        <v>0</v>
      </c>
      <c r="AA640">
        <v>0</v>
      </c>
      <c r="AB640" s="5">
        <f>SUM(TBL_DATA[[#This Row],[Consumer.Discretionary.1]:[Utilities.1]])*SQRT(252)</f>
        <v>8.9409708289096085E-2</v>
      </c>
      <c r="AR640" s="19">
        <v>1.7822750147947989E-3</v>
      </c>
      <c r="AS640" s="19">
        <v>1.3761928292842492E-4</v>
      </c>
      <c r="AT640" s="19">
        <v>1.3099639997059E-3</v>
      </c>
      <c r="AU640" s="19">
        <v>6.427744078015635E-4</v>
      </c>
      <c r="AV640" s="19">
        <v>-2.2404188806092505E-6</v>
      </c>
      <c r="AW640" s="19">
        <v>7.1041172760652742E-4</v>
      </c>
      <c r="AX640" s="19">
        <v>6.8168726502286311E-5</v>
      </c>
      <c r="AY640" s="19">
        <v>2.264802219293175E-3</v>
      </c>
      <c r="AZ640" s="19">
        <v>-1.9040745063682047E-3</v>
      </c>
      <c r="BA640" s="19">
        <v>5.9860917567195783E-4</v>
      </c>
      <c r="BB640" s="19">
        <v>2.3972583510336275E-5</v>
      </c>
      <c r="BC640" s="19">
        <v>2.6081715438258684E-4</v>
      </c>
      <c r="BD640" s="19">
        <v>-2.0840564315490395E-4</v>
      </c>
      <c r="BE640" s="19">
        <v>3.0037353173583689E-4</v>
      </c>
      <c r="BF640" s="19">
        <v>2.3831722899093541E-4</v>
      </c>
      <c r="BG640" s="19">
        <v>4.2595627556128975E-3</v>
      </c>
      <c r="BH640" s="19">
        <v>7.8161718499880379E-4</v>
      </c>
      <c r="BO640" s="5">
        <f xml:space="preserve"> IF(ISBLANK(TBL_DATA[[#This Row],[SMALL.CAP]]),"",  SUM(TBL_DATA[[#This Row],[LARGE.CAP]:[SMALL.CAP]])*SQRT(252))</f>
        <v>8.9409708289096085E-2</v>
      </c>
    </row>
    <row r="641" spans="1:67" x14ac:dyDescent="0.25">
      <c r="A641" s="3">
        <f>DATE(YEAR(TBL_DATA[[#This Row],[Date]]), MONTH(TBL_DATA[[#This Row],[Date]]), DAY(TBL_DATA[[#This Row],[Date]]))</f>
        <v>41669</v>
      </c>
      <c r="B641" s="73" t="s">
        <v>757</v>
      </c>
      <c r="C641" s="11">
        <v>-9.4221804312713824E-4</v>
      </c>
      <c r="D641" s="6">
        <v>0.13216770851752013</v>
      </c>
      <c r="E641" s="83">
        <v>4.4847964507562565E-2</v>
      </c>
      <c r="F641" s="55">
        <v>0.25269607104972452</v>
      </c>
      <c r="G641" s="121">
        <v>0.24905311108232484</v>
      </c>
      <c r="H641" s="120">
        <v>2.8871489297320804E-3</v>
      </c>
      <c r="I641" s="55">
        <v>3.3240987467418215E-2</v>
      </c>
      <c r="J641" s="6">
        <v>0.5093146615769264</v>
      </c>
      <c r="K641" s="6">
        <v>0.15988963668287393</v>
      </c>
      <c r="L641" s="6">
        <v>3.0537448445211177E-3</v>
      </c>
      <c r="M641" s="6">
        <v>5.288893795078721E-2</v>
      </c>
      <c r="N641" s="6">
        <v>3.2997554222486E-2</v>
      </c>
      <c r="O641" s="6">
        <v>-1.1891793754539193E-2</v>
      </c>
      <c r="P641" s="55">
        <v>-8.5582233298508968E-3</v>
      </c>
      <c r="Q641" s="55">
        <v>-7.4382218774672491E-3</v>
      </c>
      <c r="R641" s="6">
        <v>8.3756978252946812E-3</v>
      </c>
      <c r="S641" s="83">
        <v>4.5384103886471031E-2</v>
      </c>
      <c r="T641" s="87">
        <v>0.1845513540654368</v>
      </c>
      <c r="U641" s="83">
        <v>1.3910165906621197E-2</v>
      </c>
      <c r="V641" s="83">
        <v>4.6085564857895951E-2</v>
      </c>
      <c r="W641" s="29">
        <v>0.30183346888582041</v>
      </c>
      <c r="X641">
        <v>0.49905221278171374</v>
      </c>
      <c r="Y641">
        <v>0.39986202205620114</v>
      </c>
      <c r="Z641" s="5">
        <v>0</v>
      </c>
      <c r="AA641">
        <v>0</v>
      </c>
      <c r="AB641" s="5">
        <f>SUM(TBL_DATA[[#This Row],[Consumer.Discretionary.1]:[Utilities.1]])*SQRT(252)</f>
        <v>8.6892994390892125E-2</v>
      </c>
      <c r="AR641" s="19">
        <v>1.7467245888669112E-3</v>
      </c>
      <c r="AS641" s="19">
        <v>1.3440280129323494E-4</v>
      </c>
      <c r="AT641" s="19">
        <v>1.283754450998224E-3</v>
      </c>
      <c r="AU641" s="19">
        <v>6.4491407996386031E-4</v>
      </c>
      <c r="AV641" s="19">
        <v>-2.3234333592172394E-6</v>
      </c>
      <c r="AW641" s="19">
        <v>6.9626785336873536E-4</v>
      </c>
      <c r="AX641" s="19">
        <v>6.5073856525677822E-5</v>
      </c>
      <c r="AY641" s="19">
        <v>2.2152831947440271E-3</v>
      </c>
      <c r="AZ641" s="19">
        <v>-1.915331754681094E-3</v>
      </c>
      <c r="BA641" s="19">
        <v>5.8148967060597009E-4</v>
      </c>
      <c r="BB641" s="19">
        <v>2.3488830531550735E-5</v>
      </c>
      <c r="BC641" s="19">
        <v>2.524719624101109E-4</v>
      </c>
      <c r="BD641" s="19">
        <v>-2.0225779199428858E-4</v>
      </c>
      <c r="BE641" s="19">
        <v>2.8687352224034292E-4</v>
      </c>
      <c r="BF641" s="19">
        <v>2.3136861080399156E-4</v>
      </c>
      <c r="BG641" s="19">
        <v>4.1506831306423533E-3</v>
      </c>
      <c r="BH641" s="19">
        <v>7.5460470475537046E-4</v>
      </c>
      <c r="BO641" s="5">
        <f xml:space="preserve"> IF(ISBLANK(TBL_DATA[[#This Row],[SMALL.CAP]]),"",  SUM(TBL_DATA[[#This Row],[LARGE.CAP]:[SMALL.CAP]])*SQRT(252))</f>
        <v>8.6892994390892125E-2</v>
      </c>
    </row>
    <row r="642" spans="1:67" x14ac:dyDescent="0.25">
      <c r="A642" s="3">
        <f>DATE(YEAR(TBL_DATA[[#This Row],[Date]]), MONTH(TBL_DATA[[#This Row],[Date]]), DAY(TBL_DATA[[#This Row],[Date]]))</f>
        <v>41670</v>
      </c>
      <c r="B642" s="73" t="s">
        <v>758</v>
      </c>
      <c r="C642" s="11">
        <v>1.11555876369837E-3</v>
      </c>
      <c r="D642" s="6">
        <v>0.13343070812673319</v>
      </c>
      <c r="E642" s="83">
        <v>6.6249788157575207E-2</v>
      </c>
      <c r="F642" s="55">
        <v>0.24194602897133874</v>
      </c>
      <c r="G642" s="121">
        <v>0.23424975327845082</v>
      </c>
      <c r="H642" s="120">
        <v>2.8888684866528441E-3</v>
      </c>
      <c r="I642" s="55">
        <v>5.8392556092011327E-2</v>
      </c>
      <c r="J642" s="6">
        <v>0.50077542048275026</v>
      </c>
      <c r="K642" s="6">
        <v>0.15963097439541554</v>
      </c>
      <c r="L642" s="6">
        <v>3.0263504456414258E-3</v>
      </c>
      <c r="M642" s="6">
        <v>5.2406417103713167E-2</v>
      </c>
      <c r="N642" s="6">
        <v>3.2312073790715337E-2</v>
      </c>
      <c r="O642" s="6">
        <v>-1.0789500985579736E-2</v>
      </c>
      <c r="P642" s="55">
        <v>-8.407047258893954E-3</v>
      </c>
      <c r="Q642" s="55">
        <v>-7.2972638988083836E-3</v>
      </c>
      <c r="R642" s="6">
        <v>1.90397162007101E-2</v>
      </c>
      <c r="S642" s="83">
        <v>4.5423396715713452E-2</v>
      </c>
      <c r="T642" s="87">
        <v>0.41916099581614147</v>
      </c>
      <c r="U642" s="83">
        <v>2.3028943196451879E-2</v>
      </c>
      <c r="V642" s="83">
        <v>4.6132311565306568E-2</v>
      </c>
      <c r="W642" s="29">
        <v>0.49919335093042705</v>
      </c>
      <c r="X642">
        <v>0.48399354673223771</v>
      </c>
      <c r="Y642">
        <v>0.39953845171074032</v>
      </c>
      <c r="Z642" s="5">
        <v>0</v>
      </c>
      <c r="AA642">
        <v>0</v>
      </c>
      <c r="AB642" s="5">
        <f>SUM(TBL_DATA[[#This Row],[Consumer.Discretionary.1]:[Utilities.1]])*SQRT(252)</f>
        <v>9.0071623418972985E-2</v>
      </c>
      <c r="AR642" s="19">
        <v>1.9979557601661185E-3</v>
      </c>
      <c r="AS642" s="19">
        <v>1.7212656485428304E-4</v>
      </c>
      <c r="AT642" s="19">
        <v>1.3021640760294553E-3</v>
      </c>
      <c r="AU642" s="19">
        <v>6.4551942172369698E-4</v>
      </c>
      <c r="AV642" s="19">
        <v>-1.304728579543216E-6</v>
      </c>
      <c r="AW642" s="19">
        <v>7.7457116309244086E-4</v>
      </c>
      <c r="AX642" s="19">
        <v>5.435292726045246E-5</v>
      </c>
      <c r="AY642" s="19">
        <v>2.2021433642245248E-3</v>
      </c>
      <c r="AZ642" s="19">
        <v>-2.1214042403028769E-3</v>
      </c>
      <c r="BA642" s="19">
        <v>6.3663051375544E-4</v>
      </c>
      <c r="BB642" s="19">
        <v>1.1224124215625298E-5</v>
      </c>
      <c r="BC642" s="19">
        <v>2.279078207092864E-4</v>
      </c>
      <c r="BD642" s="19">
        <v>-1.7991297875089311E-4</v>
      </c>
      <c r="BE642" s="19">
        <v>2.7888949934951214E-4</v>
      </c>
      <c r="BF642" s="19">
        <v>2.0539065772844751E-4</v>
      </c>
      <c r="BG642" s="19">
        <v>4.4502521539403553E-3</v>
      </c>
      <c r="BH642" s="19">
        <v>6.9145179346290827E-4</v>
      </c>
      <c r="BO642" s="5">
        <f xml:space="preserve"> IF(ISBLANK(TBL_DATA[[#This Row],[SMALL.CAP]]),"",  SUM(TBL_DATA[[#This Row],[LARGE.CAP]:[SMALL.CAP]])*SQRT(252))</f>
        <v>9.0071623418972999E-2</v>
      </c>
    </row>
    <row r="643" spans="1:67" x14ac:dyDescent="0.25">
      <c r="A643" s="3">
        <f>DATE(YEAR(TBL_DATA[[#This Row],[Date]]), MONTH(TBL_DATA[[#This Row],[Date]]), DAY(TBL_DATA[[#This Row],[Date]]))</f>
        <v>41673</v>
      </c>
      <c r="B643" s="73" t="s">
        <v>759</v>
      </c>
      <c r="C643" s="11">
        <v>-4.0770844257997313E-3</v>
      </c>
      <c r="D643" s="6">
        <v>0.12880961543890668</v>
      </c>
      <c r="E643" s="83">
        <v>6.5129346415297995E-2</v>
      </c>
      <c r="F643" s="55">
        <v>0.23516825649494177</v>
      </c>
      <c r="G643" s="121">
        <v>0.25609756789669696</v>
      </c>
      <c r="H643" s="120">
        <v>2.8865999784787187E-3</v>
      </c>
      <c r="I643" s="55">
        <v>5.4686104460710983E-2</v>
      </c>
      <c r="J643" s="6">
        <v>0.50637878666196412</v>
      </c>
      <c r="K643" s="6">
        <v>0.18254804763533564</v>
      </c>
      <c r="L643" s="6">
        <v>3.0259359596997515E-3</v>
      </c>
      <c r="M643" s="6">
        <v>5.3128662787111952E-2</v>
      </c>
      <c r="N643" s="6">
        <v>3.3325074378267004E-2</v>
      </c>
      <c r="O643" s="6">
        <v>-1.4822595704948927E-2</v>
      </c>
      <c r="P643" s="55">
        <v>-8.6045806223520142E-3</v>
      </c>
      <c r="Q643" s="55">
        <v>-7.479502642148768E-3</v>
      </c>
      <c r="R643" s="6">
        <v>3.0375903392326542E-2</v>
      </c>
      <c r="S643" s="83">
        <v>4.5313310757753821E-2</v>
      </c>
      <c r="T643" s="87">
        <v>0.67035277017644856</v>
      </c>
      <c r="U643" s="83">
        <v>3.5185229073895874E-2</v>
      </c>
      <c r="V643" s="83">
        <v>4.5600530516291801E-2</v>
      </c>
      <c r="W643" s="29">
        <v>0.77159692388502299</v>
      </c>
      <c r="X643">
        <v>0.50606083418567083</v>
      </c>
      <c r="Y643">
        <v>0.42725641906861472</v>
      </c>
      <c r="Z643" s="5">
        <v>0</v>
      </c>
      <c r="AA643">
        <v>0</v>
      </c>
      <c r="AB643" s="5">
        <f>SUM(TBL_DATA[[#This Row],[Consumer.Discretionary.1]:[Utilities.1]])*SQRT(252)</f>
        <v>8.8904159823633797E-2</v>
      </c>
      <c r="AR643" s="19">
        <v>1.9333704078653717E-3</v>
      </c>
      <c r="AS643" s="19">
        <v>1.6061666886891949E-4</v>
      </c>
      <c r="AT643" s="19">
        <v>1.2304842961879696E-3</v>
      </c>
      <c r="AU643" s="19">
        <v>6.5169036096611162E-4</v>
      </c>
      <c r="AV643" s="19">
        <v>-1.667661129217742E-6</v>
      </c>
      <c r="AW643" s="19">
        <v>7.4693253264369235E-4</v>
      </c>
      <c r="AX643" s="19">
        <v>5.4049006421831312E-5</v>
      </c>
      <c r="AY643" s="19">
        <v>2.2090767003460762E-3</v>
      </c>
      <c r="AZ643" s="19">
        <v>-2.0391277680797712E-3</v>
      </c>
      <c r="BA643" s="19">
        <v>6.4047273800956611E-4</v>
      </c>
      <c r="BB643" s="19">
        <v>1.4538370577425832E-5</v>
      </c>
      <c r="BC643" s="19">
        <v>2.1759806782372277E-4</v>
      </c>
      <c r="BD643" s="19">
        <v>-1.7319367515032663E-4</v>
      </c>
      <c r="BE643" s="19">
        <v>2.5566556759126232E-4</v>
      </c>
      <c r="BF643" s="19">
        <v>1.9794513551367335E-4</v>
      </c>
      <c r="BG643" s="19">
        <v>4.4477125757918087E-3</v>
      </c>
      <c r="BH643" s="19">
        <v>6.5470798110783487E-4</v>
      </c>
      <c r="BO643" s="5">
        <f xml:space="preserve"> IF(ISBLANK(TBL_DATA[[#This Row],[SMALL.CAP]]),"",  SUM(TBL_DATA[[#This Row],[LARGE.CAP]:[SMALL.CAP]])*SQRT(252))</f>
        <v>8.8904159823633769E-2</v>
      </c>
    </row>
    <row r="644" spans="1:67" x14ac:dyDescent="0.25">
      <c r="A644" s="3">
        <f>DATE(YEAR(TBL_DATA[[#This Row],[Date]]), MONTH(TBL_DATA[[#This Row],[Date]]), DAY(TBL_DATA[[#This Row],[Date]]))</f>
        <v>41674</v>
      </c>
      <c r="B644" s="73" t="s">
        <v>760</v>
      </c>
      <c r="C644" s="11">
        <v>4.5413260672116807E-3</v>
      </c>
      <c r="D644" s="6">
        <v>0.13393590797041854</v>
      </c>
      <c r="E644" s="83">
        <v>7.2917480067349771E-2</v>
      </c>
      <c r="F644" s="55">
        <v>0.24041347140684965</v>
      </c>
      <c r="G644" s="122">
        <v>0.26553720229219163</v>
      </c>
      <c r="H644" s="120">
        <v>2.9022018599112829E-3</v>
      </c>
      <c r="I644" s="55">
        <v>6.8414992372716643E-2</v>
      </c>
      <c r="J644" s="6">
        <v>0.49895263881908097</v>
      </c>
      <c r="K644" s="6">
        <v>0.17333527828584311</v>
      </c>
      <c r="L644" s="6">
        <v>3.0789838925625842E-3</v>
      </c>
      <c r="M644" s="6">
        <v>5.3757985420083011E-2</v>
      </c>
      <c r="N644" s="6">
        <v>3.3325074378267004E-2</v>
      </c>
      <c r="O644" s="6">
        <v>-1.0348583877995865E-2</v>
      </c>
      <c r="P644" s="55">
        <v>-8.6623414594985404E-3</v>
      </c>
      <c r="Q644" s="55">
        <v>-7.5239366421483407E-3</v>
      </c>
      <c r="R644" s="54">
        <v>3.2271364499743882E-2</v>
      </c>
      <c r="S644" s="83">
        <v>4.5395525727182952E-2</v>
      </c>
      <c r="T644" s="87">
        <v>0.71089306672396813</v>
      </c>
      <c r="U644" s="83">
        <v>4.4841286357897525E-2</v>
      </c>
      <c r="V644" s="83">
        <v>4.6132674076040214E-2</v>
      </c>
      <c r="W644" s="29">
        <v>0.97200709163283916</v>
      </c>
      <c r="X644">
        <v>0.51530301987490001</v>
      </c>
      <c r="Y644">
        <v>0.41633553569908394</v>
      </c>
      <c r="Z644" s="5">
        <v>0</v>
      </c>
      <c r="AA644">
        <v>0</v>
      </c>
      <c r="AB644" s="5">
        <f>SUM(TBL_DATA[[#This Row],[Consumer.Discretionary.1]:[Utilities.1]])*SQRT(252)</f>
        <v>9.4867755293689932E-2</v>
      </c>
      <c r="AR644" s="19">
        <v>2.3920404057403951E-3</v>
      </c>
      <c r="AS644" s="19">
        <v>1.0466164592290187E-4</v>
      </c>
      <c r="AT644" s="19">
        <v>1.2773313798974254E-3</v>
      </c>
      <c r="AU644" s="19">
        <v>9.2821932904878744E-4</v>
      </c>
      <c r="AV644" s="19">
        <v>-2.4161539146140639E-6</v>
      </c>
      <c r="AW644" s="19">
        <v>9.2950262621850578E-4</v>
      </c>
      <c r="AX644" s="19">
        <v>4.6513930067988676E-5</v>
      </c>
      <c r="AY644" s="19">
        <v>2.7933838619550377E-3</v>
      </c>
      <c r="AZ644" s="19">
        <v>-3.1592580898382222E-3</v>
      </c>
      <c r="BA644" s="19">
        <v>6.6969417230351431E-4</v>
      </c>
      <c r="BB644" s="19">
        <v>-3.5662515437468185E-6</v>
      </c>
      <c r="BC644" s="19">
        <v>1.9291281230022093E-4</v>
      </c>
      <c r="BD644" s="19">
        <v>-1.5669992514803411E-4</v>
      </c>
      <c r="BE644" s="19">
        <v>2.0308845705479357E-4</v>
      </c>
      <c r="BF644" s="19">
        <v>1.7959081694557727E-4</v>
      </c>
      <c r="BG644" s="19">
        <v>4.988923975258905E-3</v>
      </c>
      <c r="BH644" s="19">
        <v>5.6829071944651034E-4</v>
      </c>
      <c r="BO644" s="5">
        <f xml:space="preserve"> IF(ISBLANK(TBL_DATA[[#This Row],[SMALL.CAP]]),"",  SUM(TBL_DATA[[#This Row],[LARGE.CAP]:[SMALL.CAP]])*SQRT(252))</f>
        <v>9.4867755293689932E-2</v>
      </c>
    </row>
    <row r="645" spans="1:67" x14ac:dyDescent="0.25">
      <c r="A645" s="3">
        <f>DATE(YEAR(TBL_DATA[[#This Row],[Date]]), MONTH(TBL_DATA[[#This Row],[Date]]), DAY(TBL_DATA[[#This Row],[Date]]))</f>
        <v>41675</v>
      </c>
      <c r="B645" s="73" t="s">
        <v>761</v>
      </c>
      <c r="C645" s="11">
        <v>-7.6001782110750391E-4</v>
      </c>
      <c r="D645" s="6">
        <v>0.13307409647236734</v>
      </c>
      <c r="E645" s="83">
        <v>4.7281906321769096E-2</v>
      </c>
      <c r="F645" s="55">
        <v>0.23473622424860813</v>
      </c>
      <c r="G645" s="121">
        <v>0.26700740625726044</v>
      </c>
      <c r="H645" s="120">
        <v>2.8188187878049088E-3</v>
      </c>
      <c r="I645" s="55">
        <v>3.9556355860298931E-2</v>
      </c>
      <c r="J645" s="6">
        <v>0.47921891249707138</v>
      </c>
      <c r="K645" s="6">
        <v>0.16850509597483168</v>
      </c>
      <c r="L645" s="6">
        <v>3.002252120034743E-3</v>
      </c>
      <c r="M645" s="6">
        <v>5.2265803893544627E-2</v>
      </c>
      <c r="N645" s="6">
        <v>3.3359722580840384E-2</v>
      </c>
      <c r="O645" s="6">
        <v>-1.1100736590932914E-2</v>
      </c>
      <c r="P645" s="55">
        <v>-8.5298555903071047E-3</v>
      </c>
      <c r="Q645" s="55">
        <v>-7.423049922830138E-3</v>
      </c>
      <c r="R645" s="6">
        <v>4.1082680227565227E-2</v>
      </c>
      <c r="S645" s="83">
        <v>4.4950256253013299E-2</v>
      </c>
      <c r="T645" s="87">
        <v>0.91395875468031829</v>
      </c>
      <c r="U645" s="83">
        <v>5.2734616360349706E-2</v>
      </c>
      <c r="V645" s="83">
        <v>4.559768166424133E-2</v>
      </c>
      <c r="W645" s="29">
        <v>1.1565196833615625</v>
      </c>
      <c r="X645">
        <v>0.51672759386088574</v>
      </c>
      <c r="Y645">
        <v>0.41049372221123154</v>
      </c>
      <c r="Z645" s="5">
        <v>0</v>
      </c>
      <c r="AA645">
        <v>0</v>
      </c>
      <c r="AB645" s="5">
        <f>SUM(TBL_DATA[[#This Row],[Consumer.Discretionary.1]:[Utilities.1]])*SQRT(252)</f>
        <v>9.5876649895251895E-2</v>
      </c>
      <c r="AR645" s="19">
        <v>2.4614498705603058E-3</v>
      </c>
      <c r="AS645" s="19">
        <v>6.7747713532635701E-5</v>
      </c>
      <c r="AT645" s="19">
        <v>1.3217548847660155E-3</v>
      </c>
      <c r="AU645" s="19">
        <v>9.3055089479441016E-4</v>
      </c>
      <c r="AV645" s="19">
        <v>-1.6072420610051993E-6</v>
      </c>
      <c r="AW645" s="19">
        <v>8.5991650628383382E-4</v>
      </c>
      <c r="AX645" s="19">
        <v>4.2181808670905163E-5</v>
      </c>
      <c r="AY645" s="19">
        <v>2.7547432434960684E-3</v>
      </c>
      <c r="AZ645" s="19">
        <v>-3.0841353746952215E-3</v>
      </c>
      <c r="BA645" s="19">
        <v>6.8677866955004212E-4</v>
      </c>
      <c r="BB645" s="19">
        <v>2.8026702685399261E-7</v>
      </c>
      <c r="BC645" s="19">
        <v>1.7859956971511044E-4</v>
      </c>
      <c r="BD645" s="19">
        <v>-1.429555712479337E-4</v>
      </c>
      <c r="BE645" s="19">
        <v>2.0384952450455956E-4</v>
      </c>
      <c r="BF645" s="19">
        <v>1.6351193088786264E-4</v>
      </c>
      <c r="BG645" s="19">
        <v>5.1023747626226194E-3</v>
      </c>
      <c r="BH645" s="19">
        <v>5.3428102544262549E-4</v>
      </c>
      <c r="BO645" s="5">
        <f xml:space="preserve"> IF(ISBLANK(TBL_DATA[[#This Row],[SMALL.CAP]]),"",  SUM(TBL_DATA[[#This Row],[LARGE.CAP]:[SMALL.CAP]])*SQRT(252))</f>
        <v>9.5876649895251895E-2</v>
      </c>
    </row>
    <row r="646" spans="1:67" x14ac:dyDescent="0.25">
      <c r="A646" s="3">
        <f>DATE(YEAR(TBL_DATA[[#This Row],[Date]]), MONTH(TBL_DATA[[#This Row],[Date]]), DAY(TBL_DATA[[#This Row],[Date]]))</f>
        <v>41676</v>
      </c>
      <c r="B646" s="73" t="s">
        <v>762</v>
      </c>
      <c r="C646" s="11">
        <v>6.766680654636965E-3</v>
      </c>
      <c r="D646" s="6">
        <v>0.14074124704123703</v>
      </c>
      <c r="E646" s="83">
        <v>7.6374658028554476E-2</v>
      </c>
      <c r="F646" s="55">
        <v>0.24501727304577786</v>
      </c>
      <c r="G646" s="121">
        <v>0.29403525377404344</v>
      </c>
      <c r="H646" s="120">
        <v>2.817461237362514E-3</v>
      </c>
      <c r="I646" s="55">
        <v>6.7455897955630562E-2</v>
      </c>
      <c r="J646" s="6">
        <v>0.51218075543526109</v>
      </c>
      <c r="K646" s="6">
        <v>0.20065954357632318</v>
      </c>
      <c r="L646" s="6">
        <v>2.99800490943029E-3</v>
      </c>
      <c r="M646" s="6">
        <v>5.3231255935430724E-2</v>
      </c>
      <c r="N646" s="6">
        <v>3.2436504613876468E-2</v>
      </c>
      <c r="O646" s="6">
        <v>-4.4091710758381586E-3</v>
      </c>
      <c r="P646" s="55">
        <v>-8.5213926973964817E-3</v>
      </c>
      <c r="Q646" s="55">
        <v>-7.3941421556033516E-3</v>
      </c>
      <c r="R646" s="6">
        <v>4.4929818287565482E-2</v>
      </c>
      <c r="S646" s="83">
        <v>4.5141154889634369E-2</v>
      </c>
      <c r="T646" s="87">
        <v>0.99531831645456159</v>
      </c>
      <c r="U646" s="83">
        <v>5.0450266818856226E-2</v>
      </c>
      <c r="V646" s="83">
        <v>4.5524395943871331E-2</v>
      </c>
      <c r="W646" s="29">
        <v>1.1082028827149772</v>
      </c>
      <c r="X646">
        <v>0.54225017637068906</v>
      </c>
      <c r="Y646">
        <v>0.44795038070786725</v>
      </c>
      <c r="Z646" s="5">
        <v>0</v>
      </c>
      <c r="AA646">
        <v>0</v>
      </c>
      <c r="AB646" s="5">
        <f>SUM(TBL_DATA[[#This Row],[Consumer.Discretionary.1]:[Utilities.1]])*SQRT(252)</f>
        <v>9.2972785383921688E-2</v>
      </c>
      <c r="AR646" s="19">
        <v>2.3747534209549019E-3</v>
      </c>
      <c r="AS646" s="19">
        <v>7.0789357623777369E-5</v>
      </c>
      <c r="AT646" s="19">
        <v>1.2870522191051718E-3</v>
      </c>
      <c r="AU646" s="19">
        <v>9.0364923792071489E-4</v>
      </c>
      <c r="AV646" s="19">
        <v>-1.5262504451113692E-6</v>
      </c>
      <c r="AW646" s="19">
        <v>8.2587909113682352E-4</v>
      </c>
      <c r="AX646" s="19">
        <v>3.9564595396911227E-5</v>
      </c>
      <c r="AY646" s="19">
        <v>2.66932670548564E-3</v>
      </c>
      <c r="AZ646" s="19">
        <v>-2.9792685770379406E-3</v>
      </c>
      <c r="BA646" s="19">
        <v>6.6595271846437961E-4</v>
      </c>
      <c r="BB646" s="19">
        <v>5.6245336705553502E-7</v>
      </c>
      <c r="BC646" s="19">
        <v>1.7307106451133137E-4</v>
      </c>
      <c r="BD646" s="19">
        <v>-1.3838659305324619E-4</v>
      </c>
      <c r="BE646" s="19">
        <v>1.9861434130718052E-4</v>
      </c>
      <c r="BF646" s="19">
        <v>1.5826343746715426E-4</v>
      </c>
      <c r="BG646" s="19">
        <v>4.9468764560731378E-3</v>
      </c>
      <c r="BH646" s="19">
        <v>5.1829626566676638E-4</v>
      </c>
      <c r="BO646" s="5">
        <f xml:space="preserve"> IF(ISBLANK(TBL_DATA[[#This Row],[SMALL.CAP]]),"",  SUM(TBL_DATA[[#This Row],[LARGE.CAP]:[SMALL.CAP]])*SQRT(252))</f>
        <v>9.2972785383921688E-2</v>
      </c>
    </row>
    <row r="647" spans="1:67" x14ac:dyDescent="0.25">
      <c r="A647" s="3">
        <f>DATE(YEAR(TBL_DATA[[#This Row],[Date]]), MONTH(TBL_DATA[[#This Row],[Date]]), DAY(TBL_DATA[[#This Row],[Date]]))</f>
        <v>41677</v>
      </c>
      <c r="B647" s="73" t="s">
        <v>763</v>
      </c>
      <c r="C647" s="11">
        <v>5.6010003647159756E-4</v>
      </c>
      <c r="D647" s="6">
        <v>0.14138017625530952</v>
      </c>
      <c r="E647" s="83">
        <v>8.0275772906150733E-2</v>
      </c>
      <c r="F647" s="55">
        <v>0.23885715852625822</v>
      </c>
      <c r="G647" s="121">
        <v>0.29459491762801143</v>
      </c>
      <c r="H647" s="120">
        <v>2.8021355674402769E-3</v>
      </c>
      <c r="I647" s="55">
        <v>6.9594267792147058E-2</v>
      </c>
      <c r="J647" s="6">
        <v>0.4909607919374786</v>
      </c>
      <c r="K647" s="6">
        <v>0.19401166670078604</v>
      </c>
      <c r="L647" s="6">
        <v>2.9952579404811191E-3</v>
      </c>
      <c r="M647" s="6">
        <v>5.2962700466590878E-2</v>
      </c>
      <c r="N647" s="6">
        <v>3.2111885941513166E-2</v>
      </c>
      <c r="O647" s="6">
        <v>-3.851540616246818E-3</v>
      </c>
      <c r="P647" s="55">
        <v>-8.4314435331221162E-3</v>
      </c>
      <c r="Q647" s="55">
        <v>-7.3098800504154456E-3</v>
      </c>
      <c r="R647" s="6">
        <v>3.6504393011749903E-2</v>
      </c>
      <c r="S647" s="83">
        <v>4.5337807872639684E-2</v>
      </c>
      <c r="T647" s="87">
        <v>0.8051644912849758</v>
      </c>
      <c r="U647" s="83">
        <v>4.1339274525038938E-2</v>
      </c>
      <c r="V647" s="83">
        <v>4.5647794550237882E-2</v>
      </c>
      <c r="W647" s="29">
        <v>0.90561384032568792</v>
      </c>
      <c r="X647">
        <v>0.54276598790640107</v>
      </c>
      <c r="Y647">
        <v>0.44046755465162951</v>
      </c>
      <c r="Z647" s="5">
        <v>0</v>
      </c>
      <c r="AA647">
        <v>0</v>
      </c>
      <c r="AB647" s="5">
        <f>SUM(TBL_DATA[[#This Row],[Consumer.Discretionary.1]:[Utilities.1]])*SQRT(252)</f>
        <v>9.991205431759341E-2</v>
      </c>
      <c r="AR647" s="19">
        <v>2.639279235787168E-3</v>
      </c>
      <c r="AS647" s="19">
        <v>1.1828070142134101E-4</v>
      </c>
      <c r="AT647" s="19">
        <v>1.6700500429756822E-3</v>
      </c>
      <c r="AU647" s="19">
        <v>1.2947775011984603E-3</v>
      </c>
      <c r="AV647" s="19">
        <v>-7.5702976243430575E-7</v>
      </c>
      <c r="AW647" s="19">
        <v>4.2528914154723376E-4</v>
      </c>
      <c r="AX647" s="19">
        <v>4.1338589670386558E-5</v>
      </c>
      <c r="AY647" s="19">
        <v>2.5276857007677169E-3</v>
      </c>
      <c r="AZ647" s="19">
        <v>-3.0758324014065648E-3</v>
      </c>
      <c r="BA647" s="19">
        <v>6.6005706122479783E-4</v>
      </c>
      <c r="BB647" s="19">
        <v>-6.3007171873746446E-6</v>
      </c>
      <c r="BC647" s="19">
        <v>1.5011889714699057E-4</v>
      </c>
      <c r="BD647" s="19">
        <v>-1.1678181353567733E-4</v>
      </c>
      <c r="BE647" s="19">
        <v>1.9658256522555798E-4</v>
      </c>
      <c r="BF647" s="19">
        <v>1.330457878795207E-4</v>
      </c>
      <c r="BG647" s="19">
        <v>5.4688182161385804E-3</v>
      </c>
      <c r="BH647" s="19">
        <v>4.6208417338143944E-4</v>
      </c>
      <c r="BO647" s="5">
        <f xml:space="preserve"> IF(ISBLANK(TBL_DATA[[#This Row],[SMALL.CAP]]),"",  SUM(TBL_DATA[[#This Row],[LARGE.CAP]:[SMALL.CAP]])*SQRT(252))</f>
        <v>9.9912054317593396E-2</v>
      </c>
    </row>
    <row r="648" spans="1:67" x14ac:dyDescent="0.25">
      <c r="A648" s="3">
        <f>DATE(YEAR(TBL_DATA[[#This Row],[Date]]), MONTH(TBL_DATA[[#This Row],[Date]]), DAY(TBL_DATA[[#This Row],[Date]]))</f>
        <v>41680</v>
      </c>
      <c r="B648" s="73" t="s">
        <v>764</v>
      </c>
      <c r="C648" s="11">
        <v>-1.432011976827574E-4</v>
      </c>
      <c r="D648" s="6">
        <v>0.14121672924705853</v>
      </c>
      <c r="E648" s="83">
        <v>7.7192598787428013E-2</v>
      </c>
      <c r="F648" s="55">
        <v>0.23823915136310692</v>
      </c>
      <c r="G648" s="121">
        <v>0.28267721762971204</v>
      </c>
      <c r="H648" s="120">
        <v>2.8040634869215793E-3</v>
      </c>
      <c r="I648" s="55">
        <v>7.4784889547907296E-2</v>
      </c>
      <c r="J648" s="6">
        <v>0.47784507034795981</v>
      </c>
      <c r="K648" s="6">
        <v>0.1876587778652779</v>
      </c>
      <c r="L648" s="6">
        <v>2.9840065775522517E-3</v>
      </c>
      <c r="M648" s="6">
        <v>5.2557028214686663E-2</v>
      </c>
      <c r="N648" s="6">
        <v>3.1592058690329577E-2</v>
      </c>
      <c r="O648" s="6">
        <v>-3.9941902687002928E-3</v>
      </c>
      <c r="P648" s="55">
        <v>-8.320422166335396E-3</v>
      </c>
      <c r="Q648" s="55">
        <v>-7.2074493933107246E-3</v>
      </c>
      <c r="R648" s="6">
        <v>3.574130637894668E-2</v>
      </c>
      <c r="S648" s="83">
        <v>4.5346787218958205E-2</v>
      </c>
      <c r="T648" s="87">
        <v>0.78817725732958333</v>
      </c>
      <c r="U648" s="83">
        <v>3.6495186761607457E-2</v>
      </c>
      <c r="V648" s="83">
        <v>4.5727972313318849E-2</v>
      </c>
      <c r="W648" s="29">
        <v>0.79809326579253925</v>
      </c>
      <c r="X648">
        <v>0.53167397682199202</v>
      </c>
      <c r="Y648">
        <v>0.43319600398119773</v>
      </c>
      <c r="Z648" s="5">
        <v>0</v>
      </c>
      <c r="AA648">
        <v>0</v>
      </c>
      <c r="AB648" s="5">
        <f>SUM(TBL_DATA[[#This Row],[Consumer.Discretionary.1]:[Utilities.1]])*SQRT(252)</f>
        <v>0.10329051749916508</v>
      </c>
      <c r="AR648" s="19">
        <v>2.7782716074809502E-3</v>
      </c>
      <c r="AS648" s="19">
        <v>9.5857972510227812E-5</v>
      </c>
      <c r="AT648" s="19">
        <v>1.6503711415413055E-3</v>
      </c>
      <c r="AU648" s="19">
        <v>1.3275927935089988E-3</v>
      </c>
      <c r="AV648" s="19">
        <v>3.510723751117627E-6</v>
      </c>
      <c r="AW648" s="19">
        <v>4.7640014964000978E-4</v>
      </c>
      <c r="AX648" s="19">
        <v>3.7665667492615257E-5</v>
      </c>
      <c r="AY648" s="19">
        <v>2.6423067695147116E-3</v>
      </c>
      <c r="AZ648" s="19">
        <v>-3.173873907231603E-3</v>
      </c>
      <c r="BA648" s="19">
        <v>6.7639519005265871E-4</v>
      </c>
      <c r="BB648" s="19">
        <v>-7.8071060239445676E-6</v>
      </c>
      <c r="BC648" s="19">
        <v>1.3547523604657991E-4</v>
      </c>
      <c r="BD648" s="19">
        <v>-1.0275059366806957E-4</v>
      </c>
      <c r="BE648" s="19">
        <v>1.9713384652807615E-4</v>
      </c>
      <c r="BF648" s="19">
        <v>1.166352803642091E-4</v>
      </c>
      <c r="BG648" s="19">
        <v>5.7330249887747528E-3</v>
      </c>
      <c r="BH648" s="19">
        <v>4.2717224419149908E-4</v>
      </c>
      <c r="BO648" s="5">
        <f xml:space="preserve"> IF(ISBLANK(TBL_DATA[[#This Row],[SMALL.CAP]]),"",  SUM(TBL_DATA[[#This Row],[LARGE.CAP]:[SMALL.CAP]])*SQRT(252))</f>
        <v>0.10329051749916507</v>
      </c>
    </row>
    <row r="649" spans="1:67" x14ac:dyDescent="0.25">
      <c r="A649" s="3">
        <f>DATE(YEAR(TBL_DATA[[#This Row],[Date]]), MONTH(TBL_DATA[[#This Row],[Date]]), DAY(TBL_DATA[[#This Row],[Date]]))</f>
        <v>41681</v>
      </c>
      <c r="B649" s="73" t="s">
        <v>765</v>
      </c>
      <c r="C649" s="11">
        <v>4.2315504400813296E-3</v>
      </c>
      <c r="D649" s="6">
        <v>0.14604584539993204</v>
      </c>
      <c r="E649" s="83">
        <v>6.686798632984603E-2</v>
      </c>
      <c r="F649" s="55">
        <v>0.22644948578325588</v>
      </c>
      <c r="G649" s="121">
        <v>0.26577839128006869</v>
      </c>
      <c r="H649" s="120">
        <v>2.7584250027508556E-3</v>
      </c>
      <c r="I649" s="55">
        <v>5.1961913344001021E-2</v>
      </c>
      <c r="J649" s="6">
        <v>0.49038356040590081</v>
      </c>
      <c r="K649" s="6">
        <v>0.21401230219598869</v>
      </c>
      <c r="L649" s="6">
        <v>2.8540098914139229E-3</v>
      </c>
      <c r="M649" s="6">
        <v>5.110317343735972E-2</v>
      </c>
      <c r="N649" s="6">
        <v>3.1592058690329577E-2</v>
      </c>
      <c r="O649" s="6">
        <v>0</v>
      </c>
      <c r="P649" s="55">
        <v>-8.1317023840686477E-3</v>
      </c>
      <c r="Q649" s="55">
        <v>-7.0495171353401956E-3</v>
      </c>
      <c r="R649" s="6">
        <v>3.7689266356832007E-2</v>
      </c>
      <c r="S649" s="83">
        <v>4.5372652369122746E-2</v>
      </c>
      <c r="T649" s="87">
        <v>0.83066041742978469</v>
      </c>
      <c r="U649" s="83">
        <v>3.5697790623909542E-2</v>
      </c>
      <c r="V649" s="83">
        <v>4.5723778342032985E-2</v>
      </c>
      <c r="W649" s="29">
        <v>0.78072705096405504</v>
      </c>
      <c r="X649">
        <v>0.51553699312471135</v>
      </c>
      <c r="Y649">
        <v>0.46261463681555587</v>
      </c>
      <c r="Z649" s="5">
        <v>0</v>
      </c>
      <c r="AA649">
        <v>0</v>
      </c>
      <c r="AB649" s="5">
        <f>SUM(TBL_DATA[[#This Row],[Consumer.Discretionary.1]:[Utilities.1]])*SQRT(252)</f>
        <v>0.1005644170260951</v>
      </c>
      <c r="AR649" s="19">
        <v>2.7178941098561634E-3</v>
      </c>
      <c r="AS649" s="19">
        <v>8.7236033800563141E-5</v>
      </c>
      <c r="AT649" s="19">
        <v>1.5765921259707663E-3</v>
      </c>
      <c r="AU649" s="19">
        <v>1.2971886236530243E-3</v>
      </c>
      <c r="AV649" s="19">
        <v>2.6127723329661196E-6</v>
      </c>
      <c r="AW649" s="19">
        <v>4.6298133499025939E-4</v>
      </c>
      <c r="AX649" s="19">
        <v>3.7583468102835535E-5</v>
      </c>
      <c r="AY649" s="19">
        <v>2.5617573854341698E-3</v>
      </c>
      <c r="AZ649" s="19">
        <v>-3.0594638459371724E-3</v>
      </c>
      <c r="BA649" s="19">
        <v>6.5717169577158457E-4</v>
      </c>
      <c r="BB649" s="19">
        <v>-6.5908898504603922E-6</v>
      </c>
      <c r="BC649" s="19">
        <v>1.310675564757292E-4</v>
      </c>
      <c r="BD649" s="19">
        <v>-1.0010754321403728E-4</v>
      </c>
      <c r="BE649" s="19">
        <v>1.8548886000674007E-4</v>
      </c>
      <c r="BF649" s="19">
        <v>1.1375072098521893E-4</v>
      </c>
      <c r="BG649" s="19">
        <v>5.5941840108884129E-3</v>
      </c>
      <c r="BH649" s="19">
        <v>4.1057920898263567E-4</v>
      </c>
      <c r="BO649" s="5">
        <f xml:space="preserve"> IF(ISBLANK(TBL_DATA[[#This Row],[SMALL.CAP]]),"",  SUM(TBL_DATA[[#This Row],[LARGE.CAP]:[SMALL.CAP]])*SQRT(252))</f>
        <v>0.10056441702609512</v>
      </c>
    </row>
    <row r="650" spans="1:67" x14ac:dyDescent="0.25">
      <c r="A650" s="3">
        <f>DATE(YEAR(TBL_DATA[[#This Row],[Date]]), MONTH(TBL_DATA[[#This Row],[Date]]), DAY(TBL_DATA[[#This Row],[Date]]))</f>
        <v>41682</v>
      </c>
      <c r="B650" s="73" t="s">
        <v>766</v>
      </c>
      <c r="C650" s="11">
        <v>4.8490191756667238E-3</v>
      </c>
      <c r="D650" s="6">
        <v>0.15160304368046962</v>
      </c>
      <c r="E650" s="83">
        <v>0.1006616037642234</v>
      </c>
      <c r="F650" s="55">
        <v>0.22621162558459251</v>
      </c>
      <c r="G650" s="121">
        <v>0.26166142231879053</v>
      </c>
      <c r="H650" s="120">
        <v>2.7849226799466849E-3</v>
      </c>
      <c r="I650" s="55">
        <v>8.1029011025435471E-2</v>
      </c>
      <c r="J650" s="6">
        <v>0.51033828607118226</v>
      </c>
      <c r="K650" s="6">
        <v>0.22967540319753549</v>
      </c>
      <c r="L650" s="6">
        <v>2.8446068031201767E-3</v>
      </c>
      <c r="M650" s="6">
        <v>5.1450029972473769E-2</v>
      </c>
      <c r="N650" s="6">
        <v>3.1081792395964779E-2</v>
      </c>
      <c r="O650" s="6">
        <v>0</v>
      </c>
      <c r="P650" s="55">
        <v>-8.0676225974412649E-3</v>
      </c>
      <c r="Q650" s="55">
        <v>-6.978092148787301E-3</v>
      </c>
      <c r="R650" s="6">
        <v>5.0787406655375289E-2</v>
      </c>
      <c r="S650" s="83">
        <v>4.577706250755461E-2</v>
      </c>
      <c r="T650" s="87">
        <v>1.109450975518445</v>
      </c>
      <c r="U650" s="83">
        <v>4.3094725796597011E-2</v>
      </c>
      <c r="V650" s="83">
        <v>4.5924038214267625E-2</v>
      </c>
      <c r="W650" s="29">
        <v>0.93839147148885516</v>
      </c>
      <c r="X650">
        <v>0.51152851564579516</v>
      </c>
      <c r="Y650">
        <v>0.47924461728592788</v>
      </c>
      <c r="Z650" s="5">
        <v>0</v>
      </c>
      <c r="AA650">
        <v>0</v>
      </c>
      <c r="AB650" s="5">
        <f>SUM(TBL_DATA[[#This Row],[Consumer.Discretionary.1]:[Utilities.1]])*SQRT(252)</f>
        <v>0.1121077849251141</v>
      </c>
      <c r="AR650" s="19">
        <v>2.5939646588112051E-3</v>
      </c>
      <c r="AS650" s="19">
        <v>-1.7565039986930998E-5</v>
      </c>
      <c r="AT650" s="19">
        <v>2.8028412425126392E-3</v>
      </c>
      <c r="AU650" s="19">
        <v>9.0393184156852447E-4</v>
      </c>
      <c r="AV650" s="19">
        <v>6.7577205269378754E-6</v>
      </c>
      <c r="AW650" s="19">
        <v>4.9467493622973801E-4</v>
      </c>
      <c r="AX650" s="19">
        <v>2.8608250119510154E-5</v>
      </c>
      <c r="AY650" s="19">
        <v>2.5903266102153622E-3</v>
      </c>
      <c r="AZ650" s="19">
        <v>-3.0231955985835384E-3</v>
      </c>
      <c r="BA650" s="19">
        <v>7.0282348762913541E-4</v>
      </c>
      <c r="BB650" s="19">
        <v>-2.104146746716164E-5</v>
      </c>
      <c r="BC650" s="19">
        <v>1.0906585765142908E-4</v>
      </c>
      <c r="BD650" s="19">
        <v>-7.9529230187950817E-5</v>
      </c>
      <c r="BE650" s="19">
        <v>1.8255620208280302E-4</v>
      </c>
      <c r="BF650" s="19">
        <v>8.9748734939532757E-5</v>
      </c>
      <c r="BG650" s="19">
        <v>6.4040976280028946E-3</v>
      </c>
      <c r="BH650" s="19">
        <v>3.5618744908671285E-4</v>
      </c>
      <c r="BO650" s="5">
        <f xml:space="preserve"> IF(ISBLANK(TBL_DATA[[#This Row],[SMALL.CAP]]),"",  SUM(TBL_DATA[[#This Row],[LARGE.CAP]:[SMALL.CAP]])*SQRT(252))</f>
        <v>0.11210778492511407</v>
      </c>
    </row>
    <row r="651" spans="1:67" x14ac:dyDescent="0.25">
      <c r="A651" s="3">
        <f>DATE(YEAR(TBL_DATA[[#This Row],[Date]]), MONTH(TBL_DATA[[#This Row],[Date]]), DAY(TBL_DATA[[#This Row],[Date]]))</f>
        <v>41683</v>
      </c>
      <c r="B651" s="73" t="s">
        <v>767</v>
      </c>
      <c r="C651" s="11">
        <v>6.1933086461169297E-3</v>
      </c>
      <c r="D651" s="6">
        <v>0.15873527676779053</v>
      </c>
      <c r="E651" s="83">
        <v>0.11184915199819701</v>
      </c>
      <c r="F651" s="55">
        <v>0.23463629900449606</v>
      </c>
      <c r="G651" s="121">
        <v>0.27026641144442004</v>
      </c>
      <c r="H651" s="120">
        <v>2.8340573257687046E-3</v>
      </c>
      <c r="I651" s="55">
        <v>9.7818803901147833E-2</v>
      </c>
      <c r="J651" s="6">
        <v>0.52006486360049176</v>
      </c>
      <c r="K651" s="6">
        <v>0.22805118273426589</v>
      </c>
      <c r="L651" s="6">
        <v>2.9148802350969717E-3</v>
      </c>
      <c r="M651" s="6">
        <v>5.2665563187380054E-2</v>
      </c>
      <c r="N651" s="6">
        <v>3.1081792395964779E-2</v>
      </c>
      <c r="O651" s="6">
        <v>0</v>
      </c>
      <c r="P651" s="55">
        <v>-8.1948019793136474E-3</v>
      </c>
      <c r="Q651" s="55">
        <v>-7.0795308177835367E-3</v>
      </c>
      <c r="R651" s="6">
        <v>5.3448670171571733E-2</v>
      </c>
      <c r="S651" s="83">
        <v>4.6047971605270036E-2</v>
      </c>
      <c r="T651" s="87">
        <v>1.160717145800505</v>
      </c>
      <c r="U651" s="83">
        <v>5.0337662922246729E-2</v>
      </c>
      <c r="V651" s="83">
        <v>4.6434483915546013E-2</v>
      </c>
      <c r="W651" s="29">
        <v>1.0840577665038709</v>
      </c>
      <c r="X651">
        <v>0.51987153359692628</v>
      </c>
      <c r="Y651">
        <v>0.47754704766574135</v>
      </c>
      <c r="Z651" s="5">
        <v>0</v>
      </c>
      <c r="AA651">
        <v>0</v>
      </c>
      <c r="AB651" s="5">
        <f>SUM(TBL_DATA[[#This Row],[Consumer.Discretionary.1]:[Utilities.1]])*SQRT(252)</f>
        <v>0.10895332159432314</v>
      </c>
      <c r="AR651" s="19">
        <v>2.4741236302185323E-3</v>
      </c>
      <c r="AS651" s="19">
        <v>-1.6261781636912912E-5</v>
      </c>
      <c r="AT651" s="19">
        <v>2.7705578154138956E-3</v>
      </c>
      <c r="AU651" s="19">
        <v>8.7089614881640008E-4</v>
      </c>
      <c r="AV651" s="19">
        <v>7.1824270746821273E-6</v>
      </c>
      <c r="AW651" s="19">
        <v>4.9264140533612072E-4</v>
      </c>
      <c r="AX651" s="19">
        <v>2.5677047781232355E-5</v>
      </c>
      <c r="AY651" s="19">
        <v>2.5262690592399296E-3</v>
      </c>
      <c r="AZ651" s="19">
        <v>-2.9523711207331848E-3</v>
      </c>
      <c r="BA651" s="19">
        <v>6.8327091248620523E-4</v>
      </c>
      <c r="BB651" s="19">
        <v>-1.8571414163032627E-5</v>
      </c>
      <c r="BC651" s="19">
        <v>1.052867715003657E-4</v>
      </c>
      <c r="BD651" s="19">
        <v>-7.6237845860196321E-5</v>
      </c>
      <c r="BE651" s="19">
        <v>1.8023470271011325E-4</v>
      </c>
      <c r="BF651" s="19">
        <v>8.5942340098332443E-5</v>
      </c>
      <c r="BG651" s="19">
        <v>6.2222796980483924E-3</v>
      </c>
      <c r="BH651" s="19">
        <v>3.4590846333686E-4</v>
      </c>
      <c r="BO651" s="5">
        <f xml:space="preserve"> IF(ISBLANK(TBL_DATA[[#This Row],[SMALL.CAP]]),"",  SUM(TBL_DATA[[#This Row],[LARGE.CAP]:[SMALL.CAP]])*SQRT(252))</f>
        <v>0.10895332159432315</v>
      </c>
    </row>
    <row r="652" spans="1:67" x14ac:dyDescent="0.25">
      <c r="A652" s="3">
        <f>DATE(YEAR(TBL_DATA[[#This Row],[Date]]), MONTH(TBL_DATA[[#This Row],[Date]]), DAY(TBL_DATA[[#This Row],[Date]]))</f>
        <v>41684</v>
      </c>
      <c r="B652" s="73" t="s">
        <v>768</v>
      </c>
      <c r="C652" s="11">
        <v>4.8472102894220317E-3</v>
      </c>
      <c r="D652" s="6">
        <v>0.16435191032405538</v>
      </c>
      <c r="E652" s="83">
        <v>0.11791294558609833</v>
      </c>
      <c r="F652" s="55">
        <v>0.23433916643877389</v>
      </c>
      <c r="G652" s="121">
        <v>0.26456024283286084</v>
      </c>
      <c r="H652" s="120">
        <v>2.8538955533018687E-3</v>
      </c>
      <c r="I652" s="55">
        <v>9.916924256488735E-2</v>
      </c>
      <c r="J652" s="6">
        <v>0.52256444610384578</v>
      </c>
      <c r="K652" s="6">
        <v>0.22909908746172195</v>
      </c>
      <c r="L652" s="6">
        <v>2.92188960123932E-3</v>
      </c>
      <c r="M652" s="6">
        <v>5.2828075922631307E-2</v>
      </c>
      <c r="N652" s="6">
        <v>3.1081792395964779E-2</v>
      </c>
      <c r="O652" s="6">
        <v>0</v>
      </c>
      <c r="P652" s="55">
        <v>-8.2135058514339401E-3</v>
      </c>
      <c r="Q652" s="55">
        <v>-7.0947932424752251E-3</v>
      </c>
      <c r="R652" s="6">
        <v>6.8669933162833541E-2</v>
      </c>
      <c r="S652" s="83">
        <v>4.6041318763178365E-2</v>
      </c>
      <c r="T652" s="87">
        <v>1.4914849315252989</v>
      </c>
      <c r="U652" s="83">
        <v>6.6443380539092489E-2</v>
      </c>
      <c r="V652" s="83">
        <v>4.6446310617468636E-2</v>
      </c>
      <c r="W652" s="29">
        <v>1.4305416222683331</v>
      </c>
      <c r="X652">
        <v>0.51435419978149377</v>
      </c>
      <c r="Y652">
        <v>0.47864296449621191</v>
      </c>
      <c r="Z652" s="5">
        <v>0</v>
      </c>
      <c r="AA652">
        <v>0</v>
      </c>
      <c r="AB652" s="5">
        <f>SUM(TBL_DATA[[#This Row],[Consumer.Discretionary.1]:[Utilities.1]])*SQRT(252)</f>
        <v>0.10578958599005453</v>
      </c>
      <c r="AR652" s="19">
        <v>2.3887107995221851E-3</v>
      </c>
      <c r="AS652" s="19">
        <v>-1.1221094230685488E-5</v>
      </c>
      <c r="AT652" s="19">
        <v>2.7044222746208275E-3</v>
      </c>
      <c r="AU652" s="19">
        <v>8.4584319970153546E-4</v>
      </c>
      <c r="AV652" s="19">
        <v>7.9200195330277598E-6</v>
      </c>
      <c r="AW652" s="19">
        <v>5.0830256168580092E-4</v>
      </c>
      <c r="AX652" s="19">
        <v>2.4621783931930662E-5</v>
      </c>
      <c r="AY652" s="19">
        <v>2.4784006695761944E-3</v>
      </c>
      <c r="AZ652" s="19">
        <v>-2.9199281993730788E-3</v>
      </c>
      <c r="BA652" s="19">
        <v>6.5610809662622327E-4</v>
      </c>
      <c r="BB652" s="19">
        <v>-1.9062591828079279E-5</v>
      </c>
      <c r="BC652" s="19">
        <v>1.0176995804995018E-4</v>
      </c>
      <c r="BD652" s="19">
        <v>-7.3270709248257924E-5</v>
      </c>
      <c r="BE652" s="19">
        <v>1.7735815266313912E-4</v>
      </c>
      <c r="BF652" s="19">
        <v>8.2524715863147336E-5</v>
      </c>
      <c r="BG652" s="19">
        <v>6.0397615026322789E-3</v>
      </c>
      <c r="BH652" s="19">
        <v>3.3597389980562431E-4</v>
      </c>
      <c r="BO652" s="5">
        <f xml:space="preserve"> IF(ISBLANK(TBL_DATA[[#This Row],[SMALL.CAP]]),"",  SUM(TBL_DATA[[#This Row],[LARGE.CAP]:[SMALL.CAP]])*SQRT(252))</f>
        <v>0.10578958599005454</v>
      </c>
    </row>
    <row r="653" spans="1:67" x14ac:dyDescent="0.25">
      <c r="A653" s="3">
        <f>DATE(YEAR(TBL_DATA[[#This Row],[Date]]), MONTH(TBL_DATA[[#This Row],[Date]]), DAY(TBL_DATA[[#This Row],[Date]]))</f>
        <v>41688</v>
      </c>
      <c r="B653" s="73" t="s">
        <v>769</v>
      </c>
      <c r="C653" s="11">
        <v>2.9606564489988783E-3</v>
      </c>
      <c r="D653" s="6">
        <v>0.16779915631626041</v>
      </c>
      <c r="E653" s="83">
        <v>0.13284605248177117</v>
      </c>
      <c r="F653" s="55">
        <v>0.23646102650858977</v>
      </c>
      <c r="G653" s="121">
        <v>0.26567436975088643</v>
      </c>
      <c r="H653" s="120">
        <v>2.8631716294705515E-3</v>
      </c>
      <c r="I653" s="55">
        <v>0.10261544197935479</v>
      </c>
      <c r="J653" s="6">
        <v>0.5275892816493819</v>
      </c>
      <c r="K653" s="6">
        <v>0.23323707176163891</v>
      </c>
      <c r="L653" s="6">
        <v>2.9257256038803109E-3</v>
      </c>
      <c r="M653" s="6">
        <v>5.3039974807168502E-2</v>
      </c>
      <c r="N653" s="6">
        <v>3.1081792395964779E-2</v>
      </c>
      <c r="O653" s="6">
        <v>0</v>
      </c>
      <c r="P653" s="55">
        <v>-8.2087372938887855E-3</v>
      </c>
      <c r="Q653" s="55">
        <v>-7.0855374127776049E-3</v>
      </c>
      <c r="R653" s="6">
        <v>6.5458251814634938E-2</v>
      </c>
      <c r="S653" s="83">
        <v>4.5885829016427515E-2</v>
      </c>
      <c r="T653" s="87">
        <v>1.4265461302050428</v>
      </c>
      <c r="U653" s="83">
        <v>6.0984586939500929E-2</v>
      </c>
      <c r="V653" s="83">
        <v>4.624032525188404E-2</v>
      </c>
      <c r="W653" s="29">
        <v>1.3188615479519392</v>
      </c>
      <c r="X653">
        <v>0.51543609667046641</v>
      </c>
      <c r="Y653">
        <v>0.4829462410679255</v>
      </c>
      <c r="Z653" s="5">
        <v>0</v>
      </c>
      <c r="AA653">
        <v>0</v>
      </c>
      <c r="AB653" s="5">
        <f>SUM(TBL_DATA[[#This Row],[Consumer.Discretionary.1]:[Utilities.1]])*SQRT(252)</f>
        <v>0.102720265141968</v>
      </c>
      <c r="AR653" s="19">
        <v>2.3253293898218867E-3</v>
      </c>
      <c r="AS653" s="19">
        <v>-9.1010117557024022E-6</v>
      </c>
      <c r="AT653" s="19">
        <v>2.6244872376559297E-3</v>
      </c>
      <c r="AU653" s="19">
        <v>8.2162239920385751E-4</v>
      </c>
      <c r="AV653" s="19">
        <v>7.6677757364530836E-6</v>
      </c>
      <c r="AW653" s="19">
        <v>4.9174325998710855E-4</v>
      </c>
      <c r="AX653" s="19">
        <v>2.4343214930174201E-5</v>
      </c>
      <c r="AY653" s="19">
        <v>2.3950954005022415E-3</v>
      </c>
      <c r="AZ653" s="19">
        <v>-2.8172114403238789E-3</v>
      </c>
      <c r="BA653" s="19">
        <v>6.2380661999095893E-4</v>
      </c>
      <c r="BB653" s="19">
        <v>-1.7014365457024045E-5</v>
      </c>
      <c r="BC653" s="19">
        <v>9.8682950841829468E-5</v>
      </c>
      <c r="BD653" s="19">
        <v>-7.1472989342528646E-5</v>
      </c>
      <c r="BE653" s="19">
        <v>1.6880329175682747E-4</v>
      </c>
      <c r="BF653" s="19">
        <v>8.0573887373124338E-5</v>
      </c>
      <c r="BG653" s="19">
        <v>5.8700342922306326E-3</v>
      </c>
      <c r="BH653" s="19">
        <v>3.2414704743211894E-4</v>
      </c>
      <c r="BO653" s="5">
        <f xml:space="preserve"> IF(ISBLANK(TBL_DATA[[#This Row],[SMALL.CAP]]),"",  SUM(TBL_DATA[[#This Row],[LARGE.CAP]:[SMALL.CAP]])*SQRT(252))</f>
        <v>0.102720265141968</v>
      </c>
    </row>
    <row r="654" spans="1:67" x14ac:dyDescent="0.25">
      <c r="A654" s="3">
        <f>DATE(YEAR(TBL_DATA[[#This Row],[Date]]), MONTH(TBL_DATA[[#This Row],[Date]]), DAY(TBL_DATA[[#This Row],[Date]]))</f>
        <v>41689</v>
      </c>
      <c r="B654" s="73" t="s">
        <v>770</v>
      </c>
      <c r="C654" s="11">
        <v>1.7431577875892312E-3</v>
      </c>
      <c r="D654" s="6">
        <v>0.16983481450993332</v>
      </c>
      <c r="E654" s="83">
        <v>0.14107660622918972</v>
      </c>
      <c r="F654" s="55">
        <v>0.22940929121352596</v>
      </c>
      <c r="G654" s="121">
        <v>0.25367422865778616</v>
      </c>
      <c r="H654" s="120">
        <v>2.8806414673339309E-3</v>
      </c>
      <c r="I654" s="55">
        <v>0.11117737600994859</v>
      </c>
      <c r="J654" s="6">
        <v>0.51075469544194529</v>
      </c>
      <c r="K654" s="6">
        <v>0.22180855165307781</v>
      </c>
      <c r="L654" s="6">
        <v>2.941495686674228E-3</v>
      </c>
      <c r="M654" s="6">
        <v>5.2932847741950353E-2</v>
      </c>
      <c r="N654" s="6">
        <v>3.1081792395964779E-2</v>
      </c>
      <c r="O654" s="6">
        <v>0</v>
      </c>
      <c r="P654" s="55">
        <v>-8.2050165743296731E-3</v>
      </c>
      <c r="Q654" s="55">
        <v>-7.0840852672016874E-3</v>
      </c>
      <c r="R654" s="6">
        <v>7.5946428011184119E-2</v>
      </c>
      <c r="S654" s="83">
        <v>4.6087801214438333E-2</v>
      </c>
      <c r="T654" s="87">
        <v>1.6478639902524079</v>
      </c>
      <c r="U654" s="83">
        <v>7.2435816510988404E-2</v>
      </c>
      <c r="V654" s="83">
        <v>4.6409513021781403E-2</v>
      </c>
      <c r="W654" s="29">
        <v>1.5607967374488947</v>
      </c>
      <c r="X654">
        <v>0.50366082700343706</v>
      </c>
      <c r="Y654">
        <v>0.47096555251215322</v>
      </c>
      <c r="Z654" s="5">
        <v>0</v>
      </c>
      <c r="AA654">
        <v>0</v>
      </c>
      <c r="AB654" s="5">
        <f>SUM(TBL_DATA[[#This Row],[Consumer.Discretionary.1]:[Utilities.1]])*SQRT(252)</f>
        <v>9.9980779206152878E-2</v>
      </c>
      <c r="AR654" s="19">
        <v>2.2693313858271006E-3</v>
      </c>
      <c r="AS654" s="19">
        <v>-1.1634827236407681E-5</v>
      </c>
      <c r="AT654" s="19">
        <v>2.5815361855152171E-3</v>
      </c>
      <c r="AU654" s="19">
        <v>7.9774552409269349E-4</v>
      </c>
      <c r="AV654" s="19">
        <v>7.7837718616428737E-6</v>
      </c>
      <c r="AW654" s="19">
        <v>5.1306661821090799E-4</v>
      </c>
      <c r="AX654" s="19">
        <v>2.2715045567560422E-5</v>
      </c>
      <c r="AY654" s="19">
        <v>2.3320626410953745E-3</v>
      </c>
      <c r="AZ654" s="19">
        <v>-2.8020819766131082E-3</v>
      </c>
      <c r="BA654" s="19">
        <v>6.0413408845499971E-4</v>
      </c>
      <c r="BB654" s="19">
        <v>-1.6461369491735047E-5</v>
      </c>
      <c r="BC654" s="19">
        <v>9.5044185120825102E-5</v>
      </c>
      <c r="BD654" s="19">
        <v>-6.815281168426469E-5</v>
      </c>
      <c r="BE654" s="19">
        <v>1.6769658910313861E-4</v>
      </c>
      <c r="BF654" s="19">
        <v>7.6712466889326198E-5</v>
      </c>
      <c r="BG654" s="19">
        <v>5.7120655038355875E-3</v>
      </c>
      <c r="BH654" s="19">
        <v>3.1483115401963386E-4</v>
      </c>
      <c r="BO654" s="5">
        <f xml:space="preserve"> IF(ISBLANK(TBL_DATA[[#This Row],[SMALL.CAP]]),"",  SUM(TBL_DATA[[#This Row],[LARGE.CAP]:[SMALL.CAP]])*SQRT(252))</f>
        <v>9.9980779206152878E-2</v>
      </c>
    </row>
    <row r="655" spans="1:67" x14ac:dyDescent="0.25">
      <c r="A655" s="3">
        <f>DATE(YEAR(TBL_DATA[[#This Row],[Date]]), MONTH(TBL_DATA[[#This Row],[Date]]), DAY(TBL_DATA[[#This Row],[Date]]))</f>
        <v>41690</v>
      </c>
      <c r="B655" s="73" t="s">
        <v>771</v>
      </c>
      <c r="C655" s="11">
        <v>8.2179601168551001E-3</v>
      </c>
      <c r="D655" s="6">
        <v>0.17944847035888456</v>
      </c>
      <c r="E655" s="83">
        <v>0.18486246992388655</v>
      </c>
      <c r="F655" s="55">
        <v>0.23584189234045264</v>
      </c>
      <c r="G655" s="121">
        <v>0.25561977279042442</v>
      </c>
      <c r="H655" s="120">
        <v>2.9534619684721004E-3</v>
      </c>
      <c r="I655" s="55">
        <v>0.16471014620043145</v>
      </c>
      <c r="J655" s="6">
        <v>0.5294292232740464</v>
      </c>
      <c r="K655" s="6">
        <v>0.22569335245554795</v>
      </c>
      <c r="L655" s="6">
        <v>3.0122461810906768E-3</v>
      </c>
      <c r="M655" s="6">
        <v>5.4341827429641651E-2</v>
      </c>
      <c r="N655" s="6">
        <v>3.0197055334058334E-2</v>
      </c>
      <c r="O655" s="6">
        <v>0</v>
      </c>
      <c r="P655" s="55">
        <v>-8.2508077067061508E-3</v>
      </c>
      <c r="Q655" s="55">
        <v>-7.1000391716485416E-3</v>
      </c>
      <c r="R655" s="6">
        <v>8.4875973205524868E-2</v>
      </c>
      <c r="S655" s="83">
        <v>4.6868929896864871E-2</v>
      </c>
      <c r="T655" s="87">
        <v>1.8109219346866792</v>
      </c>
      <c r="U655" s="83">
        <v>8.2160207509516692E-2</v>
      </c>
      <c r="V655" s="83">
        <v>4.739593201489805E-2</v>
      </c>
      <c r="W655" s="29">
        <v>1.7334864832638195</v>
      </c>
      <c r="X655">
        <v>0.50558854099991668</v>
      </c>
      <c r="Y655">
        <v>0.47507194450477491</v>
      </c>
      <c r="Z655" s="5">
        <v>0</v>
      </c>
      <c r="AA655">
        <v>0</v>
      </c>
      <c r="AB655" s="5">
        <f>SUM(TBL_DATA[[#This Row],[Consumer.Discretionary.1]:[Utilities.1]])*SQRT(252)</f>
        <v>9.6950134714008041E-2</v>
      </c>
      <c r="AR655" s="19">
        <v>2.206534680422579E-3</v>
      </c>
      <c r="AS655" s="19">
        <v>-9.7857747973012044E-6</v>
      </c>
      <c r="AT655" s="19">
        <v>2.4999130665743267E-3</v>
      </c>
      <c r="AU655" s="19">
        <v>7.7618133992064364E-4</v>
      </c>
      <c r="AV655" s="19">
        <v>7.5053518687089544E-6</v>
      </c>
      <c r="AW655" s="19">
        <v>5.0494866507615221E-4</v>
      </c>
      <c r="AX655" s="19">
        <v>2.2235669067567042E-5</v>
      </c>
      <c r="AY655" s="19">
        <v>2.2618061848938345E-3</v>
      </c>
      <c r="AZ655" s="19">
        <v>-2.735570889269972E-3</v>
      </c>
      <c r="BA655" s="19">
        <v>5.9002316119862906E-4</v>
      </c>
      <c r="BB655" s="19">
        <v>-1.650702572956318E-5</v>
      </c>
      <c r="BC655" s="19">
        <v>9.2186371853751297E-5</v>
      </c>
      <c r="BD655" s="19">
        <v>-6.6241269332507229E-5</v>
      </c>
      <c r="BE655" s="19">
        <v>1.6162513130038299E-4</v>
      </c>
      <c r="BF655" s="19">
        <v>7.4584907664393654E-5</v>
      </c>
      <c r="BG655" s="19">
        <v>5.5402947323172627E-3</v>
      </c>
      <c r="BH655" s="19">
        <v>3.0483455542232155E-4</v>
      </c>
      <c r="BO655" s="5">
        <f xml:space="preserve"> IF(ISBLANK(TBL_DATA[[#This Row],[SMALL.CAP]]),"",  SUM(TBL_DATA[[#This Row],[LARGE.CAP]:[SMALL.CAP]])*SQRT(252))</f>
        <v>9.6950134714008027E-2</v>
      </c>
    </row>
    <row r="656" spans="1:67" x14ac:dyDescent="0.25">
      <c r="A656" s="3">
        <f>DATE(YEAR(TBL_DATA[[#This Row],[Date]]), MONTH(TBL_DATA[[#This Row],[Date]]), DAY(TBL_DATA[[#This Row],[Date]]))</f>
        <v>41691</v>
      </c>
      <c r="B656" s="73" t="s">
        <v>772</v>
      </c>
      <c r="C656" s="11">
        <v>2.8975647857691377E-3</v>
      </c>
      <c r="D656" s="6">
        <v>0.18286599871322573</v>
      </c>
      <c r="E656" s="83">
        <v>0.21950365636573421</v>
      </c>
      <c r="F656" s="55">
        <v>0.23085244123106338</v>
      </c>
      <c r="G656" s="121">
        <v>0.25217728917258125</v>
      </c>
      <c r="H656" s="120">
        <v>2.9172273750060914E-3</v>
      </c>
      <c r="I656" s="55">
        <v>0.18985071857798297</v>
      </c>
      <c r="J656" s="6">
        <v>0.51446803904136917</v>
      </c>
      <c r="K656" s="6">
        <v>0.21659051904149143</v>
      </c>
      <c r="L656" s="6">
        <v>2.9858319901861054E-3</v>
      </c>
      <c r="M656" s="6">
        <v>5.3551448884567164E-2</v>
      </c>
      <c r="N656" s="6">
        <v>2.9028991378250251E-2</v>
      </c>
      <c r="O656" s="6">
        <v>0</v>
      </c>
      <c r="P656" s="55">
        <v>-8.0071617634447523E-3</v>
      </c>
      <c r="Q656" s="55">
        <v>-6.8731306625787686E-3</v>
      </c>
      <c r="R656" s="6">
        <v>8.8657302601476751E-2</v>
      </c>
      <c r="S656" s="83">
        <v>4.7031588734876326E-2</v>
      </c>
      <c r="T656" s="87">
        <v>1.8850586379560856</v>
      </c>
      <c r="U656" s="83">
        <v>8.3789036411972218E-2</v>
      </c>
      <c r="V656" s="83">
        <v>4.7440471066347335E-2</v>
      </c>
      <c r="W656" s="29">
        <v>1.7661931791273744</v>
      </c>
      <c r="X656">
        <v>0.50217256911601738</v>
      </c>
      <c r="Y656">
        <v>0.46539286526706819</v>
      </c>
      <c r="Z656" s="5">
        <v>0</v>
      </c>
      <c r="AA656">
        <v>0</v>
      </c>
      <c r="AB656" s="5">
        <f>SUM(TBL_DATA[[#This Row],[Consumer.Discretionary.1]:[Utilities.1]])*SQRT(252)</f>
        <v>9.4665222544028302E-2</v>
      </c>
      <c r="AR656" s="19">
        <v>2.1273335347950719E-3</v>
      </c>
      <c r="AS656" s="19">
        <v>-2.0716432619454229E-6</v>
      </c>
      <c r="AT656" s="19">
        <v>2.5023377074259228E-3</v>
      </c>
      <c r="AU656" s="19">
        <v>7.6485942498549797E-4</v>
      </c>
      <c r="AV656" s="19">
        <v>7.4943248425553577E-6</v>
      </c>
      <c r="AW656" s="19">
        <v>5.086241296848842E-4</v>
      </c>
      <c r="AX656" s="19">
        <v>2.0907801745295528E-5</v>
      </c>
      <c r="AY656" s="19">
        <v>2.213706453476899E-3</v>
      </c>
      <c r="AZ656" s="19">
        <v>-2.7342229159952759E-3</v>
      </c>
      <c r="BA656" s="19">
        <v>5.729324078870611E-4</v>
      </c>
      <c r="BB656" s="19">
        <v>-1.8552733726820669E-5</v>
      </c>
      <c r="BC656" s="19">
        <v>8.8397799854021558E-5</v>
      </c>
      <c r="BD656" s="19">
        <v>-6.2596088244422913E-5</v>
      </c>
      <c r="BE656" s="19">
        <v>1.6188030238680658E-4</v>
      </c>
      <c r="BF656" s="19">
        <v>7.0319640271454415E-5</v>
      </c>
      <c r="BG656" s="19">
        <v>5.4094866302941622E-3</v>
      </c>
      <c r="BH656" s="19">
        <v>2.9586020729712348E-4</v>
      </c>
      <c r="BO656" s="5">
        <f xml:space="preserve"> IF(ISBLANK(TBL_DATA[[#This Row],[SMALL.CAP]]),"",  SUM(TBL_DATA[[#This Row],[LARGE.CAP]:[SMALL.CAP]])*SQRT(252))</f>
        <v>9.4665222544028288E-2</v>
      </c>
    </row>
    <row r="657" spans="1:67" x14ac:dyDescent="0.25">
      <c r="A657" s="3">
        <f>DATE(YEAR(TBL_DATA[[#This Row],[Date]]), MONTH(TBL_DATA[[#This Row],[Date]]), DAY(TBL_DATA[[#This Row],[Date]]))</f>
        <v>41694</v>
      </c>
      <c r="B657" s="73" t="s">
        <v>773</v>
      </c>
      <c r="C657" s="11">
        <v>7.7254512794100597E-3</v>
      </c>
      <c r="D657" s="6">
        <v>0.19200417235635547</v>
      </c>
      <c r="E657" s="83">
        <v>0.2574484299605142</v>
      </c>
      <c r="F657" s="55">
        <v>0.23680342557185213</v>
      </c>
      <c r="G657" s="121">
        <v>0.25437558656119302</v>
      </c>
      <c r="H657" s="120">
        <v>2.9810881116709835E-3</v>
      </c>
      <c r="I657" s="55">
        <v>0.23096342393484992</v>
      </c>
      <c r="J657" s="6">
        <v>0.51554183289220734</v>
      </c>
      <c r="K657" s="6">
        <v>0.20609807942923922</v>
      </c>
      <c r="L657" s="6">
        <v>3.0760839181927561E-3</v>
      </c>
      <c r="M657" s="6">
        <v>5.4804349002873322E-2</v>
      </c>
      <c r="N657" s="6">
        <v>2.8608869377565085E-2</v>
      </c>
      <c r="O657" s="6">
        <v>0</v>
      </c>
      <c r="P657" s="55">
        <v>-8.0541577090401072E-3</v>
      </c>
      <c r="Q657" s="55">
        <v>-6.8935945958750631E-3</v>
      </c>
      <c r="R657" s="6">
        <v>9.7788593531230372E-2</v>
      </c>
      <c r="S657" s="83">
        <v>4.7684899017972023E-2</v>
      </c>
      <c r="T657" s="87">
        <v>2.0507245594538159</v>
      </c>
      <c r="U657" s="83">
        <v>9.2079204259426284E-2</v>
      </c>
      <c r="V657" s="83">
        <v>4.8186873348452293E-2</v>
      </c>
      <c r="W657" s="29">
        <v>1.9108773377674184</v>
      </c>
      <c r="X657">
        <v>0.50435660654064307</v>
      </c>
      <c r="Y657">
        <v>0.45398026325958185</v>
      </c>
      <c r="Z657" s="5">
        <v>0</v>
      </c>
      <c r="AA657">
        <v>0</v>
      </c>
      <c r="AB657" s="5">
        <f>SUM(TBL_DATA[[#This Row],[Consumer.Discretionary.1]:[Utilities.1]])*SQRT(252)</f>
        <v>9.3271660890393848E-2</v>
      </c>
      <c r="AR657" s="19">
        <v>1.9761236740480016E-3</v>
      </c>
      <c r="AS657" s="19">
        <v>-2.7536457418341534E-6</v>
      </c>
      <c r="AT657" s="19">
        <v>2.593298769296403E-3</v>
      </c>
      <c r="AU657" s="19">
        <v>7.4168977276144979E-4</v>
      </c>
      <c r="AV657" s="19">
        <v>6.7462026164452514E-6</v>
      </c>
      <c r="AW657" s="19">
        <v>4.7455944786025371E-4</v>
      </c>
      <c r="AX657" s="19">
        <v>2.1833137766025068E-5</v>
      </c>
      <c r="AY657" s="19">
        <v>2.089794520491229E-3</v>
      </c>
      <c r="AZ657" s="19">
        <v>-2.5762837519938417E-3</v>
      </c>
      <c r="BA657" s="19">
        <v>5.6924229344676078E-4</v>
      </c>
      <c r="BB657" s="19">
        <v>-1.8688061362049239E-5</v>
      </c>
      <c r="BC657" s="19">
        <v>8.4859141670023066E-5</v>
      </c>
      <c r="BD657" s="19">
        <v>-6.1480773791031685E-5</v>
      </c>
      <c r="BE657" s="19">
        <v>1.4500778802041241E-4</v>
      </c>
      <c r="BF657" s="19">
        <v>6.9312779029907982E-5</v>
      </c>
      <c r="BG657" s="19">
        <v>5.359200658283967E-3</v>
      </c>
      <c r="BH657" s="19">
        <v>2.786627659755626E-4</v>
      </c>
      <c r="BO657" s="5">
        <f xml:space="preserve"> IF(ISBLANK(TBL_DATA[[#This Row],[SMALL.CAP]]),"",  SUM(TBL_DATA[[#This Row],[LARGE.CAP]:[SMALL.CAP]])*SQRT(252))</f>
        <v>9.327166089039382E-2</v>
      </c>
    </row>
    <row r="658" spans="1:67" x14ac:dyDescent="0.25">
      <c r="A658" s="3">
        <f>DATE(YEAR(TBL_DATA[[#This Row],[Date]]), MONTH(TBL_DATA[[#This Row],[Date]]), DAY(TBL_DATA[[#This Row],[Date]]))</f>
        <v>41695</v>
      </c>
      <c r="B658" s="73" t="s">
        <v>774</v>
      </c>
      <c r="C658" s="11">
        <v>-3.0914213058761855E-3</v>
      </c>
      <c r="D658" s="6">
        <v>0.18831918526123981</v>
      </c>
      <c r="E658" s="83">
        <v>0.22142803081572437</v>
      </c>
      <c r="F658" s="55">
        <v>0.2300406393675315</v>
      </c>
      <c r="G658" s="121">
        <v>0.24125582245485075</v>
      </c>
      <c r="H658" s="120">
        <v>2.975622803077285E-3</v>
      </c>
      <c r="I658" s="55">
        <v>0.19211171034680175</v>
      </c>
      <c r="J658" s="6">
        <v>0.49758619749190774</v>
      </c>
      <c r="K658" s="6">
        <v>0.19422920647022801</v>
      </c>
      <c r="L658" s="6">
        <v>3.0664504631551966E-3</v>
      </c>
      <c r="M658" s="6">
        <v>5.422885851144605E-2</v>
      </c>
      <c r="N658" s="6">
        <v>2.9269351715135103E-2</v>
      </c>
      <c r="O658" s="6">
        <v>-3.0914213058761408E-3</v>
      </c>
      <c r="P658" s="55">
        <v>-8.113190177234263E-3</v>
      </c>
      <c r="Q658" s="55">
        <v>-6.9648139260332703E-3</v>
      </c>
      <c r="R658" s="6">
        <v>8.8910963160736101E-2</v>
      </c>
      <c r="S658" s="83">
        <v>4.7867574564727997E-2</v>
      </c>
      <c r="T658" s="87">
        <v>1.8574361448062922</v>
      </c>
      <c r="U658" s="83">
        <v>8.1125437340693107E-2</v>
      </c>
      <c r="V658" s="83">
        <v>4.8432170919750474E-2</v>
      </c>
      <c r="W658" s="29">
        <v>1.6750320252031161</v>
      </c>
      <c r="X658">
        <v>0.49117799467693052</v>
      </c>
      <c r="Y658">
        <v>0.4407144273452232</v>
      </c>
      <c r="Z658" s="5">
        <v>0</v>
      </c>
      <c r="AA658">
        <v>0</v>
      </c>
      <c r="AB658" s="5">
        <f>SUM(TBL_DATA[[#This Row],[Consumer.Discretionary.1]:[Utilities.1]])*SQRT(252)</f>
        <v>9.3528422442387599E-2</v>
      </c>
      <c r="AR658" s="19">
        <v>2.0017705833354654E-3</v>
      </c>
      <c r="AS658" s="19">
        <v>2.0832461049536531E-5</v>
      </c>
      <c r="AT658" s="19">
        <v>2.6514037290822638E-3</v>
      </c>
      <c r="AU658" s="19">
        <v>7.3498329316918558E-4</v>
      </c>
      <c r="AV658" s="19">
        <v>6.9027947807698821E-6</v>
      </c>
      <c r="AW658" s="19">
        <v>4.8796630514549031E-4</v>
      </c>
      <c r="AX658" s="19">
        <v>1.8714146188426443E-5</v>
      </c>
      <c r="AY658" s="19">
        <v>2.014242673093664E-3</v>
      </c>
      <c r="AZ658" s="19">
        <v>-2.6105833146654179E-3</v>
      </c>
      <c r="BA658" s="19">
        <v>5.8750658083395559E-4</v>
      </c>
      <c r="BB658" s="19">
        <v>-2.2002435376439135E-5</v>
      </c>
      <c r="BC658" s="19">
        <v>7.8797807420831703E-5</v>
      </c>
      <c r="BD658" s="19">
        <v>-5.5108213813695049E-5</v>
      </c>
      <c r="BE658" s="19">
        <v>1.4945670584905283E-4</v>
      </c>
      <c r="BF658" s="19">
        <v>6.1785760551623517E-5</v>
      </c>
      <c r="BG658" s="19">
        <v>5.3904183922964055E-3</v>
      </c>
      <c r="BH658" s="19">
        <v>2.6638636433268004E-4</v>
      </c>
      <c r="BO658" s="5">
        <f xml:space="preserve"> IF(ISBLANK(TBL_DATA[[#This Row],[SMALL.CAP]]),"",  SUM(TBL_DATA[[#This Row],[LARGE.CAP]:[SMALL.CAP]])*SQRT(252))</f>
        <v>9.3528422442387557E-2</v>
      </c>
    </row>
    <row r="659" spans="1:67" x14ac:dyDescent="0.25">
      <c r="A659" s="3">
        <f>DATE(YEAR(TBL_DATA[[#This Row],[Date]]), MONTH(TBL_DATA[[#This Row],[Date]]), DAY(TBL_DATA[[#This Row],[Date]]))</f>
        <v>41696</v>
      </c>
      <c r="B659" s="73" t="s">
        <v>775</v>
      </c>
      <c r="C659" s="11">
        <v>2.925950934053523E-3</v>
      </c>
      <c r="D659" s="6">
        <v>0.19179614889130869</v>
      </c>
      <c r="E659" s="83">
        <v>0.25203869341613094</v>
      </c>
      <c r="F659" s="55">
        <v>0.23593608074894351</v>
      </c>
      <c r="G659" s="121">
        <v>0.2545860535327083</v>
      </c>
      <c r="H659" s="120">
        <v>2.9353036687364935E-3</v>
      </c>
      <c r="I659" s="55">
        <v>0.21969169286648049</v>
      </c>
      <c r="J659" s="6">
        <v>0.5110636517854964</v>
      </c>
      <c r="K659" s="6">
        <v>0.20571164480794876</v>
      </c>
      <c r="L659" s="6">
        <v>3.0300052301735279E-3</v>
      </c>
      <c r="M659" s="6">
        <v>5.3970265032908644E-2</v>
      </c>
      <c r="N659" s="6">
        <v>2.8899956927704779E-2</v>
      </c>
      <c r="O659" s="6">
        <v>-1.7451571888005279E-4</v>
      </c>
      <c r="P659" s="55">
        <v>-7.9868871776562732E-3</v>
      </c>
      <c r="Q659" s="55">
        <v>-6.8439870256692282E-3</v>
      </c>
      <c r="R659" s="6">
        <v>8.9207798203025712E-2</v>
      </c>
      <c r="S659" s="83">
        <v>4.7898736554978963E-2</v>
      </c>
      <c r="T659" s="87">
        <v>1.8624248700303718</v>
      </c>
      <c r="U659" s="83">
        <v>8.3101856434911081E-2</v>
      </c>
      <c r="V659" s="83">
        <v>4.8503255675284504E-2</v>
      </c>
      <c r="W659" s="29">
        <v>1.7133253279172509</v>
      </c>
      <c r="X659">
        <v>0.50456521236873664</v>
      </c>
      <c r="Y659">
        <v>0.45355445627614405</v>
      </c>
      <c r="Z659" s="5">
        <v>0</v>
      </c>
      <c r="AA659">
        <v>0</v>
      </c>
      <c r="AB659" s="5">
        <f>SUM(TBL_DATA[[#This Row],[Consumer.Discretionary.1]:[Utilities.1]])*SQRT(252)</f>
        <v>9.0743792567870823E-2</v>
      </c>
      <c r="AR659" s="19">
        <v>1.9342087184053085E-3</v>
      </c>
      <c r="AS659" s="19">
        <v>2.3025528914343588E-5</v>
      </c>
      <c r="AT659" s="19">
        <v>2.5742944791642664E-3</v>
      </c>
      <c r="AU659" s="19">
        <v>7.1422918730486816E-4</v>
      </c>
      <c r="AV659" s="19">
        <v>6.6021840507575977E-6</v>
      </c>
      <c r="AW659" s="19">
        <v>4.6808248805887861E-4</v>
      </c>
      <c r="AX659" s="19">
        <v>1.8530899640201891E-5</v>
      </c>
      <c r="AY659" s="19">
        <v>1.9514689690817741E-3</v>
      </c>
      <c r="AZ659" s="19">
        <v>-2.5265465516425877E-3</v>
      </c>
      <c r="BA659" s="19">
        <v>5.7326941057615776E-4</v>
      </c>
      <c r="BB659" s="19">
        <v>-2.0843690758314941E-5</v>
      </c>
      <c r="BC659" s="19">
        <v>7.6453890886242335E-5</v>
      </c>
      <c r="BD659" s="19">
        <v>-5.3764615590058497E-5</v>
      </c>
      <c r="BE659" s="19">
        <v>1.4280132204994649E-4</v>
      </c>
      <c r="BF659" s="19">
        <v>6.0332331703387825E-5</v>
      </c>
      <c r="BG659" s="19">
        <v>5.2331746050657954E-3</v>
      </c>
      <c r="BH659" s="19">
        <v>2.5732408868033957E-4</v>
      </c>
      <c r="BO659" s="5">
        <f xml:space="preserve"> IF(ISBLANK(TBL_DATA[[#This Row],[SMALL.CAP]]),"",  SUM(TBL_DATA[[#This Row],[LARGE.CAP]:[SMALL.CAP]])*SQRT(252))</f>
        <v>9.074379256787081E-2</v>
      </c>
    </row>
    <row r="660" spans="1:67" x14ac:dyDescent="0.25">
      <c r="A660" s="3">
        <f>DATE(YEAR(TBL_DATA[[#This Row],[Date]]), MONTH(TBL_DATA[[#This Row],[Date]]), DAY(TBL_DATA[[#This Row],[Date]]))</f>
        <v>41697</v>
      </c>
      <c r="B660" s="73" t="s">
        <v>776</v>
      </c>
      <c r="C660" s="11">
        <v>2.4685816876122133E-3</v>
      </c>
      <c r="D660" s="6">
        <v>0.19473819503982859</v>
      </c>
      <c r="E660" s="83">
        <v>0.2567579864936349</v>
      </c>
      <c r="F660" s="55">
        <v>0.23613746742300418</v>
      </c>
      <c r="G660" s="121">
        <v>0.25601355988766783</v>
      </c>
      <c r="H660" s="120">
        <v>2.9347497938217184E-3</v>
      </c>
      <c r="I660" s="55">
        <v>0.2227540315953207</v>
      </c>
      <c r="J660" s="6">
        <v>0.51118762634590531</v>
      </c>
      <c r="K660" s="6">
        <v>0.20709242683198018</v>
      </c>
      <c r="L660" s="6">
        <v>3.0297015815888648E-3</v>
      </c>
      <c r="M660" s="6">
        <v>5.4011823659997571E-2</v>
      </c>
      <c r="N660" s="6">
        <v>2.8899956927704779E-2</v>
      </c>
      <c r="O660" s="6">
        <v>0</v>
      </c>
      <c r="P660" s="55">
        <v>-7.9550465605898561E-3</v>
      </c>
      <c r="Q660" s="55">
        <v>-6.8112663432337147E-3</v>
      </c>
      <c r="R660" s="6">
        <v>0.10474004273742743</v>
      </c>
      <c r="S660" s="83">
        <v>4.7444998739294475E-2</v>
      </c>
      <c r="T660" s="87">
        <v>2.2076097696400732</v>
      </c>
      <c r="U660" s="83">
        <v>9.5389302445013868E-2</v>
      </c>
      <c r="V660" s="83">
        <v>4.8254352438542203E-2</v>
      </c>
      <c r="W660" s="29">
        <v>1.9768020421889148</v>
      </c>
      <c r="X660">
        <v>0.50597782549007797</v>
      </c>
      <c r="Y660">
        <v>0.45507408938762955</v>
      </c>
      <c r="Z660" s="5">
        <v>0</v>
      </c>
      <c r="AA660">
        <v>0</v>
      </c>
      <c r="AB660" s="5">
        <f>SUM(TBL_DATA[[#This Row],[Consumer.Discretionary.1]:[Utilities.1]])*SQRT(252)</f>
        <v>8.8565784474320092E-2</v>
      </c>
      <c r="AR660" s="19">
        <v>1.8944734258804058E-3</v>
      </c>
      <c r="AS660" s="19">
        <v>3.5897073178465598E-5</v>
      </c>
      <c r="AT660" s="19">
        <v>2.4337321531016976E-3</v>
      </c>
      <c r="AU660" s="19">
        <v>7.0065918420007096E-4</v>
      </c>
      <c r="AV660" s="19">
        <v>6.6191685268916983E-6</v>
      </c>
      <c r="AW660" s="19">
        <v>4.7462556544975386E-4</v>
      </c>
      <c r="AX660" s="19">
        <v>1.9296416235943861E-5</v>
      </c>
      <c r="AY660" s="19">
        <v>1.9714144708268752E-3</v>
      </c>
      <c r="AZ660" s="19">
        <v>-2.4907294395592424E-3</v>
      </c>
      <c r="BA660" s="19">
        <v>5.5172804587872782E-4</v>
      </c>
      <c r="BB660" s="19">
        <v>-1.859605447205771E-5</v>
      </c>
      <c r="BC660" s="19">
        <v>7.3296077460886864E-5</v>
      </c>
      <c r="BD660" s="19">
        <v>-5.0645098860956002E-5</v>
      </c>
      <c r="BE660" s="19">
        <v>1.4362104876549652E-4</v>
      </c>
      <c r="BF660" s="19">
        <v>5.667157157880985E-5</v>
      </c>
      <c r="BG660" s="19">
        <v>5.1060198009097186E-3</v>
      </c>
      <c r="BH660" s="19">
        <v>2.5015660939357517E-4</v>
      </c>
      <c r="BO660" s="5">
        <f xml:space="preserve"> IF(ISBLANK(TBL_DATA[[#This Row],[SMALL.CAP]]),"",  SUM(TBL_DATA[[#This Row],[LARGE.CAP]:[SMALL.CAP]])*SQRT(252))</f>
        <v>8.8565784474320078E-2</v>
      </c>
    </row>
    <row r="661" spans="1:67" x14ac:dyDescent="0.25">
      <c r="A661" s="3">
        <f>DATE(YEAR(TBL_DATA[[#This Row],[Date]]), MONTH(TBL_DATA[[#This Row],[Date]]), DAY(TBL_DATA[[#This Row],[Date]]))</f>
        <v>41698</v>
      </c>
      <c r="B661" s="73" t="s">
        <v>777</v>
      </c>
      <c r="C661" s="11">
        <v>4.4648409322687139E-3</v>
      </c>
      <c r="D661" s="6">
        <v>0.20007251103638723</v>
      </c>
      <c r="E661" s="83">
        <v>0.2636595778123616</v>
      </c>
      <c r="F661" s="55">
        <v>0.23821242676046284</v>
      </c>
      <c r="G661" s="121">
        <v>0.25740743499136681</v>
      </c>
      <c r="H661" s="120">
        <v>2.9518790752500789E-3</v>
      </c>
      <c r="I661" s="55">
        <v>0.2265156564497135</v>
      </c>
      <c r="J661" s="6">
        <v>0.51946674907684198</v>
      </c>
      <c r="K661" s="6">
        <v>0.21355490958482629</v>
      </c>
      <c r="L661" s="6">
        <v>3.0377880331917311E-3</v>
      </c>
      <c r="M661" s="6">
        <v>5.4378038085502553E-2</v>
      </c>
      <c r="N661" s="6">
        <v>2.8899956927704779E-2</v>
      </c>
      <c r="O661" s="6">
        <v>0</v>
      </c>
      <c r="P661" s="55">
        <v>-7.9835196389924177E-3</v>
      </c>
      <c r="Q661" s="55">
        <v>-6.8319842897629351E-3</v>
      </c>
      <c r="R661" s="6">
        <v>0.10633243143393667</v>
      </c>
      <c r="S661" s="83">
        <v>4.7537268310346173E-2</v>
      </c>
      <c r="T661" s="87">
        <v>2.2368225018683732</v>
      </c>
      <c r="U661" s="83">
        <v>8.0243249210864231E-2</v>
      </c>
      <c r="V661" s="83">
        <v>4.7520532582945335E-2</v>
      </c>
      <c r="W661" s="29">
        <v>1.6886016391083707</v>
      </c>
      <c r="X661">
        <v>0.50735336304332002</v>
      </c>
      <c r="Y661">
        <v>0.46212001642952699</v>
      </c>
      <c r="Z661" s="5">
        <v>0</v>
      </c>
      <c r="AA661">
        <v>0</v>
      </c>
      <c r="AB661" s="5">
        <f>SUM(TBL_DATA[[#This Row],[Consumer.Discretionary.1]:[Utilities.1]])*SQRT(252)</f>
        <v>8.588581247380854E-2</v>
      </c>
      <c r="AR661" s="19">
        <v>1.8396710790835793E-3</v>
      </c>
      <c r="AS661" s="19">
        <v>3.4484316495090996E-5</v>
      </c>
      <c r="AT661" s="19">
        <v>2.3528475686965607E-3</v>
      </c>
      <c r="AU661" s="19">
        <v>6.8061910821090837E-4</v>
      </c>
      <c r="AV661" s="19">
        <v>6.4627166149125504E-6</v>
      </c>
      <c r="AW661" s="19">
        <v>4.578641205157765E-4</v>
      </c>
      <c r="AX661" s="19">
        <v>1.8055439997907371E-5</v>
      </c>
      <c r="AY661" s="19">
        <v>1.9174325603058635E-3</v>
      </c>
      <c r="AZ661" s="19">
        <v>-2.4267502116377846E-3</v>
      </c>
      <c r="BA661" s="19">
        <v>5.4744897619630605E-4</v>
      </c>
      <c r="BB661" s="19">
        <v>-1.78380327070623E-5</v>
      </c>
      <c r="BC661" s="19">
        <v>7.09878265410453E-5</v>
      </c>
      <c r="BD661" s="19">
        <v>-4.8888823808635922E-5</v>
      </c>
      <c r="BE661" s="19">
        <v>1.4030404429812843E-4</v>
      </c>
      <c r="BF661" s="19">
        <v>5.4677047102125116E-5</v>
      </c>
      <c r="BG661" s="19">
        <v>4.9503176415080802E-3</v>
      </c>
      <c r="BH661" s="19">
        <v>2.4289990613131376E-4</v>
      </c>
      <c r="BO661" s="5">
        <f xml:space="preserve"> IF(ISBLANK(TBL_DATA[[#This Row],[SMALL.CAP]]),"",  SUM(TBL_DATA[[#This Row],[LARGE.CAP]:[SMALL.CAP]])*SQRT(252))</f>
        <v>8.5885812473808498E-2</v>
      </c>
    </row>
    <row r="662" spans="1:67" x14ac:dyDescent="0.25">
      <c r="A662" s="3">
        <f>DATE(YEAR(TBL_DATA[[#This Row],[Date]]), MONTH(TBL_DATA[[#This Row],[Date]]), DAY(TBL_DATA[[#This Row],[Date]]))</f>
        <v>41701</v>
      </c>
      <c r="B662" s="73" t="s">
        <v>778</v>
      </c>
      <c r="C662" s="11">
        <v>-3.1820714418372719E-3</v>
      </c>
      <c r="D662" s="6">
        <v>0.19625379457088443</v>
      </c>
      <c r="E662" s="83">
        <v>0.25347571765988586</v>
      </c>
      <c r="F662" s="55">
        <v>0.24403240974396831</v>
      </c>
      <c r="G662" s="121">
        <v>0.26822401588236627</v>
      </c>
      <c r="H662" s="120">
        <v>2.9659763441702426E-3</v>
      </c>
      <c r="I662" s="55">
        <v>0.22346694332589112</v>
      </c>
      <c r="J662" s="6">
        <v>0.5279116358243312</v>
      </c>
      <c r="K662" s="6">
        <v>0.23181637098993443</v>
      </c>
      <c r="L662" s="6">
        <v>3.0388630634770684E-3</v>
      </c>
      <c r="M662" s="6">
        <v>5.5040057263059543E-2</v>
      </c>
      <c r="N662" s="6">
        <v>2.9592394716666928E-2</v>
      </c>
      <c r="O662" s="6">
        <v>-3.182071441837242E-3</v>
      </c>
      <c r="P662" s="55">
        <v>-8.1613174204060203E-3</v>
      </c>
      <c r="Q662" s="55">
        <v>-6.9957628363592371E-3</v>
      </c>
      <c r="R662" s="6">
        <v>9.4457444398118096E-2</v>
      </c>
      <c r="S662" s="83">
        <v>4.7322238379804246E-2</v>
      </c>
      <c r="T662" s="87">
        <v>1.9960476856570204</v>
      </c>
      <c r="U662" s="83">
        <v>8.0726097202793667E-2</v>
      </c>
      <c r="V662" s="83">
        <v>4.7500796979058381E-2</v>
      </c>
      <c r="W662" s="29">
        <v>1.6994682686773295</v>
      </c>
      <c r="X662">
        <v>0.51790348124179109</v>
      </c>
      <c r="Y662">
        <v>0.4814731259270183</v>
      </c>
      <c r="Z662" s="5">
        <v>0</v>
      </c>
      <c r="AA662">
        <v>0</v>
      </c>
      <c r="AB662" s="5">
        <f>SUM(TBL_DATA[[#This Row],[Consumer.Discretionary.1]:[Utilities.1]])*SQRT(252)</f>
        <v>8.5214988523475935E-2</v>
      </c>
      <c r="AR662" s="19">
        <v>1.7669510727823224E-3</v>
      </c>
      <c r="AS662" s="19">
        <v>2.0759510497832658E-5</v>
      </c>
      <c r="AT662" s="19">
        <v>2.3575860378577005E-3</v>
      </c>
      <c r="AU662" s="19">
        <v>7.0630665468336793E-4</v>
      </c>
      <c r="AV662" s="19">
        <v>6.6045343965713465E-6</v>
      </c>
      <c r="AW662" s="19">
        <v>4.5592973085891228E-4</v>
      </c>
      <c r="AX662" s="19">
        <v>1.5389695332235289E-5</v>
      </c>
      <c r="AY662" s="19">
        <v>1.7587508247288595E-3</v>
      </c>
      <c r="AZ662" s="19">
        <v>-2.2901062344190988E-3</v>
      </c>
      <c r="BA662" s="19">
        <v>5.8889470656974939E-4</v>
      </c>
      <c r="BB662" s="19">
        <v>-1.9026828327965247E-5</v>
      </c>
      <c r="BC662" s="19">
        <v>6.6628902876173714E-5</v>
      </c>
      <c r="BD662" s="19">
        <v>-4.4215460124008593E-5</v>
      </c>
      <c r="BE662" s="19">
        <v>1.4418075465100588E-4</v>
      </c>
      <c r="BF662" s="19">
        <v>4.9146250690757046E-5</v>
      </c>
      <c r="BG662" s="19">
        <v>4.917878807722857E-3</v>
      </c>
      <c r="BH662" s="19">
        <v>2.3442044914370128E-4</v>
      </c>
      <c r="BO662" s="5">
        <f xml:space="preserve"> IF(ISBLANK(TBL_DATA[[#This Row],[SMALL.CAP]]),"",  SUM(TBL_DATA[[#This Row],[LARGE.CAP]:[SMALL.CAP]])*SQRT(252))</f>
        <v>8.5214988523475921E-2</v>
      </c>
    </row>
    <row r="663" spans="1:67" x14ac:dyDescent="0.25">
      <c r="A663" s="3">
        <f>DATE(YEAR(TBL_DATA[[#This Row],[Date]]), MONTH(TBL_DATA[[#This Row],[Date]]), DAY(TBL_DATA[[#This Row],[Date]]))</f>
        <v>41702</v>
      </c>
      <c r="B663" s="73" t="s">
        <v>779</v>
      </c>
      <c r="C663" s="11">
        <v>1.2309335718189492E-2</v>
      </c>
      <c r="D663" s="6">
        <v>0.21097888413241561</v>
      </c>
      <c r="E663" s="83">
        <v>0.28860485778268075</v>
      </c>
      <c r="F663" s="55">
        <v>0.27515457170848523</v>
      </c>
      <c r="G663" s="121">
        <v>0.31084496508879239</v>
      </c>
      <c r="H663" s="120">
        <v>3.1095924490820706E-3</v>
      </c>
      <c r="I663" s="55">
        <v>0.25987621211335976</v>
      </c>
      <c r="J663" s="6">
        <v>0.60722662357665025</v>
      </c>
      <c r="K663" s="6">
        <v>0.27857190231650497</v>
      </c>
      <c r="L663" s="6">
        <v>3.1815703654647027E-3</v>
      </c>
      <c r="M663" s="6">
        <v>5.9462789210711492E-2</v>
      </c>
      <c r="N663" s="6">
        <v>2.9592394716666928E-2</v>
      </c>
      <c r="O663" s="6">
        <v>0</v>
      </c>
      <c r="P663" s="55">
        <v>-8.7042386242784878E-3</v>
      </c>
      <c r="Q663" s="55">
        <v>-7.4450261526506981E-3</v>
      </c>
      <c r="R663" s="6">
        <v>0.11456598325415346</v>
      </c>
      <c r="S663" s="83">
        <v>4.8277163787532329E-2</v>
      </c>
      <c r="T663" s="87">
        <v>2.3730885219015363</v>
      </c>
      <c r="U663" s="83">
        <v>9.7424944061348384E-2</v>
      </c>
      <c r="V663" s="83">
        <v>4.8436569941178925E-2</v>
      </c>
      <c r="W663" s="29">
        <v>2.0113923050220244</v>
      </c>
      <c r="X663">
        <v>0.55753472097152168</v>
      </c>
      <c r="Y663">
        <v>0.52779911170492222</v>
      </c>
      <c r="Z663" s="5">
        <v>0</v>
      </c>
      <c r="AA663">
        <v>0</v>
      </c>
      <c r="AB663" s="5">
        <f>SUM(TBL_DATA[[#This Row],[Consumer.Discretionary.1]:[Utilities.1]])*SQRT(252)</f>
        <v>8.43682045768228E-2</v>
      </c>
      <c r="AR663" s="19">
        <v>1.7600040114893864E-3</v>
      </c>
      <c r="AS663" s="19">
        <v>2.6694873264984351E-5</v>
      </c>
      <c r="AT663" s="19">
        <v>2.2747039220339001E-3</v>
      </c>
      <c r="AU663" s="19">
        <v>7.0890272818493799E-4</v>
      </c>
      <c r="AV663" s="19">
        <v>5.0089212805508058E-6</v>
      </c>
      <c r="AW663" s="19">
        <v>4.844308741387779E-4</v>
      </c>
      <c r="AX663" s="19">
        <v>9.2726255292531076E-6</v>
      </c>
      <c r="AY663" s="19">
        <v>1.6966133785846788E-3</v>
      </c>
      <c r="AZ663" s="19">
        <v>-2.2513477292712774E-3</v>
      </c>
      <c r="BA663" s="19">
        <v>6.2323935344672852E-4</v>
      </c>
      <c r="BB663" s="19">
        <v>-2.2825628413003775E-5</v>
      </c>
      <c r="BC663" s="19">
        <v>6.3855634500248868E-5</v>
      </c>
      <c r="BD663" s="19">
        <v>-4.3983624001499291E-5</v>
      </c>
      <c r="BE663" s="19">
        <v>1.2615759700170852E-4</v>
      </c>
      <c r="BF663" s="19">
        <v>4.9192310611700104E-5</v>
      </c>
      <c r="BG663" s="19">
        <v>4.901005578273103E-3</v>
      </c>
      <c r="BH663" s="19">
        <v>2.1846983388365554E-4</v>
      </c>
      <c r="BO663" s="5">
        <f xml:space="preserve"> IF(ISBLANK(TBL_DATA[[#This Row],[SMALL.CAP]]),"",  SUM(TBL_DATA[[#This Row],[LARGE.CAP]:[SMALL.CAP]])*SQRT(252))</f>
        <v>8.43682045768228E-2</v>
      </c>
    </row>
    <row r="664" spans="1:67" x14ac:dyDescent="0.25">
      <c r="A664" s="3">
        <f>DATE(YEAR(TBL_DATA[[#This Row],[Date]]), MONTH(TBL_DATA[[#This Row],[Date]]), DAY(TBL_DATA[[#This Row],[Date]]))</f>
        <v>41703</v>
      </c>
      <c r="B664" s="73" t="s">
        <v>780</v>
      </c>
      <c r="C664" s="11">
        <v>-5.0184664842514142E-3</v>
      </c>
      <c r="D664" s="6">
        <v>0.20490162718926097</v>
      </c>
      <c r="E664" s="83">
        <v>0.28741852600107709</v>
      </c>
      <c r="F664" s="55">
        <v>0.27078140498775527</v>
      </c>
      <c r="G664" s="121">
        <v>0.30159621481609833</v>
      </c>
      <c r="H664" s="120">
        <v>3.1225965811762526E-3</v>
      </c>
      <c r="I664" s="55">
        <v>0.25705607026465827</v>
      </c>
      <c r="J664" s="6">
        <v>0.57802892335391709</v>
      </c>
      <c r="K664" s="6">
        <v>0.25353321819139601</v>
      </c>
      <c r="L664" s="6">
        <v>3.2282549878665146E-3</v>
      </c>
      <c r="M664" s="6">
        <v>5.9314770999566606E-2</v>
      </c>
      <c r="N664" s="6">
        <v>2.9354097505438353E-2</v>
      </c>
      <c r="O664" s="6">
        <v>-5.0184664842514159E-3</v>
      </c>
      <c r="P664" s="55">
        <v>-8.6742130242927727E-3</v>
      </c>
      <c r="Q664" s="55">
        <v>-7.4181350571168531E-3</v>
      </c>
      <c r="R664" s="6">
        <v>0.1002372672962446</v>
      </c>
      <c r="S664" s="83">
        <v>4.8879446474249334E-2</v>
      </c>
      <c r="T664" s="87">
        <v>2.0507038136991094</v>
      </c>
      <c r="U664" s="83">
        <v>8.6861206058981955E-2</v>
      </c>
      <c r="V664" s="83">
        <v>4.9290611318825728E-2</v>
      </c>
      <c r="W664" s="29">
        <v>1.7622261873998459</v>
      </c>
      <c r="X664">
        <v>0.54917776249234485</v>
      </c>
      <c r="Y664">
        <v>0.50352082200381343</v>
      </c>
      <c r="Z664" s="5">
        <v>0</v>
      </c>
      <c r="AA664">
        <v>0</v>
      </c>
      <c r="AB664" s="5">
        <f>SUM(TBL_DATA[[#This Row],[Consumer.Discretionary.1]:[Utilities.1]])*SQRT(252)</f>
        <v>9.3455118262834744E-2</v>
      </c>
      <c r="AR664" s="19">
        <v>1.7715537801378308E-3</v>
      </c>
      <c r="AS664" s="19">
        <v>7.6425713492010307E-5</v>
      </c>
      <c r="AT664" s="19">
        <v>2.1280448213384139E-3</v>
      </c>
      <c r="AU664" s="19">
        <v>7.7893238835137165E-4</v>
      </c>
      <c r="AV664" s="19">
        <v>3.6829144303688642E-6</v>
      </c>
      <c r="AW664" s="19">
        <v>7.4461104414898476E-4</v>
      </c>
      <c r="AX664" s="19">
        <v>6.640982424912868E-6</v>
      </c>
      <c r="AY664" s="19">
        <v>2.4535866235670459E-3</v>
      </c>
      <c r="AZ664" s="19">
        <v>-2.7287550716264151E-3</v>
      </c>
      <c r="BA664" s="19">
        <v>6.72356566733281E-4</v>
      </c>
      <c r="BB664" s="19">
        <v>-1.9960675626579855E-5</v>
      </c>
      <c r="BC664" s="19">
        <v>5.2765369247045057E-5</v>
      </c>
      <c r="BD664" s="19">
        <v>-3.2540165984974392E-5</v>
      </c>
      <c r="BE664" s="19">
        <v>1.3268144193751528E-4</v>
      </c>
      <c r="BF664" s="19">
        <v>3.5701521316155665E-5</v>
      </c>
      <c r="BG664" s="19">
        <v>5.5033355375897902E-3</v>
      </c>
      <c r="BH664" s="19">
        <v>1.9517538326569228E-4</v>
      </c>
      <c r="BO664" s="5">
        <f xml:space="preserve"> IF(ISBLANK(TBL_DATA[[#This Row],[SMALL.CAP]]),"",  SUM(TBL_DATA[[#This Row],[LARGE.CAP]:[SMALL.CAP]])*SQRT(252))</f>
        <v>9.3455118262834758E-2</v>
      </c>
    </row>
    <row r="665" spans="1:67" x14ac:dyDescent="0.25">
      <c r="A665" s="3">
        <f>DATE(YEAR(TBL_DATA[[#This Row],[Date]]), MONTH(TBL_DATA[[#This Row],[Date]]), DAY(TBL_DATA[[#This Row],[Date]]))</f>
        <v>41704</v>
      </c>
      <c r="B665" s="73" t="s">
        <v>781</v>
      </c>
      <c r="C665" s="11">
        <v>-1.6648168701443472E-3</v>
      </c>
      <c r="D665" s="6">
        <v>0.20289568663345192</v>
      </c>
      <c r="E665" s="83">
        <v>0.28251170715798191</v>
      </c>
      <c r="F665" s="55">
        <v>0.26752739434585449</v>
      </c>
      <c r="G665" s="121">
        <v>0.29370239801859205</v>
      </c>
      <c r="H665" s="120">
        <v>3.1376238099259865E-3</v>
      </c>
      <c r="I665" s="55">
        <v>0.24421015656686085</v>
      </c>
      <c r="J665" s="6">
        <v>0.56580739377032774</v>
      </c>
      <c r="K665" s="6">
        <v>0.23727599645230041</v>
      </c>
      <c r="L665" s="6">
        <v>3.2605488647885826E-3</v>
      </c>
      <c r="M665" s="6">
        <v>5.9266226508573355E-2</v>
      </c>
      <c r="N665" s="6">
        <v>2.9296492388884678E-2</v>
      </c>
      <c r="O665" s="6">
        <v>-6.6749285267304614E-3</v>
      </c>
      <c r="P665" s="55">
        <v>-8.6623685036895191E-3</v>
      </c>
      <c r="Q665" s="55">
        <v>-7.4073185378788061E-3</v>
      </c>
      <c r="R665" s="6">
        <v>9.4941036176832361E-2</v>
      </c>
      <c r="S665" s="83">
        <v>4.9015162679993639E-2</v>
      </c>
      <c r="T665" s="87">
        <v>1.9369727852720999</v>
      </c>
      <c r="U665" s="83">
        <v>7.7312004636566956E-2</v>
      </c>
      <c r="V665" s="83">
        <v>4.947681554605389E-2</v>
      </c>
      <c r="W665" s="29">
        <v>1.5625905544507726</v>
      </c>
      <c r="X665">
        <v>0.54194316862434211</v>
      </c>
      <c r="Y665">
        <v>0.48710984023349435</v>
      </c>
      <c r="Z665" s="5">
        <v>0</v>
      </c>
      <c r="AA665">
        <v>0</v>
      </c>
      <c r="AB665" s="5">
        <f>SUM(TBL_DATA[[#This Row],[Consumer.Discretionary.1]:[Utilities.1]])*SQRT(252)</f>
        <v>9.2065691214059553E-2</v>
      </c>
      <c r="AR665" s="19">
        <v>1.8742640193874236E-3</v>
      </c>
      <c r="AS665" s="19">
        <v>6.8383398421334348E-5</v>
      </c>
      <c r="AT665" s="19">
        <v>2.0630327244197523E-3</v>
      </c>
      <c r="AU665" s="19">
        <v>7.4935744769392086E-4</v>
      </c>
      <c r="AV665" s="19">
        <v>4.1372379274908031E-6</v>
      </c>
      <c r="AW665" s="19">
        <v>6.7247072011729966E-4</v>
      </c>
      <c r="AX665" s="19">
        <v>7.412950402858923E-6</v>
      </c>
      <c r="AY665" s="19">
        <v>2.3715272311723473E-3</v>
      </c>
      <c r="AZ665" s="19">
        <v>-2.6124421708179474E-3</v>
      </c>
      <c r="BA665" s="19">
        <v>6.2348598809884982E-4</v>
      </c>
      <c r="BB665" s="19">
        <v>-2.203613649795384E-5</v>
      </c>
      <c r="BC665" s="19">
        <v>5.0869316769691495E-5</v>
      </c>
      <c r="BD665" s="19">
        <v>-3.2802688729833143E-5</v>
      </c>
      <c r="BE665" s="19">
        <v>1.1721249768942404E-4</v>
      </c>
      <c r="BF665" s="19">
        <v>3.6280495733457761E-5</v>
      </c>
      <c r="BG665" s="19">
        <v>5.4453847711876989E-3</v>
      </c>
      <c r="BH665" s="19">
        <v>1.8264901767493731E-4</v>
      </c>
      <c r="BO665" s="5">
        <f xml:space="preserve"> IF(ISBLANK(TBL_DATA[[#This Row],[SMALL.CAP]]),"",  SUM(TBL_DATA[[#This Row],[LARGE.CAP]:[SMALL.CAP]])*SQRT(252))</f>
        <v>9.2065691214059539E-2</v>
      </c>
    </row>
    <row r="666" spans="1:67" x14ac:dyDescent="0.25">
      <c r="A666" s="3">
        <f>DATE(YEAR(TBL_DATA[[#This Row],[Date]]), MONTH(TBL_DATA[[#This Row],[Date]]), DAY(TBL_DATA[[#This Row],[Date]]))</f>
        <v>41705</v>
      </c>
      <c r="B666" s="73" t="s">
        <v>782</v>
      </c>
      <c r="C666" s="11">
        <v>3.5945895868074464E-3</v>
      </c>
      <c r="D666" s="6">
        <v>0.20721960294264008</v>
      </c>
      <c r="E666" s="83">
        <v>0.28637895618298792</v>
      </c>
      <c r="F666" s="55">
        <v>0.26824780166612761</v>
      </c>
      <c r="G666" s="121">
        <v>0.29351865862696014</v>
      </c>
      <c r="H666" s="120">
        <v>3.1459138342740472E-3</v>
      </c>
      <c r="I666" s="55">
        <v>0.24042581639663707</v>
      </c>
      <c r="J666" s="6">
        <v>0.58011818647036895</v>
      </c>
      <c r="K666" s="6">
        <v>0.24265595749338958</v>
      </c>
      <c r="L666" s="6">
        <v>3.2571899177122579E-3</v>
      </c>
      <c r="M666" s="6">
        <v>5.9415088104939874E-2</v>
      </c>
      <c r="N666" s="6">
        <v>2.9296492388884678E-2</v>
      </c>
      <c r="O666" s="6">
        <v>-3.1043325684979584E-3</v>
      </c>
      <c r="P666" s="55">
        <v>-8.6675380215309183E-3</v>
      </c>
      <c r="Q666" s="55">
        <v>-7.4093356913394019E-3</v>
      </c>
      <c r="R666" s="6">
        <v>0.10581300188069354</v>
      </c>
      <c r="S666" s="83">
        <v>4.9131557022067771E-2</v>
      </c>
      <c r="T666" s="87">
        <v>2.1536667733360639</v>
      </c>
      <c r="U666" s="83">
        <v>9.1921954952359108E-2</v>
      </c>
      <c r="V666" s="83">
        <v>4.9659396246427873E-2</v>
      </c>
      <c r="W666" s="29">
        <v>1.8510485809414425</v>
      </c>
      <c r="X666">
        <v>0.54177362304468102</v>
      </c>
      <c r="Y666">
        <v>0.49260121548103147</v>
      </c>
      <c r="Z666" s="5">
        <v>0</v>
      </c>
      <c r="AA666">
        <v>0</v>
      </c>
      <c r="AB666" s="5">
        <f>SUM(TBL_DATA[[#This Row],[Consumer.Discretionary.1]:[Utilities.1]])*SQRT(252)</f>
        <v>8.9324309372073835E-2</v>
      </c>
      <c r="AR666" s="19">
        <v>1.8340796248160569E-3</v>
      </c>
      <c r="AS666" s="19">
        <v>6.3957212723093234E-5</v>
      </c>
      <c r="AT666" s="19">
        <v>1.9966285289976377E-3</v>
      </c>
      <c r="AU666" s="19">
        <v>7.2278742681635788E-4</v>
      </c>
      <c r="AV666" s="19">
        <v>4.171009516890261E-6</v>
      </c>
      <c r="AW666" s="19">
        <v>6.411292633052275E-4</v>
      </c>
      <c r="AX666" s="19">
        <v>5.9040069029684022E-6</v>
      </c>
      <c r="AY666" s="19">
        <v>2.308345324538412E-3</v>
      </c>
      <c r="AZ666" s="19">
        <v>-2.5365475994711508E-3</v>
      </c>
      <c r="BA666" s="19">
        <v>6.0761841994718725E-4</v>
      </c>
      <c r="BB666" s="19">
        <v>-2.1170631637836807E-5</v>
      </c>
      <c r="BC666" s="19">
        <v>4.9173951869458171E-5</v>
      </c>
      <c r="BD666" s="19">
        <v>-3.1408462277004289E-5</v>
      </c>
      <c r="BE666" s="19">
        <v>1.1555557968829049E-4</v>
      </c>
      <c r="BF666" s="19">
        <v>3.4679959692057314E-5</v>
      </c>
      <c r="BG666" s="19">
        <v>5.2811809404393843E-3</v>
      </c>
      <c r="BH666" s="19">
        <v>1.7772061704265756E-4</v>
      </c>
      <c r="BO666" s="5">
        <f xml:space="preserve"> IF(ISBLANK(TBL_DATA[[#This Row],[SMALL.CAP]]),"",  SUM(TBL_DATA[[#This Row],[LARGE.CAP]:[SMALL.CAP]])*SQRT(252))</f>
        <v>8.9324309372073835E-2</v>
      </c>
    </row>
    <row r="667" spans="1:67" x14ac:dyDescent="0.25">
      <c r="A667" s="3">
        <f>DATE(YEAR(TBL_DATA[[#This Row],[Date]]), MONTH(TBL_DATA[[#This Row],[Date]]), DAY(TBL_DATA[[#This Row],[Date]]))</f>
        <v>41708</v>
      </c>
      <c r="B667" s="73" t="s">
        <v>783</v>
      </c>
      <c r="C667" s="11">
        <v>-4.4925288629592136E-3</v>
      </c>
      <c r="D667" s="6">
        <v>0.20179613403249008</v>
      </c>
      <c r="E667" s="83">
        <v>0.21472633254311702</v>
      </c>
      <c r="F667" s="55">
        <v>0.28234397392976784</v>
      </c>
      <c r="G667" s="121">
        <v>0.32870237490884946</v>
      </c>
      <c r="H667" s="120">
        <v>3.0391879131028811E-3</v>
      </c>
      <c r="I667" s="55">
        <v>0.18317290617599791</v>
      </c>
      <c r="J667" s="6">
        <v>0.58995179907991502</v>
      </c>
      <c r="K667" s="6">
        <v>0.2565203386493215</v>
      </c>
      <c r="L667" s="6">
        <v>3.1984130164346208E-3</v>
      </c>
      <c r="M667" s="6">
        <v>5.8884401923149331E-2</v>
      </c>
      <c r="N667" s="6">
        <v>3.0643363533236104E-2</v>
      </c>
      <c r="O667" s="6">
        <v>-7.5829151277929663E-3</v>
      </c>
      <c r="P667" s="55">
        <v>-8.7772631396753342E-3</v>
      </c>
      <c r="Q667" s="55">
        <v>-7.53029887395239E-3</v>
      </c>
      <c r="R667" s="6">
        <v>9.595016611259144E-2</v>
      </c>
      <c r="S667" s="83">
        <v>4.9590703215261094E-2</v>
      </c>
      <c r="T667" s="87">
        <v>1.9348418129118934</v>
      </c>
      <c r="U667" s="83">
        <v>8.0287262054500985E-2</v>
      </c>
      <c r="V667" s="83">
        <v>4.9996575622357736E-2</v>
      </c>
      <c r="W667" s="29">
        <v>1.6058552221844109</v>
      </c>
      <c r="X667">
        <v>0.57332571450166914</v>
      </c>
      <c r="Y667">
        <v>0.50647836937950419</v>
      </c>
      <c r="Z667" s="5">
        <v>0</v>
      </c>
      <c r="AA667">
        <v>0</v>
      </c>
      <c r="AB667" s="5">
        <f>SUM(TBL_DATA[[#This Row],[Consumer.Discretionary.1]:[Utilities.1]])*SQRT(252)</f>
        <v>8.9473477668138957E-2</v>
      </c>
      <c r="AR667" s="19">
        <v>1.7377420360201051E-3</v>
      </c>
      <c r="AS667" s="19">
        <v>7.9613922374161125E-5</v>
      </c>
      <c r="AT667" s="19">
        <v>2.1761646283415671E-3</v>
      </c>
      <c r="AU667" s="19">
        <v>6.4142412403110269E-4</v>
      </c>
      <c r="AV667" s="19">
        <v>2.7710958486727036E-6</v>
      </c>
      <c r="AW667" s="19">
        <v>5.9140086254301548E-4</v>
      </c>
      <c r="AX667" s="19">
        <v>6.2487109383908325E-6</v>
      </c>
      <c r="AY667" s="19">
        <v>2.2398787725960673E-3</v>
      </c>
      <c r="AZ667" s="19">
        <v>-2.3069309493611674E-3</v>
      </c>
      <c r="BA667" s="19">
        <v>4.8775294307336082E-4</v>
      </c>
      <c r="BB667" s="19">
        <v>-1.9766840548443243E-5</v>
      </c>
      <c r="BC667" s="19">
        <v>4.5407394524899696E-5</v>
      </c>
      <c r="BD667" s="19">
        <v>-2.6989171517095159E-5</v>
      </c>
      <c r="BE667" s="19">
        <v>1.2175320102789925E-4</v>
      </c>
      <c r="BF667" s="19">
        <v>2.9405316449507935E-5</v>
      </c>
      <c r="BG667" s="19">
        <v>5.2948619812145121E-3</v>
      </c>
      <c r="BH667" s="19">
        <v>1.7186058415710921E-4</v>
      </c>
      <c r="BO667" s="5">
        <f xml:space="preserve"> IF(ISBLANK(TBL_DATA[[#This Row],[SMALL.CAP]]),"",  SUM(TBL_DATA[[#This Row],[LARGE.CAP]:[SMALL.CAP]])*SQRT(252))</f>
        <v>8.9473477668138957E-2</v>
      </c>
    </row>
    <row r="668" spans="1:67" x14ac:dyDescent="0.25">
      <c r="A668" s="3">
        <f>DATE(YEAR(TBL_DATA[[#This Row],[Date]]), MONTH(TBL_DATA[[#This Row],[Date]]), DAY(TBL_DATA[[#This Row],[Date]]))</f>
        <v>41709</v>
      </c>
      <c r="B668" s="73" t="s">
        <v>784</v>
      </c>
      <c r="C668" s="11">
        <v>-6.2931961770997368E-3</v>
      </c>
      <c r="D668" s="6">
        <v>0.19423299519614345</v>
      </c>
      <c r="E668" s="83">
        <v>0.19793136721914273</v>
      </c>
      <c r="F668" s="55">
        <v>0.3007351079360312</v>
      </c>
      <c r="G668" s="122">
        <v>0.34347816405419945</v>
      </c>
      <c r="H668" s="120">
        <v>3.0971264762479737E-3</v>
      </c>
      <c r="I668" s="55">
        <v>0.15729931216354487</v>
      </c>
      <c r="J668" s="6">
        <v>0.61353548786378853</v>
      </c>
      <c r="K668" s="6">
        <v>0.25902155715198399</v>
      </c>
      <c r="L668" s="6">
        <v>3.2903124430063695E-3</v>
      </c>
      <c r="M668" s="6">
        <v>6.0678470280352545E-2</v>
      </c>
      <c r="N668" s="6">
        <v>3.3127526335721406E-2</v>
      </c>
      <c r="O668" s="6">
        <v>-1.382839053239926E-2</v>
      </c>
      <c r="P668" s="55">
        <v>-9.1927112566035224E-3</v>
      </c>
      <c r="Q668" s="55">
        <v>-7.9077549410569853E-3</v>
      </c>
      <c r="R668" s="54">
        <v>8.0841587901351764E-2</v>
      </c>
      <c r="S668" s="83">
        <v>5.009989473221773E-2</v>
      </c>
      <c r="T668" s="87">
        <v>1.6136079393668861</v>
      </c>
      <c r="U668" s="83">
        <v>6.4629331304598248E-2</v>
      </c>
      <c r="V668" s="83">
        <v>5.0653667599958679E-2</v>
      </c>
      <c r="W668" s="29">
        <v>1.275906254508824</v>
      </c>
      <c r="X668">
        <v>0.58607010165525375</v>
      </c>
      <c r="Y668">
        <v>0.50894160485460804</v>
      </c>
      <c r="Z668" s="5">
        <v>0</v>
      </c>
      <c r="AA668">
        <v>0</v>
      </c>
      <c r="AB668" s="5">
        <f>SUM(TBL_DATA[[#This Row],[Consumer.Discretionary.1]:[Utilities.1]])*SQRT(252)</f>
        <v>8.6774256623655843E-2</v>
      </c>
      <c r="AR668" s="19">
        <v>1.6889768036673859E-3</v>
      </c>
      <c r="AS668" s="19">
        <v>7.7148265896301302E-5</v>
      </c>
      <c r="AT668" s="19">
        <v>2.1120348255070378E-3</v>
      </c>
      <c r="AU668" s="19">
        <v>6.1752737034400111E-4</v>
      </c>
      <c r="AV668" s="19">
        <v>2.5491288135446097E-6</v>
      </c>
      <c r="AW668" s="19">
        <v>5.6699862301959835E-4</v>
      </c>
      <c r="AX668" s="19">
        <v>5.2025222812752827E-6</v>
      </c>
      <c r="AY668" s="19">
        <v>2.1709329597856281E-3</v>
      </c>
      <c r="AZ668" s="19">
        <v>-2.2252458364812986E-3</v>
      </c>
      <c r="BA668" s="19">
        <v>4.6920406095997858E-4</v>
      </c>
      <c r="BB668" s="19">
        <v>-1.9064361205531355E-5</v>
      </c>
      <c r="BC668" s="19">
        <v>4.3937966783568833E-5</v>
      </c>
      <c r="BD668" s="19">
        <v>-2.5914512670322247E-5</v>
      </c>
      <c r="BE668" s="19">
        <v>1.1931736825131183E-4</v>
      </c>
      <c r="BF668" s="19">
        <v>2.8192018560414219E-5</v>
      </c>
      <c r="BG668" s="19">
        <v>5.1336575773762022E-3</v>
      </c>
      <c r="BH668" s="19">
        <v>1.6707394428674643E-4</v>
      </c>
      <c r="BO668" s="5">
        <f xml:space="preserve"> IF(ISBLANK(TBL_DATA[[#This Row],[SMALL.CAP]]),"",  SUM(TBL_DATA[[#This Row],[LARGE.CAP]:[SMALL.CAP]])*SQRT(252))</f>
        <v>8.6774256623655843E-2</v>
      </c>
    </row>
    <row r="669" spans="1:67" x14ac:dyDescent="0.25">
      <c r="A669" s="3">
        <f>DATE(YEAR(TBL_DATA[[#This Row],[Date]]), MONTH(TBL_DATA[[#This Row],[Date]]), DAY(TBL_DATA[[#This Row],[Date]]))</f>
        <v>41710</v>
      </c>
      <c r="B669" s="73" t="s">
        <v>785</v>
      </c>
      <c r="C669" s="11">
        <v>1.7419001642362199E-3</v>
      </c>
      <c r="D669" s="6">
        <v>0.19631322984661215</v>
      </c>
      <c r="E669" s="83">
        <v>0.18658609722349206</v>
      </c>
      <c r="F669" s="55">
        <v>0.29955159678792509</v>
      </c>
      <c r="G669" s="121">
        <v>0.3454867159106797</v>
      </c>
      <c r="H669" s="120">
        <v>3.0705961978242254E-3</v>
      </c>
      <c r="I669" s="55">
        <v>0.16035304661859429</v>
      </c>
      <c r="J669" s="6">
        <v>0.59590809966534208</v>
      </c>
      <c r="K669" s="6">
        <v>0.24796968011999354</v>
      </c>
      <c r="L669" s="6">
        <v>3.2914036798835735E-3</v>
      </c>
      <c r="M669" s="6">
        <v>6.0250928701935616E-2</v>
      </c>
      <c r="N669" s="6">
        <v>3.3127526335721406E-2</v>
      </c>
      <c r="O669" s="6">
        <v>-1.2110578043902365E-2</v>
      </c>
      <c r="P669" s="55">
        <v>-9.1661997129741987E-3</v>
      </c>
      <c r="Q669" s="55">
        <v>-7.8902972224302939E-3</v>
      </c>
      <c r="R669" s="6">
        <v>8.2018313525534792E-2</v>
      </c>
      <c r="S669" s="83">
        <v>5.0117816980684911E-2</v>
      </c>
      <c r="T669" s="87">
        <v>1.6365100969410564</v>
      </c>
      <c r="U669" s="83">
        <v>7.1574843416776002E-2</v>
      </c>
      <c r="V669" s="83">
        <v>5.0814721850111315E-2</v>
      </c>
      <c r="W669" s="29">
        <v>1.408545413825171</v>
      </c>
      <c r="X669">
        <v>0.587781180296443</v>
      </c>
      <c r="Y669">
        <v>0.49796554109696545</v>
      </c>
      <c r="Z669" s="5">
        <v>0</v>
      </c>
      <c r="AA669">
        <v>0</v>
      </c>
      <c r="AB669" s="5">
        <f>SUM(TBL_DATA[[#This Row],[Consumer.Discretionary.1]:[Utilities.1]])*SQRT(252)</f>
        <v>8.6878496829372279E-2</v>
      </c>
      <c r="AR669" s="19">
        <v>1.6688849119556102E-3</v>
      </c>
      <c r="AS669" s="19">
        <v>1.2026860654088908E-4</v>
      </c>
      <c r="AT669" s="19">
        <v>2.0410489013932458E-3</v>
      </c>
      <c r="AU669" s="19">
        <v>6.1586058093291785E-4</v>
      </c>
      <c r="AV669" s="19">
        <v>1.6811150868660598E-6</v>
      </c>
      <c r="AW669" s="19">
        <v>6.6669901736711315E-4</v>
      </c>
      <c r="AX669" s="19">
        <v>1.0568963669689468E-5</v>
      </c>
      <c r="AY669" s="19">
        <v>2.0811353478240361E-3</v>
      </c>
      <c r="AZ669" s="19">
        <v>-2.2452046724664738E-3</v>
      </c>
      <c r="BA669" s="19">
        <v>5.338300412345286E-4</v>
      </c>
      <c r="BB669" s="19">
        <v>-2.1941935213837611E-5</v>
      </c>
      <c r="BC669" s="19">
        <v>4.1986037465380645E-5</v>
      </c>
      <c r="BD669" s="19">
        <v>-2.6798644251414725E-5</v>
      </c>
      <c r="BE669" s="19">
        <v>9.8804527630719658E-5</v>
      </c>
      <c r="BF669" s="19">
        <v>2.9586307060309499E-5</v>
      </c>
      <c r="BG669" s="19">
        <v>5.1774378617849273E-3</v>
      </c>
      <c r="BH669" s="19">
        <v>1.518147886346626E-4</v>
      </c>
      <c r="BO669" s="5">
        <f xml:space="preserve"> IF(ISBLANK(TBL_DATA[[#This Row],[SMALL.CAP]]),"",  SUM(TBL_DATA[[#This Row],[LARGE.CAP]:[SMALL.CAP]])*SQRT(252))</f>
        <v>8.6878496829372293E-2</v>
      </c>
    </row>
    <row r="670" spans="1:67" x14ac:dyDescent="0.25">
      <c r="A670" s="3">
        <f>DATE(YEAR(TBL_DATA[[#This Row],[Date]]), MONTH(TBL_DATA[[#This Row],[Date]]), DAY(TBL_DATA[[#This Row],[Date]]))</f>
        <v>41711</v>
      </c>
      <c r="B670" s="73" t="s">
        <v>786</v>
      </c>
      <c r="C670" s="11">
        <v>-6.123310810810881E-3</v>
      </c>
      <c r="D670" s="6">
        <v>0.18898783211317616</v>
      </c>
      <c r="E670" s="83">
        <v>0.1788909458560104</v>
      </c>
      <c r="F670" s="55">
        <v>0.30877241435069741</v>
      </c>
      <c r="G670" s="121">
        <v>0.3654480670927005</v>
      </c>
      <c r="H670" s="120">
        <v>3.0884025876178876E-3</v>
      </c>
      <c r="I670" s="55">
        <v>0.14688669446007019</v>
      </c>
      <c r="J670" s="6">
        <v>0.62012587735572955</v>
      </c>
      <c r="K670" s="6">
        <v>0.26412422087695275</v>
      </c>
      <c r="L670" s="6">
        <v>3.3258493735675316E-3</v>
      </c>
      <c r="M670" s="6">
        <v>6.1546107685059838E-2</v>
      </c>
      <c r="N670" s="6">
        <v>3.5026087938199189E-2</v>
      </c>
      <c r="O670" s="6">
        <v>-1.8159732021251984E-2</v>
      </c>
      <c r="P670" s="55">
        <v>-9.4431042515352049E-3</v>
      </c>
      <c r="Q670" s="55">
        <v>-8.1397744312244249E-3</v>
      </c>
      <c r="R670" s="6">
        <v>7.9259883882424997E-2</v>
      </c>
      <c r="S670" s="83">
        <v>5.0172254394969945E-2</v>
      </c>
      <c r="T670" s="87">
        <v>1.5797552818430112</v>
      </c>
      <c r="U670" s="83">
        <v>6.3760827526787134E-2</v>
      </c>
      <c r="V670" s="83">
        <v>5.105370923162774E-2</v>
      </c>
      <c r="W670" s="29">
        <v>1.2488970632380094</v>
      </c>
      <c r="X670">
        <v>0.60452300791012126</v>
      </c>
      <c r="Y670">
        <v>0.51393017120709383</v>
      </c>
      <c r="Z670" s="5">
        <v>0</v>
      </c>
      <c r="AA670">
        <v>0</v>
      </c>
      <c r="AB670" s="5">
        <f>SUM(TBL_DATA[[#This Row],[Consumer.Discretionary.1]:[Utilities.1]])*SQRT(252)</f>
        <v>8.433813046962263E-2</v>
      </c>
      <c r="AR670" s="19">
        <v>1.6053715095553326E-3</v>
      </c>
      <c r="AS670" s="19">
        <v>1.1984971136350561E-4</v>
      </c>
      <c r="AT670" s="19">
        <v>1.9696821637711043E-3</v>
      </c>
      <c r="AU670" s="19">
        <v>5.9510399070914876E-4</v>
      </c>
      <c r="AV670" s="19">
        <v>1.5140383295372239E-6</v>
      </c>
      <c r="AW670" s="19">
        <v>6.430171554713699E-4</v>
      </c>
      <c r="AX670" s="19">
        <v>1.0304931160215994E-5</v>
      </c>
      <c r="AY670" s="19">
        <v>2.0266704923139955E-3</v>
      </c>
      <c r="AZ670" s="19">
        <v>-2.1638684344128419E-3</v>
      </c>
      <c r="BA670" s="19">
        <v>5.2743924509289519E-4</v>
      </c>
      <c r="BB670" s="19">
        <v>-2.2281963765201707E-5</v>
      </c>
      <c r="BC670" s="19">
        <v>4.0803301288305227E-5</v>
      </c>
      <c r="BD670" s="19">
        <v>-2.6446023197104147E-5</v>
      </c>
      <c r="BE670" s="19">
        <v>9.3014549736092423E-5</v>
      </c>
      <c r="BF670" s="19">
        <v>2.9275987927701245E-5</v>
      </c>
      <c r="BG670" s="19">
        <v>5.0301657864075342E-3</v>
      </c>
      <c r="BH670" s="19">
        <v>1.4598923742653201E-4</v>
      </c>
      <c r="BO670" s="5">
        <f xml:space="preserve"> IF(ISBLANK(TBL_DATA[[#This Row],[SMALL.CAP]]),"",  SUM(TBL_DATA[[#This Row],[LARGE.CAP]:[SMALL.CAP]])*SQRT(252))</f>
        <v>8.4338130469622644E-2</v>
      </c>
    </row>
    <row r="671" spans="1:67" x14ac:dyDescent="0.25">
      <c r="A671" s="3">
        <f>DATE(YEAR(TBL_DATA[[#This Row],[Date]]), MONTH(TBL_DATA[[#This Row],[Date]]), DAY(TBL_DATA[[#This Row],[Date]]))</f>
        <v>41712</v>
      </c>
      <c r="B671" s="73" t="s">
        <v>787</v>
      </c>
      <c r="C671" s="11">
        <v>2.1639742779932854E-3</v>
      </c>
      <c r="D671" s="6">
        <v>0.19156077119871617</v>
      </c>
      <c r="E671" s="83">
        <v>0.19659660434937276</v>
      </c>
      <c r="F671" s="55">
        <v>0.30259718980839412</v>
      </c>
      <c r="G671" s="121">
        <v>0.34629217954210567</v>
      </c>
      <c r="H671" s="120">
        <v>3.099040410306347E-3</v>
      </c>
      <c r="I671" s="55">
        <v>0.17817395880997289</v>
      </c>
      <c r="J671" s="6">
        <v>0.59362156207641625</v>
      </c>
      <c r="K671" s="6">
        <v>0.2474141436783725</v>
      </c>
      <c r="L671" s="6">
        <v>3.3251667193078651E-3</v>
      </c>
      <c r="M671" s="6">
        <v>6.0846509461902377E-2</v>
      </c>
      <c r="N671" s="6">
        <v>3.4138939152913661E-2</v>
      </c>
      <c r="O671" s="6">
        <v>-1.6035054936247906E-2</v>
      </c>
      <c r="P671" s="55">
        <v>-9.2300653573904358E-3</v>
      </c>
      <c r="Q671" s="55">
        <v>-7.9415505637445982E-3</v>
      </c>
      <c r="R671" s="6">
        <v>9.4582421375405179E-2</v>
      </c>
      <c r="S671" s="83">
        <v>4.9994694578363565E-2</v>
      </c>
      <c r="T671" s="87">
        <v>1.891849168658349</v>
      </c>
      <c r="U671" s="83">
        <v>8.0368820731059998E-2</v>
      </c>
      <c r="V671" s="83">
        <v>5.110267841850117E-2</v>
      </c>
      <c r="W671" s="29">
        <v>1.5726929237032581</v>
      </c>
      <c r="X671">
        <v>0.58846595444605432</v>
      </c>
      <c r="Y671">
        <v>0.49740742221882106</v>
      </c>
      <c r="Z671" s="5">
        <v>0</v>
      </c>
      <c r="AA671">
        <v>0</v>
      </c>
      <c r="AB671" s="5">
        <f>SUM(TBL_DATA[[#This Row],[Consumer.Discretionary.1]:[Utilities.1]])*SQRT(252)</f>
        <v>8.673920272438157E-2</v>
      </c>
      <c r="AR671" s="19">
        <v>1.5585528786139292E-3</v>
      </c>
      <c r="AS671" s="19">
        <v>1.1862518800727194E-4</v>
      </c>
      <c r="AT671" s="19">
        <v>1.950692132382455E-3</v>
      </c>
      <c r="AU671" s="19">
        <v>5.8713088005223546E-4</v>
      </c>
      <c r="AV671" s="19">
        <v>6.2726959037231484E-7</v>
      </c>
      <c r="AW671" s="19">
        <v>7.039234086614279E-4</v>
      </c>
      <c r="AX671" s="19">
        <v>2.5889384972250356E-5</v>
      </c>
      <c r="AY671" s="19">
        <v>2.1097345825386703E-3</v>
      </c>
      <c r="AZ671" s="19">
        <v>-2.1740889145373627E-3</v>
      </c>
      <c r="BA671" s="19">
        <v>5.9861931089334015E-4</v>
      </c>
      <c r="BB671" s="19">
        <v>-1.5649946681023282E-5</v>
      </c>
      <c r="BC671" s="19">
        <v>3.8274768886566937E-5</v>
      </c>
      <c r="BD671" s="19">
        <v>-2.7471692151841763E-5</v>
      </c>
      <c r="BE671" s="19">
        <v>6.7336335222797946E-5</v>
      </c>
      <c r="BF671" s="19">
        <v>3.0926581594864677E-5</v>
      </c>
      <c r="BG671" s="19">
        <v>5.2283070332708763E-3</v>
      </c>
      <c r="BH671" s="19">
        <v>1.2668314767030238E-4</v>
      </c>
      <c r="BO671" s="5">
        <f xml:space="preserve"> IF(ISBLANK(TBL_DATA[[#This Row],[SMALL.CAP]]),"",  SUM(TBL_DATA[[#This Row],[LARGE.CAP]:[SMALL.CAP]])*SQRT(252))</f>
        <v>8.6739202724381556E-2</v>
      </c>
    </row>
    <row r="672" spans="1:67" x14ac:dyDescent="0.25">
      <c r="A672" s="3">
        <f>DATE(YEAR(TBL_DATA[[#This Row],[Date]]), MONTH(TBL_DATA[[#This Row],[Date]]), DAY(TBL_DATA[[#This Row],[Date]]))</f>
        <v>41715</v>
      </c>
      <c r="B672" s="73" t="s">
        <v>788</v>
      </c>
      <c r="C672" s="11">
        <v>3.0032978919525633E-3</v>
      </c>
      <c r="D672" s="6">
        <v>0.19513938315099066</v>
      </c>
      <c r="E672" s="83">
        <v>0.1852494229908388</v>
      </c>
      <c r="F672" s="55">
        <v>0.3031978358505758</v>
      </c>
      <c r="G672" s="121">
        <v>0.35220721406224031</v>
      </c>
      <c r="H672" s="120">
        <v>3.091978749567262E-3</v>
      </c>
      <c r="I672" s="55">
        <v>0.16729664488551577</v>
      </c>
      <c r="J672" s="6">
        <v>0.60852973171609814</v>
      </c>
      <c r="K672" s="6">
        <v>0.25700397297254862</v>
      </c>
      <c r="L672" s="6">
        <v>3.3114003670110547E-3</v>
      </c>
      <c r="M672" s="6">
        <v>6.0984394649171977E-2</v>
      </c>
      <c r="N672" s="6">
        <v>3.4138939152913661E-2</v>
      </c>
      <c r="O672" s="6">
        <v>-1.3079915090982719E-2</v>
      </c>
      <c r="P672" s="55">
        <v>-9.2273505845946353E-3</v>
      </c>
      <c r="Q672" s="55">
        <v>-7.9359158682582014E-3</v>
      </c>
      <c r="R672" s="6">
        <v>9.7141718591641668E-2</v>
      </c>
      <c r="S672" s="83">
        <v>4.9958911265201751E-2</v>
      </c>
      <c r="T672" s="87">
        <v>1.944432257059703</v>
      </c>
      <c r="U672" s="83">
        <v>8.3724774241056954E-2</v>
      </c>
      <c r="V672" s="83">
        <v>5.1086725392460668E-2</v>
      </c>
      <c r="W672" s="29">
        <v>1.6388753359676675</v>
      </c>
      <c r="X672">
        <v>0.59347048289046378</v>
      </c>
      <c r="Y672">
        <v>0.50695559270270274</v>
      </c>
      <c r="Z672" s="5">
        <v>0</v>
      </c>
      <c r="AA672">
        <v>0</v>
      </c>
      <c r="AB672" s="5">
        <f>SUM(TBL_DATA[[#This Row],[Consumer.Discretionary.1]:[Utilities.1]])*SQRT(252)</f>
        <v>8.5668245953837638E-2</v>
      </c>
      <c r="AR672" s="19">
        <v>1.4987544826743585E-3</v>
      </c>
      <c r="AS672" s="19">
        <v>1.0761838134309798E-4</v>
      </c>
      <c r="AT672" s="19">
        <v>1.8724674868215343E-3</v>
      </c>
      <c r="AU672" s="19">
        <v>5.6514632844887811E-4</v>
      </c>
      <c r="AV672" s="19">
        <v>1.0293142042733573E-6</v>
      </c>
      <c r="AW672" s="19">
        <v>6.5841008343715162E-4</v>
      </c>
      <c r="AX672" s="19">
        <v>2.5051507695031758E-5</v>
      </c>
      <c r="AY672" s="19">
        <v>2.0965158370058619E-3</v>
      </c>
      <c r="AZ672" s="19">
        <v>-2.062413154091064E-3</v>
      </c>
      <c r="BA672" s="19">
        <v>6.4794095583471775E-4</v>
      </c>
      <c r="BB672" s="19">
        <v>-1.3928984112658521E-5</v>
      </c>
      <c r="BC672" s="19">
        <v>3.5867250228867921E-5</v>
      </c>
      <c r="BD672" s="19">
        <v>-2.4260143835646486E-5</v>
      </c>
      <c r="BE672" s="19">
        <v>7.4188758285169846E-5</v>
      </c>
      <c r="BF672" s="19">
        <v>2.7052125398676406E-5</v>
      </c>
      <c r="BG672" s="19">
        <v>5.1593173569205921E-3</v>
      </c>
      <c r="BH672" s="19">
        <v>1.2442689226352318E-4</v>
      </c>
      <c r="BO672" s="5">
        <f xml:space="preserve"> IF(ISBLANK(TBL_DATA[[#This Row],[SMALL.CAP]]),"",  SUM(TBL_DATA[[#This Row],[LARGE.CAP]:[SMALL.CAP]])*SQRT(252))</f>
        <v>8.566824595383761E-2</v>
      </c>
    </row>
    <row r="673" spans="1:67" x14ac:dyDescent="0.25">
      <c r="A673" s="3">
        <f>DATE(YEAR(TBL_DATA[[#This Row],[Date]]), MONTH(TBL_DATA[[#This Row],[Date]]), DAY(TBL_DATA[[#This Row],[Date]]))</f>
        <v>41716</v>
      </c>
      <c r="B673" s="73" t="s">
        <v>789</v>
      </c>
      <c r="C673" s="11">
        <v>7.7828751880446786E-3</v>
      </c>
      <c r="D673" s="6">
        <v>0.2044410038023714</v>
      </c>
      <c r="E673" s="83">
        <v>0.19933265524514665</v>
      </c>
      <c r="F673" s="55">
        <v>0.31232084533130294</v>
      </c>
      <c r="G673" s="121">
        <v>0.36013082481282271</v>
      </c>
      <c r="H673" s="120">
        <v>3.1479559300359745E-3</v>
      </c>
      <c r="I673" s="55">
        <v>0.17843399444166175</v>
      </c>
      <c r="J673" s="6">
        <v>0.63480257897577941</v>
      </c>
      <c r="K673" s="6">
        <v>0.27183825164948699</v>
      </c>
      <c r="L673" s="6">
        <v>3.358125941678352E-3</v>
      </c>
      <c r="M673" s="6">
        <v>6.2471699332118012E-2</v>
      </c>
      <c r="N673" s="6">
        <v>3.4138939152913661E-2</v>
      </c>
      <c r="O673" s="6">
        <v>-5.3988392495614157E-3</v>
      </c>
      <c r="P673" s="55">
        <v>-9.3841581597120562E-3</v>
      </c>
      <c r="Q673" s="55">
        <v>-8.0612275678754088E-3</v>
      </c>
      <c r="R673" s="6">
        <v>0.11227028952215434</v>
      </c>
      <c r="S673" s="83">
        <v>5.0392483392400392E-2</v>
      </c>
      <c r="T673" s="87">
        <v>2.2279173790249369</v>
      </c>
      <c r="U673" s="83">
        <v>9.5818888065709151E-2</v>
      </c>
      <c r="V673" s="83">
        <v>5.1379505793259887E-2</v>
      </c>
      <c r="W673" s="29">
        <v>1.8649242842323903</v>
      </c>
      <c r="X673">
        <v>0.60010901077456136</v>
      </c>
      <c r="Y673">
        <v>0.52138110020357187</v>
      </c>
      <c r="Z673" s="5">
        <v>0</v>
      </c>
      <c r="AA673">
        <v>0</v>
      </c>
      <c r="AB673" s="5">
        <f>SUM(TBL_DATA[[#This Row],[Consumer.Discretionary.1]:[Utilities.1]])*SQRT(252)</f>
        <v>8.3345896139455242E-2</v>
      </c>
      <c r="AR673" s="19">
        <v>1.4147088536684623E-3</v>
      </c>
      <c r="AS673" s="19">
        <v>1.0806448747241862E-4</v>
      </c>
      <c r="AT673" s="19">
        <v>1.832200478850441E-3</v>
      </c>
      <c r="AU673" s="19">
        <v>5.4031098460473618E-4</v>
      </c>
      <c r="AV673" s="19">
        <v>1.1826709100774079E-6</v>
      </c>
      <c r="AW673" s="19">
        <v>6.4253100785173619E-4</v>
      </c>
      <c r="AX673" s="19">
        <v>2.7225578233626011E-5</v>
      </c>
      <c r="AY673" s="19">
        <v>2.092974503181052E-3</v>
      </c>
      <c r="AZ673" s="19">
        <v>-2.0300034984351576E-3</v>
      </c>
      <c r="BA673" s="19">
        <v>6.3414058177341758E-4</v>
      </c>
      <c r="BB673" s="19">
        <v>-1.3037696138979263E-5</v>
      </c>
      <c r="BC673" s="19">
        <v>3.4410574985044228E-5</v>
      </c>
      <c r="BD673" s="19">
        <v>-2.2619079881792487E-5</v>
      </c>
      <c r="BE673" s="19">
        <v>7.6077030188450694E-5</v>
      </c>
      <c r="BF673" s="19">
        <v>2.5100701932603527E-5</v>
      </c>
      <c r="BG673" s="19">
        <v>5.0154301501968849E-3</v>
      </c>
      <c r="BH673" s="19">
        <v>1.2189857455064066E-4</v>
      </c>
      <c r="BO673" s="5">
        <f xml:space="preserve"> IF(ISBLANK(TBL_DATA[[#This Row],[SMALL.CAP]]),"",  SUM(TBL_DATA[[#This Row],[LARGE.CAP]:[SMALL.CAP]])*SQRT(252))</f>
        <v>8.3345896139455269E-2</v>
      </c>
    </row>
    <row r="674" spans="1:67" x14ac:dyDescent="0.25">
      <c r="A674" s="3">
        <f>DATE(YEAR(TBL_DATA[[#This Row],[Date]]), MONTH(TBL_DATA[[#This Row],[Date]]), DAY(TBL_DATA[[#This Row],[Date]]))</f>
        <v>41717</v>
      </c>
      <c r="B674" s="73" t="s">
        <v>790</v>
      </c>
      <c r="C674" s="11">
        <v>-1.233669302606717E-3</v>
      </c>
      <c r="D674" s="6">
        <v>0.20295512190917964</v>
      </c>
      <c r="E674" s="83">
        <v>0.20574595083901137</v>
      </c>
      <c r="F674" s="55">
        <v>0.31472699714767538</v>
      </c>
      <c r="G674" s="121">
        <v>0.36576711290612973</v>
      </c>
      <c r="H674" s="120">
        <v>3.1421324840571023E-3</v>
      </c>
      <c r="I674" s="55">
        <v>0.17908880075589595</v>
      </c>
      <c r="J674" s="6">
        <v>0.64155774875145011</v>
      </c>
      <c r="K674" s="6">
        <v>0.27634020099339324</v>
      </c>
      <c r="L674" s="6">
        <v>3.3563507303990925E-3</v>
      </c>
      <c r="M674" s="6">
        <v>6.2632591856964723E-2</v>
      </c>
      <c r="N674" s="6">
        <v>3.4227984548890956E-2</v>
      </c>
      <c r="O674" s="6">
        <v>-6.625848169916293E-3</v>
      </c>
      <c r="P674" s="55">
        <v>-9.4497399739569016E-3</v>
      </c>
      <c r="Q674" s="55">
        <v>-8.1234022450422938E-3</v>
      </c>
      <c r="R674" s="6">
        <v>0.10544932721865452</v>
      </c>
      <c r="S674" s="83">
        <v>5.0151522097042114E-2</v>
      </c>
      <c r="T674" s="87">
        <v>2.1026146926231339</v>
      </c>
      <c r="U674" s="83">
        <v>8.4112382744147451E-2</v>
      </c>
      <c r="V674" s="83">
        <v>5.0921640708657047E-2</v>
      </c>
      <c r="W674" s="29">
        <v>1.6518003264150076</v>
      </c>
      <c r="X674">
        <v>0.60478683261636046</v>
      </c>
      <c r="Y674">
        <v>0.52568070251188903</v>
      </c>
      <c r="Z674" s="5">
        <v>0</v>
      </c>
      <c r="AA674">
        <v>0</v>
      </c>
      <c r="AB674" s="5">
        <f>SUM(TBL_DATA[[#This Row],[Consumer.Discretionary.1]:[Utilities.1]])*SQRT(252)</f>
        <v>8.2405159799109839E-2</v>
      </c>
      <c r="AR674" s="19">
        <v>1.4159264922565327E-3</v>
      </c>
      <c r="AS674" s="19">
        <v>1.0470527482642279E-4</v>
      </c>
      <c r="AT674" s="19">
        <v>1.8168471453396087E-3</v>
      </c>
      <c r="AU674" s="19">
        <v>4.923789134408796E-4</v>
      </c>
      <c r="AV674" s="19">
        <v>1.568818982615708E-6</v>
      </c>
      <c r="AW674" s="19">
        <v>7.0644180063003789E-4</v>
      </c>
      <c r="AX674" s="19">
        <v>2.7580565310483748E-5</v>
      </c>
      <c r="AY674" s="19">
        <v>2.1040727628974993E-3</v>
      </c>
      <c r="AZ674" s="19">
        <v>-2.11583952078594E-3</v>
      </c>
      <c r="BA674" s="19">
        <v>6.4875730124930189E-4</v>
      </c>
      <c r="BB674" s="19">
        <v>-1.1402421362157216E-5</v>
      </c>
      <c r="BC674" s="19">
        <v>3.2138690694417197E-5</v>
      </c>
      <c r="BD674" s="19">
        <v>-1.9565768812024639E-5</v>
      </c>
      <c r="BE674" s="19">
        <v>8.2713018529393873E-5</v>
      </c>
      <c r="BF674" s="19">
        <v>2.1415013402073221E-5</v>
      </c>
      <c r="BG674" s="19">
        <v>4.954479365394923E-3</v>
      </c>
      <c r="BH674" s="19">
        <v>1.1985681357650254E-4</v>
      </c>
      <c r="BO674" s="5">
        <f xml:space="preserve"> IF(ISBLANK(TBL_DATA[[#This Row],[SMALL.CAP]]),"",  SUM(TBL_DATA[[#This Row],[LARGE.CAP]:[SMALL.CAP]])*SQRT(252))</f>
        <v>8.2405159799109853E-2</v>
      </c>
    </row>
    <row r="675" spans="1:67" x14ac:dyDescent="0.25">
      <c r="A675" s="3">
        <f>DATE(YEAR(TBL_DATA[[#This Row],[Date]]), MONTH(TBL_DATA[[#This Row],[Date]]), DAY(TBL_DATA[[#This Row],[Date]]))</f>
        <v>41718</v>
      </c>
      <c r="B675" s="73" t="s">
        <v>791</v>
      </c>
      <c r="C675" s="11">
        <v>3.7796909546807321E-3</v>
      </c>
      <c r="D675" s="6">
        <v>0.20750192050234673</v>
      </c>
      <c r="E675" s="83">
        <v>0.20782338714416637</v>
      </c>
      <c r="F675" s="55">
        <v>0.31699340576650425</v>
      </c>
      <c r="G675" s="121">
        <v>0.36952637816262929</v>
      </c>
      <c r="H675" s="120">
        <v>3.144517089341747E-3</v>
      </c>
      <c r="I675" s="55">
        <v>0.19848692658584044</v>
      </c>
      <c r="J675" s="6">
        <v>0.6354862153757056</v>
      </c>
      <c r="K675" s="6">
        <v>0.26955047026245194</v>
      </c>
      <c r="L675" s="6">
        <v>3.3846643393010229E-3</v>
      </c>
      <c r="M675" s="6">
        <v>6.286671523508508E-2</v>
      </c>
      <c r="N675" s="6">
        <v>3.4227984548890956E-2</v>
      </c>
      <c r="O675" s="6">
        <v>-2.8712008736303529E-3</v>
      </c>
      <c r="P675" s="55">
        <v>-9.4341594623320885E-3</v>
      </c>
      <c r="Q675" s="55">
        <v>-8.102863824756586E-3</v>
      </c>
      <c r="R675" s="6">
        <v>0.11305028374294523</v>
      </c>
      <c r="S675" s="83">
        <v>5.0081272640214981E-2</v>
      </c>
      <c r="T675" s="87">
        <v>2.2573364809457037</v>
      </c>
      <c r="U675" s="83">
        <v>9.5525432051865478E-2</v>
      </c>
      <c r="V675" s="83">
        <v>5.1174180331448396E-2</v>
      </c>
      <c r="W675" s="29">
        <v>1.8666724397569221</v>
      </c>
      <c r="X675">
        <v>0.60788681361140695</v>
      </c>
      <c r="Y675">
        <v>0.51918250188392523</v>
      </c>
      <c r="Z675" s="5">
        <v>0</v>
      </c>
      <c r="AA675">
        <v>0</v>
      </c>
      <c r="AB675" s="5">
        <f>SUM(TBL_DATA[[#This Row],[Consumer.Discretionary.1]:[Utilities.1]])*SQRT(252)</f>
        <v>8.0057934285598972E-2</v>
      </c>
      <c r="AR675" s="19">
        <v>1.3713610797558332E-3</v>
      </c>
      <c r="AS675" s="19">
        <v>9.7198415648641834E-5</v>
      </c>
      <c r="AT675" s="19">
        <v>1.7704787059801914E-3</v>
      </c>
      <c r="AU675" s="19">
        <v>4.7579339418318801E-4</v>
      </c>
      <c r="AV675" s="19">
        <v>1.6626189730736261E-6</v>
      </c>
      <c r="AW675" s="19">
        <v>6.7940801275218489E-4</v>
      </c>
      <c r="AX675" s="19">
        <v>2.5272942572507897E-5</v>
      </c>
      <c r="AY675" s="19">
        <v>1.9956976215418781E-3</v>
      </c>
      <c r="AZ675" s="19">
        <v>-1.9867860729466886E-3</v>
      </c>
      <c r="BA675" s="19">
        <v>6.2379835787972635E-4</v>
      </c>
      <c r="BB675" s="19">
        <v>-1.0709252596577337E-5</v>
      </c>
      <c r="BC675" s="19">
        <v>3.0908410294676248E-5</v>
      </c>
      <c r="BD675" s="19">
        <v>-1.8299792778239762E-5</v>
      </c>
      <c r="BE675" s="19">
        <v>8.3410682312734147E-5</v>
      </c>
      <c r="BF675" s="19">
        <v>1.9922966832180518E-5</v>
      </c>
      <c r="BG675" s="19">
        <v>4.8099742946271454E-3</v>
      </c>
      <c r="BH675" s="19">
        <v>1.1725926245546294E-4</v>
      </c>
      <c r="BO675" s="5">
        <f xml:space="preserve"> IF(ISBLANK(TBL_DATA[[#This Row],[SMALL.CAP]]),"",  SUM(TBL_DATA[[#This Row],[LARGE.CAP]:[SMALL.CAP]])*SQRT(252))</f>
        <v>8.0057934285598958E-2</v>
      </c>
    </row>
    <row r="676" spans="1:67" x14ac:dyDescent="0.25">
      <c r="A676" s="3">
        <f>DATE(YEAR(TBL_DATA[[#This Row],[Date]]), MONTH(TBL_DATA[[#This Row],[Date]]), DAY(TBL_DATA[[#This Row],[Date]]))</f>
        <v>41719</v>
      </c>
      <c r="B676" s="73" t="s">
        <v>792</v>
      </c>
      <c r="C676" s="11">
        <v>-7.998523349536502E-4</v>
      </c>
      <c r="D676" s="6">
        <v>0.20653609727177202</v>
      </c>
      <c r="E676" s="83">
        <v>0.2190364269902334</v>
      </c>
      <c r="F676" s="55">
        <v>0.33505989256045998</v>
      </c>
      <c r="G676" s="121">
        <v>0.38459542166968363</v>
      </c>
      <c r="H676" s="120">
        <v>3.1087370512553835E-3</v>
      </c>
      <c r="I676" s="55">
        <v>0.20034800940777675</v>
      </c>
      <c r="J676" s="6">
        <v>0.64159408189211586</v>
      </c>
      <c r="K676" s="6">
        <v>0.27119940151366229</v>
      </c>
      <c r="L676" s="6">
        <v>3.3830466634275223E-3</v>
      </c>
      <c r="M676" s="6">
        <v>6.2907713219246889E-2</v>
      </c>
      <c r="N676" s="6">
        <v>3.4265346653872347E-2</v>
      </c>
      <c r="O676" s="6">
        <v>-3.668756671860951E-3</v>
      </c>
      <c r="P676" s="55">
        <v>-9.4922374923873103E-3</v>
      </c>
      <c r="Q676" s="55">
        <v>-8.1600736618855519E-3</v>
      </c>
      <c r="R676" s="6">
        <v>0.11603598440956109</v>
      </c>
      <c r="S676" s="83">
        <v>5.0029370485648671E-2</v>
      </c>
      <c r="T676" s="87">
        <v>2.3193572751999136</v>
      </c>
      <c r="U676" s="83">
        <v>9.9563954743947525E-2</v>
      </c>
      <c r="V676" s="83">
        <v>5.1129382020096086E-2</v>
      </c>
      <c r="W676" s="29">
        <v>1.9472943112203964</v>
      </c>
      <c r="X676">
        <v>0.62015757809582872</v>
      </c>
      <c r="Y676">
        <v>0.52076808803311125</v>
      </c>
      <c r="Z676" s="5">
        <v>0</v>
      </c>
      <c r="AA676">
        <v>0</v>
      </c>
      <c r="AB676" s="5">
        <f>SUM(TBL_DATA[[#This Row],[Consumer.Discretionary.1]:[Utilities.1]])*SQRT(252)</f>
        <v>8.5148480131973611E-2</v>
      </c>
      <c r="AR676" s="19">
        <v>1.5546394552056278E-3</v>
      </c>
      <c r="AS676" s="19">
        <v>7.287353498710814E-5</v>
      </c>
      <c r="AT676" s="19">
        <v>1.6003241823212982E-3</v>
      </c>
      <c r="AU676" s="19">
        <v>5.3318811940130967E-4</v>
      </c>
      <c r="AV676" s="19">
        <v>2.4016633326190089E-6</v>
      </c>
      <c r="AW676" s="19">
        <v>6.7335049270386812E-4</v>
      </c>
      <c r="AX676" s="19">
        <v>2.6609418867246402E-5</v>
      </c>
      <c r="AY676" s="19">
        <v>2.1234708140485717E-3</v>
      </c>
      <c r="AZ676" s="19">
        <v>-1.8225364310564063E-3</v>
      </c>
      <c r="BA676" s="19">
        <v>6.0691087573481019E-4</v>
      </c>
      <c r="BB676" s="19">
        <v>-7.3820554430427297E-6</v>
      </c>
      <c r="BC676" s="19">
        <v>2.6107613296473823E-5</v>
      </c>
      <c r="BD676" s="19">
        <v>-1.2106268554344685E-5</v>
      </c>
      <c r="BE676" s="19">
        <v>9.550116873734714E-5</v>
      </c>
      <c r="BF676" s="19">
        <v>1.2470795477638161E-5</v>
      </c>
      <c r="BG676" s="19">
        <v>5.1299274611312871E-3</v>
      </c>
      <c r="BH676" s="19">
        <v>1.1194930001460885E-4</v>
      </c>
      <c r="BO676" s="5">
        <f xml:space="preserve"> IF(ISBLANK(TBL_DATA[[#This Row],[SMALL.CAP]]),"",  SUM(TBL_DATA[[#This Row],[LARGE.CAP]:[SMALL.CAP]])*SQRT(252))</f>
        <v>8.5148480131973611E-2</v>
      </c>
    </row>
    <row r="677" spans="1:67" x14ac:dyDescent="0.25">
      <c r="A677" s="3">
        <f>DATE(YEAR(TBL_DATA[[#This Row],[Date]]), MONTH(TBL_DATA[[#This Row],[Date]]), DAY(TBL_DATA[[#This Row],[Date]]))</f>
        <v>41722</v>
      </c>
      <c r="B677" s="73" t="s">
        <v>793</v>
      </c>
      <c r="C677" s="11">
        <v>-4.4704433497535579E-3</v>
      </c>
      <c r="D677" s="6">
        <v>0.20114234599948566</v>
      </c>
      <c r="E677" s="83">
        <v>0.21375541268068887</v>
      </c>
      <c r="F677" s="55">
        <v>0.3400903560666006</v>
      </c>
      <c r="G677" s="121">
        <v>0.39142589036057979</v>
      </c>
      <c r="H677" s="120">
        <v>3.1235654587558541E-3</v>
      </c>
      <c r="I677" s="55">
        <v>0.20525972972767126</v>
      </c>
      <c r="J677" s="6">
        <v>0.6770709877088501</v>
      </c>
      <c r="K677" s="6">
        <v>0.29992436195318661</v>
      </c>
      <c r="L677" s="6">
        <v>3.3501662401051787E-3</v>
      </c>
      <c r="M677" s="6">
        <v>6.3561501197939546E-2</v>
      </c>
      <c r="N677" s="6">
        <v>3.516993580032686E-2</v>
      </c>
      <c r="O677" s="6">
        <v>-8.1227990527491523E-3</v>
      </c>
      <c r="P677" s="55">
        <v>-9.6392414729407367E-3</v>
      </c>
      <c r="Q677" s="55">
        <v>-8.2932327154266773E-3</v>
      </c>
      <c r="R677" s="6">
        <v>0.1106466410743665</v>
      </c>
      <c r="S677" s="83">
        <v>5.0238264663905553E-2</v>
      </c>
      <c r="T677" s="87">
        <v>2.2024375605844178</v>
      </c>
      <c r="U677" s="83">
        <v>9.9225545392793046E-2</v>
      </c>
      <c r="V677" s="83">
        <v>5.1121034258657876E-2</v>
      </c>
      <c r="W677" s="29">
        <v>1.9409925255177749</v>
      </c>
      <c r="X677">
        <v>0.62564038421490975</v>
      </c>
      <c r="Y677">
        <v>0.54765350537834301</v>
      </c>
      <c r="Z677" s="5">
        <v>0</v>
      </c>
      <c r="AA677">
        <v>0</v>
      </c>
      <c r="AB677" s="5">
        <f>SUM(TBL_DATA[[#This Row],[Consumer.Discretionary.1]:[Utilities.1]])*SQRT(252)</f>
        <v>8.3450948715252202E-2</v>
      </c>
      <c r="AR677" s="19">
        <v>1.555031706677237E-3</v>
      </c>
      <c r="AS677" s="19">
        <v>6.1981868906292405E-5</v>
      </c>
      <c r="AT677" s="19">
        <v>1.5576748090786879E-3</v>
      </c>
      <c r="AU677" s="19">
        <v>4.7918799672551419E-4</v>
      </c>
      <c r="AV677" s="19">
        <v>2.6349429691858453E-6</v>
      </c>
      <c r="AW677" s="19">
        <v>6.8492585552827178E-4</v>
      </c>
      <c r="AX677" s="19">
        <v>2.2908063347257773E-5</v>
      </c>
      <c r="AY677" s="19">
        <v>2.0933388691594694E-3</v>
      </c>
      <c r="AZ677" s="19">
        <v>-1.7507461857655148E-3</v>
      </c>
      <c r="BA677" s="19">
        <v>5.5631745713979885E-4</v>
      </c>
      <c r="BB677" s="19">
        <v>-6.3397415528077488E-6</v>
      </c>
      <c r="BC677" s="19">
        <v>2.4610389133914283E-5</v>
      </c>
      <c r="BD677" s="19">
        <v>-1.016530634418861E-5</v>
      </c>
      <c r="BE677" s="19">
        <v>9.9341995205093055E-5</v>
      </c>
      <c r="BF677" s="19">
        <v>1.0134479264593169E-5</v>
      </c>
      <c r="BG677" s="19">
        <v>5.0226646539454954E-3</v>
      </c>
      <c r="BH677" s="19">
        <v>1.1032943100848654E-4</v>
      </c>
      <c r="BO677" s="5">
        <f xml:space="preserve"> IF(ISBLANK(TBL_DATA[[#This Row],[SMALL.CAP]]),"",  SUM(TBL_DATA[[#This Row],[LARGE.CAP]:[SMALL.CAP]])*SQRT(252))</f>
        <v>8.3450948715252257E-2</v>
      </c>
    </row>
    <row r="678" spans="1:67" x14ac:dyDescent="0.25">
      <c r="A678" s="3">
        <f>DATE(YEAR(TBL_DATA[[#This Row],[Date]]), MONTH(TBL_DATA[[#This Row],[Date]]), DAY(TBL_DATA[[#This Row],[Date]]))</f>
        <v>41723</v>
      </c>
      <c r="B678" s="73" t="s">
        <v>794</v>
      </c>
      <c r="C678" s="11">
        <v>-1.9421799423532185E-3</v>
      </c>
      <c r="D678" s="6">
        <v>0.1988095114271744</v>
      </c>
      <c r="E678" s="83">
        <v>0.16317374214490465</v>
      </c>
      <c r="F678" s="55">
        <v>0.32628195911292307</v>
      </c>
      <c r="G678" s="121">
        <v>0.38430264562578637</v>
      </c>
      <c r="H678" s="120">
        <v>3.0408521488417117E-3</v>
      </c>
      <c r="I678" s="55">
        <v>0.15566678759684494</v>
      </c>
      <c r="J678" s="6">
        <v>0.66839542317210043</v>
      </c>
      <c r="K678" s="6">
        <v>0.3117580350289873</v>
      </c>
      <c r="L678" s="6">
        <v>3.2150093163476343E-3</v>
      </c>
      <c r="M678" s="6">
        <v>6.1519377348298813E-2</v>
      </c>
      <c r="N678" s="6">
        <v>3.5383790581465825E-2</v>
      </c>
      <c r="O678" s="6">
        <v>-1.0049203057706291E-2</v>
      </c>
      <c r="P678" s="55">
        <v>-9.4770205176883063E-3</v>
      </c>
      <c r="Q678" s="55">
        <v>-8.1742567517767099E-3</v>
      </c>
      <c r="R678" s="6">
        <v>0.10787313540330512</v>
      </c>
      <c r="S678" s="83">
        <v>5.0429269398578551E-2</v>
      </c>
      <c r="T678" s="87">
        <v>2.1390977241947855</v>
      </c>
      <c r="U678" s="83">
        <v>9.84233290243679E-2</v>
      </c>
      <c r="V678" s="83">
        <v>5.117127368279361E-2</v>
      </c>
      <c r="W678" s="29">
        <v>1.9234097950050213</v>
      </c>
      <c r="X678">
        <v>0.61992148343623832</v>
      </c>
      <c r="Y678">
        <v>0.55835296634744158</v>
      </c>
      <c r="Z678" s="5">
        <v>0</v>
      </c>
      <c r="AA678">
        <v>0</v>
      </c>
      <c r="AB678" s="5">
        <f>SUM(TBL_DATA[[#This Row],[Consumer.Discretionary.1]:[Utilities.1]])*SQRT(252)</f>
        <v>8.3495451131962647E-2</v>
      </c>
      <c r="AR678" s="19">
        <v>1.5985188350604081E-3</v>
      </c>
      <c r="AS678" s="19">
        <v>8.0573077055680497E-5</v>
      </c>
      <c r="AT678" s="19">
        <v>1.3959823545422543E-3</v>
      </c>
      <c r="AU678" s="19">
        <v>4.6977943673025702E-4</v>
      </c>
      <c r="AV678" s="19">
        <v>1.9154992042523597E-6</v>
      </c>
      <c r="AW678" s="19">
        <v>7.5706250780006553E-4</v>
      </c>
      <c r="AX678" s="19">
        <v>2.7544253959658847E-5</v>
      </c>
      <c r="AY678" s="19">
        <v>2.181200022814537E-3</v>
      </c>
      <c r="AZ678" s="19">
        <v>-1.8328923835698263E-3</v>
      </c>
      <c r="BA678" s="19">
        <v>5.8724282601462234E-4</v>
      </c>
      <c r="BB678" s="19">
        <v>-7.2073986519179975E-6</v>
      </c>
      <c r="BC678" s="19">
        <v>2.3847918975844329E-5</v>
      </c>
      <c r="BD678" s="19">
        <v>-1.1993567872505775E-5</v>
      </c>
      <c r="BE678" s="19">
        <v>8.0246141513957308E-5</v>
      </c>
      <c r="BF678" s="19">
        <v>1.2607415749990471E-5</v>
      </c>
      <c r="BG678" s="19">
        <v>5.0563519940094335E-3</v>
      </c>
      <c r="BH678" s="19">
        <v>9.865912858327187E-5</v>
      </c>
      <c r="BO678" s="5">
        <f xml:space="preserve"> IF(ISBLANK(TBL_DATA[[#This Row],[SMALL.CAP]]),"",  SUM(TBL_DATA[[#This Row],[LARGE.CAP]:[SMALL.CAP]])*SQRT(252))</f>
        <v>8.3495451131962661E-2</v>
      </c>
    </row>
    <row r="679" spans="1:67" x14ac:dyDescent="0.25">
      <c r="A679" s="3">
        <f>DATE(YEAR(TBL_DATA[[#This Row],[Date]]), MONTH(TBL_DATA[[#This Row],[Date]]), DAY(TBL_DATA[[#This Row],[Date]]))</f>
        <v>41724</v>
      </c>
      <c r="B679" s="73" t="s">
        <v>795</v>
      </c>
      <c r="C679" s="11">
        <v>-9.1720376797223419E-3</v>
      </c>
      <c r="D679" s="6">
        <v>0.1878139854175549</v>
      </c>
      <c r="E679" s="83">
        <v>0.1266931168955916</v>
      </c>
      <c r="F679" s="55">
        <v>0.34217937510646834</v>
      </c>
      <c r="G679" s="121">
        <v>0.38741114853727965</v>
      </c>
      <c r="H679" s="120">
        <v>3.1818649910214372E-3</v>
      </c>
      <c r="I679" s="55">
        <v>0.11343709955295744</v>
      </c>
      <c r="J679" s="6">
        <v>0.68979209179791789</v>
      </c>
      <c r="K679" s="6">
        <v>0.30034649519479556</v>
      </c>
      <c r="L679" s="6">
        <v>3.400468145411117E-3</v>
      </c>
      <c r="M679" s="6">
        <v>6.4535320949548211E-2</v>
      </c>
      <c r="N679" s="6">
        <v>3.9856213276050385E-2</v>
      </c>
      <c r="O679" s="6">
        <v>-1.9129069068332116E-2</v>
      </c>
      <c r="P679" s="55">
        <v>-1.0165178781110878E-2</v>
      </c>
      <c r="Q679" s="55">
        <v>-8.798547950656415E-3</v>
      </c>
      <c r="R679" s="6">
        <v>8.5648903353799266E-2</v>
      </c>
      <c r="S679" s="83">
        <v>5.147043978986629E-2</v>
      </c>
      <c r="T679" s="87">
        <v>1.6640406358187398</v>
      </c>
      <c r="U679" s="83">
        <v>7.7742155479317843E-2</v>
      </c>
      <c r="V679" s="83">
        <v>5.2574313580409149E-2</v>
      </c>
      <c r="W679" s="29">
        <v>1.4787098524912938</v>
      </c>
      <c r="X679">
        <v>0.62242360859568935</v>
      </c>
      <c r="Y679">
        <v>0.54803877161638448</v>
      </c>
      <c r="Z679" s="5">
        <v>0</v>
      </c>
      <c r="AA679">
        <v>0</v>
      </c>
      <c r="AB679" s="5">
        <f>SUM(TBL_DATA[[#This Row],[Consumer.Discretionary.1]:[Utilities.1]])*SQRT(252)</f>
        <v>8.096292676584696E-2</v>
      </c>
      <c r="AR679" s="19">
        <v>1.5475368088285798E-3</v>
      </c>
      <c r="AS679" s="19">
        <v>7.8637311612856056E-5</v>
      </c>
      <c r="AT679" s="19">
        <v>1.3512617659423517E-3</v>
      </c>
      <c r="AU679" s="19">
        <v>4.54077226200583E-4</v>
      </c>
      <c r="AV679" s="19">
        <v>1.8193738011886843E-6</v>
      </c>
      <c r="AW679" s="19">
        <v>7.3699048473889852E-4</v>
      </c>
      <c r="AX679" s="19">
        <v>2.7488172894363795E-5</v>
      </c>
      <c r="AY679" s="19">
        <v>2.113563442964192E-3</v>
      </c>
      <c r="AZ679" s="19">
        <v>-1.7738089237850038E-3</v>
      </c>
      <c r="BA679" s="19">
        <v>5.6969002546519254E-4</v>
      </c>
      <c r="BB679" s="19">
        <v>-7.0706972735346223E-6</v>
      </c>
      <c r="BC679" s="19">
        <v>2.3166918668939919E-5</v>
      </c>
      <c r="BD679" s="19">
        <v>-1.179028343231135E-5</v>
      </c>
      <c r="BE679" s="19">
        <v>7.6914241781719092E-5</v>
      </c>
      <c r="BF679" s="19">
        <v>1.2428412694199602E-5</v>
      </c>
      <c r="BG679" s="19">
        <v>4.9041598647132723E-3</v>
      </c>
      <c r="BH679" s="19">
        <v>9.5305836963848755E-5</v>
      </c>
      <c r="BO679" s="5">
        <f xml:space="preserve"> IF(ISBLANK(TBL_DATA[[#This Row],[SMALL.CAP]]),"",  SUM(TBL_DATA[[#This Row],[LARGE.CAP]:[SMALL.CAP]])*SQRT(252))</f>
        <v>8.0962926765846974E-2</v>
      </c>
    </row>
    <row r="680" spans="1:67" x14ac:dyDescent="0.25">
      <c r="A680" s="3">
        <f>DATE(YEAR(TBL_DATA[[#This Row],[Date]]), MONTH(TBL_DATA[[#This Row],[Date]]), DAY(TBL_DATA[[#This Row],[Date]]))</f>
        <v>41725</v>
      </c>
      <c r="B680" s="73" t="s">
        <v>796</v>
      </c>
      <c r="C680" s="11">
        <v>-1.813860395296467E-3</v>
      </c>
      <c r="D680" s="6">
        <v>0.18565945667242678</v>
      </c>
      <c r="E680" s="83">
        <v>0.124721197323308</v>
      </c>
      <c r="F680" s="55">
        <v>0.34422783258738604</v>
      </c>
      <c r="G680" s="121">
        <v>0.38954979407876267</v>
      </c>
      <c r="H680" s="120">
        <v>3.1848961000107215E-3</v>
      </c>
      <c r="I680" s="55">
        <v>0.11220383503830211</v>
      </c>
      <c r="J680" s="6">
        <v>0.69255336781306254</v>
      </c>
      <c r="K680" s="6">
        <v>0.3038407490027264</v>
      </c>
      <c r="L680" s="6">
        <v>3.4011395071820096E-3</v>
      </c>
      <c r="M680" s="6">
        <v>6.4709853580076721E-2</v>
      </c>
      <c r="N680" s="6">
        <v>4.0020970688384297E-2</v>
      </c>
      <c r="O680" s="6">
        <v>-2.0908232002846638E-2</v>
      </c>
      <c r="P680" s="55">
        <v>-1.0226539595029378E-2</v>
      </c>
      <c r="Q680" s="55">
        <v>-8.8562127780935414E-3</v>
      </c>
      <c r="R680" s="6">
        <v>7.7629341994519763E-2</v>
      </c>
      <c r="S680" s="83">
        <v>5.1446558963694662E-2</v>
      </c>
      <c r="T680" s="87">
        <v>1.5089316673113558</v>
      </c>
      <c r="U680" s="83">
        <v>7.2747924192416491E-2</v>
      </c>
      <c r="V680" s="83">
        <v>5.2521624662228171E-2</v>
      </c>
      <c r="W680" s="29">
        <v>1.385104224407864</v>
      </c>
      <c r="X680">
        <v>0.62413924254028652</v>
      </c>
      <c r="Y680">
        <v>0.5512175151450891</v>
      </c>
      <c r="Z680" s="5">
        <v>0</v>
      </c>
      <c r="AA680">
        <v>0</v>
      </c>
      <c r="AB680" s="5">
        <f>SUM(TBL_DATA[[#This Row],[Consumer.Discretionary.1]:[Utilities.1]])*SQRT(252)</f>
        <v>8.1293526013563738E-2</v>
      </c>
      <c r="AR680" s="19">
        <v>1.5136619840838122E-3</v>
      </c>
      <c r="AS680" s="19">
        <v>1.330825947278645E-4</v>
      </c>
      <c r="AT680" s="19">
        <v>1.2314252198062758E-3</v>
      </c>
      <c r="AU680" s="19">
        <v>5.2198312898146999E-4</v>
      </c>
      <c r="AV680" s="19">
        <v>1.1135888159928312E-6</v>
      </c>
      <c r="AW680" s="19">
        <v>7.9024434813556297E-4</v>
      </c>
      <c r="AX680" s="19">
        <v>2.6122733599803725E-5</v>
      </c>
      <c r="AY680" s="19">
        <v>2.425681206452061E-3</v>
      </c>
      <c r="AZ680" s="19">
        <v>-2.1065357181177958E-3</v>
      </c>
      <c r="BA680" s="19">
        <v>5.9216856709073094E-4</v>
      </c>
      <c r="BB680" s="19">
        <v>-7.9368671126915587E-6</v>
      </c>
      <c r="BC680" s="19">
        <v>2.2453276510050534E-5</v>
      </c>
      <c r="BD680" s="19">
        <v>-1.3610383220008747E-5</v>
      </c>
      <c r="BE680" s="19">
        <v>5.8227223290078854E-5</v>
      </c>
      <c r="BF680" s="19">
        <v>1.4884617194851152E-5</v>
      </c>
      <c r="BG680" s="19">
        <v>4.9550925386318808E-3</v>
      </c>
      <c r="BH680" s="19">
        <v>8.3963514056233923E-5</v>
      </c>
      <c r="BO680" s="5">
        <f xml:space="preserve"> IF(ISBLANK(TBL_DATA[[#This Row],[SMALL.CAP]]),"",  SUM(TBL_DATA[[#This Row],[LARGE.CAP]:[SMALL.CAP]])*SQRT(252))</f>
        <v>8.1293526013563724E-2</v>
      </c>
    </row>
    <row r="681" spans="1:67" x14ac:dyDescent="0.25">
      <c r="A681" s="3">
        <f>DATE(YEAR(TBL_DATA[[#This Row],[Date]]), MONTH(TBL_DATA[[#This Row],[Date]]), DAY(TBL_DATA[[#This Row],[Date]]))</f>
        <v>41726</v>
      </c>
      <c r="B681" s="73" t="s">
        <v>797</v>
      </c>
      <c r="C681" s="11">
        <v>1.0401654238987651E-3</v>
      </c>
      <c r="D681" s="6">
        <v>0.18689273864377598</v>
      </c>
      <c r="E681" s="83">
        <v>0.14587434676866984</v>
      </c>
      <c r="F681" s="55">
        <v>0.35057131532982638</v>
      </c>
      <c r="G681" s="121">
        <v>0.41121684979362066</v>
      </c>
      <c r="H681" s="120">
        <v>3.1001810480873028E-3</v>
      </c>
      <c r="I681" s="55">
        <v>0.12872455760240098</v>
      </c>
      <c r="J681" s="6">
        <v>0.69153855167994294</v>
      </c>
      <c r="K681" s="6">
        <v>0.30964601306253342</v>
      </c>
      <c r="L681" s="6">
        <v>3.3569532197773384E-3</v>
      </c>
      <c r="M681" s="6">
        <v>6.4137147530706207E-2</v>
      </c>
      <c r="N681" s="6">
        <v>3.9332413008421559E-2</v>
      </c>
      <c r="O681" s="6">
        <v>-1.9889814598952116E-2</v>
      </c>
      <c r="P681" s="55">
        <v>-1.005597659085538E-2</v>
      </c>
      <c r="Q681" s="55">
        <v>-8.6977776712065108E-3</v>
      </c>
      <c r="R681" s="6">
        <v>7.5596748046291795E-2</v>
      </c>
      <c r="S681" s="83">
        <v>5.1454564881684123E-2</v>
      </c>
      <c r="T681" s="87">
        <v>1.4691941953084395</v>
      </c>
      <c r="U681" s="83">
        <v>6.9759823547450805E-2</v>
      </c>
      <c r="V681" s="83">
        <v>5.2514717154521433E-2</v>
      </c>
      <c r="W681" s="29">
        <v>1.3283861615818413</v>
      </c>
      <c r="X681">
        <v>0.64126191980626812</v>
      </c>
      <c r="Y681">
        <v>0.55645845582804609</v>
      </c>
      <c r="Z681" s="5">
        <v>0</v>
      </c>
      <c r="AA681">
        <v>0</v>
      </c>
      <c r="AB681" s="5">
        <f>SUM(TBL_DATA[[#This Row],[Consumer.Discretionary.1]:[Utilities.1]])*SQRT(252)</f>
        <v>8.0724125843833261E-2</v>
      </c>
      <c r="AR681" s="19">
        <v>1.4718828183938619E-3</v>
      </c>
      <c r="AS681" s="19">
        <v>1.302574894906015E-4</v>
      </c>
      <c r="AT681" s="19">
        <v>1.104396897405664E-3</v>
      </c>
      <c r="AU681" s="19">
        <v>5.0782947866517749E-4</v>
      </c>
      <c r="AV681" s="19">
        <v>5.6419694457057777E-7</v>
      </c>
      <c r="AW681" s="19">
        <v>8.0754764038201189E-4</v>
      </c>
      <c r="AX681" s="19">
        <v>2.1210300465830071E-5</v>
      </c>
      <c r="AY681" s="19">
        <v>2.4197913007492256E-3</v>
      </c>
      <c r="AZ681" s="19">
        <v>-1.954489016773159E-3</v>
      </c>
      <c r="BA681" s="19">
        <v>5.8475879521090114E-4</v>
      </c>
      <c r="BB681" s="19">
        <v>-8.6079536521873387E-6</v>
      </c>
      <c r="BC681" s="19">
        <v>2.1890545394967912E-5</v>
      </c>
      <c r="BD681" s="19">
        <v>-1.5021589522019365E-5</v>
      </c>
      <c r="BE681" s="19">
        <v>4.3671279459945815E-5</v>
      </c>
      <c r="BF681" s="19">
        <v>1.6790203899534643E-5</v>
      </c>
      <c r="BG681" s="19">
        <v>4.9426993759411758E-3</v>
      </c>
      <c r="BH681" s="19">
        <v>7.5112132108893156E-5</v>
      </c>
      <c r="BO681" s="5">
        <f xml:space="preserve"> IF(ISBLANK(TBL_DATA[[#This Row],[SMALL.CAP]]),"",  SUM(TBL_DATA[[#This Row],[LARGE.CAP]:[SMALL.CAP]])*SQRT(252))</f>
        <v>8.0724125843833289E-2</v>
      </c>
    </row>
    <row r="682" spans="1:67" x14ac:dyDescent="0.25">
      <c r="A682" s="3">
        <f>DATE(YEAR(TBL_DATA[[#This Row],[Date]]), MONTH(TBL_DATA[[#This Row],[Date]]), DAY(TBL_DATA[[#This Row],[Date]]))</f>
        <v>41729</v>
      </c>
      <c r="B682" s="73" t="s">
        <v>798</v>
      </c>
      <c r="C682" s="11">
        <v>1.0578632414432038E-2</v>
      </c>
      <c r="D682" s="6">
        <v>0.19944844064124712</v>
      </c>
      <c r="E682" s="83">
        <v>0.17651770901496477</v>
      </c>
      <c r="F682" s="55">
        <v>0.36658193368916386</v>
      </c>
      <c r="G682" s="121">
        <v>0.41720164721244801</v>
      </c>
      <c r="H682" s="120">
        <v>3.2295380922245051E-3</v>
      </c>
      <c r="I682" s="55">
        <v>0.15960687672252449</v>
      </c>
      <c r="J682" s="6">
        <v>0.74281415431283737</v>
      </c>
      <c r="K682" s="6">
        <v>0.33706712794747623</v>
      </c>
      <c r="L682" s="6">
        <v>3.4444194327749159E-3</v>
      </c>
      <c r="M682" s="6">
        <v>6.7155490261542328E-2</v>
      </c>
      <c r="N682" s="6">
        <v>3.9332413008421559E-2</v>
      </c>
      <c r="O682" s="6">
        <v>-9.5215892219535636E-3</v>
      </c>
      <c r="P682" s="55">
        <v>-1.0402764791888057E-2</v>
      </c>
      <c r="Q682" s="55">
        <v>-8.9806480025804384E-3</v>
      </c>
      <c r="R682" s="6">
        <v>8.9338918684379154E-2</v>
      </c>
      <c r="S682" s="83">
        <v>5.2604330874276191E-2</v>
      </c>
      <c r="T682" s="87">
        <v>1.6983186973311808</v>
      </c>
      <c r="U682" s="83">
        <v>8.1305209601438833E-2</v>
      </c>
      <c r="V682" s="83">
        <v>5.3236644665739623E-2</v>
      </c>
      <c r="W682" s="29">
        <v>1.5272414351418113</v>
      </c>
      <c r="X682">
        <v>0.64591148558641387</v>
      </c>
      <c r="Y682">
        <v>0.5805748254510148</v>
      </c>
      <c r="Z682" s="5">
        <v>0</v>
      </c>
      <c r="AA682">
        <v>0</v>
      </c>
      <c r="AB682" s="5">
        <f>SUM(TBL_DATA[[#This Row],[Consumer.Discretionary.1]:[Utilities.1]])*SQRT(252)</f>
        <v>7.8953665088504765E-2</v>
      </c>
      <c r="AR682" s="19">
        <v>1.4257543878425467E-3</v>
      </c>
      <c r="AS682" s="19">
        <v>1.3034107210838585E-4</v>
      </c>
      <c r="AT682" s="19">
        <v>1.0908201370523169E-3</v>
      </c>
      <c r="AU682" s="19">
        <v>5.1581400125602205E-4</v>
      </c>
      <c r="AV682" s="19">
        <v>8.4107798427429569E-7</v>
      </c>
      <c r="AW682" s="19">
        <v>8.1845229567342834E-4</v>
      </c>
      <c r="AX682" s="19">
        <v>1.9340925032560541E-5</v>
      </c>
      <c r="AY682" s="19">
        <v>2.3084204801239864E-3</v>
      </c>
      <c r="AZ682" s="19">
        <v>-1.922917667635961E-3</v>
      </c>
      <c r="BA682" s="19">
        <v>5.9435194146749209E-4</v>
      </c>
      <c r="BB682" s="19">
        <v>-7.6052480177642588E-6</v>
      </c>
      <c r="BC682" s="19">
        <v>2.0650870443014464E-5</v>
      </c>
      <c r="BD682" s="19">
        <v>-1.313315454130698E-5</v>
      </c>
      <c r="BE682" s="19">
        <v>4.8954220673848138E-5</v>
      </c>
      <c r="BF682" s="19">
        <v>1.4489917215038282E-5</v>
      </c>
      <c r="BG682" s="19">
        <v>4.82779732649665E-3</v>
      </c>
      <c r="BH682" s="19">
        <v>7.4854222600043811E-5</v>
      </c>
      <c r="BO682" s="5">
        <f xml:space="preserve"> IF(ISBLANK(TBL_DATA[[#This Row],[SMALL.CAP]]),"",  SUM(TBL_DATA[[#This Row],[LARGE.CAP]:[SMALL.CAP]])*SQRT(252))</f>
        <v>7.8953665088504765E-2</v>
      </c>
    </row>
    <row r="683" spans="1:67" x14ac:dyDescent="0.25">
      <c r="A683" s="3">
        <f>DATE(YEAR(TBL_DATA[[#This Row],[Date]]), MONTH(TBL_DATA[[#This Row],[Date]]), DAY(TBL_DATA[[#This Row],[Date]]))</f>
        <v>41730</v>
      </c>
      <c r="B683" s="73" t="s">
        <v>799</v>
      </c>
      <c r="C683" s="11">
        <v>6.6276030375481158E-3</v>
      </c>
      <c r="D683" s="6">
        <v>0.20739790876982322</v>
      </c>
      <c r="E683" s="83">
        <v>0.19246854988392093</v>
      </c>
      <c r="F683" s="55">
        <v>0.37295644321757832</v>
      </c>
      <c r="G683" s="121">
        <v>0.42460348980104368</v>
      </c>
      <c r="H683" s="120">
        <v>3.2569337511356455E-3</v>
      </c>
      <c r="I683" s="55">
        <v>0.17480061772380706</v>
      </c>
      <c r="J683" s="6">
        <v>0.76046490295735647</v>
      </c>
      <c r="K683" s="6">
        <v>0.35313504365577653</v>
      </c>
      <c r="L683" s="6">
        <v>3.4532826366074818E-3</v>
      </c>
      <c r="M683" s="6">
        <v>6.8159372474742505E-2</v>
      </c>
      <c r="N683" s="6">
        <v>3.9332413008421559E-2</v>
      </c>
      <c r="O683" s="6">
        <v>-2.957091498055231E-3</v>
      </c>
      <c r="P683" s="55">
        <v>-1.0471372692941469E-2</v>
      </c>
      <c r="Q683" s="55">
        <v>-9.0279972136247527E-3</v>
      </c>
      <c r="R683" s="6">
        <v>8.3864457987331997E-2</v>
      </c>
      <c r="S683" s="83">
        <v>5.2371526452273609E-2</v>
      </c>
      <c r="T683" s="87">
        <v>1.6013369032456601</v>
      </c>
      <c r="U683" s="83">
        <v>7.3424207374800821E-2</v>
      </c>
      <c r="V683" s="83">
        <v>5.2900938623831543E-2</v>
      </c>
      <c r="W683" s="29">
        <v>1.3879566088024697</v>
      </c>
      <c r="X683">
        <v>0.65161606011595785</v>
      </c>
      <c r="Y683">
        <v>0.59425166693563125</v>
      </c>
      <c r="Z683" s="5">
        <v>0</v>
      </c>
      <c r="AA683">
        <v>0</v>
      </c>
      <c r="AB683" s="5">
        <f>SUM(TBL_DATA[[#This Row],[Consumer.Discretionary.1]:[Utilities.1]])*SQRT(252)</f>
        <v>8.4820587773018943E-2</v>
      </c>
      <c r="AR683" s="19">
        <v>1.565484633703973E-3</v>
      </c>
      <c r="AS683" s="19">
        <v>1.9897800133820398E-4</v>
      </c>
      <c r="AT683" s="19">
        <v>9.9159066013655597E-4</v>
      </c>
      <c r="AU683" s="19">
        <v>5.931072793216029E-4</v>
      </c>
      <c r="AV683" s="19">
        <v>1.7126167303834466E-6</v>
      </c>
      <c r="AW683" s="19">
        <v>8.5550511088048156E-4</v>
      </c>
      <c r="AX683" s="19">
        <v>2.5286081498919719E-5</v>
      </c>
      <c r="AY683" s="19">
        <v>2.7544331134024057E-3</v>
      </c>
      <c r="AZ683" s="19">
        <v>-2.235087314764508E-3</v>
      </c>
      <c r="BA683" s="19">
        <v>5.9665693387515623E-4</v>
      </c>
      <c r="BB683" s="19">
        <v>-4.4723231295064578E-6</v>
      </c>
      <c r="BC683" s="19">
        <v>1.6802140285667946E-5</v>
      </c>
      <c r="BD683" s="19">
        <v>-7.2301911944573943E-6</v>
      </c>
      <c r="BE683" s="19">
        <v>6.565530228100339E-5</v>
      </c>
      <c r="BF683" s="19">
        <v>7.2962708294596E-6</v>
      </c>
      <c r="BG683" s="19">
        <v>5.1864634602984761E-3</v>
      </c>
      <c r="BH683" s="19">
        <v>7.4207810493518317E-5</v>
      </c>
      <c r="BO683" s="5">
        <f xml:space="preserve"> IF(ISBLANK(TBL_DATA[[#This Row],[SMALL.CAP]]),"",  SUM(TBL_DATA[[#This Row],[LARGE.CAP]:[SMALL.CAP]])*SQRT(252))</f>
        <v>8.4820587773018943E-2</v>
      </c>
    </row>
    <row r="684" spans="1:67" x14ac:dyDescent="0.25">
      <c r="A684" s="3">
        <f>DATE(YEAR(TBL_DATA[[#This Row],[Date]]), MONTH(TBL_DATA[[#This Row],[Date]]), DAY(TBL_DATA[[#This Row],[Date]]))</f>
        <v>41731</v>
      </c>
      <c r="B684" s="73" t="s">
        <v>800</v>
      </c>
      <c r="C684" s="11">
        <v>5.9071106844857998E-4</v>
      </c>
      <c r="D684" s="6">
        <v>0.20811113207855536</v>
      </c>
      <c r="E684" s="83">
        <v>0.19374405601338029</v>
      </c>
      <c r="F684" s="55">
        <v>0.37360309749740506</v>
      </c>
      <c r="G684" s="121">
        <v>0.42531955514035263</v>
      </c>
      <c r="H684" s="120">
        <v>3.2549665278163334E-3</v>
      </c>
      <c r="I684" s="55">
        <v>0.17877295280604399</v>
      </c>
      <c r="J684" s="6">
        <v>0.76472423750363583</v>
      </c>
      <c r="K684" s="6">
        <v>0.35524137248927895</v>
      </c>
      <c r="L684" s="6">
        <v>3.4477192866262524E-3</v>
      </c>
      <c r="M684" s="6">
        <v>6.8160628703885201E-2</v>
      </c>
      <c r="N684" s="6">
        <v>3.9332413008421559E-2</v>
      </c>
      <c r="O684" s="6">
        <v>-2.3681272162848765E-3</v>
      </c>
      <c r="P684" s="55">
        <v>-1.0472936564378093E-2</v>
      </c>
      <c r="Q684" s="55">
        <v>-9.0295344825520613E-3</v>
      </c>
      <c r="R684" s="6">
        <v>8.5684484310812881E-2</v>
      </c>
      <c r="S684" s="83">
        <v>5.2319818810261438E-2</v>
      </c>
      <c r="T684" s="87">
        <v>1.6377060597543136</v>
      </c>
      <c r="U684" s="83">
        <v>7.7609339690631884E-2</v>
      </c>
      <c r="V684" s="83">
        <v>5.2691917001951173E-2</v>
      </c>
      <c r="W684" s="29">
        <v>1.4728889003555901</v>
      </c>
      <c r="X684">
        <v>0.65216528207223101</v>
      </c>
      <c r="Y684">
        <v>0.59602128526528231</v>
      </c>
      <c r="Z684" s="5">
        <v>0</v>
      </c>
      <c r="AA684">
        <v>0</v>
      </c>
      <c r="AB684" s="5">
        <f>SUM(TBL_DATA[[#This Row],[Consumer.Discretionary.1]:[Utilities.1]])*SQRT(252)</f>
        <v>8.4610190098074828E-2</v>
      </c>
      <c r="AR684" s="19">
        <v>1.574066104082989E-3</v>
      </c>
      <c r="AS684" s="19">
        <v>2.0911124236942154E-4</v>
      </c>
      <c r="AT684" s="19">
        <v>8.9929161807195753E-4</v>
      </c>
      <c r="AU684" s="19">
        <v>6.8229050608846942E-4</v>
      </c>
      <c r="AV684" s="19">
        <v>2.1471682853881456E-6</v>
      </c>
      <c r="AW684" s="19">
        <v>8.6323163505055793E-4</v>
      </c>
      <c r="AX684" s="19">
        <v>3.0742328833176893E-5</v>
      </c>
      <c r="AY684" s="19">
        <v>2.7640952285248846E-3</v>
      </c>
      <c r="AZ684" s="19">
        <v>-2.2789941460369082E-3</v>
      </c>
      <c r="BA684" s="19">
        <v>5.8698222161975727E-4</v>
      </c>
      <c r="BB684" s="19">
        <v>-3.0229216181312551E-6</v>
      </c>
      <c r="BC684" s="19">
        <v>1.5141467205643779E-5</v>
      </c>
      <c r="BD684" s="19">
        <v>-4.4865879403597258E-6</v>
      </c>
      <c r="BE684" s="19">
        <v>7.433063651284936E-5</v>
      </c>
      <c r="BF684" s="19">
        <v>3.9367190297365657E-6</v>
      </c>
      <c r="BG684" s="19">
        <v>5.1663330386448238E-3</v>
      </c>
      <c r="BH684" s="19">
        <v>7.4685711818868599E-5</v>
      </c>
      <c r="BO684" s="5">
        <f xml:space="preserve"> IF(ISBLANK(TBL_DATA[[#This Row],[SMALL.CAP]]),"",  SUM(TBL_DATA[[#This Row],[LARGE.CAP]:[SMALL.CAP]])*SQRT(252))</f>
        <v>8.46101900980748E-2</v>
      </c>
    </row>
    <row r="685" spans="1:67" x14ac:dyDescent="0.25">
      <c r="A685" s="3">
        <f>DATE(YEAR(TBL_DATA[[#This Row],[Date]]), MONTH(TBL_DATA[[#This Row],[Date]]), DAY(TBL_DATA[[#This Row],[Date]]))</f>
        <v>41732</v>
      </c>
      <c r="B685" s="73" t="s">
        <v>801</v>
      </c>
      <c r="C685" s="11">
        <v>-5.2640641527070238E-3</v>
      </c>
      <c r="D685" s="6">
        <v>0.20175155757569452</v>
      </c>
      <c r="E685" s="83">
        <v>0.18288613912673801</v>
      </c>
      <c r="F685" s="55">
        <v>0.36802276355144509</v>
      </c>
      <c r="G685" s="121">
        <v>0.40443921319780995</v>
      </c>
      <c r="H685" s="120">
        <v>3.3072329846130588E-3</v>
      </c>
      <c r="I685" s="55">
        <v>0.18364065580701183</v>
      </c>
      <c r="J685" s="6">
        <v>0.76939627654786202</v>
      </c>
      <c r="K685" s="6">
        <v>0.36268698278506578</v>
      </c>
      <c r="L685" s="6">
        <v>3.4211974352581064E-3</v>
      </c>
      <c r="M685" s="6">
        <v>6.8030241650632484E-2</v>
      </c>
      <c r="N685" s="6">
        <v>3.9140810205105639E-2</v>
      </c>
      <c r="O685" s="6">
        <v>-7.6197253954034538E-3</v>
      </c>
      <c r="P685" s="55">
        <v>-1.0445732886249165E-2</v>
      </c>
      <c r="Q685" s="55">
        <v>-9.0050919430406471E-3</v>
      </c>
      <c r="R685" s="6">
        <v>6.9880002921205442E-2</v>
      </c>
      <c r="S685" s="83">
        <v>5.277165385939056E-2</v>
      </c>
      <c r="T685" s="87">
        <v>1.3241958098830837</v>
      </c>
      <c r="U685" s="83">
        <v>6.4651649161031832E-2</v>
      </c>
      <c r="V685" s="83">
        <v>5.2956422192543644E-2</v>
      </c>
      <c r="W685" s="29">
        <v>1.2208462445964656</v>
      </c>
      <c r="X685">
        <v>0.63595535472060449</v>
      </c>
      <c r="Y685">
        <v>0.60223498967186029</v>
      </c>
      <c r="Z685" s="5">
        <v>0</v>
      </c>
      <c r="AA685">
        <v>0</v>
      </c>
      <c r="AB685" s="5">
        <f>SUM(TBL_DATA[[#This Row],[Consumer.Discretionary.1]:[Utilities.1]])*SQRT(252)</f>
        <v>8.3728580687020229E-2</v>
      </c>
      <c r="AR685" s="19">
        <v>1.6040380661416181E-3</v>
      </c>
      <c r="AS685" s="19">
        <v>1.9780805522756953E-4</v>
      </c>
      <c r="AT685" s="19">
        <v>9.0727414951035333E-4</v>
      </c>
      <c r="AU685" s="19">
        <v>6.5403071114287104E-4</v>
      </c>
      <c r="AV685" s="19">
        <v>2.4936498375332148E-6</v>
      </c>
      <c r="AW685" s="19">
        <v>8.4021362981426891E-4</v>
      </c>
      <c r="AX685" s="19">
        <v>3.3398272623943231E-5</v>
      </c>
      <c r="AY685" s="19">
        <v>2.6621931569856608E-3</v>
      </c>
      <c r="AZ685" s="19">
        <v>-2.2426660912440396E-3</v>
      </c>
      <c r="BA685" s="19">
        <v>6.1747821365095931E-4</v>
      </c>
      <c r="BB685" s="19">
        <v>-1.8570011607103684E-6</v>
      </c>
      <c r="BC685" s="19">
        <v>1.3793823970390053E-5</v>
      </c>
      <c r="BD685" s="19">
        <v>-2.2808376609591099E-6</v>
      </c>
      <c r="BE685" s="19">
        <v>8.1216031616972376E-5</v>
      </c>
      <c r="BF685" s="19">
        <v>1.2373398503922556E-6</v>
      </c>
      <c r="BG685" s="19">
        <v>5.1054446088964617E-3</v>
      </c>
      <c r="BH685" s="19">
        <v>7.4993845856770062E-5</v>
      </c>
      <c r="BO685" s="5">
        <f xml:space="preserve"> IF(ISBLANK(TBL_DATA[[#This Row],[SMALL.CAP]]),"",  SUM(TBL_DATA[[#This Row],[LARGE.CAP]:[SMALL.CAP]])*SQRT(252))</f>
        <v>8.3728580687020229E-2</v>
      </c>
    </row>
    <row r="686" spans="1:67" x14ac:dyDescent="0.25">
      <c r="A686" s="3">
        <f>DATE(YEAR(TBL_DATA[[#This Row],[Date]]), MONTH(TBL_DATA[[#This Row],[Date]]), DAY(TBL_DATA[[#This Row],[Date]]))</f>
        <v>41733</v>
      </c>
      <c r="B686" s="73" t="s">
        <v>802</v>
      </c>
      <c r="C686" s="11">
        <v>-1.0596206632211383E-2</v>
      </c>
      <c r="D686" s="6">
        <v>0.18901754975104046</v>
      </c>
      <c r="E686" s="83">
        <v>0.15158749240550384</v>
      </c>
      <c r="F686" s="55">
        <v>0.39199915118828077</v>
      </c>
      <c r="G686" s="121">
        <v>0.43248484313989749</v>
      </c>
      <c r="H686" s="120">
        <v>3.4067281181226644E-3</v>
      </c>
      <c r="I686" s="55">
        <v>0.14301536475763599</v>
      </c>
      <c r="J686" s="6">
        <v>0.81551710839975267</v>
      </c>
      <c r="K686" s="6">
        <v>0.37391494106803791</v>
      </c>
      <c r="L686" s="6">
        <v>3.5782066006283101E-3</v>
      </c>
      <c r="M686" s="6">
        <v>7.1787530368112584E-2</v>
      </c>
      <c r="N686" s="6">
        <v>4.4509789591465565E-2</v>
      </c>
      <c r="O686" s="6">
        <v>-1.8135191842844511E-2</v>
      </c>
      <c r="P686" s="55">
        <v>-1.123967521833121E-2</v>
      </c>
      <c r="Q686" s="55">
        <v>-9.7194681317352392E-3</v>
      </c>
      <c r="R686" s="6">
        <v>4.5831878340604426E-2</v>
      </c>
      <c r="S686" s="83">
        <v>5.3458332465621886E-2</v>
      </c>
      <c r="T686" s="87">
        <v>0.85733834608623649</v>
      </c>
      <c r="U686" s="83">
        <v>4.3574067370153458E-2</v>
      </c>
      <c r="V686" s="83">
        <v>5.4068089714750037E-2</v>
      </c>
      <c r="W686" s="29">
        <v>0.80591098372514247</v>
      </c>
      <c r="X686">
        <v>0.65763579824998697</v>
      </c>
      <c r="Y686">
        <v>0.61148584698914976</v>
      </c>
      <c r="Z686" s="5">
        <v>0</v>
      </c>
      <c r="AA686">
        <v>0</v>
      </c>
      <c r="AB686" s="5">
        <f>SUM(TBL_DATA[[#This Row],[Consumer.Discretionary.1]:[Utilities.1]])*SQRT(252)</f>
        <v>8.1224662007459744E-2</v>
      </c>
      <c r="AR686" s="19">
        <v>1.5471442220100641E-3</v>
      </c>
      <c r="AS686" s="19">
        <v>1.880283064803739E-4</v>
      </c>
      <c r="AT686" s="19">
        <v>8.8375851265647403E-4</v>
      </c>
      <c r="AU686" s="19">
        <v>6.3208133351687649E-4</v>
      </c>
      <c r="AV686" s="19">
        <v>2.4932439567318245E-6</v>
      </c>
      <c r="AW686" s="19">
        <v>8.0567490566801393E-4</v>
      </c>
      <c r="AX686" s="19">
        <v>3.0639743805711409E-5</v>
      </c>
      <c r="AY686" s="19">
        <v>2.5811501368233616E-3</v>
      </c>
      <c r="AZ686" s="19">
        <v>-2.1572525915026972E-3</v>
      </c>
      <c r="BA686" s="19">
        <v>6.0493051227691408E-4</v>
      </c>
      <c r="BB686" s="19">
        <v>-1.975563858137624E-6</v>
      </c>
      <c r="BC686" s="19">
        <v>1.3266078068068789E-5</v>
      </c>
      <c r="BD686" s="19">
        <v>-1.8743493510207057E-6</v>
      </c>
      <c r="BE686" s="19">
        <v>8.0494594528739179E-5</v>
      </c>
      <c r="BF686" s="19">
        <v>7.7489479035612826E-7</v>
      </c>
      <c r="BG686" s="19">
        <v>4.9506577979937481E-3</v>
      </c>
      <c r="BH686" s="19">
        <v>7.3353745803794319E-5</v>
      </c>
      <c r="BO686" s="5">
        <f xml:space="preserve"> IF(ISBLANK(TBL_DATA[[#This Row],[SMALL.CAP]]),"",  SUM(TBL_DATA[[#This Row],[LARGE.CAP]:[SMALL.CAP]])*SQRT(252))</f>
        <v>8.1224662007459744E-2</v>
      </c>
    </row>
    <row r="687" spans="1:67" x14ac:dyDescent="0.25">
      <c r="A687" s="3">
        <f>DATE(YEAR(TBL_DATA[[#This Row],[Date]]), MONTH(TBL_DATA[[#This Row],[Date]]), DAY(TBL_DATA[[#This Row],[Date]]))</f>
        <v>41736</v>
      </c>
      <c r="B687" s="73" t="s">
        <v>803</v>
      </c>
      <c r="C687" s="11">
        <v>-1.0622211669436879E-2</v>
      </c>
      <c r="D687" s="6">
        <v>0.17638755365890968</v>
      </c>
      <c r="E687" s="83">
        <v>0.14125026337263891</v>
      </c>
      <c r="F687" s="55">
        <v>0.40908634620329887</v>
      </c>
      <c r="G687" s="121">
        <v>0.45378068824917572</v>
      </c>
      <c r="H687" s="120">
        <v>3.4593671571265978E-3</v>
      </c>
      <c r="I687" s="55">
        <v>0.14670278229993317</v>
      </c>
      <c r="J687" s="6">
        <v>0.86569696358259274</v>
      </c>
      <c r="K687" s="6">
        <v>0.42634527942773809</v>
      </c>
      <c r="L687" s="6">
        <v>3.5451810439380738E-3</v>
      </c>
      <c r="M687" s="6">
        <v>7.4304206896987815E-2</v>
      </c>
      <c r="N687" s="6">
        <v>4.8112838929093328E-2</v>
      </c>
      <c r="O687" s="6">
        <v>-2.8564767665860913E-2</v>
      </c>
      <c r="P687" s="55">
        <v>-1.174137967713746E-2</v>
      </c>
      <c r="Q687" s="55">
        <v>-1.0167878244375135E-2</v>
      </c>
      <c r="R687" s="6">
        <v>3.3107380387168428E-2</v>
      </c>
      <c r="S687" s="83">
        <v>5.4241054556197085E-2</v>
      </c>
      <c r="T687" s="87">
        <v>0.61037493938963028</v>
      </c>
      <c r="U687" s="83">
        <v>3.5022844665904884E-2</v>
      </c>
      <c r="V687" s="83">
        <v>5.4341469179389465E-2</v>
      </c>
      <c r="W687" s="29">
        <v>0.64449572664826449</v>
      </c>
      <c r="X687">
        <v>0.67363245783526171</v>
      </c>
      <c r="Y687">
        <v>0.65295120753984215</v>
      </c>
      <c r="Z687" s="5">
        <v>0</v>
      </c>
      <c r="AA687">
        <v>0</v>
      </c>
      <c r="AB687" s="5">
        <f>SUM(TBL_DATA[[#This Row],[Consumer.Discretionary.1]:[Utilities.1]])*SQRT(252)</f>
        <v>8.4214641304257057E-2</v>
      </c>
      <c r="AR687" s="19">
        <v>1.6287289324904922E-3</v>
      </c>
      <c r="AS687" s="19">
        <v>2.4283353805843168E-4</v>
      </c>
      <c r="AT687" s="19">
        <v>7.4505657704347487E-4</v>
      </c>
      <c r="AU687" s="19">
        <v>5.9956888434755556E-4</v>
      </c>
      <c r="AV687" s="19">
        <v>1.4569712689288249E-6</v>
      </c>
      <c r="AW687" s="19">
        <v>8.6894967461461649E-4</v>
      </c>
      <c r="AX687" s="19">
        <v>5.8221437895446985E-5</v>
      </c>
      <c r="AY687" s="19">
        <v>2.8113484188090456E-3</v>
      </c>
      <c r="AZ687" s="19">
        <v>-2.2952508770152586E-3</v>
      </c>
      <c r="BA687" s="19">
        <v>6.4021531220834606E-4</v>
      </c>
      <c r="BB687" s="19">
        <v>3.8948836496892918E-6</v>
      </c>
      <c r="BC687" s="19">
        <v>1.3069653721002049E-5</v>
      </c>
      <c r="BD687" s="19">
        <v>-5.2046873152119939E-6</v>
      </c>
      <c r="BE687" s="19">
        <v>5.4204688837284269E-5</v>
      </c>
      <c r="BF687" s="19">
        <v>5.1301299325777112E-6</v>
      </c>
      <c r="BG687" s="19">
        <v>5.1784862351109892E-3</v>
      </c>
      <c r="BH687" s="19">
        <v>5.9337733084127546E-5</v>
      </c>
      <c r="BO687" s="5">
        <f xml:space="preserve"> IF(ISBLANK(TBL_DATA[[#This Row],[SMALL.CAP]]),"",  SUM(TBL_DATA[[#This Row],[LARGE.CAP]:[SMALL.CAP]])*SQRT(252))</f>
        <v>8.4214641304257057E-2</v>
      </c>
    </row>
    <row r="688" spans="1:67" x14ac:dyDescent="0.25">
      <c r="A688" s="3">
        <f>DATE(YEAR(TBL_DATA[[#This Row],[Date]]), MONTH(TBL_DATA[[#This Row],[Date]]), DAY(TBL_DATA[[#This Row],[Date]]))</f>
        <v>41737</v>
      </c>
      <c r="B688" s="73" t="s">
        <v>804</v>
      </c>
      <c r="C688" s="11">
        <v>1.6672771595660435E-3</v>
      </c>
      <c r="D688" s="6">
        <v>0.17834891775792294</v>
      </c>
      <c r="E688" s="83">
        <v>0.14901830014912321</v>
      </c>
      <c r="F688" s="55">
        <v>0.41216088784513405</v>
      </c>
      <c r="G688" s="121">
        <v>0.45784113807390048</v>
      </c>
      <c r="H688" s="120">
        <v>3.4478048346245952E-3</v>
      </c>
      <c r="I688" s="55">
        <v>0.17438060853619541</v>
      </c>
      <c r="J688" s="6">
        <v>0.83746848222907222</v>
      </c>
      <c r="K688" s="6">
        <v>0.40911696856808194</v>
      </c>
      <c r="L688" s="6">
        <v>3.5994003372567789E-3</v>
      </c>
      <c r="M688" s="6">
        <v>7.4332658265459928E-2</v>
      </c>
      <c r="N688" s="6">
        <v>4.8112838929093328E-2</v>
      </c>
      <c r="O688" s="6">
        <v>-2.6945115890992466E-2</v>
      </c>
      <c r="P688" s="55">
        <v>-1.1731539357487214E-2</v>
      </c>
      <c r="Q688" s="55">
        <v>-1.0157435424934842E-2</v>
      </c>
      <c r="R688" s="6">
        <v>3.716947904810497E-2</v>
      </c>
      <c r="S688" s="83">
        <v>5.4189832940542172E-2</v>
      </c>
      <c r="T688" s="87">
        <v>0.68591241255325208</v>
      </c>
      <c r="U688" s="83">
        <v>5.2009420812362928E-2</v>
      </c>
      <c r="V688" s="83">
        <v>5.4862209870279725E-2</v>
      </c>
      <c r="W688" s="29">
        <v>0.94800083582739114</v>
      </c>
      <c r="X688">
        <v>0.67663959245221561</v>
      </c>
      <c r="Y688">
        <v>0.63962252037282263</v>
      </c>
      <c r="Z688" s="5">
        <v>0</v>
      </c>
      <c r="AA688">
        <v>0</v>
      </c>
      <c r="AB688" s="5">
        <f>SUM(TBL_DATA[[#This Row],[Consumer.Discretionary.1]:[Utilities.1]])*SQRT(252)</f>
        <v>9.8362347301180916E-2</v>
      </c>
      <c r="AR688" s="19">
        <v>2.1495445630149729E-3</v>
      </c>
      <c r="AS688" s="19">
        <v>3.2082644950166107E-4</v>
      </c>
      <c r="AT688" s="19">
        <v>4.919712670011585E-4</v>
      </c>
      <c r="AU688" s="19">
        <v>7.088441563175194E-4</v>
      </c>
      <c r="AV688" s="19">
        <v>-9.1846835560296742E-8</v>
      </c>
      <c r="AW688" s="19">
        <v>9.7661277005942461E-4</v>
      </c>
      <c r="AX688" s="19">
        <v>4.3642285306406348E-5</v>
      </c>
      <c r="AY688" s="19">
        <v>3.2540097002669174E-3</v>
      </c>
      <c r="AZ688" s="19">
        <v>-2.404268505575285E-3</v>
      </c>
      <c r="BA688" s="19">
        <v>6.4445359540273018E-4</v>
      </c>
      <c r="BB688" s="19">
        <v>1.0701025813627059E-5</v>
      </c>
      <c r="BC688" s="19">
        <v>1.2158657398612131E-5</v>
      </c>
      <c r="BD688" s="19">
        <v>-9.7050726351323713E-6</v>
      </c>
      <c r="BE688" s="19">
        <v>1.4079573346216787E-5</v>
      </c>
      <c r="BF688" s="19">
        <v>1.1096387395290694E-5</v>
      </c>
      <c r="BG688" s="19">
        <v>6.1321392204633533E-3</v>
      </c>
      <c r="BH688" s="19">
        <v>3.6476694305232706E-5</v>
      </c>
      <c r="BO688" s="5">
        <f xml:space="preserve"> IF(ISBLANK(TBL_DATA[[#This Row],[SMALL.CAP]]),"",  SUM(TBL_DATA[[#This Row],[LARGE.CAP]:[SMALL.CAP]])*SQRT(252))</f>
        <v>9.8362347301180944E-2</v>
      </c>
    </row>
    <row r="689" spans="1:67" x14ac:dyDescent="0.25">
      <c r="A689" s="3">
        <f>DATE(YEAR(TBL_DATA[[#This Row],[Date]]), MONTH(TBL_DATA[[#This Row],[Date]]), DAY(TBL_DATA[[#This Row],[Date]]))</f>
        <v>41738</v>
      </c>
      <c r="B689" s="73" t="s">
        <v>805</v>
      </c>
      <c r="C689" s="11">
        <v>9.7095948450879339E-3</v>
      </c>
      <c r="D689" s="6">
        <v>0.18979020833550031</v>
      </c>
      <c r="E689" s="83">
        <v>0.18103821320206692</v>
      </c>
      <c r="F689" s="55">
        <v>0.42490424917871078</v>
      </c>
      <c r="G689" s="121">
        <v>0.4761931104489926</v>
      </c>
      <c r="H689" s="120">
        <v>3.4786655787120433E-3</v>
      </c>
      <c r="I689" s="55">
        <v>0.21710655213858687</v>
      </c>
      <c r="J689" s="6">
        <v>0.87969193947586521</v>
      </c>
      <c r="K689" s="6">
        <v>0.44121541917641793</v>
      </c>
      <c r="L689" s="6">
        <v>3.5929343638072793E-3</v>
      </c>
      <c r="M689" s="6">
        <v>7.6300493533610944E-2</v>
      </c>
      <c r="N689" s="6">
        <v>4.7947058020309803E-2</v>
      </c>
      <c r="O689" s="6">
        <v>-1.7497147204259877E-2</v>
      </c>
      <c r="P689" s="55">
        <v>-1.187349997909151E-2</v>
      </c>
      <c r="Q689" s="55">
        <v>-1.025772422547834E-2</v>
      </c>
      <c r="R689" s="6">
        <v>6.0189602340078308E-2</v>
      </c>
      <c r="S689" s="83">
        <v>5.4245944626776052E-2</v>
      </c>
      <c r="T689" s="87">
        <v>1.1095687014798234</v>
      </c>
      <c r="U689" s="83">
        <v>7.5936031355887446E-2</v>
      </c>
      <c r="V689" s="83">
        <v>5.4547072912718042E-2</v>
      </c>
      <c r="W689" s="29">
        <v>1.3921192705866059</v>
      </c>
      <c r="X689">
        <v>0.69006746804134489</v>
      </c>
      <c r="Y689">
        <v>0.66424048294004012</v>
      </c>
      <c r="Z689" s="5">
        <v>0</v>
      </c>
      <c r="AA689">
        <v>0</v>
      </c>
      <c r="AB689" s="5">
        <f>SUM(TBL_DATA[[#This Row],[Consumer.Discretionary.1]:[Utilities.1]])*SQRT(252)</f>
        <v>9.8293270656214113E-2</v>
      </c>
      <c r="AR689" s="19">
        <v>2.3182076604013864E-3</v>
      </c>
      <c r="AS689" s="19">
        <v>3.1086577784913158E-4</v>
      </c>
      <c r="AT689" s="19">
        <v>7.4160449685112663E-4</v>
      </c>
      <c r="AU689" s="19">
        <v>7.00138811125831E-4</v>
      </c>
      <c r="AV689" s="19">
        <v>4.6286176366018361E-7</v>
      </c>
      <c r="AW689" s="19">
        <v>9.4712265911178425E-4</v>
      </c>
      <c r="AX689" s="19">
        <v>2.4728892459429523E-5</v>
      </c>
      <c r="AY689" s="19">
        <v>3.1338498771551352E-3</v>
      </c>
      <c r="AZ689" s="19">
        <v>-2.4807484475580779E-3</v>
      </c>
      <c r="BA689" s="19">
        <v>4.9333260726579014E-4</v>
      </c>
      <c r="BB689" s="19">
        <v>2.328844229689397E-6</v>
      </c>
      <c r="BC689" s="19">
        <v>1.0724655918498868E-5</v>
      </c>
      <c r="BD689" s="19">
        <v>-6.7328874723052756E-6</v>
      </c>
      <c r="BE689" s="19">
        <v>2.607804405334023E-5</v>
      </c>
      <c r="BF689" s="19">
        <v>7.4111929447583419E-6</v>
      </c>
      <c r="BG689" s="19">
        <v>6.115201638400505E-3</v>
      </c>
      <c r="BH689" s="19">
        <v>3.9211396810089041E-5</v>
      </c>
      <c r="BO689" s="5">
        <f xml:space="preserve"> IF(ISBLANK(TBL_DATA[[#This Row],[SMALL.CAP]]),"",  SUM(TBL_DATA[[#This Row],[LARGE.CAP]:[SMALL.CAP]])*SQRT(252))</f>
        <v>9.8293270656214154E-2</v>
      </c>
    </row>
    <row r="690" spans="1:67" x14ac:dyDescent="0.25">
      <c r="A690" s="3">
        <f>DATE(YEAR(TBL_DATA[[#This Row],[Date]]), MONTH(TBL_DATA[[#This Row],[Date]]), DAY(TBL_DATA[[#This Row],[Date]]))</f>
        <v>41739</v>
      </c>
      <c r="B690" s="73" t="s">
        <v>806</v>
      </c>
      <c r="C690" s="11">
        <v>-8.6546026750591361E-3</v>
      </c>
      <c r="D690" s="6">
        <v>0.17949304681568079</v>
      </c>
      <c r="E690" s="83">
        <v>0.18233468562411947</v>
      </c>
      <c r="F690" s="55">
        <v>0.42714541622491903</v>
      </c>
      <c r="G690" s="121">
        <v>0.50683197037872429</v>
      </c>
      <c r="H690" s="120">
        <v>3.4778411042957996E-3</v>
      </c>
      <c r="I690" s="55">
        <v>0.20104751526748976</v>
      </c>
      <c r="J690" s="6">
        <v>0.90565555751176741</v>
      </c>
      <c r="K690" s="6">
        <v>0.46787958130037538</v>
      </c>
      <c r="L690" s="6">
        <v>3.6125780648667951E-3</v>
      </c>
      <c r="M690" s="6">
        <v>7.8616290699690158E-2</v>
      </c>
      <c r="N690" s="6">
        <v>5.0975768387102494E-2</v>
      </c>
      <c r="O690" s="6">
        <v>-2.600031902231914E-2</v>
      </c>
      <c r="P690" s="55">
        <v>-1.2397834684502396E-2</v>
      </c>
      <c r="Q690" s="55">
        <v>-1.0733018502211152E-2</v>
      </c>
      <c r="R690" s="6">
        <v>5.6910090826214343E-2</v>
      </c>
      <c r="S690" s="83">
        <v>5.4274605945687553E-2</v>
      </c>
      <c r="T690" s="87">
        <v>1.0485583420571327</v>
      </c>
      <c r="U690" s="83">
        <v>6.5154338072108908E-2</v>
      </c>
      <c r="V690" s="83">
        <v>5.4642243098711678E-2</v>
      </c>
      <c r="W690" s="29">
        <v>1.1923803705204239</v>
      </c>
      <c r="X690">
        <v>0.71192132316620793</v>
      </c>
      <c r="Y690">
        <v>0.68401723757546873</v>
      </c>
      <c r="Z690" s="5">
        <v>0</v>
      </c>
      <c r="AA690">
        <v>0</v>
      </c>
      <c r="AB690" s="5">
        <f>SUM(TBL_DATA[[#This Row],[Consumer.Discretionary.1]:[Utilities.1]])*SQRT(252)</f>
        <v>0.1021361061185531</v>
      </c>
      <c r="AR690" s="19">
        <v>2.3928819776664941E-3</v>
      </c>
      <c r="AS690" s="19">
        <v>2.7343833915616678E-4</v>
      </c>
      <c r="AT690" s="19">
        <v>8.3450411520327044E-4</v>
      </c>
      <c r="AU690" s="19">
        <v>6.3241054459657945E-4</v>
      </c>
      <c r="AV690" s="19">
        <v>1.2343836182233995E-6</v>
      </c>
      <c r="AW690" s="19">
        <v>1.0566591759120342E-3</v>
      </c>
      <c r="AX690" s="19">
        <v>4.6894310623177616E-6</v>
      </c>
      <c r="AY690" s="19">
        <v>3.3213237450828116E-3</v>
      </c>
      <c r="AZ690" s="19">
        <v>-2.7513674243682734E-3</v>
      </c>
      <c r="BA690" s="19">
        <v>6.5947097057789757E-4</v>
      </c>
      <c r="BB690" s="19">
        <v>8.7246622113848214E-6</v>
      </c>
      <c r="BC690" s="19">
        <v>8.6437732637497218E-6</v>
      </c>
      <c r="BD690" s="19">
        <v>-2.5322327047623171E-6</v>
      </c>
      <c r="BE690" s="19">
        <v>4.2649808979880878E-5</v>
      </c>
      <c r="BF690" s="19">
        <v>2.2096155464358351E-6</v>
      </c>
      <c r="BG690" s="19">
        <v>6.3402515827385431E-3</v>
      </c>
      <c r="BH690" s="19">
        <v>4.274737289506061E-5</v>
      </c>
      <c r="BO690" s="5">
        <f xml:space="preserve"> IF(ISBLANK(TBL_DATA[[#This Row],[SMALL.CAP]]),"",  SUM(TBL_DATA[[#This Row],[LARGE.CAP]:[SMALL.CAP]])*SQRT(252))</f>
        <v>0.10213610611855314</v>
      </c>
    </row>
    <row r="691" spans="1:67" x14ac:dyDescent="0.25">
      <c r="A691" s="3">
        <f>DATE(YEAR(TBL_DATA[[#This Row],[Date]]), MONTH(TBL_DATA[[#This Row],[Date]]), DAY(TBL_DATA[[#This Row],[Date]]))</f>
        <v>41740</v>
      </c>
      <c r="B691" s="73" t="s">
        <v>807</v>
      </c>
      <c r="C691" s="11">
        <v>-4.232804232804214E-3</v>
      </c>
      <c r="D691" s="6">
        <v>0.17450048365455628</v>
      </c>
      <c r="E691" s="83">
        <v>0.1791131134887185</v>
      </c>
      <c r="F691" s="55">
        <v>0.42916654798510895</v>
      </c>
      <c r="G691" s="121">
        <v>0.51377082795211526</v>
      </c>
      <c r="H691" s="120">
        <v>3.4795275011779421E-3</v>
      </c>
      <c r="I691" s="55">
        <v>0.22762040609964651</v>
      </c>
      <c r="J691" s="6">
        <v>0.90978279150613928</v>
      </c>
      <c r="K691" s="6">
        <v>0.48199632035977408</v>
      </c>
      <c r="L691" s="6">
        <v>3.5914199438966147E-3</v>
      </c>
      <c r="M691" s="6">
        <v>7.9213652356291589E-2</v>
      </c>
      <c r="N691" s="6">
        <v>5.1673934332006295E-2</v>
      </c>
      <c r="O691" s="6">
        <v>-3.0123068994711399E-2</v>
      </c>
      <c r="P691" s="55">
        <v>-1.2587688461426688E-2</v>
      </c>
      <c r="Q691" s="55">
        <v>-1.0910222262914389E-2</v>
      </c>
      <c r="R691" s="6">
        <v>6.071586971620091E-2</v>
      </c>
      <c r="S691" s="83">
        <v>5.3953526133714597E-2</v>
      </c>
      <c r="T691" s="87">
        <v>1.1253364528154657</v>
      </c>
      <c r="U691" s="83">
        <v>7.4317786800944807E-2</v>
      </c>
      <c r="V691" s="83">
        <v>5.464844992870975E-2</v>
      </c>
      <c r="W691" s="29">
        <v>1.3599248816369758</v>
      </c>
      <c r="X691">
        <v>0.71677808835937162</v>
      </c>
      <c r="Y691">
        <v>0.69425954826691016</v>
      </c>
      <c r="Z691" s="5">
        <v>0</v>
      </c>
      <c r="AA691">
        <v>0</v>
      </c>
      <c r="AB691" s="5">
        <f>SUM(TBL_DATA[[#This Row],[Consumer.Discretionary.1]:[Utilities.1]])*SQRT(252)</f>
        <v>0.11454722542001179</v>
      </c>
      <c r="AR691" s="19">
        <v>2.8695008583858018E-3</v>
      </c>
      <c r="AS691" s="19">
        <v>3.9398805079816484E-4</v>
      </c>
      <c r="AT691" s="19">
        <v>8.103547530501022E-4</v>
      </c>
      <c r="AU691" s="19">
        <v>8.3023678281786146E-4</v>
      </c>
      <c r="AV691" s="19">
        <v>-1.0514374644703283E-7</v>
      </c>
      <c r="AW691" s="19">
        <v>1.2137713689513549E-3</v>
      </c>
      <c r="AX691" s="19">
        <v>-8.4842446167311039E-6</v>
      </c>
      <c r="AY691" s="19">
        <v>3.669909405545198E-3</v>
      </c>
      <c r="AZ691" s="19">
        <v>-3.5474233098821781E-3</v>
      </c>
      <c r="BA691" s="19">
        <v>9.7607780578905126E-4</v>
      </c>
      <c r="BB691" s="19">
        <v>7.9706213318075222E-6</v>
      </c>
      <c r="BC691" s="19">
        <v>8.7233017258873163E-6</v>
      </c>
      <c r="BD691" s="19">
        <v>-7.0948447581882338E-6</v>
      </c>
      <c r="BE691" s="19">
        <v>9.1157992994282261E-6</v>
      </c>
      <c r="BF691" s="19">
        <v>8.1326632988218766E-6</v>
      </c>
      <c r="BG691" s="19">
        <v>7.1712574009955036E-3</v>
      </c>
      <c r="BH691" s="19">
        <v>2.5662627862534922E-5</v>
      </c>
      <c r="BO691" s="5">
        <f xml:space="preserve"> IF(ISBLANK(TBL_DATA[[#This Row],[SMALL.CAP]]),"",  SUM(TBL_DATA[[#This Row],[LARGE.CAP]:[SMALL.CAP]])*SQRT(252))</f>
        <v>0.11454722542001183</v>
      </c>
    </row>
    <row r="692" spans="1:67" x14ac:dyDescent="0.25">
      <c r="A692" s="3">
        <f>DATE(YEAR(TBL_DATA[[#This Row],[Date]]), MONTH(TBL_DATA[[#This Row],[Date]]), DAY(TBL_DATA[[#This Row],[Date]]))</f>
        <v>41743</v>
      </c>
      <c r="B692" s="73" t="s">
        <v>808</v>
      </c>
      <c r="C692" s="11">
        <v>2.0368402408784702E-3</v>
      </c>
      <c r="D692" s="6">
        <v>0.17689275350259526</v>
      </c>
      <c r="E692" s="83">
        <v>0.1520726399138832</v>
      </c>
      <c r="F692" s="55">
        <v>0.43581829890032969</v>
      </c>
      <c r="G692" s="121">
        <v>0.51913387723032678</v>
      </c>
      <c r="H692" s="120">
        <v>3.4590273735373082E-3</v>
      </c>
      <c r="I692" s="55">
        <v>0.24667768577319626</v>
      </c>
      <c r="J692" s="6">
        <v>0.88427328673517447</v>
      </c>
      <c r="K692" s="6">
        <v>0.46098597656408224</v>
      </c>
      <c r="L692" s="6">
        <v>3.6621990031079155E-3</v>
      </c>
      <c r="M692" s="6">
        <v>7.918486457625197E-2</v>
      </c>
      <c r="N692" s="6">
        <v>5.1624538350587092E-2</v>
      </c>
      <c r="O692" s="6">
        <v>-2.8147584632939981E-2</v>
      </c>
      <c r="P692" s="55">
        <v>-1.2532635315540965E-2</v>
      </c>
      <c r="Q692" s="55">
        <v>-1.0855778740831004E-2</v>
      </c>
      <c r="R692" s="6">
        <v>5.6143959160420476E-2</v>
      </c>
      <c r="S692" s="83">
        <v>5.3965473924754898E-2</v>
      </c>
      <c r="T692" s="87">
        <v>1.0403681294211014</v>
      </c>
      <c r="U692" s="83">
        <v>8.9610670957855243E-2</v>
      </c>
      <c r="V692" s="83">
        <v>5.5351611313500935E-2</v>
      </c>
      <c r="W692" s="29">
        <v>1.6189351823981699</v>
      </c>
      <c r="X692">
        <v>0.72050945672511957</v>
      </c>
      <c r="Y692">
        <v>0.67895948079696344</v>
      </c>
      <c r="Z692" s="5">
        <v>0</v>
      </c>
      <c r="AA692">
        <v>0</v>
      </c>
      <c r="AB692" s="5">
        <f>SUM(TBL_DATA[[#This Row],[Consumer.Discretionary.1]:[Utilities.1]])*SQRT(252)</f>
        <v>0.11443517723022052</v>
      </c>
      <c r="AR692" s="19">
        <v>3.0312676097722624E-3</v>
      </c>
      <c r="AS692" s="19">
        <v>3.231208919984034E-4</v>
      </c>
      <c r="AT692" s="19">
        <v>7.7861486638734789E-4</v>
      </c>
      <c r="AU692" s="19">
        <v>8.1960071576314437E-4</v>
      </c>
      <c r="AV692" s="19">
        <v>-6.457510612966184E-7</v>
      </c>
      <c r="AW692" s="19">
        <v>1.1949414385970974E-3</v>
      </c>
      <c r="AX692" s="19">
        <v>3.679413463506115E-6</v>
      </c>
      <c r="AY692" s="19">
        <v>3.7615722716325588E-3</v>
      </c>
      <c r="AZ692" s="19">
        <v>-3.7057952696425353E-3</v>
      </c>
      <c r="BA692" s="19">
        <v>9.9387206963875594E-4</v>
      </c>
      <c r="BB692" s="19">
        <v>8.5103193737258195E-6</v>
      </c>
      <c r="BC692" s="19">
        <v>8.9172821440509793E-6</v>
      </c>
      <c r="BD692" s="19">
        <v>-9.0613339375830015E-6</v>
      </c>
      <c r="BE692" s="19">
        <v>-4.1997062811500841E-6</v>
      </c>
      <c r="BF692" s="19">
        <v>1.0665488192266566E-5</v>
      </c>
      <c r="BG692" s="19">
        <v>7.1831478060238761E-3</v>
      </c>
      <c r="BH692" s="19">
        <v>1.9269039781510579E-5</v>
      </c>
      <c r="BO692" s="5">
        <f xml:space="preserve"> IF(ISBLANK(TBL_DATA[[#This Row],[SMALL.CAP]]),"",  SUM(TBL_DATA[[#This Row],[LARGE.CAP]:[SMALL.CAP]])*SQRT(252))</f>
        <v>0.11443517723022055</v>
      </c>
    </row>
    <row r="693" spans="1:67" x14ac:dyDescent="0.25">
      <c r="A693" s="3">
        <f>DATE(YEAR(TBL_DATA[[#This Row],[Date]]), MONTH(TBL_DATA[[#This Row],[Date]]), DAY(TBL_DATA[[#This Row],[Date]]))</f>
        <v>41744</v>
      </c>
      <c r="B693" s="73" t="s">
        <v>809</v>
      </c>
      <c r="C693" s="11">
        <v>5.1133135534373649E-3</v>
      </c>
      <c r="D693" s="6">
        <v>0.18291057517002218</v>
      </c>
      <c r="E693" s="83">
        <v>0.17034014482243087</v>
      </c>
      <c r="F693" s="55">
        <v>0.44458673213514216</v>
      </c>
      <c r="G693" s="121">
        <v>0.52618412202534781</v>
      </c>
      <c r="H693" s="120">
        <v>3.4501208318468788E-3</v>
      </c>
      <c r="I693" s="55">
        <v>0.2796166616930249</v>
      </c>
      <c r="J693" s="6">
        <v>0.87058390326256607</v>
      </c>
      <c r="K693" s="6">
        <v>0.44046436736180916</v>
      </c>
      <c r="L693" s="6">
        <v>3.7492411471054077E-3</v>
      </c>
      <c r="M693" s="6">
        <v>7.9566411349876992E-2</v>
      </c>
      <c r="N693" s="6">
        <v>5.1624538350587092E-2</v>
      </c>
      <c r="O693" s="6">
        <v>-2.3178198505502845E-2</v>
      </c>
      <c r="P693" s="55">
        <v>-1.2560515866591824E-2</v>
      </c>
      <c r="Q693" s="55">
        <v>-1.0875579474869656E-2</v>
      </c>
      <c r="R693" s="6">
        <v>5.9838807747942369E-2</v>
      </c>
      <c r="S693" s="83">
        <v>5.4062261074841543E-2</v>
      </c>
      <c r="T693" s="87">
        <v>1.1068498904458328</v>
      </c>
      <c r="U693" s="83">
        <v>0.10502408807523866</v>
      </c>
      <c r="V693" s="83">
        <v>5.6180885552764147E-2</v>
      </c>
      <c r="W693" s="29">
        <v>1.8693918232492401</v>
      </c>
      <c r="X693">
        <v>0.72538549890754478</v>
      </c>
      <c r="Y693">
        <v>0.66367489583515904</v>
      </c>
      <c r="Z693" s="5">
        <v>0</v>
      </c>
      <c r="AA693">
        <v>0</v>
      </c>
      <c r="AB693" s="5">
        <f>SUM(TBL_DATA[[#This Row],[Consumer.Discretionary.1]:[Utilities.1]])*SQRT(252)</f>
        <v>0.11296267964380763</v>
      </c>
      <c r="AR693" s="19">
        <v>2.9648194562373075E-3</v>
      </c>
      <c r="AS693" s="19">
        <v>3.2602376777880624E-4</v>
      </c>
      <c r="AT693" s="19">
        <v>8.2798378718473723E-4</v>
      </c>
      <c r="AU693" s="19">
        <v>8.3769870419353844E-4</v>
      </c>
      <c r="AV693" s="19">
        <v>-1.8869811940938116E-7</v>
      </c>
      <c r="AW693" s="19">
        <v>1.1501273385355159E-3</v>
      </c>
      <c r="AX693" s="19">
        <v>3.9536300649395564E-6</v>
      </c>
      <c r="AY693" s="19">
        <v>3.6531575193142892E-3</v>
      </c>
      <c r="AZ693" s="19">
        <v>-3.6480732662337542E-3</v>
      </c>
      <c r="BA693" s="19">
        <v>9.9369883732283574E-4</v>
      </c>
      <c r="BB693" s="19">
        <v>6.7788706015110328E-6</v>
      </c>
      <c r="BC693" s="19">
        <v>7.9386045463579077E-6</v>
      </c>
      <c r="BD693" s="19">
        <v>-6.7691795402466164E-6</v>
      </c>
      <c r="BE693" s="19">
        <v>5.9598588487415343E-6</v>
      </c>
      <c r="BF693" s="19">
        <v>7.8075164906993812E-6</v>
      </c>
      <c r="BG693" s="19">
        <v>7.0788923951267835E-3</v>
      </c>
      <c r="BH693" s="19">
        <v>2.2150751407981785E-5</v>
      </c>
      <c r="BO693" s="5">
        <f xml:space="preserve"> IF(ISBLANK(TBL_DATA[[#This Row],[SMALL.CAP]]),"",  SUM(TBL_DATA[[#This Row],[LARGE.CAP]:[SMALL.CAP]])*SQRT(252))</f>
        <v>0.11296267964380763</v>
      </c>
    </row>
    <row r="694" spans="1:67" x14ac:dyDescent="0.25">
      <c r="A694" s="3">
        <f>DATE(YEAR(TBL_DATA[[#This Row],[Date]]), MONTH(TBL_DATA[[#This Row],[Date]]), DAY(TBL_DATA[[#This Row],[Date]]))</f>
        <v>41745</v>
      </c>
      <c r="B694" s="73" t="s">
        <v>810</v>
      </c>
      <c r="C694" s="11">
        <v>5.9540258761461703E-3</v>
      </c>
      <c r="D694" s="6">
        <v>0.1899536553437513</v>
      </c>
      <c r="E694" s="83">
        <v>0.17745361053065323</v>
      </c>
      <c r="F694" s="55">
        <v>0.44723386887157895</v>
      </c>
      <c r="G694" s="121">
        <v>0.53414627307293072</v>
      </c>
      <c r="H694" s="120">
        <v>3.4490645764470649E-3</v>
      </c>
      <c r="I694" s="55">
        <v>0.27508415562104571</v>
      </c>
      <c r="J694" s="6">
        <v>0.85791923637854806</v>
      </c>
      <c r="K694" s="6">
        <v>0.44824917761229788</v>
      </c>
      <c r="L694" s="6">
        <v>3.7536003689539899E-3</v>
      </c>
      <c r="M694" s="6">
        <v>8.0218919672779693E-2</v>
      </c>
      <c r="N694" s="6">
        <v>5.1624538350587092E-2</v>
      </c>
      <c r="O694" s="6">
        <v>-1.7362176223020942E-2</v>
      </c>
      <c r="P694" s="55">
        <v>-1.2606941439582965E-2</v>
      </c>
      <c r="Q694" s="55">
        <v>-1.0908187219451698E-2</v>
      </c>
      <c r="R694" s="6">
        <v>5.4399136814468063E-2</v>
      </c>
      <c r="S694" s="83">
        <v>5.3876980168580828E-2</v>
      </c>
      <c r="T694" s="87">
        <v>1.0096916464926842</v>
      </c>
      <c r="U694" s="83">
        <v>0.10303508272927475</v>
      </c>
      <c r="V694" s="83">
        <v>5.619950727167574E-2</v>
      </c>
      <c r="W694" s="29">
        <v>1.8333805353699941</v>
      </c>
      <c r="X694">
        <v>0.73085311319917834</v>
      </c>
      <c r="Y694">
        <v>0.66951413548355942</v>
      </c>
      <c r="Z694" s="5">
        <v>0</v>
      </c>
      <c r="AA694">
        <v>0</v>
      </c>
      <c r="AB694" s="5">
        <f>SUM(TBL_DATA[[#This Row],[Consumer.Discretionary.1]:[Utilities.1]])*SQRT(252)</f>
        <v>0.11057350722854725</v>
      </c>
      <c r="AR694" s="19">
        <v>2.8649650674314317E-3</v>
      </c>
      <c r="AS694" s="19">
        <v>3.1882599634913846E-4</v>
      </c>
      <c r="AT694" s="19">
        <v>7.8067990490923267E-4</v>
      </c>
      <c r="AU694" s="19">
        <v>7.7521627261019853E-4</v>
      </c>
      <c r="AV694" s="19">
        <v>-4.9325981216236935E-7</v>
      </c>
      <c r="AW694" s="19">
        <v>1.1243576174243975E-3</v>
      </c>
      <c r="AX694" s="19">
        <v>-4.151662058334805E-7</v>
      </c>
      <c r="AY694" s="19">
        <v>3.5235587170597171E-3</v>
      </c>
      <c r="AZ694" s="19">
        <v>-3.4188897576733299E-3</v>
      </c>
      <c r="BA694" s="19">
        <v>9.8337150664127519E-4</v>
      </c>
      <c r="BB694" s="19">
        <v>1.42993326692388E-5</v>
      </c>
      <c r="BC694" s="19">
        <v>8.0283282421944064E-6</v>
      </c>
      <c r="BD694" s="19">
        <v>-7.8619240970485313E-6</v>
      </c>
      <c r="BE694" s="19">
        <v>-1.5680510016511844E-6</v>
      </c>
      <c r="BF694" s="19">
        <v>9.2172283233971491E-6</v>
      </c>
      <c r="BG694" s="19">
        <v>6.9391724409450187E-3</v>
      </c>
      <c r="BH694" s="19">
        <v>1.8488208991394564E-5</v>
      </c>
      <c r="BO694" s="5">
        <f xml:space="preserve"> IF(ISBLANK(TBL_DATA[[#This Row],[SMALL.CAP]]),"",  SUM(TBL_DATA[[#This Row],[LARGE.CAP]:[SMALL.CAP]])*SQRT(252))</f>
        <v>0.11057350722854722</v>
      </c>
    </row>
    <row r="695" spans="1:67" x14ac:dyDescent="0.25">
      <c r="A695" s="3">
        <f>DATE(YEAR(TBL_DATA[[#This Row],[Date]]), MONTH(TBL_DATA[[#This Row],[Date]]), DAY(TBL_DATA[[#This Row],[Date]]))</f>
        <v>41746</v>
      </c>
      <c r="B695" s="73" t="s">
        <v>811</v>
      </c>
      <c r="C695" s="11">
        <v>6.1685230507967049E-3</v>
      </c>
      <c r="D695" s="6">
        <v>0.197293911896119</v>
      </c>
      <c r="E695" s="83">
        <v>0.19524800318487823</v>
      </c>
      <c r="F695" s="55">
        <v>0.44895944235406504</v>
      </c>
      <c r="G695" s="121">
        <v>0.52852812889520617</v>
      </c>
      <c r="H695" s="120">
        <v>3.5011644715655958E-3</v>
      </c>
      <c r="I695" s="55">
        <v>0.27326678883791233</v>
      </c>
      <c r="J695" s="6">
        <v>0.86669714634730277</v>
      </c>
      <c r="K695" s="6">
        <v>0.45893775248407209</v>
      </c>
      <c r="L695" s="6">
        <v>3.7506646508291904E-3</v>
      </c>
      <c r="M695" s="6">
        <v>8.0944042417092785E-2</v>
      </c>
      <c r="N695" s="6">
        <v>5.1624538350587092E-2</v>
      </c>
      <c r="O695" s="6">
        <v>-1.1300752156467975E-2</v>
      </c>
      <c r="P695" s="55">
        <v>-1.2648284440650371E-2</v>
      </c>
      <c r="Q695" s="55">
        <v>-1.093417467438311E-2</v>
      </c>
      <c r="R695" s="6">
        <v>7.0019527144013161E-2</v>
      </c>
      <c r="S695" s="83">
        <v>5.4288224667832022E-2</v>
      </c>
      <c r="T695" s="87">
        <v>1.2897737506141469</v>
      </c>
      <c r="U695" s="83">
        <v>0.10599735029401414</v>
      </c>
      <c r="V695" s="83">
        <v>5.6263617499091929E-2</v>
      </c>
      <c r="W695" s="29">
        <v>1.8839412573449421</v>
      </c>
      <c r="X695">
        <v>0.72699940089054149</v>
      </c>
      <c r="Y695">
        <v>0.67744944644163074</v>
      </c>
      <c r="Z695" s="5">
        <v>0</v>
      </c>
      <c r="AA695">
        <v>0</v>
      </c>
      <c r="AB695" s="5">
        <f>SUM(TBL_DATA[[#This Row],[Consumer.Discretionary.1]:[Utilities.1]])*SQRT(252)</f>
        <v>0.10947558979204279</v>
      </c>
      <c r="AR695" s="19">
        <v>2.7974279806553884E-3</v>
      </c>
      <c r="AS695" s="19">
        <v>2.8838526818572449E-4</v>
      </c>
      <c r="AT695" s="19">
        <v>8.1241108082921916E-4</v>
      </c>
      <c r="AU695" s="19">
        <v>7.3115044306711616E-4</v>
      </c>
      <c r="AV695" s="19">
        <v>-8.9041294336537702E-9</v>
      </c>
      <c r="AW695" s="19">
        <v>1.1320721859593541E-3</v>
      </c>
      <c r="AX695" s="19">
        <v>-1.6086640014180032E-5</v>
      </c>
      <c r="AY695" s="19">
        <v>3.5708872261968512E-3</v>
      </c>
      <c r="AZ695" s="19">
        <v>-3.451383404657983E-3</v>
      </c>
      <c r="BA695" s="19">
        <v>1.0206281487694846E-3</v>
      </c>
      <c r="BB695" s="19">
        <v>1.083054899242265E-5</v>
      </c>
      <c r="BC695" s="19">
        <v>7.0263526508122082E-6</v>
      </c>
      <c r="BD695" s="19">
        <v>-5.460020444058919E-6</v>
      </c>
      <c r="BE695" s="19">
        <v>9.2458025466134401E-6</v>
      </c>
      <c r="BF695" s="19">
        <v>6.2194632301589518E-6</v>
      </c>
      <c r="BG695" s="19">
        <v>6.8576313386292838E-3</v>
      </c>
      <c r="BH695" s="19">
        <v>2.1650997241154022E-5</v>
      </c>
      <c r="BO695" s="5">
        <f xml:space="preserve"> IF(ISBLANK(TBL_DATA[[#This Row],[SMALL.CAP]]),"",  SUM(TBL_DATA[[#This Row],[LARGE.CAP]:[SMALL.CAP]])*SQRT(252))</f>
        <v>0.10947558979204276</v>
      </c>
    </row>
    <row r="696" spans="1:67" x14ac:dyDescent="0.25">
      <c r="A696" s="3">
        <f>DATE(YEAR(TBL_DATA[[#This Row],[Date]]), MONTH(TBL_DATA[[#This Row],[Date]]), DAY(TBL_DATA[[#This Row],[Date]]))</f>
        <v>41750</v>
      </c>
      <c r="B696" s="73" t="s">
        <v>812</v>
      </c>
      <c r="C696" s="11">
        <v>4.5918240710862805E-3</v>
      </c>
      <c r="D696" s="6">
        <v>0.20279167490092864</v>
      </c>
      <c r="E696" s="83">
        <v>0.20569830503934217</v>
      </c>
      <c r="F696" s="55">
        <v>0.45067253188358408</v>
      </c>
      <c r="G696" s="121">
        <v>0.52855100137146316</v>
      </c>
      <c r="H696" s="120">
        <v>3.5119095084441363E-3</v>
      </c>
      <c r="I696" s="55">
        <v>0.29059395732314308</v>
      </c>
      <c r="J696" s="6">
        <v>0.86989870192632812</v>
      </c>
      <c r="K696" s="6">
        <v>0.46141498380025497</v>
      </c>
      <c r="L696" s="6">
        <v>3.7536440888302275E-3</v>
      </c>
      <c r="M696" s="6">
        <v>8.1194428343739189E-2</v>
      </c>
      <c r="N696" s="6">
        <v>5.1580030271561772E-2</v>
      </c>
      <c r="O696" s="6">
        <v>-6.7608191511552285E-3</v>
      </c>
      <c r="P696" s="55">
        <v>-1.2600091581872239E-2</v>
      </c>
      <c r="Q696" s="55">
        <v>-1.088067952343641E-2</v>
      </c>
      <c r="R696" s="6">
        <v>6.7672398157731406E-2</v>
      </c>
      <c r="S696" s="83">
        <v>5.4113273317084487E-2</v>
      </c>
      <c r="T696" s="87">
        <v>1.2505692967637585</v>
      </c>
      <c r="U696" s="83">
        <v>0.10480730851220166</v>
      </c>
      <c r="V696" s="83">
        <v>5.619153164612431E-2</v>
      </c>
      <c r="W696" s="29">
        <v>1.8651797778398966</v>
      </c>
      <c r="X696">
        <v>0.72701513145976771</v>
      </c>
      <c r="Y696">
        <v>0.67927533725305755</v>
      </c>
      <c r="Z696" s="5">
        <v>0</v>
      </c>
      <c r="AA696">
        <v>0</v>
      </c>
      <c r="AB696" s="5">
        <f>SUM(TBL_DATA[[#This Row],[Consumer.Discretionary.1]:[Utilities.1]])*SQRT(252)</f>
        <v>0.10677595772913574</v>
      </c>
      <c r="AR696" s="19">
        <v>2.668389704998793E-3</v>
      </c>
      <c r="AS696" s="19">
        <v>2.8378068989197951E-4</v>
      </c>
      <c r="AT696" s="19">
        <v>8.5839131948524426E-4</v>
      </c>
      <c r="AU696" s="19">
        <v>6.9701272467355066E-4</v>
      </c>
      <c r="AV696" s="19">
        <v>2.3842290815052247E-7</v>
      </c>
      <c r="AW696" s="19">
        <v>1.131823026745582E-3</v>
      </c>
      <c r="AX696" s="19">
        <v>-1.9216114404122938E-5</v>
      </c>
      <c r="AY696" s="19">
        <v>3.4381189988687008E-3</v>
      </c>
      <c r="AZ696" s="19">
        <v>-3.3551102513089811E-3</v>
      </c>
      <c r="BA696" s="19">
        <v>1.0063366327061154E-3</v>
      </c>
      <c r="BB696" s="19">
        <v>1.6487944293038609E-5</v>
      </c>
      <c r="BC696" s="19">
        <v>6.4513396196704378E-6</v>
      </c>
      <c r="BD696" s="19">
        <v>-4.184557891097089E-6</v>
      </c>
      <c r="BE696" s="19">
        <v>1.4682283500391685E-5</v>
      </c>
      <c r="BF696" s="19">
        <v>4.632966705896743E-6</v>
      </c>
      <c r="BG696" s="19">
        <v>6.6816013691045973E-3</v>
      </c>
      <c r="BH696" s="19">
        <v>2.3069697818591602E-5</v>
      </c>
      <c r="BO696" s="5">
        <f xml:space="preserve"> IF(ISBLANK(TBL_DATA[[#This Row],[SMALL.CAP]]),"",  SUM(TBL_DATA[[#This Row],[LARGE.CAP]:[SMALL.CAP]])*SQRT(252))</f>
        <v>0.10677595772913573</v>
      </c>
    </row>
    <row r="697" spans="1:67" x14ac:dyDescent="0.25">
      <c r="A697" s="3">
        <f>DATE(YEAR(TBL_DATA[[#This Row],[Date]]), MONTH(TBL_DATA[[#This Row],[Date]]), DAY(TBL_DATA[[#This Row],[Date]]))</f>
        <v>41751</v>
      </c>
      <c r="B697" s="73" t="s">
        <v>813</v>
      </c>
      <c r="C697" s="11">
        <v>5.8061965706380147E-3</v>
      </c>
      <c r="D697" s="6">
        <v>0.20977531979893027</v>
      </c>
      <c r="E697" s="83">
        <v>0.21224132808819496</v>
      </c>
      <c r="F697" s="55">
        <v>0.45244727567049126</v>
      </c>
      <c r="G697" s="122">
        <v>0.52869997895888443</v>
      </c>
      <c r="H697" s="120">
        <v>3.5279727376948482E-3</v>
      </c>
      <c r="I697" s="55">
        <v>0.27985815855681184</v>
      </c>
      <c r="J697" s="6">
        <v>0.87376349823908717</v>
      </c>
      <c r="K697" s="6">
        <v>0.47126240380425366</v>
      </c>
      <c r="L697" s="6">
        <v>3.7367718877402423E-3</v>
      </c>
      <c r="M697" s="6">
        <v>8.1578696425160774E-2</v>
      </c>
      <c r="N697" s="6">
        <v>5.1580030271561772E-2</v>
      </c>
      <c r="O697" s="6">
        <v>-9.9387722548738289E-4</v>
      </c>
      <c r="P697" s="55">
        <v>-1.263256780552801E-2</v>
      </c>
      <c r="Q697" s="55">
        <v>-1.0905018302364185E-2</v>
      </c>
      <c r="R697" s="54">
        <v>7.9838414758329312E-2</v>
      </c>
      <c r="S697" s="83">
        <v>5.4311257878935655E-2</v>
      </c>
      <c r="T697" s="87">
        <v>1.4700159391685574</v>
      </c>
      <c r="U697" s="83">
        <v>0.11203114701678074</v>
      </c>
      <c r="V697" s="83">
        <v>5.6172041610192923E-2</v>
      </c>
      <c r="W697" s="29">
        <v>1.9944289686713412</v>
      </c>
      <c r="X697">
        <v>0.72711758262256621</v>
      </c>
      <c r="Y697">
        <v>0.68648554522601113</v>
      </c>
      <c r="Z697" s="5">
        <v>0</v>
      </c>
      <c r="AA697">
        <v>0</v>
      </c>
      <c r="AB697" s="5">
        <f>SUM(TBL_DATA[[#This Row],[Consumer.Discretionary.1]:[Utilities.1]])*SQRT(252)</f>
        <v>0.10353763777382152</v>
      </c>
      <c r="AR697" s="19">
        <v>2.576653208562161E-3</v>
      </c>
      <c r="AS697" s="19">
        <v>2.7559911017249506E-4</v>
      </c>
      <c r="AT697" s="19">
        <v>8.4260124253289536E-4</v>
      </c>
      <c r="AU697" s="19">
        <v>6.7742162048393755E-4</v>
      </c>
      <c r="AV697" s="19">
        <v>1.931729585728674E-7</v>
      </c>
      <c r="AW697" s="19">
        <v>1.0957105879086742E-3</v>
      </c>
      <c r="AX697" s="19">
        <v>-1.8934954680080055E-5</v>
      </c>
      <c r="AY697" s="19">
        <v>3.3273945858295576E-3</v>
      </c>
      <c r="AZ697" s="19">
        <v>-3.2447030284381475E-3</v>
      </c>
      <c r="BA697" s="19">
        <v>9.7415335470488705E-4</v>
      </c>
      <c r="BB697" s="19">
        <v>1.616921626549885E-5</v>
      </c>
      <c r="BC697" s="19">
        <v>6.3031648535782952E-6</v>
      </c>
      <c r="BD697" s="19">
        <v>-4.2220968668562411E-6</v>
      </c>
      <c r="BE697" s="19">
        <v>1.3346170843422204E-5</v>
      </c>
      <c r="BF697" s="19">
        <v>4.7003490464615923E-6</v>
      </c>
      <c r="BG697" s="19">
        <v>6.4801052997497726E-3</v>
      </c>
      <c r="BH697" s="19">
        <v>2.2025228674074641E-5</v>
      </c>
      <c r="BO697" s="5">
        <f xml:space="preserve"> IF(ISBLANK(TBL_DATA[[#This Row],[SMALL.CAP]]),"",  SUM(TBL_DATA[[#This Row],[LARGE.CAP]:[SMALL.CAP]])*SQRT(252))</f>
        <v>0.10353763777382155</v>
      </c>
    </row>
    <row r="698" spans="1:67" x14ac:dyDescent="0.25">
      <c r="A698" s="3">
        <f>DATE(YEAR(TBL_DATA[[#This Row],[Date]]), MONTH(TBL_DATA[[#This Row],[Date]]), DAY(TBL_DATA[[#This Row],[Date]]))</f>
        <v>41752</v>
      </c>
      <c r="B698" s="73" t="s">
        <v>814</v>
      </c>
      <c r="C698" s="11">
        <v>1.4738755557748361E-4</v>
      </c>
      <c r="D698" s="6">
        <v>0.20995362562611364</v>
      </c>
      <c r="E698" s="83">
        <v>0.22137125297785554</v>
      </c>
      <c r="F698" s="55">
        <v>0.45237254397741472</v>
      </c>
      <c r="G698" s="121">
        <v>0.52973447404750218</v>
      </c>
      <c r="H698" s="120">
        <v>3.5226113659813868E-3</v>
      </c>
      <c r="I698" s="55">
        <v>0.28324477419394323</v>
      </c>
      <c r="J698" s="6">
        <v>0.87406032948620294</v>
      </c>
      <c r="K698" s="6">
        <v>0.4719646554851179</v>
      </c>
      <c r="L698" s="6">
        <v>3.7327134990516615E-3</v>
      </c>
      <c r="M698" s="6">
        <v>8.1544266589983108E-2</v>
      </c>
      <c r="N698" s="6">
        <v>5.1571494182341103E-2</v>
      </c>
      <c r="O698" s="6">
        <v>-8.4663615504454448E-4</v>
      </c>
      <c r="P698" s="55">
        <v>-1.261704659860491E-2</v>
      </c>
      <c r="Q698" s="55">
        <v>-1.0890226198102218E-2</v>
      </c>
      <c r="R698" s="6">
        <v>7.5438474184071236E-2</v>
      </c>
      <c r="S698" s="83">
        <v>5.4182412784983397E-2</v>
      </c>
      <c r="T698" s="87">
        <v>1.3923055527896118</v>
      </c>
      <c r="U698" s="83">
        <v>0.10687272488602573</v>
      </c>
      <c r="V698" s="83">
        <v>5.6115686975378561E-2</v>
      </c>
      <c r="W698" s="29">
        <v>1.9045071110493119</v>
      </c>
      <c r="X698">
        <v>0.72782860210869837</v>
      </c>
      <c r="Y698">
        <v>0.6869968380459387</v>
      </c>
      <c r="Z698" s="5">
        <v>0</v>
      </c>
      <c r="AA698">
        <v>0</v>
      </c>
      <c r="AB698" s="5">
        <f>SUM(TBL_DATA[[#This Row],[Consumer.Discretionary.1]:[Utilities.1]])*SQRT(252)</f>
        <v>0.10318639301763949</v>
      </c>
      <c r="AR698" s="19">
        <v>2.6480522038126305E-3</v>
      </c>
      <c r="AS698" s="19">
        <v>2.6619893400958429E-4</v>
      </c>
      <c r="AT698" s="19">
        <v>8.86586252691109E-4</v>
      </c>
      <c r="AU698" s="19">
        <v>7.125309503347529E-4</v>
      </c>
      <c r="AV698" s="19">
        <v>7.0710260747982924E-7</v>
      </c>
      <c r="AW698" s="19">
        <v>1.0294545396658606E-3</v>
      </c>
      <c r="AX698" s="19">
        <v>-3.0629770516721127E-5</v>
      </c>
      <c r="AY698" s="19">
        <v>3.2427005446913934E-3</v>
      </c>
      <c r="AZ698" s="19">
        <v>-3.2169183670432006E-3</v>
      </c>
      <c r="BA698" s="19">
        <v>9.450258445528884E-4</v>
      </c>
      <c r="BB698" s="19">
        <v>1.6423541633409271E-5</v>
      </c>
      <c r="BC698" s="19">
        <v>5.2642255026456482E-6</v>
      </c>
      <c r="BD698" s="19">
        <v>-1.6922508999203758E-6</v>
      </c>
      <c r="BE698" s="19">
        <v>2.4852935504886161E-5</v>
      </c>
      <c r="BF698" s="19">
        <v>1.5408456442362865E-6</v>
      </c>
      <c r="BG698" s="19">
        <v>6.4447098752559379E-3</v>
      </c>
      <c r="BH698" s="19">
        <v>2.5456145431401451E-5</v>
      </c>
      <c r="BO698" s="5">
        <f xml:space="preserve"> IF(ISBLANK(TBL_DATA[[#This Row],[SMALL.CAP]]),"",  SUM(TBL_DATA[[#This Row],[LARGE.CAP]:[SMALL.CAP]])*SQRT(252))</f>
        <v>0.10318639301763952</v>
      </c>
    </row>
    <row r="699" spans="1:67" x14ac:dyDescent="0.25">
      <c r="A699" s="3">
        <f>DATE(YEAR(TBL_DATA[[#This Row],[Date]]), MONTH(TBL_DATA[[#This Row],[Date]]), DAY(TBL_DATA[[#This Row],[Date]]))</f>
        <v>41753</v>
      </c>
      <c r="B699" s="73" t="s">
        <v>815</v>
      </c>
      <c r="C699" s="11">
        <v>2.1490851037701177E-3</v>
      </c>
      <c r="D699" s="6">
        <v>0.21255391893919939</v>
      </c>
      <c r="E699" s="83">
        <v>0.20744659049116798</v>
      </c>
      <c r="F699" s="55">
        <v>0.45976333858036333</v>
      </c>
      <c r="G699" s="121">
        <v>0.53602427293077126</v>
      </c>
      <c r="H699" s="120">
        <v>3.4993165499074921E-3</v>
      </c>
      <c r="I699" s="55">
        <v>0.2782774789508744</v>
      </c>
      <c r="J699" s="6">
        <v>0.87890379150514919</v>
      </c>
      <c r="K699" s="6">
        <v>0.47331599685947706</v>
      </c>
      <c r="L699" s="6">
        <v>3.7282983972544781E-3</v>
      </c>
      <c r="M699" s="6">
        <v>8.1552235552523153E-2</v>
      </c>
      <c r="N699" s="6">
        <v>5.1571434843335748E-2</v>
      </c>
      <c r="O699" s="6">
        <v>0</v>
      </c>
      <c r="P699" s="55">
        <v>-1.2583640509772571E-2</v>
      </c>
      <c r="Q699" s="55">
        <v>-1.0856651354706738E-2</v>
      </c>
      <c r="R699" s="6">
        <v>7.9633482881528161E-2</v>
      </c>
      <c r="S699" s="83">
        <v>5.4193728773230178E-2</v>
      </c>
      <c r="T699" s="87">
        <v>1.4694224716433304</v>
      </c>
      <c r="U699" s="83">
        <v>0.1070399723563904</v>
      </c>
      <c r="V699" s="83">
        <v>5.6119130127928317E-2</v>
      </c>
      <c r="W699" s="29">
        <v>1.9073704833340022</v>
      </c>
      <c r="X699">
        <v>0.73213678566970752</v>
      </c>
      <c r="Y699">
        <v>0.68797964857943084</v>
      </c>
      <c r="Z699" s="5">
        <v>0</v>
      </c>
      <c r="AA699">
        <v>0</v>
      </c>
      <c r="AB699" s="5">
        <f>SUM(TBL_DATA[[#This Row],[Consumer.Discretionary.1]:[Utilities.1]])*SQRT(252)</f>
        <v>0.1000808976013926</v>
      </c>
      <c r="AR699" s="19">
        <v>2.5741372915189481E-3</v>
      </c>
      <c r="AS699" s="19">
        <v>2.5760993131945971E-4</v>
      </c>
      <c r="AT699" s="19">
        <v>8.6538531745337704E-4</v>
      </c>
      <c r="AU699" s="19">
        <v>6.9599759634853258E-4</v>
      </c>
      <c r="AV699" s="19">
        <v>6.2284141182435414E-7</v>
      </c>
      <c r="AW699" s="19">
        <v>9.9255737466665884E-4</v>
      </c>
      <c r="AX699" s="19">
        <v>-3.259558262751528E-5</v>
      </c>
      <c r="AY699" s="19">
        <v>3.1515052694806936E-3</v>
      </c>
      <c r="AZ699" s="19">
        <v>-3.1312671899840733E-3</v>
      </c>
      <c r="BA699" s="19">
        <v>9.1500117028630397E-4</v>
      </c>
      <c r="BB699" s="19">
        <v>1.5549933492590091E-5</v>
      </c>
      <c r="BC699" s="19">
        <v>5.182943948785145E-6</v>
      </c>
      <c r="BD699" s="19">
        <v>-1.9125738943380806E-6</v>
      </c>
      <c r="BE699" s="19">
        <v>2.2627237728310733E-5</v>
      </c>
      <c r="BF699" s="19">
        <v>1.8375293825283724E-6</v>
      </c>
      <c r="BG699" s="19">
        <v>6.2526546547711703E-3</v>
      </c>
      <c r="BH699" s="19">
        <v>2.4114161430343749E-5</v>
      </c>
      <c r="BO699" s="5">
        <f xml:space="preserve"> IF(ISBLANK(TBL_DATA[[#This Row],[SMALL.CAP]]),"",  SUM(TBL_DATA[[#This Row],[LARGE.CAP]:[SMALL.CAP]])*SQRT(252))</f>
        <v>0.10008089760139263</v>
      </c>
    </row>
    <row r="700" spans="1:67" x14ac:dyDescent="0.25">
      <c r="A700" s="3">
        <f>DATE(YEAR(TBL_DATA[[#This Row],[Date]]), MONTH(TBL_DATA[[#This Row],[Date]]), DAY(TBL_DATA[[#This Row],[Date]]))</f>
        <v>41754</v>
      </c>
      <c r="B700" s="73" t="s">
        <v>816</v>
      </c>
      <c r="C700" s="11">
        <v>-1.6653391336315326E-2</v>
      </c>
      <c r="D700" s="6">
        <v>0.19236078401072199</v>
      </c>
      <c r="E700" s="83">
        <v>0.12144116068100819</v>
      </c>
      <c r="F700" s="55">
        <v>0.5067706258889807</v>
      </c>
      <c r="G700" s="121">
        <v>0.51035308839874582</v>
      </c>
      <c r="H700" s="120">
        <v>3.8670581671619722E-3</v>
      </c>
      <c r="I700" s="55">
        <v>0.19466350109948127</v>
      </c>
      <c r="J700" s="6">
        <v>0.980623369867763</v>
      </c>
      <c r="K700" s="6">
        <v>0.45729010281268351</v>
      </c>
      <c r="L700" s="6">
        <v>4.071205885666237E-3</v>
      </c>
      <c r="M700" s="6">
        <v>8.7728249817978041E-2</v>
      </c>
      <c r="N700" s="6">
        <v>6.0102081458630344E-2</v>
      </c>
      <c r="O700" s="6">
        <v>-1.6653391336315493E-2</v>
      </c>
      <c r="P700" s="55">
        <v>-1.3777278160667619E-2</v>
      </c>
      <c r="Q700" s="55">
        <v>-1.1919502772879774E-2</v>
      </c>
      <c r="R700" s="6">
        <v>5.3454382850795845E-2</v>
      </c>
      <c r="S700" s="83">
        <v>5.7442631839148356E-2</v>
      </c>
      <c r="T700" s="87">
        <v>0.93056987709893824</v>
      </c>
      <c r="U700" s="83">
        <v>8.2884085522993978E-2</v>
      </c>
      <c r="V700" s="83">
        <v>5.8980800803465426E-2</v>
      </c>
      <c r="W700" s="29">
        <v>1.4052722986786594</v>
      </c>
      <c r="X700">
        <v>0.7143900114074565</v>
      </c>
      <c r="Y700">
        <v>0.67623228465719043</v>
      </c>
      <c r="Z700" s="5">
        <v>0</v>
      </c>
      <c r="AA700">
        <v>0</v>
      </c>
      <c r="AB700" s="5">
        <f>SUM(TBL_DATA[[#This Row],[Consumer.Discretionary.1]:[Utilities.1]])*SQRT(252)</f>
        <v>9.8801155074409494E-2</v>
      </c>
      <c r="AR700" s="19">
        <v>2.5915222016737872E-3</v>
      </c>
      <c r="AS700" s="19">
        <v>2.5398502764220995E-4</v>
      </c>
      <c r="AT700" s="19">
        <v>8.1096695315499817E-4</v>
      </c>
      <c r="AU700" s="19">
        <v>6.7359410562569809E-4</v>
      </c>
      <c r="AV700" s="19">
        <v>1.0202218411363318E-6</v>
      </c>
      <c r="AW700" s="19">
        <v>9.6250947299267103E-4</v>
      </c>
      <c r="AX700" s="19">
        <v>-3.7677024812037745E-5</v>
      </c>
      <c r="AY700" s="19">
        <v>3.0351061978781645E-3</v>
      </c>
      <c r="AZ700" s="19">
        <v>-2.9896740795630873E-3</v>
      </c>
      <c r="BA700" s="19">
        <v>9.0928579930689424E-4</v>
      </c>
      <c r="BB700" s="19">
        <v>1.3248875993251457E-5</v>
      </c>
      <c r="BC700" s="19">
        <v>4.3809384563365215E-6</v>
      </c>
      <c r="BD700" s="19">
        <v>4.2530162761752495E-8</v>
      </c>
      <c r="BE700" s="19">
        <v>3.1526275193353907E-5</v>
      </c>
      <c r="BF700" s="19">
        <v>-6.0429681571312166E-7</v>
      </c>
      <c r="BG700" s="19">
        <v>6.1617711941562361E-3</v>
      </c>
      <c r="BH700" s="19">
        <v>2.6771110580709254E-5</v>
      </c>
      <c r="BO700" s="5">
        <f xml:space="preserve"> IF(ISBLANK(TBL_DATA[[#This Row],[SMALL.CAP]]),"",  SUM(TBL_DATA[[#This Row],[LARGE.CAP]:[SMALL.CAP]])*SQRT(252))</f>
        <v>9.8801155074409466E-2</v>
      </c>
    </row>
    <row r="701" spans="1:67" x14ac:dyDescent="0.25">
      <c r="A701" s="3">
        <f>DATE(YEAR(TBL_DATA[[#This Row],[Date]]), MONTH(TBL_DATA[[#This Row],[Date]]), DAY(TBL_DATA[[#This Row],[Date]]))</f>
        <v>41757</v>
      </c>
      <c r="B701" s="73" t="s">
        <v>817</v>
      </c>
      <c r="C701" s="11">
        <v>-8.4240959050918014E-3</v>
      </c>
      <c r="D701" s="6">
        <v>0.18231622241274525</v>
      </c>
      <c r="E701" s="83">
        <v>7.6410470655094098E-2</v>
      </c>
      <c r="F701" s="55">
        <v>0.50004776732563028</v>
      </c>
      <c r="G701" s="122">
        <v>0.47410772660603367</v>
      </c>
      <c r="H701" s="120">
        <v>4.0887313913163942E-3</v>
      </c>
      <c r="I701" s="55">
        <v>0.14781207869175872</v>
      </c>
      <c r="J701" s="6">
        <v>1.0302871452030511</v>
      </c>
      <c r="K701" s="6">
        <v>0.46894653789707769</v>
      </c>
      <c r="L701" s="6">
        <v>4.1087461277434442E-3</v>
      </c>
      <c r="M701" s="6">
        <v>8.9503590138085079E-2</v>
      </c>
      <c r="N701" s="6">
        <v>6.2299597350956186E-2</v>
      </c>
      <c r="O701" s="6">
        <v>-2.4937197475645045E-2</v>
      </c>
      <c r="P701" s="55">
        <v>-1.4176068850583238E-2</v>
      </c>
      <c r="Q701" s="55">
        <v>-1.2280698006844937E-2</v>
      </c>
      <c r="R701" s="54">
        <v>2.8530593068753385E-2</v>
      </c>
      <c r="S701" s="83">
        <v>5.9065034956084388E-2</v>
      </c>
      <c r="T701" s="87">
        <v>0.48303692853083463</v>
      </c>
      <c r="U701" s="83">
        <v>6.4741088475251951E-2</v>
      </c>
      <c r="V701" s="83">
        <v>5.9460416229891226E-2</v>
      </c>
      <c r="W701" s="29">
        <v>1.0888098768926224</v>
      </c>
      <c r="X701">
        <v>0.68855481016839437</v>
      </c>
      <c r="Y701">
        <v>0.6847967128258412</v>
      </c>
      <c r="Z701" s="5">
        <v>0</v>
      </c>
      <c r="AA701">
        <v>0</v>
      </c>
      <c r="AB701" s="5">
        <f>SUM(TBL_DATA[[#This Row],[Consumer.Discretionary.1]:[Utilities.1]])*SQRT(252)</f>
        <v>0.10158825663169002</v>
      </c>
      <c r="AR701" s="19">
        <v>2.5335388089233538E-3</v>
      </c>
      <c r="AS701" s="19">
        <v>3.0004802481047396E-4</v>
      </c>
      <c r="AT701" s="19">
        <v>8.3572497234821977E-4</v>
      </c>
      <c r="AU701" s="19">
        <v>7.0539783536517143E-4</v>
      </c>
      <c r="AV701" s="19">
        <v>1.7769886492491971E-7</v>
      </c>
      <c r="AW701" s="19">
        <v>1.0664265090749667E-3</v>
      </c>
      <c r="AX701" s="19">
        <v>-4.4649662169781056E-5</v>
      </c>
      <c r="AY701" s="19">
        <v>3.1724908390874575E-3</v>
      </c>
      <c r="AZ701" s="19">
        <v>-3.1975320822836837E-3</v>
      </c>
      <c r="BA701" s="19">
        <v>1.0055212804566701E-3</v>
      </c>
      <c r="BB701" s="19">
        <v>2.2314422476035929E-5</v>
      </c>
      <c r="BC701" s="19">
        <v>4.9845080155430704E-6</v>
      </c>
      <c r="BD701" s="19">
        <v>-3.2550103995230093E-6</v>
      </c>
      <c r="BE701" s="19">
        <v>1.1180395783890577E-5</v>
      </c>
      <c r="BF701" s="19">
        <v>3.6080397094083821E-6</v>
      </c>
      <c r="BG701" s="19">
        <v>6.3652006211970457E-3</v>
      </c>
      <c r="BH701" s="19">
        <v>1.7740092647444596E-5</v>
      </c>
      <c r="BO701" s="5">
        <f xml:space="preserve"> IF(ISBLANK(TBL_DATA[[#This Row],[SMALL.CAP]]),"",  SUM(TBL_DATA[[#This Row],[LARGE.CAP]:[SMALL.CAP]])*SQRT(252))</f>
        <v>0.10158825663169004</v>
      </c>
    </row>
    <row r="702" spans="1:67" x14ac:dyDescent="0.25">
      <c r="A702" s="3">
        <f>DATE(YEAR(TBL_DATA[[#This Row],[Date]]), MONTH(TBL_DATA[[#This Row],[Date]]), DAY(TBL_DATA[[#This Row],[Date]]))</f>
        <v>41758</v>
      </c>
      <c r="B702" s="73" t="s">
        <v>818</v>
      </c>
      <c r="C702" s="11">
        <v>1.1562146537639657E-3</v>
      </c>
      <c r="D702" s="6">
        <v>0.18368323375448181</v>
      </c>
      <c r="E702" s="83">
        <v>8.3872195974851182E-2</v>
      </c>
      <c r="F702" s="55">
        <v>0.50330594551086172</v>
      </c>
      <c r="G702" s="121">
        <v>0.47881398797082181</v>
      </c>
      <c r="H702" s="120">
        <v>4.0699012767362319E-3</v>
      </c>
      <c r="I702" s="55">
        <v>0.1692728772568628</v>
      </c>
      <c r="J702" s="6">
        <v>1.0640601740915365</v>
      </c>
      <c r="K702" s="6">
        <v>0.48696412120361326</v>
      </c>
      <c r="L702" s="6">
        <v>4.0379540092546984E-3</v>
      </c>
      <c r="M702" s="6">
        <v>8.9492732658416951E-2</v>
      </c>
      <c r="N702" s="6">
        <v>6.2299458634837719E-2</v>
      </c>
      <c r="O702" s="6">
        <v>-2.380981557502615E-2</v>
      </c>
      <c r="P702" s="55">
        <v>-1.4154864471851774E-2</v>
      </c>
      <c r="Q702" s="55">
        <v>-1.2259723551297201E-2</v>
      </c>
      <c r="R702" s="6">
        <v>4.869682124169028E-2</v>
      </c>
      <c r="S702" s="83">
        <v>5.692645896516571E-2</v>
      </c>
      <c r="T702" s="87">
        <v>0.8554338725247026</v>
      </c>
      <c r="U702" s="83">
        <v>8.1390658796428816E-2</v>
      </c>
      <c r="V702" s="83">
        <v>5.8338909561921649E-2</v>
      </c>
      <c r="W702" s="29">
        <v>1.3951350720746631</v>
      </c>
      <c r="X702">
        <v>0.69196386319722059</v>
      </c>
      <c r="Y702">
        <v>0.69782814589525788</v>
      </c>
      <c r="Z702" s="5">
        <v>0</v>
      </c>
      <c r="AA702">
        <v>0</v>
      </c>
      <c r="AB702" s="5">
        <f>SUM(TBL_DATA[[#This Row],[Consumer.Discretionary.1]:[Utilities.1]])*SQRT(252)</f>
        <v>0.10009911847314609</v>
      </c>
      <c r="AR702" s="19">
        <v>2.5011114964250927E-3</v>
      </c>
      <c r="AS702" s="19">
        <v>2.7262211631325241E-4</v>
      </c>
      <c r="AT702" s="19">
        <v>8.1752325710378175E-4</v>
      </c>
      <c r="AU702" s="19">
        <v>6.8890309812454206E-4</v>
      </c>
      <c r="AV702" s="19">
        <v>-2.3497432280586352E-7</v>
      </c>
      <c r="AW702" s="19">
        <v>1.0352784502173325E-3</v>
      </c>
      <c r="AX702" s="19">
        <v>-3.7710799313480479E-5</v>
      </c>
      <c r="AY702" s="19">
        <v>3.0656044522283303E-3</v>
      </c>
      <c r="AZ702" s="19">
        <v>-3.0262142340249207E-3</v>
      </c>
      <c r="BA702" s="19">
        <v>9.6410028260137011E-4</v>
      </c>
      <c r="BB702" s="19">
        <v>2.4668615045981625E-5</v>
      </c>
      <c r="BC702" s="19">
        <v>5.2798652735696235E-6</v>
      </c>
      <c r="BD702" s="19">
        <v>-4.8699545058678407E-6</v>
      </c>
      <c r="BE702" s="19">
        <v>1.2144822008581581E-6</v>
      </c>
      <c r="BF702" s="19">
        <v>5.671027406315785E-6</v>
      </c>
      <c r="BG702" s="19">
        <v>6.2850405501156167E-3</v>
      </c>
      <c r="BH702" s="19">
        <v>1.3315789907984849E-5</v>
      </c>
      <c r="BO702" s="5">
        <f xml:space="preserve"> IF(ISBLANK(TBL_DATA[[#This Row],[SMALL.CAP]]),"",  SUM(TBL_DATA[[#This Row],[LARGE.CAP]:[SMALL.CAP]])*SQRT(252))</f>
        <v>0.10009911847314609</v>
      </c>
    </row>
    <row r="703" spans="1:67" x14ac:dyDescent="0.25">
      <c r="A703" s="3">
        <f>DATE(YEAR(TBL_DATA[[#This Row],[Date]]), MONTH(TBL_DATA[[#This Row],[Date]]), DAY(TBL_DATA[[#This Row],[Date]]))</f>
        <v>41759</v>
      </c>
      <c r="B703" s="73" t="s">
        <v>819</v>
      </c>
      <c r="C703" s="11">
        <v>1.249027139665084E-2</v>
      </c>
      <c r="D703" s="6">
        <v>0.19846775859174048</v>
      </c>
      <c r="E703" s="83">
        <v>8.9068197082244671E-2</v>
      </c>
      <c r="F703" s="55">
        <v>0.53234366085099838</v>
      </c>
      <c r="G703" s="121">
        <v>0.48602563036755603</v>
      </c>
      <c r="H703" s="120">
        <v>4.1752021420073228E-3</v>
      </c>
      <c r="I703" s="55">
        <v>0.21310256168601294</v>
      </c>
      <c r="J703" s="6">
        <v>1.0725105552277767</v>
      </c>
      <c r="K703" s="6">
        <v>0.46381550485384027</v>
      </c>
      <c r="L703" s="6">
        <v>4.2644585849243985E-3</v>
      </c>
      <c r="M703" s="6">
        <v>9.2450027730369311E-2</v>
      </c>
      <c r="N703" s="6">
        <v>6.2299458634837719E-2</v>
      </c>
      <c r="O703" s="6">
        <v>-1.1616935236811732E-2</v>
      </c>
      <c r="P703" s="55">
        <v>-1.4492537214083809E-2</v>
      </c>
      <c r="Q703" s="55">
        <v>-1.2534771198300524E-2</v>
      </c>
      <c r="R703" s="6">
        <v>7.2484640992668936E-2</v>
      </c>
      <c r="S703" s="83">
        <v>5.8991242257479461E-2</v>
      </c>
      <c r="T703" s="87">
        <v>1.228735626150993</v>
      </c>
      <c r="U703" s="83">
        <v>0.10481341062868821</v>
      </c>
      <c r="V703" s="83">
        <v>6.0512653162507979E-2</v>
      </c>
      <c r="W703" s="29">
        <v>1.732090813258669</v>
      </c>
      <c r="X703">
        <v>0.69715538466510896</v>
      </c>
      <c r="Y703">
        <v>0.68104001707230111</v>
      </c>
      <c r="Z703" s="5">
        <v>0</v>
      </c>
      <c r="AA703">
        <v>0</v>
      </c>
      <c r="AB703" s="5">
        <f>SUM(TBL_DATA[[#This Row],[Consumer.Discretionary.1]:[Utilities.1]])*SQRT(252)</f>
        <v>9.7196740595864417E-2</v>
      </c>
      <c r="AR703" s="19">
        <v>2.451567517996064E-3</v>
      </c>
      <c r="AS703" s="19">
        <v>2.6784562104316308E-4</v>
      </c>
      <c r="AT703" s="19">
        <v>8.2200901742628032E-4</v>
      </c>
      <c r="AU703" s="19">
        <v>6.3778028129756761E-4</v>
      </c>
      <c r="AV703" s="19">
        <v>-1.0279419421343008E-7</v>
      </c>
      <c r="AW703" s="19">
        <v>9.7753654458765339E-4</v>
      </c>
      <c r="AX703" s="19">
        <v>-3.9397227866607137E-5</v>
      </c>
      <c r="AY703" s="19">
        <v>3.0067383798580024E-3</v>
      </c>
      <c r="AZ703" s="19">
        <v>-2.9526747981542859E-3</v>
      </c>
      <c r="BA703" s="19">
        <v>9.2671929643896431E-4</v>
      </c>
      <c r="BB703" s="19">
        <v>2.479730115582073E-5</v>
      </c>
      <c r="BC703" s="19">
        <v>4.9495400864763871E-6</v>
      </c>
      <c r="BD703" s="19">
        <v>-4.1705141732528527E-6</v>
      </c>
      <c r="BE703" s="19">
        <v>4.088903955293784E-6</v>
      </c>
      <c r="BF703" s="19">
        <v>4.8029012615187022E-6</v>
      </c>
      <c r="BG703" s="19">
        <v>6.0991456219096993E-3</v>
      </c>
      <c r="BH703" s="19">
        <v>1.4002686548673529E-5</v>
      </c>
      <c r="BO703" s="5">
        <f xml:space="preserve"> IF(ISBLANK(TBL_DATA[[#This Row],[SMALL.CAP]]),"",  SUM(TBL_DATA[[#This Row],[LARGE.CAP]:[SMALL.CAP]])*SQRT(252))</f>
        <v>9.7196740595864417E-2</v>
      </c>
    </row>
    <row r="704" spans="1:67" x14ac:dyDescent="0.25">
      <c r="A704" s="3">
        <f>DATE(YEAR(TBL_DATA[[#This Row],[Date]]), MONTH(TBL_DATA[[#This Row],[Date]]), DAY(TBL_DATA[[#This Row],[Date]]))</f>
        <v>41760</v>
      </c>
      <c r="B704" s="73" t="s">
        <v>820</v>
      </c>
      <c r="C704" s="11">
        <v>-3.4342958453698245E-3</v>
      </c>
      <c r="D704" s="6">
        <v>0.19435186574759933</v>
      </c>
      <c r="E704" s="83">
        <v>9.9159312760551233E-2</v>
      </c>
      <c r="F704" s="55">
        <v>0.55517347431905029</v>
      </c>
      <c r="G704" s="121">
        <v>0.50935185222011581</v>
      </c>
      <c r="H704" s="120">
        <v>4.094192257992851E-3</v>
      </c>
      <c r="I704" s="55">
        <v>0.20128310228435464</v>
      </c>
      <c r="J704" s="6">
        <v>1.067889949949588</v>
      </c>
      <c r="K704" s="6">
        <v>0.45649383383327136</v>
      </c>
      <c r="L704" s="6">
        <v>4.3090882514142601E-3</v>
      </c>
      <c r="M704" s="6">
        <v>9.2786206927072082E-2</v>
      </c>
      <c r="N704" s="6">
        <v>6.2648615297105942E-2</v>
      </c>
      <c r="O704" s="6">
        <v>-1.5011335089761713E-2</v>
      </c>
      <c r="P704" s="55">
        <v>-1.4588086298036833E-2</v>
      </c>
      <c r="Q704" s="55">
        <v>-1.2623201190754326E-2</v>
      </c>
      <c r="R704" s="6">
        <v>7.8344592122768564E-2</v>
      </c>
      <c r="S704" s="83">
        <v>5.8413362280355333E-2</v>
      </c>
      <c r="T704" s="87">
        <v>1.3412101112542223</v>
      </c>
      <c r="U704" s="83">
        <v>0.10319337533199358</v>
      </c>
      <c r="V704" s="83">
        <v>6.0659888123533616E-2</v>
      </c>
      <c r="W704" s="29">
        <v>1.7011797832834885</v>
      </c>
      <c r="X704">
        <v>0.71368890436948473</v>
      </c>
      <c r="Y704">
        <v>0.67564327409756053</v>
      </c>
      <c r="Z704" s="5">
        <v>0</v>
      </c>
      <c r="AA704">
        <v>0</v>
      </c>
      <c r="AB704" s="5">
        <f>SUM(TBL_DATA[[#This Row],[Consumer.Discretionary.1]:[Utilities.1]])*SQRT(252)</f>
        <v>9.4437040072010578E-2</v>
      </c>
      <c r="AR704" s="19">
        <v>2.375289918792409E-3</v>
      </c>
      <c r="AS704" s="19">
        <v>2.4779858791886835E-4</v>
      </c>
      <c r="AT704" s="19">
        <v>7.9752327314124038E-4</v>
      </c>
      <c r="AU704" s="19">
        <v>6.1242430606166644E-4</v>
      </c>
      <c r="AV704" s="19">
        <v>-2.4742102421967475E-7</v>
      </c>
      <c r="AW704" s="19">
        <v>9.248183753818789E-4</v>
      </c>
      <c r="AX704" s="19">
        <v>-3.0013490077003297E-5</v>
      </c>
      <c r="AY704" s="19">
        <v>2.9338940974215411E-3</v>
      </c>
      <c r="AZ704" s="19">
        <v>-2.8265659264535923E-3</v>
      </c>
      <c r="BA704" s="19">
        <v>8.9033251278429536E-4</v>
      </c>
      <c r="BB704" s="19">
        <v>2.3720113281040195E-5</v>
      </c>
      <c r="BC704" s="19">
        <v>4.9804800406647993E-6</v>
      </c>
      <c r="BD704" s="19">
        <v>-4.680407912765988E-6</v>
      </c>
      <c r="BE704" s="19">
        <v>4.9841116081383053E-7</v>
      </c>
      <c r="BF704" s="19">
        <v>5.4620667473170473E-6</v>
      </c>
      <c r="BG704" s="19">
        <v>5.9304864796316439E-3</v>
      </c>
      <c r="BH704" s="19">
        <v>1.2227317560450258E-5</v>
      </c>
      <c r="BO704" s="5">
        <f xml:space="preserve"> IF(ISBLANK(TBL_DATA[[#This Row],[SMALL.CAP]]),"",  SUM(TBL_DATA[[#This Row],[LARGE.CAP]:[SMALL.CAP]])*SQRT(252))</f>
        <v>9.4437040072010564E-2</v>
      </c>
    </row>
    <row r="705" spans="1:67" x14ac:dyDescent="0.25">
      <c r="A705" s="3">
        <f>DATE(YEAR(TBL_DATA[[#This Row],[Date]]), MONTH(TBL_DATA[[#This Row],[Date]]), DAY(TBL_DATA[[#This Row],[Date]]))</f>
        <v>41761</v>
      </c>
      <c r="B705" s="73" t="s">
        <v>821</v>
      </c>
      <c r="C705" s="11">
        <v>2.1025130629509447E-3</v>
      </c>
      <c r="D705" s="6">
        <v>0.19686300614709329</v>
      </c>
      <c r="E705" s="83">
        <v>8.9015117247862374E-2</v>
      </c>
      <c r="F705" s="55">
        <v>0.56283460822565035</v>
      </c>
      <c r="G705" s="121">
        <v>0.51575952460813201</v>
      </c>
      <c r="H705" s="120">
        <v>4.0687634045001066E-3</v>
      </c>
      <c r="I705" s="55">
        <v>0.19140945688850075</v>
      </c>
      <c r="J705" s="6">
        <v>1.0762489226583949</v>
      </c>
      <c r="K705" s="6">
        <v>0.46027905703269606</v>
      </c>
      <c r="L705" s="6">
        <v>4.2955277428775801E-3</v>
      </c>
      <c r="M705" s="6">
        <v>9.2817990863089284E-2</v>
      </c>
      <c r="N705" s="6">
        <v>6.2648615297105942E-2</v>
      </c>
      <c r="O705" s="6">
        <v>-1.2940383554929435E-2</v>
      </c>
      <c r="P705" s="55">
        <v>-1.4577714127153847E-2</v>
      </c>
      <c r="Q705" s="55">
        <v>-1.261215594803664E-2</v>
      </c>
      <c r="R705" s="6">
        <v>8.733345373847734E-2</v>
      </c>
      <c r="S705" s="83">
        <v>5.8463210527800964E-2</v>
      </c>
      <c r="T705" s="87">
        <v>1.4938189837683946</v>
      </c>
      <c r="U705" s="83">
        <v>0.115348682745811</v>
      </c>
      <c r="V705" s="83">
        <v>6.0379055544578356E-2</v>
      </c>
      <c r="W705" s="29">
        <v>1.9104088612424239</v>
      </c>
      <c r="X705">
        <v>0.71816399562226185</v>
      </c>
      <c r="Y705">
        <v>0.67843869069555285</v>
      </c>
      <c r="Z705" s="5">
        <v>0</v>
      </c>
      <c r="AA705">
        <v>0</v>
      </c>
      <c r="AB705" s="5">
        <f>SUM(TBL_DATA[[#This Row],[Consumer.Discretionary.1]:[Utilities.1]])*SQRT(252)</f>
        <v>9.2171511146835222E-2</v>
      </c>
      <c r="AR705" s="19">
        <v>2.3524444230470162E-3</v>
      </c>
      <c r="AS705" s="19">
        <v>2.1994833082413255E-4</v>
      </c>
      <c r="AT705" s="19">
        <v>7.7750742247024161E-4</v>
      </c>
      <c r="AU705" s="19">
        <v>6.1575967297386165E-4</v>
      </c>
      <c r="AV705" s="19">
        <v>2.2441314734882638E-8</v>
      </c>
      <c r="AW705" s="19">
        <v>8.9111509476498259E-4</v>
      </c>
      <c r="AX705" s="19">
        <v>-3.2121636281880231E-5</v>
      </c>
      <c r="AY705" s="19">
        <v>2.8177356688054815E-3</v>
      </c>
      <c r="AZ705" s="19">
        <v>-2.7204494190942582E-3</v>
      </c>
      <c r="BA705" s="19">
        <v>8.6113756566524966E-4</v>
      </c>
      <c r="BB705" s="19">
        <v>2.3159875023385116E-5</v>
      </c>
      <c r="BC705" s="19">
        <v>4.4584925776556808E-6</v>
      </c>
      <c r="BD705" s="19">
        <v>-3.370200222107827E-6</v>
      </c>
      <c r="BE705" s="19">
        <v>6.5723113346792785E-6</v>
      </c>
      <c r="BF705" s="19">
        <v>3.823744380681698E-6</v>
      </c>
      <c r="BG705" s="19">
        <v>5.7806732441340949E-3</v>
      </c>
      <c r="BH705" s="19">
        <v>1.410184730794207E-5</v>
      </c>
      <c r="BO705" s="5">
        <f xml:space="preserve"> IF(ISBLANK(TBL_DATA[[#This Row],[SMALL.CAP]]),"",  SUM(TBL_DATA[[#This Row],[LARGE.CAP]:[SMALL.CAP]])*SQRT(252))</f>
        <v>9.2171511146835194E-2</v>
      </c>
    </row>
    <row r="706" spans="1:67" x14ac:dyDescent="0.25">
      <c r="A706" s="3">
        <f>DATE(YEAR(TBL_DATA[[#This Row],[Date]]), MONTH(TBL_DATA[[#This Row],[Date]]), DAY(TBL_DATA[[#This Row],[Date]]))</f>
        <v>41764</v>
      </c>
      <c r="B706" s="73" t="s">
        <v>822</v>
      </c>
      <c r="C706" s="11">
        <v>-3.8361742541807861E-3</v>
      </c>
      <c r="D706" s="6">
        <v>0.19227163109713041</v>
      </c>
      <c r="E706" s="83">
        <v>6.5730226336071507E-3</v>
      </c>
      <c r="F706" s="55">
        <v>0.63269028516491355</v>
      </c>
      <c r="G706" s="121">
        <v>0.54373531599758718</v>
      </c>
      <c r="H706" s="120">
        <v>3.9473103717790068E-3</v>
      </c>
      <c r="I706" s="55">
        <v>0.1514643455309661</v>
      </c>
      <c r="J706" s="6">
        <v>1.1193434237038329</v>
      </c>
      <c r="K706" s="6">
        <v>0.45969654592372172</v>
      </c>
      <c r="L706" s="6">
        <v>4.2954801890308985E-3</v>
      </c>
      <c r="M706" s="6">
        <v>9.276691598502132E-2</v>
      </c>
      <c r="N706" s="6">
        <v>6.2587726117970921E-2</v>
      </c>
      <c r="O706" s="6">
        <v>-1.6726916242877587E-2</v>
      </c>
      <c r="P706" s="55">
        <v>-1.4565383384821962E-2</v>
      </c>
      <c r="Q706" s="55">
        <v>-1.2600906791757205E-2</v>
      </c>
      <c r="R706" s="6">
        <v>7.2040282365095187E-2</v>
      </c>
      <c r="S706" s="83">
        <v>5.8814160507427285E-2</v>
      </c>
      <c r="T706" s="87">
        <v>1.2248798885091228</v>
      </c>
      <c r="U706" s="83">
        <v>0.10612712853643491</v>
      </c>
      <c r="V706" s="83">
        <v>6.0623244587247362E-2</v>
      </c>
      <c r="W706" s="29">
        <v>1.7506012629149132</v>
      </c>
      <c r="X706">
        <v>0.73738410343428695</v>
      </c>
      <c r="Y706">
        <v>0.67800925209300911</v>
      </c>
      <c r="Z706" s="5">
        <v>0</v>
      </c>
      <c r="AA706">
        <v>0</v>
      </c>
      <c r="AB706" s="5">
        <f>SUM(TBL_DATA[[#This Row],[Consumer.Discretionary.1]:[Utilities.1]])*SQRT(252)</f>
        <v>9.5667743266961092E-2</v>
      </c>
      <c r="AR706" s="19">
        <v>2.4030909167089558E-3</v>
      </c>
      <c r="AS706" s="19">
        <v>1.8385361884708552E-4</v>
      </c>
      <c r="AT706" s="19">
        <v>8.9520574628783203E-4</v>
      </c>
      <c r="AU706" s="19">
        <v>6.0039417562185872E-4</v>
      </c>
      <c r="AV706" s="19">
        <v>8.2980765613467147E-7</v>
      </c>
      <c r="AW706" s="19">
        <v>8.4806398156566786E-4</v>
      </c>
      <c r="AX706" s="19">
        <v>-1.3099373275595302E-5</v>
      </c>
      <c r="AY706" s="19">
        <v>2.8105398506490325E-3</v>
      </c>
      <c r="AZ706" s="19">
        <v>-2.4756975389612647E-3</v>
      </c>
      <c r="BA706" s="19">
        <v>7.2969103419289806E-4</v>
      </c>
      <c r="BB706" s="19">
        <v>4.3629142020562172E-5</v>
      </c>
      <c r="BC706" s="19">
        <v>2.9877354083949739E-6</v>
      </c>
      <c r="BD706" s="19">
        <v>4.7938439545936011E-7</v>
      </c>
      <c r="BE706" s="19">
        <v>2.4866549489952395E-5</v>
      </c>
      <c r="BF706" s="19">
        <v>-9.9777452685337609E-7</v>
      </c>
      <c r="BG706" s="19">
        <v>5.9791738353328315E-3</v>
      </c>
      <c r="BH706" s="19">
        <v>1.9991631213382126E-5</v>
      </c>
      <c r="BO706" s="5">
        <f xml:space="preserve"> IF(ISBLANK(TBL_DATA[[#This Row],[SMALL.CAP]]),"",  SUM(TBL_DATA[[#This Row],[LARGE.CAP]:[SMALL.CAP]])*SQRT(252))</f>
        <v>9.5667743266961119E-2</v>
      </c>
    </row>
    <row r="707" spans="1:67" x14ac:dyDescent="0.25">
      <c r="A707" s="3">
        <f>DATE(YEAR(TBL_DATA[[#This Row],[Date]]), MONTH(TBL_DATA[[#This Row],[Date]]), DAY(TBL_DATA[[#This Row],[Date]]))</f>
        <v>41765</v>
      </c>
      <c r="B707" s="73" t="s">
        <v>823</v>
      </c>
      <c r="C707" s="11">
        <v>-5.9197407776669288E-3</v>
      </c>
      <c r="D707" s="6">
        <v>0.18521369210446936</v>
      </c>
      <c r="E707" s="83">
        <v>6.4220363344642539E-3</v>
      </c>
      <c r="F707" s="55">
        <v>0.63441580198362046</v>
      </c>
      <c r="G707" s="121">
        <v>0.55039046500592947</v>
      </c>
      <c r="H707" s="120">
        <v>3.9471882719340073E-3</v>
      </c>
      <c r="I707" s="55">
        <v>0.11317488422819277</v>
      </c>
      <c r="J707" s="6">
        <v>1.1393254845100376</v>
      </c>
      <c r="K707" s="6">
        <v>0.47478921101678773</v>
      </c>
      <c r="L707" s="6">
        <v>4.2661576950917763E-3</v>
      </c>
      <c r="M707" s="6">
        <v>9.3448074188797484E-2</v>
      </c>
      <c r="N707" s="6">
        <v>6.3697698420878829E-2</v>
      </c>
      <c r="O707" s="6">
        <v>-2.2547638012376914E-2</v>
      </c>
      <c r="P707" s="55">
        <v>-1.4844882303343092E-2</v>
      </c>
      <c r="Q707" s="55">
        <v>-1.2865981178285612E-2</v>
      </c>
      <c r="R707" s="6">
        <v>6.6188595833866382E-2</v>
      </c>
      <c r="S707" s="83">
        <v>5.8910357047499647E-2</v>
      </c>
      <c r="T707" s="87">
        <v>1.1235476943468237</v>
      </c>
      <c r="U707" s="83">
        <v>9.4175718734767377E-2</v>
      </c>
      <c r="V707" s="83">
        <v>6.0810350960421214E-2</v>
      </c>
      <c r="W707" s="29">
        <v>1.548679085836262</v>
      </c>
      <c r="X707">
        <v>0.74188305345649297</v>
      </c>
      <c r="Y707">
        <v>0.68904949823418893</v>
      </c>
      <c r="Z707" s="5">
        <v>0</v>
      </c>
      <c r="AA707">
        <v>0</v>
      </c>
      <c r="AB707" s="5">
        <f>SUM(TBL_DATA[[#This Row],[Consumer.Discretionary.1]:[Utilities.1]])*SQRT(252)</f>
        <v>9.6438488692283719E-2</v>
      </c>
      <c r="AR707" s="19">
        <v>2.5433265441713419E-3</v>
      </c>
      <c r="AS707" s="19">
        <v>1.9303041695208436E-4</v>
      </c>
      <c r="AT707" s="19">
        <v>8.3706650733610978E-4</v>
      </c>
      <c r="AU707" s="19">
        <v>5.9316406649046166E-4</v>
      </c>
      <c r="AV707" s="19">
        <v>1.5296281739263666E-7</v>
      </c>
      <c r="AW707" s="19">
        <v>8.2664186638198983E-4</v>
      </c>
      <c r="AX707" s="19">
        <v>-1.1897365728451169E-5</v>
      </c>
      <c r="AY707" s="19">
        <v>2.758352588085238E-3</v>
      </c>
      <c r="AZ707" s="19">
        <v>-2.3109490571555339E-3</v>
      </c>
      <c r="BA707" s="19">
        <v>6.0423240100233888E-4</v>
      </c>
      <c r="BB707" s="19">
        <v>4.1932829044584127E-5</v>
      </c>
      <c r="BC707" s="19">
        <v>3.591374506448989E-6</v>
      </c>
      <c r="BD707" s="19">
        <v>-2.261489438889858E-6</v>
      </c>
      <c r="BE707" s="19">
        <v>8.681641652142459E-6</v>
      </c>
      <c r="BF707" s="19">
        <v>2.4906891189624639E-6</v>
      </c>
      <c r="BG707" s="19">
        <v>6.0494471336589731E-3</v>
      </c>
      <c r="BH707" s="19">
        <v>1.3104409899918836E-5</v>
      </c>
      <c r="BO707" s="5">
        <f xml:space="preserve"> IF(ISBLANK(TBL_DATA[[#This Row],[SMALL.CAP]]),"",  SUM(TBL_DATA[[#This Row],[LARGE.CAP]:[SMALL.CAP]])*SQRT(252))</f>
        <v>9.6438488692283719E-2</v>
      </c>
    </row>
    <row r="708" spans="1:67" x14ac:dyDescent="0.25">
      <c r="A708" s="3">
        <f>DATE(YEAR(TBL_DATA[[#This Row],[Date]]), MONTH(TBL_DATA[[#This Row],[Date]]), DAY(TBL_DATA[[#This Row],[Date]]))</f>
        <v>41766</v>
      </c>
      <c r="B708" s="73" t="s">
        <v>824</v>
      </c>
      <c r="C708" s="11">
        <v>-8.9512944273803918E-3</v>
      </c>
      <c r="D708" s="6">
        <v>0.17460449538707956</v>
      </c>
      <c r="E708" s="83">
        <v>-3.8985621177286323E-2</v>
      </c>
      <c r="F708" s="55">
        <v>0.61378835613459093</v>
      </c>
      <c r="G708" s="121">
        <v>0.49703084577290751</v>
      </c>
      <c r="H708" s="120">
        <v>4.2616490564051507E-3</v>
      </c>
      <c r="I708" s="55">
        <v>9.9548258210925278E-2</v>
      </c>
      <c r="J708" s="6">
        <v>1.1660531797863591</v>
      </c>
      <c r="K708" s="6">
        <v>0.48763292865552776</v>
      </c>
      <c r="L708" s="6">
        <v>4.3012789886878898E-3</v>
      </c>
      <c r="M708" s="6">
        <v>9.5390972754124559E-2</v>
      </c>
      <c r="N708" s="6">
        <v>6.6148234772110362E-2</v>
      </c>
      <c r="O708" s="6">
        <v>-3.1297101893266621E-2</v>
      </c>
      <c r="P708" s="55">
        <v>-1.5298501848696735E-2</v>
      </c>
      <c r="Q708" s="55">
        <v>-1.3278456974127302E-2</v>
      </c>
      <c r="R708" s="6">
        <v>3.3283584774587149E-2</v>
      </c>
      <c r="S708" s="83">
        <v>6.0836600749202961E-2</v>
      </c>
      <c r="T708" s="87">
        <v>0.54709803579916827</v>
      </c>
      <c r="U708" s="83">
        <v>7.0996107270526521E-2</v>
      </c>
      <c r="V708" s="83">
        <v>6.0976722075647236E-2</v>
      </c>
      <c r="W708" s="29">
        <v>1.1643149197565805</v>
      </c>
      <c r="X708">
        <v>0.70500414592604177</v>
      </c>
      <c r="Y708">
        <v>0.69830718788762847</v>
      </c>
      <c r="Z708" s="5">
        <v>0</v>
      </c>
      <c r="AA708">
        <v>0</v>
      </c>
      <c r="AB708" s="5">
        <f>SUM(TBL_DATA[[#This Row],[Consumer.Discretionary.1]:[Utilities.1]])*SQRT(252)</f>
        <v>9.6776422925784644E-2</v>
      </c>
      <c r="AR708" s="19">
        <v>2.5672051691535938E-3</v>
      </c>
      <c r="AS708" s="19">
        <v>2.3906912191364054E-4</v>
      </c>
      <c r="AT708" s="19">
        <v>6.6458764001893218E-4</v>
      </c>
      <c r="AU708" s="19">
        <v>6.2117498482390466E-4</v>
      </c>
      <c r="AV708" s="19">
        <v>-4.4167235888846439E-7</v>
      </c>
      <c r="AW708" s="19">
        <v>8.7808829671409618E-4</v>
      </c>
      <c r="AX708" s="19">
        <v>7.787745142427199E-6</v>
      </c>
      <c r="AY708" s="19">
        <v>2.8209430480354144E-3</v>
      </c>
      <c r="AZ708" s="19">
        <v>-2.3853983027542418E-3</v>
      </c>
      <c r="BA708" s="19">
        <v>6.4535327802526881E-4</v>
      </c>
      <c r="BB708" s="19">
        <v>3.7972306429567689E-5</v>
      </c>
      <c r="BC708" s="19">
        <v>4.1229247225449323E-6</v>
      </c>
      <c r="BD708" s="19">
        <v>-4.6704063302336389E-6</v>
      </c>
      <c r="BE708" s="19">
        <v>-5.535788570700566E-6</v>
      </c>
      <c r="BF708" s="19">
        <v>5.5565247517208206E-6</v>
      </c>
      <c r="BG708" s="19">
        <v>6.0898108413692557E-3</v>
      </c>
      <c r="BH708" s="19">
        <v>7.05751920112926E-6</v>
      </c>
      <c r="BO708" s="5">
        <f xml:space="preserve"> IF(ISBLANK(TBL_DATA[[#This Row],[SMALL.CAP]]),"",  SUM(TBL_DATA[[#This Row],[LARGE.CAP]:[SMALL.CAP]])*SQRT(252))</f>
        <v>9.6776422925784686E-2</v>
      </c>
    </row>
    <row r="709" spans="1:67" x14ac:dyDescent="0.25">
      <c r="A709" s="3">
        <f>DATE(YEAR(TBL_DATA[[#This Row],[Date]]), MONTH(TBL_DATA[[#This Row],[Date]]), DAY(TBL_DATA[[#This Row],[Date]]))</f>
        <v>41767</v>
      </c>
      <c r="B709" s="73" t="s">
        <v>825</v>
      </c>
      <c r="C709" s="11">
        <v>-2.9854144792602327E-3</v>
      </c>
      <c r="D709" s="6">
        <v>0.17109781411914682</v>
      </c>
      <c r="E709" s="83">
        <v>-4.4677834231310332E-2</v>
      </c>
      <c r="F709" s="55">
        <v>0.61975153115806259</v>
      </c>
      <c r="G709" s="121">
        <v>0.48937972679746272</v>
      </c>
      <c r="H709" s="120">
        <v>4.2680747197047005E-3</v>
      </c>
      <c r="I709" s="55">
        <v>0.1006455297718849</v>
      </c>
      <c r="J709" s="6">
        <v>1.1794509473340429</v>
      </c>
      <c r="K709" s="6">
        <v>0.4817578160703978</v>
      </c>
      <c r="L709" s="6">
        <v>4.2998110104454533E-3</v>
      </c>
      <c r="M709" s="6">
        <v>9.4816355348191619E-2</v>
      </c>
      <c r="N709" s="6">
        <v>6.641716466334692E-2</v>
      </c>
      <c r="O709" s="6">
        <v>-3.4189081551375788E-2</v>
      </c>
      <c r="P709" s="55">
        <v>-1.5357591663341058E-2</v>
      </c>
      <c r="Q709" s="55">
        <v>-1.334971516185956E-2</v>
      </c>
      <c r="R709" s="6">
        <v>3.3950226830672836E-2</v>
      </c>
      <c r="S709" s="83">
        <v>6.0812463299369797E-2</v>
      </c>
      <c r="T709" s="87">
        <v>0.55827744821882042</v>
      </c>
      <c r="U709" s="83">
        <v>7.4729095977773552E-2</v>
      </c>
      <c r="V709" s="83">
        <v>6.0846711585051179E-2</v>
      </c>
      <c r="W709" s="29">
        <v>1.2281534043679199</v>
      </c>
      <c r="X709">
        <v>0.69955680741270942</v>
      </c>
      <c r="Y709">
        <v>0.69408775819084856</v>
      </c>
      <c r="Z709" s="5">
        <v>0</v>
      </c>
      <c r="AA709">
        <v>0</v>
      </c>
      <c r="AB709" s="5">
        <f>SUM(TBL_DATA[[#This Row],[Consumer.Discretionary.1]:[Utilities.1]])*SQRT(252)</f>
        <v>9.736567594830732E-2</v>
      </c>
      <c r="AR709" s="19">
        <v>2.1784786896123292E-3</v>
      </c>
      <c r="AS709" s="19">
        <v>2.2952143200785405E-4</v>
      </c>
      <c r="AT709" s="19">
        <v>9.4990102638240349E-4</v>
      </c>
      <c r="AU709" s="19">
        <v>5.8874626463186581E-4</v>
      </c>
      <c r="AV709" s="19">
        <v>1.929802099283693E-7</v>
      </c>
      <c r="AW709" s="19">
        <v>8.9643613224030889E-4</v>
      </c>
      <c r="AX709" s="19">
        <v>3.3151480506637553E-5</v>
      </c>
      <c r="AY709" s="19">
        <v>2.9343766638565529E-3</v>
      </c>
      <c r="AZ709" s="19">
        <v>-2.3041767095189182E-3</v>
      </c>
      <c r="BA709" s="19">
        <v>5.995688181377035E-4</v>
      </c>
      <c r="BB709" s="19">
        <v>2.7264288431528185E-5</v>
      </c>
      <c r="BC709" s="19">
        <v>3.0664413167573351E-6</v>
      </c>
      <c r="BD709" s="19">
        <v>-1.7213424192633364E-6</v>
      </c>
      <c r="BE709" s="19">
        <v>8.9791944005314255E-6</v>
      </c>
      <c r="BF709" s="19">
        <v>1.8540878629895917E-6</v>
      </c>
      <c r="BG709" s="19">
        <v>6.1092866568325964E-3</v>
      </c>
      <c r="BH709" s="19">
        <v>1.1996028504581757E-5</v>
      </c>
      <c r="BO709" s="5">
        <f xml:space="preserve"> IF(ISBLANK(TBL_DATA[[#This Row],[SMALL.CAP]]),"",  SUM(TBL_DATA[[#This Row],[LARGE.CAP]:[SMALL.CAP]])*SQRT(252))</f>
        <v>9.7365675948307306E-2</v>
      </c>
    </row>
    <row r="710" spans="1:67" x14ac:dyDescent="0.25">
      <c r="A710" s="3">
        <f>DATE(YEAR(TBL_DATA[[#This Row],[Date]]), MONTH(TBL_DATA[[#This Row],[Date]]), DAY(TBL_DATA[[#This Row],[Date]]))</f>
        <v>41768</v>
      </c>
      <c r="B710" s="73" t="s">
        <v>826</v>
      </c>
      <c r="C710" s="11">
        <v>1.8905030768254663E-3</v>
      </c>
      <c r="D710" s="6">
        <v>0.17331177814000265</v>
      </c>
      <c r="E710" s="83">
        <v>-1.8686459726728333E-2</v>
      </c>
      <c r="F710" s="55">
        <v>0.65526543765281442</v>
      </c>
      <c r="G710" s="121">
        <v>0.51685708864288293</v>
      </c>
      <c r="H710" s="120">
        <v>4.1535984084805433E-3</v>
      </c>
      <c r="I710" s="55">
        <v>0.14449779995370715</v>
      </c>
      <c r="J710" s="6">
        <v>1.2065024325628522</v>
      </c>
      <c r="K710" s="6">
        <v>0.49037821485432082</v>
      </c>
      <c r="L710" s="6">
        <v>4.2659001980429063E-3</v>
      </c>
      <c r="M710" s="6">
        <v>9.4860840597185206E-2</v>
      </c>
      <c r="N710" s="6">
        <v>6.641716466334692E-2</v>
      </c>
      <c r="O710" s="6">
        <v>-3.2363213038417049E-2</v>
      </c>
      <c r="P710" s="55">
        <v>-1.5343883391087632E-2</v>
      </c>
      <c r="Q710" s="55">
        <v>-1.3335064848691475E-2</v>
      </c>
      <c r="R710" s="6">
        <v>4.4850244608470202E-2</v>
      </c>
      <c r="S710" s="83">
        <v>6.0501715804724236E-2</v>
      </c>
      <c r="T710" s="87">
        <v>0.74130533344259475</v>
      </c>
      <c r="U710" s="83">
        <v>8.7487748260265175E-2</v>
      </c>
      <c r="V710" s="83">
        <v>6.0956572734666509E-2</v>
      </c>
      <c r="W710" s="29">
        <v>1.4352471658976682</v>
      </c>
      <c r="X710">
        <v>0.71892773534123922</v>
      </c>
      <c r="Y710">
        <v>0.70027010135684131</v>
      </c>
      <c r="Z710" s="5">
        <v>0</v>
      </c>
      <c r="AA710">
        <v>0</v>
      </c>
      <c r="AB710" s="5">
        <f>SUM(TBL_DATA[[#This Row],[Consumer.Discretionary.1]:[Utilities.1]])*SQRT(252)</f>
        <v>0.1008215236751535</v>
      </c>
      <c r="AR710" s="19">
        <v>1.8938840310071875E-3</v>
      </c>
      <c r="AS710" s="19">
        <v>2.485159185974675E-4</v>
      </c>
      <c r="AT710" s="19">
        <v>9.2610130842711656E-4</v>
      </c>
      <c r="AU710" s="19">
        <v>4.5694525847173945E-4</v>
      </c>
      <c r="AV710" s="19">
        <v>-6.2112798012498462E-7</v>
      </c>
      <c r="AW710" s="19">
        <v>1.0820751643675621E-3</v>
      </c>
      <c r="AX710" s="19">
        <v>3.3746681312930801E-5</v>
      </c>
      <c r="AY710" s="19">
        <v>3.1119604579671069E-3</v>
      </c>
      <c r="AZ710" s="19">
        <v>-2.2165898132335267E-3</v>
      </c>
      <c r="BA710" s="19">
        <v>7.9850129692877764E-4</v>
      </c>
      <c r="BB710" s="19">
        <v>1.6639834778214816E-5</v>
      </c>
      <c r="BC710" s="19">
        <v>3.8166516094181068E-6</v>
      </c>
      <c r="BD710" s="19">
        <v>-5.0367288853408859E-6</v>
      </c>
      <c r="BE710" s="19">
        <v>-1.0455441834329263E-5</v>
      </c>
      <c r="BF710" s="19">
        <v>6.0712542685334896E-6</v>
      </c>
      <c r="BG710" s="19">
        <v>6.3529763650399234E-3</v>
      </c>
      <c r="BH710" s="19">
        <v>3.7869104462470606E-6</v>
      </c>
      <c r="BO710" s="5">
        <f xml:space="preserve"> IF(ISBLANK(TBL_DATA[[#This Row],[SMALL.CAP]]),"",  SUM(TBL_DATA[[#This Row],[LARGE.CAP]:[SMALL.CAP]])*SQRT(252))</f>
        <v>0.1008215236751535</v>
      </c>
    </row>
    <row r="711" spans="1:67" x14ac:dyDescent="0.25">
      <c r="A711" s="3">
        <f>DATE(YEAR(TBL_DATA[[#This Row],[Date]]), MONTH(TBL_DATA[[#This Row],[Date]]), DAY(TBL_DATA[[#This Row],[Date]]))</f>
        <v>41771</v>
      </c>
      <c r="B711" s="73" t="s">
        <v>827</v>
      </c>
      <c r="C711" s="11">
        <v>8.3709031963933554E-3</v>
      </c>
      <c r="D711" s="6">
        <v>0.18313345745400089</v>
      </c>
      <c r="E711" s="83">
        <v>-7.6962044766331061E-3</v>
      </c>
      <c r="F711" s="55">
        <v>0.66219092138120561</v>
      </c>
      <c r="G711" s="121">
        <v>0.52860707585497091</v>
      </c>
      <c r="H711" s="120">
        <v>4.1590470368440408E-3</v>
      </c>
      <c r="I711" s="55">
        <v>0.1771918471186702</v>
      </c>
      <c r="J711" s="6">
        <v>1.235677387249869</v>
      </c>
      <c r="K711" s="6">
        <v>0.506109010921033</v>
      </c>
      <c r="L711" s="6">
        <v>4.2571392271893585E-3</v>
      </c>
      <c r="M711" s="6">
        <v>9.6161797512973921E-2</v>
      </c>
      <c r="N711" s="6">
        <v>6.641654715194148E-2</v>
      </c>
      <c r="O711" s="6">
        <v>-2.4263219165492456E-2</v>
      </c>
      <c r="P711" s="55">
        <v>-1.5425419629594782E-2</v>
      </c>
      <c r="Q711" s="55">
        <v>-1.3389051401165456E-2</v>
      </c>
      <c r="R711" s="6">
        <v>4.6358427048407647E-2</v>
      </c>
      <c r="S711" s="83">
        <v>6.0682126842844394E-2</v>
      </c>
      <c r="T711" s="87">
        <v>0.7639552115315188</v>
      </c>
      <c r="U711" s="83">
        <v>0.10204428785706443</v>
      </c>
      <c r="V711" s="83">
        <v>6.1216796960108358E-2</v>
      </c>
      <c r="W711" s="29">
        <v>1.6669328178597962</v>
      </c>
      <c r="X711">
        <v>0.72705369530384123</v>
      </c>
      <c r="Y711">
        <v>0.71141338961326328</v>
      </c>
      <c r="Z711" s="5">
        <v>0</v>
      </c>
      <c r="AA711">
        <v>0</v>
      </c>
      <c r="AB711" s="5">
        <f>SUM(TBL_DATA[[#This Row],[Consumer.Discretionary.1]:[Utilities.1]])*SQRT(252)</f>
        <v>0.10559029233437654</v>
      </c>
      <c r="AR711" s="19">
        <v>1.8785064354611672E-3</v>
      </c>
      <c r="AS711" s="19">
        <v>2.5724937622232074E-4</v>
      </c>
      <c r="AT711" s="19">
        <v>1.4860457499203071E-3</v>
      </c>
      <c r="AU711" s="19">
        <v>3.9971820588256493E-4</v>
      </c>
      <c r="AV711" s="19">
        <v>-1.414902711729704E-6</v>
      </c>
      <c r="AW711" s="19">
        <v>9.4639447941270792E-4</v>
      </c>
      <c r="AX711" s="19">
        <v>6.3927688146448664E-5</v>
      </c>
      <c r="AY711" s="19">
        <v>2.7436391645790622E-3</v>
      </c>
      <c r="AZ711" s="19">
        <v>-1.9578234398832956E-3</v>
      </c>
      <c r="BA711" s="19">
        <v>8.4364613763565567E-4</v>
      </c>
      <c r="BB711" s="19">
        <v>-8.3256951563963195E-6</v>
      </c>
      <c r="BC711" s="19">
        <v>4.5378822766581656E-6</v>
      </c>
      <c r="BD711" s="19">
        <v>-8.2613937741169438E-6</v>
      </c>
      <c r="BE711" s="19">
        <v>-2.9418474910908513E-5</v>
      </c>
      <c r="BF711" s="19">
        <v>1.0174081999804666E-5</v>
      </c>
      <c r="BG711" s="19">
        <v>6.6787800055885345E-3</v>
      </c>
      <c r="BH711" s="19">
        <v>-4.2489016711585882E-6</v>
      </c>
      <c r="BO711" s="5">
        <f xml:space="preserve"> IF(ISBLANK(TBL_DATA[[#This Row],[SMALL.CAP]]),"",  SUM(TBL_DATA[[#This Row],[LARGE.CAP]:[SMALL.CAP]])*SQRT(252))</f>
        <v>0.10559029233437656</v>
      </c>
    </row>
    <row r="712" spans="1:67" x14ac:dyDescent="0.25">
      <c r="A712" s="3">
        <f>DATE(YEAR(TBL_DATA[[#This Row],[Date]]), MONTH(TBL_DATA[[#This Row],[Date]]), DAY(TBL_DATA[[#This Row],[Date]]))</f>
        <v>41772</v>
      </c>
      <c r="B712" s="73" t="s">
        <v>828</v>
      </c>
      <c r="C712" s="11">
        <v>-1.0549450549450503E-3</v>
      </c>
      <c r="D712" s="6">
        <v>0.18188531666371976</v>
      </c>
      <c r="E712" s="83">
        <v>-3.5741075401710676E-3</v>
      </c>
      <c r="F712" s="55">
        <v>0.67439211464004545</v>
      </c>
      <c r="G712" s="121">
        <v>0.52979718904163053</v>
      </c>
      <c r="H712" s="120">
        <v>4.1437486086345152E-3</v>
      </c>
      <c r="I712" s="55">
        <v>0.17318285175441739</v>
      </c>
      <c r="J712" s="6">
        <v>1.2414787605809998</v>
      </c>
      <c r="K712" s="6">
        <v>0.50232701453120621</v>
      </c>
      <c r="L712" s="6">
        <v>4.2630735248698377E-3</v>
      </c>
      <c r="M712" s="6">
        <v>9.5929252366807591E-2</v>
      </c>
      <c r="N712" s="6">
        <v>6.6450051706991753E-2</v>
      </c>
      <c r="O712" s="6">
        <v>-2.5292567857361781E-2</v>
      </c>
      <c r="P712" s="55">
        <v>-1.5470600722275992E-2</v>
      </c>
      <c r="Q712" s="55">
        <v>-1.3439156981112669E-2</v>
      </c>
      <c r="R712" s="6">
        <v>4.0326841281139503E-2</v>
      </c>
      <c r="S712" s="83">
        <v>6.0672007046400432E-2</v>
      </c>
      <c r="T712" s="87">
        <v>0.66466964328868405</v>
      </c>
      <c r="U712" s="83">
        <v>8.3199740745450779E-2</v>
      </c>
      <c r="V712" s="83">
        <v>6.0491961918110237E-2</v>
      </c>
      <c r="W712" s="29">
        <v>1.3753850612099627</v>
      </c>
      <c r="X712">
        <v>0.72787168446205586</v>
      </c>
      <c r="Y712">
        <v>0.70875031889319551</v>
      </c>
      <c r="Z712" s="5">
        <v>0</v>
      </c>
      <c r="AA712">
        <v>0</v>
      </c>
      <c r="AB712" s="5">
        <f>SUM(TBL_DATA[[#This Row],[Consumer.Discretionary.1]:[Utilities.1]])*SQRT(252)</f>
        <v>0.10881256417326192</v>
      </c>
      <c r="AR712" s="19">
        <v>2.2133644466117031E-3</v>
      </c>
      <c r="AS712" s="19">
        <v>1.8580731854814605E-4</v>
      </c>
      <c r="AT712" s="19">
        <v>1.5122098235130967E-3</v>
      </c>
      <c r="AU712" s="19">
        <v>4.311624104013066E-4</v>
      </c>
      <c r="AV712" s="19">
        <v>-5.2220065165872395E-7</v>
      </c>
      <c r="AW712" s="19">
        <v>1.012534079169335E-3</v>
      </c>
      <c r="AX712" s="19">
        <v>4.0513486712232342E-5</v>
      </c>
      <c r="AY712" s="19">
        <v>3.0711441844218056E-3</v>
      </c>
      <c r="AZ712" s="19">
        <v>-2.4116105668599177E-3</v>
      </c>
      <c r="BA712" s="19">
        <v>7.9527793625749086E-4</v>
      </c>
      <c r="BB712" s="19">
        <v>4.6663276314049737E-6</v>
      </c>
      <c r="BC712" s="19">
        <v>3.1424719929481717E-6</v>
      </c>
      <c r="BD712" s="19">
        <v>-4.1832890671931613E-6</v>
      </c>
      <c r="BE712" s="19">
        <v>-8.87955132607917E-6</v>
      </c>
      <c r="BF712" s="19">
        <v>5.0459639199839284E-6</v>
      </c>
      <c r="BG712" s="19">
        <v>6.8564432659646854E-3</v>
      </c>
      <c r="BH712" s="19">
        <v>2.9783842706000534E-6</v>
      </c>
      <c r="BO712" s="5">
        <f xml:space="preserve"> IF(ISBLANK(TBL_DATA[[#This Row],[SMALL.CAP]]),"",  SUM(TBL_DATA[[#This Row],[LARGE.CAP]:[SMALL.CAP]])*SQRT(252))</f>
        <v>0.10881256417326196</v>
      </c>
    </row>
    <row r="713" spans="1:67" x14ac:dyDescent="0.25">
      <c r="A713" s="3">
        <f>DATE(YEAR(TBL_DATA[[#This Row],[Date]]), MONTH(TBL_DATA[[#This Row],[Date]]), DAY(TBL_DATA[[#This Row],[Date]]))</f>
        <v>41773</v>
      </c>
      <c r="B713" s="73" t="s">
        <v>829</v>
      </c>
      <c r="C713" s="11">
        <v>-7.2541205164632734E-3</v>
      </c>
      <c r="D713" s="6">
        <v>0.17331177814000265</v>
      </c>
      <c r="E713" s="83">
        <v>-4.0000886459808593E-2</v>
      </c>
      <c r="F713" s="55">
        <v>0.68343574199113999</v>
      </c>
      <c r="G713" s="121">
        <v>0.54039786298405412</v>
      </c>
      <c r="H713" s="120">
        <v>4.1319543042716003E-3</v>
      </c>
      <c r="I713" s="55">
        <v>0.14544351275246781</v>
      </c>
      <c r="J713" s="6">
        <v>1.2520421794226513</v>
      </c>
      <c r="K713" s="6">
        <v>0.50168830193432012</v>
      </c>
      <c r="L713" s="6">
        <v>4.3024420704150705E-3</v>
      </c>
      <c r="M713" s="6">
        <v>9.6753071445287109E-2</v>
      </c>
      <c r="N713" s="6">
        <v>6.801542788023443E-2</v>
      </c>
      <c r="O713" s="6">
        <v>-3.2363213038417049E-2</v>
      </c>
      <c r="P713" s="55">
        <v>-1.5799925157290454E-2</v>
      </c>
      <c r="Q713" s="55">
        <v>-1.3751035829201997E-2</v>
      </c>
      <c r="R713" s="6">
        <v>3.4964430169351912E-2</v>
      </c>
      <c r="S713" s="83">
        <v>6.099165355231282E-2</v>
      </c>
      <c r="T713" s="87">
        <v>0.5732658180739888</v>
      </c>
      <c r="U713" s="83">
        <v>8.1133851789663147E-2</v>
      </c>
      <c r="V713" s="83">
        <v>6.0611284987142196E-2</v>
      </c>
      <c r="W713" s="29">
        <v>1.3385931647361464</v>
      </c>
      <c r="X713">
        <v>0.73511758446118958</v>
      </c>
      <c r="Y713">
        <v>0.70829958487515743</v>
      </c>
      <c r="Z713" s="5">
        <v>0</v>
      </c>
      <c r="AA713">
        <v>0</v>
      </c>
      <c r="AB713" s="5">
        <f>SUM(TBL_DATA[[#This Row],[Consumer.Discretionary.1]:[Utilities.1]])*SQRT(252)</f>
        <v>0.10651194886894105</v>
      </c>
      <c r="AR713" s="19">
        <v>2.1994656285186077E-3</v>
      </c>
      <c r="AS713" s="19">
        <v>1.8760019707318682E-4</v>
      </c>
      <c r="AT713" s="19">
        <v>1.4320203763944278E-3</v>
      </c>
      <c r="AU713" s="19">
        <v>4.2325878663859045E-4</v>
      </c>
      <c r="AV713" s="19">
        <v>-8.1364078275763069E-7</v>
      </c>
      <c r="AW713" s="19">
        <v>9.968396326514163E-4</v>
      </c>
      <c r="AX713" s="19">
        <v>3.1209117764020722E-5</v>
      </c>
      <c r="AY713" s="19">
        <v>3.0410567508466686E-3</v>
      </c>
      <c r="AZ713" s="19">
        <v>-2.3912655820425826E-3</v>
      </c>
      <c r="BA713" s="19">
        <v>7.8672496163417131E-4</v>
      </c>
      <c r="BB713" s="19">
        <v>3.5258752100924444E-6</v>
      </c>
      <c r="BC713" s="19">
        <v>3.4226826908358821E-6</v>
      </c>
      <c r="BD713" s="19">
        <v>-5.3791538709971829E-6</v>
      </c>
      <c r="BE713" s="19">
        <v>-1.5821203805296278E-5</v>
      </c>
      <c r="BF713" s="19">
        <v>6.5658979740619924E-6</v>
      </c>
      <c r="BG713" s="19">
        <v>6.7207581796283134E-3</v>
      </c>
      <c r="BH713" s="19">
        <v>7.5701288925295691E-8</v>
      </c>
      <c r="BO713" s="5">
        <f xml:space="preserve"> IF(ISBLANK(TBL_DATA[[#This Row],[SMALL.CAP]]),"",  SUM(TBL_DATA[[#This Row],[LARGE.CAP]:[SMALL.CAP]])*SQRT(252))</f>
        <v>0.10651194886894104</v>
      </c>
    </row>
    <row r="714" spans="1:67" x14ac:dyDescent="0.25">
      <c r="A714" s="3">
        <f>DATE(YEAR(TBL_DATA[[#This Row],[Date]]), MONTH(TBL_DATA[[#This Row],[Date]]), DAY(TBL_DATA[[#This Row],[Date]]))</f>
        <v>41774</v>
      </c>
      <c r="B714" s="73" t="s">
        <v>830</v>
      </c>
      <c r="C714" s="11">
        <v>-3.1659996960633992E-4</v>
      </c>
      <c r="D714" s="6">
        <v>0.17294030766670487</v>
      </c>
      <c r="E714" s="83">
        <v>-2.2333864412046656E-2</v>
      </c>
      <c r="F714" s="55">
        <v>0.65724688086379079</v>
      </c>
      <c r="G714" s="121">
        <v>0.52013793228833172</v>
      </c>
      <c r="H714" s="120">
        <v>4.1899961174915101E-3</v>
      </c>
      <c r="I714" s="55">
        <v>0.15868575307197408</v>
      </c>
      <c r="J714" s="6">
        <v>1.1671125816998316</v>
      </c>
      <c r="K714" s="6">
        <v>0.47182827015127887</v>
      </c>
      <c r="L714" s="6">
        <v>4.3958512300893773E-3</v>
      </c>
      <c r="M714" s="6">
        <v>9.6018668752266209E-2</v>
      </c>
      <c r="N714" s="6">
        <v>6.801837525179788E-2</v>
      </c>
      <c r="O714" s="6">
        <v>-3.2669566815758944E-2</v>
      </c>
      <c r="P714" s="55">
        <v>-1.5780938670903476E-2</v>
      </c>
      <c r="Q714" s="55">
        <v>-1.3747601405584431E-2</v>
      </c>
      <c r="R714" s="6">
        <v>3.806075485243432E-2</v>
      </c>
      <c r="S714" s="83">
        <v>6.1101451781162969E-2</v>
      </c>
      <c r="T714" s="87">
        <v>0.62291081051151242</v>
      </c>
      <c r="U714" s="83">
        <v>9.2851734135716457E-2</v>
      </c>
      <c r="V714" s="83">
        <v>6.1203698505513368E-2</v>
      </c>
      <c r="W714" s="29">
        <v>1.5170935156370029</v>
      </c>
      <c r="X714">
        <v>0.72120588758573767</v>
      </c>
      <c r="Y714">
        <v>0.68689756889312015</v>
      </c>
      <c r="Z714" s="5">
        <v>0</v>
      </c>
      <c r="AA714">
        <v>0</v>
      </c>
      <c r="AB714" s="5">
        <f>SUM(TBL_DATA[[#This Row],[Consumer.Discretionary.1]:[Utilities.1]])*SQRT(252)</f>
        <v>0.10641253883038353</v>
      </c>
      <c r="AR714" s="19">
        <v>2.2582674129649847E-3</v>
      </c>
      <c r="AS714" s="19">
        <v>2.2705036418988107E-4</v>
      </c>
      <c r="AT714" s="19">
        <v>1.378680301678167E-3</v>
      </c>
      <c r="AU714" s="19">
        <v>4.8088633681295836E-4</v>
      </c>
      <c r="AV714" s="19">
        <v>-1.312753471686106E-6</v>
      </c>
      <c r="AW714" s="19">
        <v>9.8789155165632226E-4</v>
      </c>
      <c r="AX714" s="19">
        <v>3.37877753332251E-5</v>
      </c>
      <c r="AY714" s="19">
        <v>3.0357470236781945E-3</v>
      </c>
      <c r="AZ714" s="19">
        <v>-2.4876623984910556E-3</v>
      </c>
      <c r="BA714" s="19">
        <v>7.8362824261536397E-4</v>
      </c>
      <c r="BB714" s="19">
        <v>6.3960031336177128E-6</v>
      </c>
      <c r="BC714" s="19">
        <v>3.9301926116605828E-6</v>
      </c>
      <c r="BD714" s="19">
        <v>-7.4485122295975675E-6</v>
      </c>
      <c r="BE714" s="19">
        <v>-2.7672060016203533E-5</v>
      </c>
      <c r="BF714" s="19">
        <v>9.1931996750438586E-6</v>
      </c>
      <c r="BG714" s="19">
        <v>6.7301668098388905E-3</v>
      </c>
      <c r="BH714" s="19">
        <v>-4.8097697798200717E-6</v>
      </c>
      <c r="BO714" s="5">
        <f xml:space="preserve"> IF(ISBLANK(TBL_DATA[[#This Row],[SMALL.CAP]]),"",  SUM(TBL_DATA[[#This Row],[LARGE.CAP]:[SMALL.CAP]])*SQRT(252))</f>
        <v>0.10641253883038354</v>
      </c>
    </row>
    <row r="715" spans="1:67" x14ac:dyDescent="0.25">
      <c r="A715" s="3">
        <f>DATE(YEAR(TBL_DATA[[#This Row],[Date]]), MONTH(TBL_DATA[[#This Row],[Date]]), DAY(TBL_DATA[[#This Row],[Date]]))</f>
        <v>41775</v>
      </c>
      <c r="B715" s="73" t="s">
        <v>831</v>
      </c>
      <c r="C715" s="11">
        <v>6.3340047378320329E-5</v>
      </c>
      <c r="D715" s="6">
        <v>0.17301460176136452</v>
      </c>
      <c r="E715" s="83">
        <v>-3.7384655192377547E-2</v>
      </c>
      <c r="F715" s="55">
        <v>0.65161836360782632</v>
      </c>
      <c r="G715" s="121">
        <v>0.51456587882693194</v>
      </c>
      <c r="H715" s="120">
        <v>4.1939231921361122E-3</v>
      </c>
      <c r="I715" s="55">
        <v>0.15835194647150064</v>
      </c>
      <c r="J715" s="6">
        <v>1.1535915611480316</v>
      </c>
      <c r="K715" s="6">
        <v>0.46619420026099662</v>
      </c>
      <c r="L715" s="6">
        <v>4.3979163706149866E-3</v>
      </c>
      <c r="M715" s="6">
        <v>9.5555478825230633E-2</v>
      </c>
      <c r="N715" s="6">
        <v>6.801837525179788E-2</v>
      </c>
      <c r="O715" s="6">
        <v>-3.2608296060290476E-2</v>
      </c>
      <c r="P715" s="55">
        <v>-1.5779726565899349E-2</v>
      </c>
      <c r="Q715" s="55">
        <v>-1.3756198032067631E-2</v>
      </c>
      <c r="R715" s="6">
        <v>3.3557014411530695E-2</v>
      </c>
      <c r="S715" s="83">
        <v>6.1140849188405039E-2</v>
      </c>
      <c r="T715" s="87">
        <v>0.54884769932005728</v>
      </c>
      <c r="U715" s="83">
        <v>9.1377241475816051E-2</v>
      </c>
      <c r="V715" s="83">
        <v>6.114899014807991E-2</v>
      </c>
      <c r="W715" s="29">
        <v>1.4943377029536327</v>
      </c>
      <c r="X715">
        <v>0.7173324743986792</v>
      </c>
      <c r="Y715">
        <v>0.68278415349288579</v>
      </c>
      <c r="Z715" s="5">
        <v>0</v>
      </c>
      <c r="AA715">
        <v>0</v>
      </c>
      <c r="AB715" s="5">
        <f>SUM(TBL_DATA[[#This Row],[Consumer.Discretionary.1]:[Utilities.1]])*SQRT(252)</f>
        <v>0.1039914116692143</v>
      </c>
      <c r="AR715" s="19">
        <v>2.2034720164136549E-3</v>
      </c>
      <c r="AS715" s="19">
        <v>2.1883734064053522E-4</v>
      </c>
      <c r="AT715" s="19">
        <v>1.3453091619229256E-3</v>
      </c>
      <c r="AU715" s="19">
        <v>4.5254177853266221E-4</v>
      </c>
      <c r="AV715" s="19">
        <v>-1.5470125784575743E-6</v>
      </c>
      <c r="AW715" s="19">
        <v>9.9261059489006592E-4</v>
      </c>
      <c r="AX715" s="19">
        <v>1.8974217607170644E-5</v>
      </c>
      <c r="AY715" s="19">
        <v>3.0514397308506469E-3</v>
      </c>
      <c r="AZ715" s="19">
        <v>-2.4891184735435917E-3</v>
      </c>
      <c r="BA715" s="19">
        <v>7.5452418120775455E-4</v>
      </c>
      <c r="BB715" s="19">
        <v>3.7996488966643529E-6</v>
      </c>
      <c r="BC715" s="19">
        <v>4.1491888058790889E-6</v>
      </c>
      <c r="BD715" s="19">
        <v>-8.4049265768009015E-6</v>
      </c>
      <c r="BE715" s="19">
        <v>-3.326015429357413E-5</v>
      </c>
      <c r="BF715" s="19">
        <v>1.0409434244462796E-5</v>
      </c>
      <c r="BG715" s="19">
        <v>6.5851119043901932E-3</v>
      </c>
      <c r="BH715" s="19">
        <v>-7.1622617301270557E-6</v>
      </c>
      <c r="BO715" s="5">
        <f xml:space="preserve"> IF(ISBLANK(TBL_DATA[[#This Row],[SMALL.CAP]]),"",  SUM(TBL_DATA[[#This Row],[LARGE.CAP]:[SMALL.CAP]])*SQRT(252))</f>
        <v>0.10399141166921433</v>
      </c>
    </row>
    <row r="716" spans="1:67" x14ac:dyDescent="0.25">
      <c r="A716" s="3">
        <f>DATE(YEAR(TBL_DATA[[#This Row],[Date]]), MONTH(TBL_DATA[[#This Row],[Date]]), DAY(TBL_DATA[[#This Row],[Date]]))</f>
        <v>41778</v>
      </c>
      <c r="B716" s="73" t="s">
        <v>832</v>
      </c>
      <c r="C716" s="11">
        <v>5.89025131738954E-3</v>
      </c>
      <c r="D716" s="6">
        <v>0.1799239525647065</v>
      </c>
      <c r="E716" s="83">
        <v>-3.3061408930371128E-2</v>
      </c>
      <c r="F716" s="55">
        <v>0.65531691597787578</v>
      </c>
      <c r="G716" s="121">
        <v>0.51682074786555654</v>
      </c>
      <c r="H716" s="120">
        <v>4.2073881932874089E-3</v>
      </c>
      <c r="I716" s="55">
        <v>0.18196955227125877</v>
      </c>
      <c r="J716" s="6">
        <v>1.1634338341337389</v>
      </c>
      <c r="K716" s="6">
        <v>0.4647522349528358</v>
      </c>
      <c r="L716" s="6">
        <v>4.4282881882103196E-3</v>
      </c>
      <c r="M716" s="6">
        <v>9.6085690544314414E-2</v>
      </c>
      <c r="N716" s="6">
        <v>6.801837525179788E-2</v>
      </c>
      <c r="O716" s="6">
        <v>-2.6910115801727974E-2</v>
      </c>
      <c r="P716" s="55">
        <v>-1.5821534421404684E-2</v>
      </c>
      <c r="Q716" s="55">
        <v>-1.3786777870553655E-2</v>
      </c>
      <c r="R716" s="6">
        <v>4.5350664299664833E-2</v>
      </c>
      <c r="S716" s="83">
        <v>6.1355534592866197E-2</v>
      </c>
      <c r="T716" s="87">
        <v>0.73914545119027864</v>
      </c>
      <c r="U716" s="83">
        <v>0.10049382013420494</v>
      </c>
      <c r="V716" s="83">
        <v>6.1499233839471014E-2</v>
      </c>
      <c r="W716" s="29">
        <v>1.6340662128656744</v>
      </c>
      <c r="X716">
        <v>0.71890246060613561</v>
      </c>
      <c r="Y716">
        <v>0.68172739049625686</v>
      </c>
      <c r="Z716" s="5">
        <v>0</v>
      </c>
      <c r="AA716">
        <v>0</v>
      </c>
      <c r="AB716" s="5">
        <f>SUM(TBL_DATA[[#This Row],[Consumer.Discretionary.1]:[Utilities.1]])*SQRT(252)</f>
        <v>0.10673839611295956</v>
      </c>
      <c r="AR716" s="19">
        <v>2.5999620389822787E-3</v>
      </c>
      <c r="AS716" s="19">
        <v>2.2412375363807592E-4</v>
      </c>
      <c r="AT716" s="19">
        <v>1.2692830871991496E-3</v>
      </c>
      <c r="AU716" s="19">
        <v>5.2020718751390898E-4</v>
      </c>
      <c r="AV716" s="19">
        <v>-6.7243368696217715E-7</v>
      </c>
      <c r="AW716" s="19">
        <v>9.4447777921985801E-4</v>
      </c>
      <c r="AX716" s="19">
        <v>-5.3549568764232988E-7</v>
      </c>
      <c r="AY716" s="19">
        <v>3.0054235800332134E-3</v>
      </c>
      <c r="AZ716" s="19">
        <v>-2.5076626736113459E-3</v>
      </c>
      <c r="BA716" s="19">
        <v>6.6755996503831897E-4</v>
      </c>
      <c r="BB716" s="19">
        <v>1.7201508086316292E-6</v>
      </c>
      <c r="BC716" s="19">
        <v>2.834291227659857E-6</v>
      </c>
      <c r="BD716" s="19">
        <v>-4.4499420681725398E-6</v>
      </c>
      <c r="BE716" s="19">
        <v>-1.3067872965941207E-5</v>
      </c>
      <c r="BF716" s="19">
        <v>5.4313267245176446E-6</v>
      </c>
      <c r="BG716" s="19">
        <v>6.7330591821051595E-3</v>
      </c>
      <c r="BH716" s="19">
        <v>7.995442426146195E-8</v>
      </c>
      <c r="BO716" s="5">
        <f xml:space="preserve"> IF(ISBLANK(TBL_DATA[[#This Row],[SMALL.CAP]]),"",  SUM(TBL_DATA[[#This Row],[LARGE.CAP]:[SMALL.CAP]])*SQRT(252))</f>
        <v>0.10673839611295956</v>
      </c>
    </row>
    <row r="717" spans="1:67" x14ac:dyDescent="0.25">
      <c r="A717" s="3">
        <f>DATE(YEAR(TBL_DATA[[#This Row],[Date]]), MONTH(TBL_DATA[[#This Row],[Date]]), DAY(TBL_DATA[[#This Row],[Date]]))</f>
        <v>41779</v>
      </c>
      <c r="B717" s="73" t="s">
        <v>833</v>
      </c>
      <c r="C717" s="11">
        <v>-6.5861552217002847E-3</v>
      </c>
      <c r="D717" s="6">
        <v>0.17215279026331332</v>
      </c>
      <c r="E717" s="83">
        <v>-6.7177372865233731E-2</v>
      </c>
      <c r="F717" s="55">
        <v>0.67652067005816408</v>
      </c>
      <c r="G717" s="121">
        <v>0.54072033677219777</v>
      </c>
      <c r="H717" s="120">
        <v>4.1400041633071214E-3</v>
      </c>
      <c r="I717" s="55">
        <v>0.13524269616100382</v>
      </c>
      <c r="J717" s="6">
        <v>1.1777122886584617</v>
      </c>
      <c r="K717" s="6">
        <v>0.46481758955327179</v>
      </c>
      <c r="L717" s="6">
        <v>4.4690281041160681E-3</v>
      </c>
      <c r="M717" s="6">
        <v>9.6975592236690791E-2</v>
      </c>
      <c r="N717" s="6">
        <v>6.9282098223940297E-2</v>
      </c>
      <c r="O717" s="6">
        <v>-3.3319036823724058E-2</v>
      </c>
      <c r="P717" s="55">
        <v>-1.6101963228916934E-2</v>
      </c>
      <c r="Q717" s="55">
        <v>-1.4048361694094631E-2</v>
      </c>
      <c r="R717" s="6">
        <v>3.518155575050641E-2</v>
      </c>
      <c r="S717" s="83">
        <v>6.1607175972177741E-2</v>
      </c>
      <c r="T717" s="87">
        <v>0.57106262696401899</v>
      </c>
      <c r="U717" s="83">
        <v>8.5694630807662042E-2</v>
      </c>
      <c r="V717" s="83">
        <v>6.2140777736362687E-2</v>
      </c>
      <c r="W717" s="29">
        <v>1.379040204022365</v>
      </c>
      <c r="X717">
        <v>0.73533688658478003</v>
      </c>
      <c r="Y717">
        <v>0.68177532190104362</v>
      </c>
      <c r="Z717" s="5">
        <v>0</v>
      </c>
      <c r="AA717">
        <v>0</v>
      </c>
      <c r="AB717" s="5">
        <f>SUM(TBL_DATA[[#This Row],[Consumer.Discretionary.1]:[Utilities.1]])*SQRT(252)</f>
        <v>0.11172897421652804</v>
      </c>
      <c r="AR717" s="19">
        <v>2.6722334232100347E-3</v>
      </c>
      <c r="AS717" s="19">
        <v>2.4743921593118061E-4</v>
      </c>
      <c r="AT717" s="19">
        <v>1.4273251336915426E-3</v>
      </c>
      <c r="AU717" s="19">
        <v>5.6344572208405074E-4</v>
      </c>
      <c r="AV717" s="19">
        <v>2.5088193308374001E-7</v>
      </c>
      <c r="AW717" s="19">
        <v>9.319237599980148E-4</v>
      </c>
      <c r="AX717" s="19">
        <v>-7.5901857127369115E-6</v>
      </c>
      <c r="AY717" s="19">
        <v>2.9185546390183706E-3</v>
      </c>
      <c r="AZ717" s="19">
        <v>-2.4412626596924431E-3</v>
      </c>
      <c r="BA717" s="19">
        <v>7.0690513260333323E-4</v>
      </c>
      <c r="BB717" s="19">
        <v>1.903874687082837E-5</v>
      </c>
      <c r="BC717" s="19">
        <v>1.4364422811662163E-6</v>
      </c>
      <c r="BD717" s="19">
        <v>-2.6708340712587582E-7</v>
      </c>
      <c r="BE717" s="19">
        <v>8.2365998327285469E-6</v>
      </c>
      <c r="BF717" s="19">
        <v>1.672969522863811E-7</v>
      </c>
      <c r="BG717" s="19">
        <v>7.0209947832270934E-3</v>
      </c>
      <c r="BH717" s="19">
        <v>7.6957710491105983E-6</v>
      </c>
      <c r="BO717" s="5">
        <f xml:space="preserve"> IF(ISBLANK(TBL_DATA[[#This Row],[SMALL.CAP]]),"",  SUM(TBL_DATA[[#This Row],[LARGE.CAP]:[SMALL.CAP]])*SQRT(252))</f>
        <v>0.11172897421652804</v>
      </c>
    </row>
    <row r="718" spans="1:67" x14ac:dyDescent="0.25">
      <c r="A718" s="3">
        <f>DATE(YEAR(TBL_DATA[[#This Row],[Date]]), MONTH(TBL_DATA[[#This Row],[Date]]), DAY(TBL_DATA[[#This Row],[Date]]))</f>
        <v>41780</v>
      </c>
      <c r="B718" s="73" t="s">
        <v>834</v>
      </c>
      <c r="C718" s="11">
        <v>3.3466014248408789E-3</v>
      </c>
      <c r="D718" s="6">
        <v>0.17607551846133962</v>
      </c>
      <c r="E718" s="83">
        <v>-8.8541774406986962E-2</v>
      </c>
      <c r="F718" s="55">
        <v>0.66215225521348153</v>
      </c>
      <c r="G718" s="121">
        <v>0.53625315117528849</v>
      </c>
      <c r="H718" s="120">
        <v>4.1092310572095518E-3</v>
      </c>
      <c r="I718" s="55">
        <v>9.6427669988151221E-2</v>
      </c>
      <c r="J718" s="6">
        <v>1.1571124168336149</v>
      </c>
      <c r="K718" s="6">
        <v>0.4695190814516022</v>
      </c>
      <c r="L718" s="6">
        <v>4.3949603309482704E-3</v>
      </c>
      <c r="M718" s="6">
        <v>9.579003819124067E-2</v>
      </c>
      <c r="N718" s="6">
        <v>6.9282098223940297E-2</v>
      </c>
      <c r="O718" s="6">
        <v>-3.0083940934991893E-2</v>
      </c>
      <c r="P718" s="55">
        <v>-1.5981826543915469E-2</v>
      </c>
      <c r="Q718" s="55">
        <v>-1.3953330868734721E-2</v>
      </c>
      <c r="R718" s="6">
        <v>3.9395362914262266E-2</v>
      </c>
      <c r="S718" s="83">
        <v>6.1525689552198323E-2</v>
      </c>
      <c r="T718" s="87">
        <v>0.64030753984218713</v>
      </c>
      <c r="U718" s="83">
        <v>9.6609889744818656E-2</v>
      </c>
      <c r="V718" s="83">
        <v>6.1655904558323142E-2</v>
      </c>
      <c r="W718" s="29">
        <v>1.5669203207201501</v>
      </c>
      <c r="X718">
        <v>0.73229307737769056</v>
      </c>
      <c r="Y718">
        <v>0.6852146243707895</v>
      </c>
      <c r="Z718" s="5">
        <v>0</v>
      </c>
      <c r="AA718">
        <v>0</v>
      </c>
      <c r="AB718" s="5">
        <f>SUM(TBL_DATA[[#This Row],[Consumer.Discretionary.1]:[Utilities.1]])*SQRT(252)</f>
        <v>0.11435091370197949</v>
      </c>
      <c r="AR718" s="19">
        <v>2.7414576081519798E-3</v>
      </c>
      <c r="AS718" s="19">
        <v>3.4065880151578167E-4</v>
      </c>
      <c r="AT718" s="19">
        <v>1.4928225694141541E-3</v>
      </c>
      <c r="AU718" s="19">
        <v>6.1956408012484813E-4</v>
      </c>
      <c r="AV718" s="19">
        <v>-4.9591359826583766E-7</v>
      </c>
      <c r="AW718" s="19">
        <v>9.1265174999042957E-4</v>
      </c>
      <c r="AX718" s="19">
        <v>6.4732193859182401E-6</v>
      </c>
      <c r="AY718" s="19">
        <v>3.0377981444120669E-3</v>
      </c>
      <c r="AZ718" s="19">
        <v>-2.6467396704171467E-3</v>
      </c>
      <c r="BA718" s="19">
        <v>6.866527182209642E-4</v>
      </c>
      <c r="BB718" s="19">
        <v>1.2587165381320577E-5</v>
      </c>
      <c r="BC718" s="19">
        <v>2.2615190890594435E-6</v>
      </c>
      <c r="BD718" s="19">
        <v>-3.4141405868951729E-6</v>
      </c>
      <c r="BE718" s="19">
        <v>-9.4066335331025633E-6</v>
      </c>
      <c r="BF718" s="19">
        <v>4.1561937729280626E-6</v>
      </c>
      <c r="BG718" s="19">
        <v>7.209244053326693E-3</v>
      </c>
      <c r="BH718" s="19">
        <v>5.8948051336746107E-7</v>
      </c>
      <c r="BO718" s="5">
        <f xml:space="preserve"> IF(ISBLANK(TBL_DATA[[#This Row],[SMALL.CAP]]),"",  SUM(TBL_DATA[[#This Row],[LARGE.CAP]:[SMALL.CAP]])*SQRT(252))</f>
        <v>0.1143509137019795</v>
      </c>
    </row>
    <row r="719" spans="1:67" x14ac:dyDescent="0.25">
      <c r="A719" s="3">
        <f>DATE(YEAR(TBL_DATA[[#This Row],[Date]]), MONTH(TBL_DATA[[#This Row],[Date]]), DAY(TBL_DATA[[#This Row],[Date]]))</f>
        <v>41781</v>
      </c>
      <c r="B719" s="73" t="s">
        <v>835</v>
      </c>
      <c r="C719" s="11">
        <v>2.5521162349968411E-3</v>
      </c>
      <c r="D719" s="6">
        <v>0.17907699988558723</v>
      </c>
      <c r="E719" s="83">
        <v>-0.10069969942255186</v>
      </c>
      <c r="F719" s="55">
        <v>0.66684664140461336</v>
      </c>
      <c r="G719" s="121">
        <v>0.54402151775089325</v>
      </c>
      <c r="H719" s="120">
        <v>4.072950002686611E-3</v>
      </c>
      <c r="I719" s="55">
        <v>8.0710602526238073E-2</v>
      </c>
      <c r="J719" s="6">
        <v>1.1420202262367443</v>
      </c>
      <c r="K719" s="6">
        <v>0.46684570178886681</v>
      </c>
      <c r="L719" s="6">
        <v>4.4041627767219503E-3</v>
      </c>
      <c r="M719" s="6">
        <v>9.5749645562643051E-2</v>
      </c>
      <c r="N719" s="6">
        <v>6.9282098223940297E-2</v>
      </c>
      <c r="O719" s="6">
        <v>-2.7608602414067818E-2</v>
      </c>
      <c r="P719" s="55">
        <v>-1.598058226391395E-2</v>
      </c>
      <c r="Q719" s="55">
        <v>-1.3952941962360426E-2</v>
      </c>
      <c r="R719" s="6">
        <v>4.966656869686803E-2</v>
      </c>
      <c r="S719" s="83">
        <v>6.1348085653687982E-2</v>
      </c>
      <c r="T719" s="87">
        <v>0.80958628403235744</v>
      </c>
      <c r="U719" s="83">
        <v>9.8583918220532141E-2</v>
      </c>
      <c r="V719" s="83">
        <v>6.1605300256045444E-2</v>
      </c>
      <c r="W719" s="29">
        <v>1.6002505922509145</v>
      </c>
      <c r="X719">
        <v>0.73757814348778883</v>
      </c>
      <c r="Y719">
        <v>0.68326107878970155</v>
      </c>
      <c r="Z719" s="5">
        <v>0</v>
      </c>
      <c r="AA719">
        <v>0</v>
      </c>
      <c r="AB719" s="5">
        <f>SUM(TBL_DATA[[#This Row],[Consumer.Discretionary.1]:[Utilities.1]])*SQRT(252)</f>
        <v>0.11344317004865613</v>
      </c>
      <c r="AR719" s="19">
        <v>2.710145533039813E-3</v>
      </c>
      <c r="AS719" s="19">
        <v>3.3860684979137781E-4</v>
      </c>
      <c r="AT719" s="19">
        <v>1.5510135700627025E-3</v>
      </c>
      <c r="AU719" s="19">
        <v>6.3324166688677301E-4</v>
      </c>
      <c r="AV719" s="19">
        <v>1.0556712873399715E-8</v>
      </c>
      <c r="AW719" s="19">
        <v>8.6187853424181556E-4</v>
      </c>
      <c r="AX719" s="19">
        <v>1.7726894142671738E-5</v>
      </c>
      <c r="AY719" s="19">
        <v>2.9894416462307089E-3</v>
      </c>
      <c r="AZ719" s="19">
        <v>-2.6803574311582349E-3</v>
      </c>
      <c r="BA719" s="19">
        <v>7.0935194871716547E-4</v>
      </c>
      <c r="BB719" s="19">
        <v>1.5188228655078867E-5</v>
      </c>
      <c r="BC719" s="19">
        <v>1.5195903620850366E-6</v>
      </c>
      <c r="BD719" s="19">
        <v>-1.1388953987779185E-6</v>
      </c>
      <c r="BE719" s="19">
        <v>2.3130771787446812E-6</v>
      </c>
      <c r="BF719" s="19">
        <v>1.2905421137721154E-6</v>
      </c>
      <c r="BG719" s="19">
        <v>7.1374197183363963E-3</v>
      </c>
      <c r="BH719" s="19">
        <v>4.8439647305250819E-6</v>
      </c>
      <c r="BO719" s="5">
        <f xml:space="preserve"> IF(ISBLANK(TBL_DATA[[#This Row],[SMALL.CAP]]),"",  SUM(TBL_DATA[[#This Row],[LARGE.CAP]:[SMALL.CAP]])*SQRT(252))</f>
        <v>0.11344317004865614</v>
      </c>
    </row>
    <row r="720" spans="1:67" x14ac:dyDescent="0.25">
      <c r="A720" s="3">
        <f>DATE(YEAR(TBL_DATA[[#This Row],[Date]]), MONTH(TBL_DATA[[#This Row],[Date]]), DAY(TBL_DATA[[#This Row],[Date]]))</f>
        <v>41782</v>
      </c>
      <c r="B720" s="73" t="s">
        <v>836</v>
      </c>
      <c r="C720" s="11">
        <v>5.325132814041976E-3</v>
      </c>
      <c r="D720" s="6">
        <v>0.1853557415079603</v>
      </c>
      <c r="E720" s="83">
        <v>-0.10414454174282728</v>
      </c>
      <c r="F720" s="55">
        <v>0.66251091243196336</v>
      </c>
      <c r="G720" s="121">
        <v>0.54103110963471868</v>
      </c>
      <c r="H720" s="120">
        <v>4.0575819172602272E-3</v>
      </c>
      <c r="I720" s="55">
        <v>6.7288207047210502E-2</v>
      </c>
      <c r="J720" s="6">
        <v>1.1376546726891683</v>
      </c>
      <c r="K720" s="6">
        <v>0.47115279246641523</v>
      </c>
      <c r="L720" s="6">
        <v>4.3555276940172626E-3</v>
      </c>
      <c r="M720" s="6">
        <v>9.507710339993615E-2</v>
      </c>
      <c r="N720" s="6">
        <v>6.9282098223940297E-2</v>
      </c>
      <c r="O720" s="6">
        <v>-2.2430489074690696E-2</v>
      </c>
      <c r="P720" s="55">
        <v>-1.5906667362454427E-2</v>
      </c>
      <c r="Q720" s="55">
        <v>-1.3893269135485992E-2</v>
      </c>
      <c r="R720" s="6">
        <v>5.8789333841104296E-2</v>
      </c>
      <c r="S720" s="83">
        <v>6.1503560917962954E-2</v>
      </c>
      <c r="T720" s="87">
        <v>0.95586878163885414</v>
      </c>
      <c r="U720" s="83">
        <v>0.10829570240296538</v>
      </c>
      <c r="V720" s="83">
        <v>6.1747072729688969E-2</v>
      </c>
      <c r="W720" s="29">
        <v>1.7538596991804454</v>
      </c>
      <c r="X720">
        <v>0.73554816948634894</v>
      </c>
      <c r="Y720">
        <v>0.68640570544424762</v>
      </c>
      <c r="Z720" s="5">
        <v>0</v>
      </c>
      <c r="AA720">
        <v>0</v>
      </c>
      <c r="AB720" s="5">
        <f>SUM(TBL_DATA[[#This Row],[Consumer.Discretionary.1]:[Utilities.1]])*SQRT(252)</f>
        <v>0.11323999319018768</v>
      </c>
      <c r="AR720" s="19">
        <v>2.7618440841236684E-3</v>
      </c>
      <c r="AS720" s="19">
        <v>3.4805152193219662E-4</v>
      </c>
      <c r="AT720" s="19">
        <v>1.4503865432267771E-3</v>
      </c>
      <c r="AU720" s="19">
        <v>6.3845146590804582E-4</v>
      </c>
      <c r="AV720" s="19">
        <v>5.494983553616557E-7</v>
      </c>
      <c r="AW720" s="19">
        <v>8.9094061372969337E-4</v>
      </c>
      <c r="AX720" s="19">
        <v>1.4754882548000573E-5</v>
      </c>
      <c r="AY720" s="19">
        <v>3.0047014260575927E-3</v>
      </c>
      <c r="AZ720" s="19">
        <v>-2.67505346984923E-3</v>
      </c>
      <c r="BA720" s="19">
        <v>6.8675630402675978E-4</v>
      </c>
      <c r="BB720" s="19">
        <v>1.2066188224094689E-5</v>
      </c>
      <c r="BC720" s="19">
        <v>7.310485446060673E-7</v>
      </c>
      <c r="BD720" s="19">
        <v>1.281485171815312E-6</v>
      </c>
      <c r="BE720" s="19">
        <v>1.478545966819877E-5</v>
      </c>
      <c r="BF720" s="19">
        <v>-1.7579957455104723E-6</v>
      </c>
      <c r="BG720" s="19">
        <v>7.1090348880731638E-3</v>
      </c>
      <c r="BH720" s="19">
        <v>9.374172570686982E-6</v>
      </c>
      <c r="BO720" s="5">
        <f xml:space="preserve"> IF(ISBLANK(TBL_DATA[[#This Row],[SMALL.CAP]]),"",  SUM(TBL_DATA[[#This Row],[LARGE.CAP]:[SMALL.CAP]])*SQRT(252))</f>
        <v>0.11323999319018768</v>
      </c>
    </row>
    <row r="721" spans="1:67" x14ac:dyDescent="0.25">
      <c r="A721" s="3">
        <f>DATE(YEAR(TBL_DATA[[#This Row],[Date]]), MONTH(TBL_DATA[[#This Row],[Date]]), DAY(TBL_DATA[[#This Row],[Date]]))</f>
        <v>41786</v>
      </c>
      <c r="B721" s="73" t="s">
        <v>837</v>
      </c>
      <c r="C721" s="11">
        <v>5.3330292422187238E-3</v>
      </c>
      <c r="D721" s="6">
        <v>0.19167727833985393</v>
      </c>
      <c r="E721" s="83">
        <v>-9.1574917820243407E-2</v>
      </c>
      <c r="F721" s="55">
        <v>0.66469189219895319</v>
      </c>
      <c r="G721" s="121">
        <v>0.54497276929517846</v>
      </c>
      <c r="H721" s="120">
        <v>4.057301737766663E-3</v>
      </c>
      <c r="I721" s="55">
        <v>7.8371825250889149E-2</v>
      </c>
      <c r="J721" s="6">
        <v>1.1325826663171716</v>
      </c>
      <c r="K721" s="6">
        <v>0.48156361065752018</v>
      </c>
      <c r="L721" s="6">
        <v>4.3307822879683818E-3</v>
      </c>
      <c r="M721" s="6">
        <v>9.5481423178852165E-2</v>
      </c>
      <c r="N721" s="6">
        <v>6.900566347445701E-2</v>
      </c>
      <c r="O721" s="6">
        <v>-1.7217082286624663E-2</v>
      </c>
      <c r="P721" s="55">
        <v>-1.5840287366673814E-2</v>
      </c>
      <c r="Q721" s="55">
        <v>-1.3818327070638403E-2</v>
      </c>
      <c r="R721" s="6">
        <v>5.8192295450991249E-2</v>
      </c>
      <c r="S721" s="83">
        <v>6.1468665102779298E-2</v>
      </c>
      <c r="T721" s="87">
        <v>0.94669853906360646</v>
      </c>
      <c r="U721" s="83">
        <v>0.10032488912092541</v>
      </c>
      <c r="V721" s="83">
        <v>6.1513055986129515E-2</v>
      </c>
      <c r="W721" s="29">
        <v>1.6309527711246783</v>
      </c>
      <c r="X721">
        <v>0.73822270982080895</v>
      </c>
      <c r="Y721">
        <v>0.6939478443352356</v>
      </c>
      <c r="Z721" s="5">
        <v>0</v>
      </c>
      <c r="AA721">
        <v>0</v>
      </c>
      <c r="AB721" s="5">
        <f>SUM(TBL_DATA[[#This Row],[Consumer.Discretionary.1]:[Utilities.1]])*SQRT(252)</f>
        <v>0.11058756810218556</v>
      </c>
      <c r="AR721" s="19">
        <v>2.7051405069022519E-3</v>
      </c>
      <c r="AS721" s="19">
        <v>3.5879247634336425E-4</v>
      </c>
      <c r="AT721" s="19">
        <v>1.400275316329521E-3</v>
      </c>
      <c r="AU721" s="19">
        <v>6.2816492115566754E-4</v>
      </c>
      <c r="AV721" s="19">
        <v>8.0070646924387855E-7</v>
      </c>
      <c r="AW721" s="19">
        <v>9.2179721861005727E-4</v>
      </c>
      <c r="AX721" s="19">
        <v>-1.8945147798322066E-5</v>
      </c>
      <c r="AY721" s="19">
        <v>2.9654950907457189E-3</v>
      </c>
      <c r="AZ721" s="19">
        <v>-2.6692278350421241E-3</v>
      </c>
      <c r="BA721" s="19">
        <v>6.616245200060329E-4</v>
      </c>
      <c r="BB721" s="19">
        <v>1.2444209464352894E-5</v>
      </c>
      <c r="BC721" s="19">
        <v>3.5109489549019461E-7</v>
      </c>
      <c r="BD721" s="19">
        <v>2.4192434854673514E-6</v>
      </c>
      <c r="BE721" s="19">
        <v>2.058229257547148E-5</v>
      </c>
      <c r="BF721" s="19">
        <v>-3.1898715761749872E-6</v>
      </c>
      <c r="BG721" s="19">
        <v>6.9347518824149756E-3</v>
      </c>
      <c r="BH721" s="19">
        <v>1.1447341390535979E-5</v>
      </c>
      <c r="BO721" s="5">
        <f xml:space="preserve"> IF(ISBLANK(TBL_DATA[[#This Row],[SMALL.CAP]]),"",  SUM(TBL_DATA[[#This Row],[LARGE.CAP]:[SMALL.CAP]])*SQRT(252))</f>
        <v>0.11058756810218556</v>
      </c>
    </row>
    <row r="722" spans="1:67" x14ac:dyDescent="0.25">
      <c r="A722" s="3">
        <f>DATE(YEAR(TBL_DATA[[#This Row],[Date]]), MONTH(TBL_DATA[[#This Row],[Date]]), DAY(TBL_DATA[[#This Row],[Date]]))</f>
        <v>41787</v>
      </c>
      <c r="B722" s="73" t="s">
        <v>838</v>
      </c>
      <c r="C722" s="11">
        <v>-1.4588528678303465E-3</v>
      </c>
      <c r="D722" s="6">
        <v>0.1899387965248196</v>
      </c>
      <c r="E722" s="83">
        <v>-0.1046935428786252</v>
      </c>
      <c r="F722" s="55">
        <v>0.66544142944341522</v>
      </c>
      <c r="G722" s="121">
        <v>0.54819181177080889</v>
      </c>
      <c r="H722" s="120">
        <v>4.0373431727556627E-3</v>
      </c>
      <c r="I722" s="55">
        <v>5.8772267132340961E-2</v>
      </c>
      <c r="J722" s="6">
        <v>1.1282080336341884</v>
      </c>
      <c r="K722" s="6">
        <v>0.47929044715175773</v>
      </c>
      <c r="L722" s="6">
        <v>4.3342742701869439E-3</v>
      </c>
      <c r="M722" s="6">
        <v>9.5349602640521891E-2</v>
      </c>
      <c r="N722" s="6">
        <v>6.9067319321875514E-2</v>
      </c>
      <c r="O722" s="6">
        <v>-1.8650817964585564E-2</v>
      </c>
      <c r="P722" s="55">
        <v>-1.5887932070068212E-2</v>
      </c>
      <c r="Q722" s="55">
        <v>-1.3868763268816102E-2</v>
      </c>
      <c r="R722" s="6">
        <v>6.4956798083035672E-2</v>
      </c>
      <c r="S722" s="83">
        <v>6.112485298991388E-2</v>
      </c>
      <c r="T722" s="87">
        <v>1.0626904590470605</v>
      </c>
      <c r="U722" s="83">
        <v>0.10506671816952995</v>
      </c>
      <c r="V722" s="83">
        <v>6.1252606048519252E-2</v>
      </c>
      <c r="W722" s="29">
        <v>1.7153020083146304</v>
      </c>
      <c r="X722">
        <v>0.74039976483708381</v>
      </c>
      <c r="Y722">
        <v>0.69230805798557482</v>
      </c>
      <c r="Z722" s="5">
        <v>0</v>
      </c>
      <c r="AA722">
        <v>0</v>
      </c>
      <c r="AB722" s="5">
        <f>SUM(TBL_DATA[[#This Row],[Consumer.Discretionary.1]:[Utilities.1]])*SQRT(252)</f>
        <v>0.1083649553039598</v>
      </c>
      <c r="AR722" s="19">
        <v>2.6071688242100257E-3</v>
      </c>
      <c r="AS722" s="19">
        <v>4.4553428220496424E-4</v>
      </c>
      <c r="AT722" s="19">
        <v>1.3572429432920643E-3</v>
      </c>
      <c r="AU722" s="19">
        <v>6.1016081077473901E-4</v>
      </c>
      <c r="AV722" s="19">
        <v>1.097037732309279E-6</v>
      </c>
      <c r="AW722" s="19">
        <v>9.276844472927043E-4</v>
      </c>
      <c r="AX722" s="19">
        <v>-1.4519762159192882E-5</v>
      </c>
      <c r="AY722" s="19">
        <v>2.9431944149874872E-3</v>
      </c>
      <c r="AZ722" s="19">
        <v>-2.7248564920207574E-3</v>
      </c>
      <c r="BA722" s="19">
        <v>6.6278072659251789E-4</v>
      </c>
      <c r="BB722" s="19">
        <v>1.0863304448075947E-5</v>
      </c>
      <c r="BC722" s="19">
        <v>-8.9907294204852649E-8</v>
      </c>
      <c r="BD722" s="19">
        <v>3.7558064843697031E-6</v>
      </c>
      <c r="BE722" s="19">
        <v>2.7430083176046972E-5</v>
      </c>
      <c r="BF722" s="19">
        <v>-4.8726137714265419E-6</v>
      </c>
      <c r="BG722" s="19">
        <v>6.7862119609136753E-3</v>
      </c>
      <c r="BH722" s="19">
        <v>1.391520784647802E-5</v>
      </c>
      <c r="BO722" s="5">
        <f xml:space="preserve"> IF(ISBLANK(TBL_DATA[[#This Row],[SMALL.CAP]]),"",  SUM(TBL_DATA[[#This Row],[LARGE.CAP]:[SMALL.CAP]])*SQRT(252))</f>
        <v>0.10836495530395981</v>
      </c>
    </row>
    <row r="723" spans="1:67" x14ac:dyDescent="0.25">
      <c r="A723" s="3">
        <f>DATE(YEAR(TBL_DATA[[#This Row],[Date]]), MONTH(TBL_DATA[[#This Row],[Date]]), DAY(TBL_DATA[[#This Row],[Date]]))</f>
        <v>41788</v>
      </c>
      <c r="B723" s="73" t="s">
        <v>839</v>
      </c>
      <c r="C723" s="11">
        <v>5.8689110048321168E-4</v>
      </c>
      <c r="D723" s="6">
        <v>0.19063716101461958</v>
      </c>
      <c r="E723" s="83">
        <v>-0.11180722887760997</v>
      </c>
      <c r="F723" s="55">
        <v>0.66161767113735259</v>
      </c>
      <c r="G723" s="121">
        <v>0.54406395012542552</v>
      </c>
      <c r="H723" s="120">
        <v>4.050453803408508E-3</v>
      </c>
      <c r="I723" s="55">
        <v>6.3079213261823863E-2</v>
      </c>
      <c r="J723" s="6">
        <v>1.1317588277711543</v>
      </c>
      <c r="K723" s="6">
        <v>0.4783528017275635</v>
      </c>
      <c r="L723" s="6">
        <v>4.3325158152648507E-3</v>
      </c>
      <c r="M723" s="6">
        <v>9.5225220623199117E-2</v>
      </c>
      <c r="N723" s="6">
        <v>6.9067319321875514E-2</v>
      </c>
      <c r="O723" s="6">
        <v>-1.8074872863182545E-2</v>
      </c>
      <c r="P723" s="55">
        <v>-1.5897083739816475E-2</v>
      </c>
      <c r="Q723" s="55">
        <v>-1.3880548911668181E-2</v>
      </c>
      <c r="R723" s="6">
        <v>6.0220422251136885E-2</v>
      </c>
      <c r="S723" s="83">
        <v>6.1190423744634931E-2</v>
      </c>
      <c r="T723" s="87">
        <v>0.98414782192804973</v>
      </c>
      <c r="U723" s="83">
        <v>0.10429280756493609</v>
      </c>
      <c r="V723" s="83">
        <v>6.1251641503168773E-2</v>
      </c>
      <c r="W723" s="29">
        <v>1.7026940830563804</v>
      </c>
      <c r="X723">
        <v>0.73760690759063907</v>
      </c>
      <c r="Y723">
        <v>0.69163053845789924</v>
      </c>
      <c r="Z723" s="5">
        <v>0</v>
      </c>
      <c r="AA723">
        <v>0</v>
      </c>
      <c r="AB723" s="5">
        <f>SUM(TBL_DATA[[#This Row],[Consumer.Discretionary.1]:[Utilities.1]])*SQRT(252)</f>
        <v>0.10507383667809361</v>
      </c>
      <c r="AR723" s="19">
        <v>2.5270777851123197E-3</v>
      </c>
      <c r="AS723" s="19">
        <v>4.3140291653633831E-4</v>
      </c>
      <c r="AT723" s="19">
        <v>1.3153890952082262E-3</v>
      </c>
      <c r="AU723" s="19">
        <v>5.9200053920219437E-4</v>
      </c>
      <c r="AV723" s="19">
        <v>1.0949757218937955E-6</v>
      </c>
      <c r="AW723" s="19">
        <v>8.9917767929915211E-4</v>
      </c>
      <c r="AX723" s="19">
        <v>-1.3725020238888224E-5</v>
      </c>
      <c r="AY723" s="19">
        <v>2.8516277683607047E-3</v>
      </c>
      <c r="AZ723" s="19">
        <v>-2.6362908659258873E-3</v>
      </c>
      <c r="BA723" s="19">
        <v>6.4074964788515831E-4</v>
      </c>
      <c r="BB723" s="19">
        <v>1.0525030020999787E-5</v>
      </c>
      <c r="BC723" s="19">
        <v>-1.2797151806275927E-7</v>
      </c>
      <c r="BD723" s="19">
        <v>3.7782943710263973E-6</v>
      </c>
      <c r="BE723" s="19">
        <v>2.7326998190135995E-5</v>
      </c>
      <c r="BF723" s="19">
        <v>-4.8970860226188706E-6</v>
      </c>
      <c r="BG723" s="19">
        <v>6.5791787022387565E-3</v>
      </c>
      <c r="BH723" s="19">
        <v>1.3770613922975147E-5</v>
      </c>
      <c r="BO723" s="5">
        <f xml:space="preserve"> IF(ISBLANK(TBL_DATA[[#This Row],[SMALL.CAP]]),"",  SUM(TBL_DATA[[#This Row],[LARGE.CAP]:[SMALL.CAP]])*SQRT(252))</f>
        <v>0.10507383667809365</v>
      </c>
    </row>
    <row r="724" spans="1:67" x14ac:dyDescent="0.25">
      <c r="A724" s="3">
        <f>DATE(YEAR(TBL_DATA[[#This Row],[Date]]), MONTH(TBL_DATA[[#This Row],[Date]]), DAY(TBL_DATA[[#This Row],[Date]]))</f>
        <v>41789</v>
      </c>
      <c r="B724" s="73" t="s">
        <v>840</v>
      </c>
      <c r="C724" s="11">
        <v>-1.5849244976913267E-3</v>
      </c>
      <c r="D724" s="6">
        <v>0.18875009101026596</v>
      </c>
      <c r="E724" s="83">
        <v>-0.13040321463761362</v>
      </c>
      <c r="F724" s="55">
        <v>0.65819442579796483</v>
      </c>
      <c r="G724" s="121">
        <v>0.54231915677610754</v>
      </c>
      <c r="H724" s="120">
        <v>4.0413815663004138E-3</v>
      </c>
      <c r="I724" s="55">
        <v>4.9848779700719215E-2</v>
      </c>
      <c r="J724" s="6">
        <v>1.1267433318138778</v>
      </c>
      <c r="K724" s="6">
        <v>0.47146638142657715</v>
      </c>
      <c r="L724" s="6">
        <v>4.34294967768881E-3</v>
      </c>
      <c r="M724" s="6">
        <v>9.4830656941716329E-2</v>
      </c>
      <c r="N724" s="6">
        <v>6.914002126817323E-2</v>
      </c>
      <c r="O724" s="6">
        <v>-1.9631150052080271E-2</v>
      </c>
      <c r="P724" s="55">
        <v>-1.5927395246883542E-2</v>
      </c>
      <c r="Q724" s="55">
        <v>-1.3919215888015606E-2</v>
      </c>
      <c r="R724" s="6">
        <v>5.0396421638040367E-2</v>
      </c>
      <c r="S724" s="83">
        <v>6.1229523330230018E-2</v>
      </c>
      <c r="T724" s="87">
        <v>0.82307388490086164</v>
      </c>
      <c r="U724" s="83">
        <v>9.6839606909409071E-2</v>
      </c>
      <c r="V724" s="83">
        <v>6.1337530548378559E-2</v>
      </c>
      <c r="W724" s="29">
        <v>1.5787985926989523</v>
      </c>
      <c r="X724">
        <v>0.73642321852051051</v>
      </c>
      <c r="Y724">
        <v>0.68663409573555045</v>
      </c>
      <c r="Z724" s="5">
        <v>0</v>
      </c>
      <c r="AA724">
        <v>0</v>
      </c>
      <c r="AB724" s="5">
        <f>SUM(TBL_DATA[[#This Row],[Consumer.Discretionary.1]:[Utilities.1]])*SQRT(252)</f>
        <v>0.10216135582581085</v>
      </c>
      <c r="AR724" s="19">
        <v>2.4907834820398658E-3</v>
      </c>
      <c r="AS724" s="19">
        <v>4.1960469132776372E-4</v>
      </c>
      <c r="AT724" s="19">
        <v>1.2465425314465688E-3</v>
      </c>
      <c r="AU724" s="19">
        <v>5.4432892553450316E-4</v>
      </c>
      <c r="AV724" s="19">
        <v>8.883382874804625E-7</v>
      </c>
      <c r="AW724" s="19">
        <v>8.7441651232686456E-4</v>
      </c>
      <c r="AX724" s="19">
        <v>-5.3084898169058462E-6</v>
      </c>
      <c r="AY724" s="19">
        <v>2.7514025305593994E-3</v>
      </c>
      <c r="AZ724" s="19">
        <v>-2.5048021555343354E-3</v>
      </c>
      <c r="BA724" s="19">
        <v>6.0745949653854365E-4</v>
      </c>
      <c r="BB724" s="19">
        <v>1.0244640058708604E-5</v>
      </c>
      <c r="BC724" s="19">
        <v>9.7172351393518108E-8</v>
      </c>
      <c r="BD724" s="19">
        <v>2.9099447914375889E-6</v>
      </c>
      <c r="BE724" s="19">
        <v>2.244088600762505E-5</v>
      </c>
      <c r="BF724" s="19">
        <v>-3.7961372719985559E-6</v>
      </c>
      <c r="BG724" s="19">
        <v>6.4021140952367642E-3</v>
      </c>
      <c r="BH724" s="19">
        <v>1.179454165323471E-5</v>
      </c>
      <c r="BO724" s="5">
        <f xml:space="preserve"> IF(ISBLANK(TBL_DATA[[#This Row],[SMALL.CAP]]),"",  SUM(TBL_DATA[[#This Row],[LARGE.CAP]:[SMALL.CAP]])*SQRT(252))</f>
        <v>0.10216135582581083</v>
      </c>
    </row>
    <row r="725" spans="1:67" x14ac:dyDescent="0.25">
      <c r="A725" s="3">
        <f>DATE(YEAR(TBL_DATA[[#This Row],[Date]]), MONTH(TBL_DATA[[#This Row],[Date]]), DAY(TBL_DATA[[#This Row],[Date]]))</f>
        <v>41792</v>
      </c>
      <c r="B725" s="73" t="s">
        <v>841</v>
      </c>
      <c r="C725" s="11">
        <v>-2.1124207842205533E-3</v>
      </c>
      <c r="D725" s="6">
        <v>0.18623895061077178</v>
      </c>
      <c r="E725" s="83">
        <v>-0.14629886204826759</v>
      </c>
      <c r="F725" s="55">
        <v>0.66472825401145275</v>
      </c>
      <c r="G725" s="121">
        <v>0.54157630245606703</v>
      </c>
      <c r="H725" s="120">
        <v>4.0397237952290435E-3</v>
      </c>
      <c r="I725" s="55">
        <v>2.2703399845350969E-2</v>
      </c>
      <c r="J725" s="6">
        <v>1.1511114902696296</v>
      </c>
      <c r="K725" s="6">
        <v>0.47222677442610617</v>
      </c>
      <c r="L725" s="6">
        <v>4.3345280697348974E-3</v>
      </c>
      <c r="M725" s="6">
        <v>9.471492353152712E-2</v>
      </c>
      <c r="N725" s="6">
        <v>6.8976006789303546E-2</v>
      </c>
      <c r="O725" s="6">
        <v>-2.1702101586912659E-2</v>
      </c>
      <c r="P725" s="55">
        <v>-1.5891140698128033E-2</v>
      </c>
      <c r="Q725" s="55">
        <v>-1.3885412165321723E-2</v>
      </c>
      <c r="R725" s="6">
        <v>4.5425159246412328E-2</v>
      </c>
      <c r="S725" s="83">
        <v>6.1343727166699231E-2</v>
      </c>
      <c r="T725" s="87">
        <v>0.74050210746033074</v>
      </c>
      <c r="U725" s="83">
        <v>9.0644927171450451E-2</v>
      </c>
      <c r="V725" s="83">
        <v>6.1498567251202785E-2</v>
      </c>
      <c r="W725" s="29">
        <v>1.4739355926975295</v>
      </c>
      <c r="X725">
        <v>0.73591867924116927</v>
      </c>
      <c r="Y725">
        <v>0.68718758314313722</v>
      </c>
      <c r="Z725" s="5">
        <v>0</v>
      </c>
      <c r="AA725">
        <v>0</v>
      </c>
      <c r="AB725" s="5">
        <f>SUM(TBL_DATA[[#This Row],[Consumer.Discretionary.1]:[Utilities.1]])*SQRT(252)</f>
        <v>9.9925080407698194E-2</v>
      </c>
      <c r="AR725" s="19">
        <v>2.4644626233482668E-3</v>
      </c>
      <c r="AS725" s="19">
        <v>4.0186847769628676E-4</v>
      </c>
      <c r="AT725" s="19">
        <v>1.1696974918882007E-3</v>
      </c>
      <c r="AU725" s="19">
        <v>5.4643555064736078E-4</v>
      </c>
      <c r="AV725" s="19">
        <v>5.5415005165521714E-7</v>
      </c>
      <c r="AW725" s="19">
        <v>8.5252033557977084E-4</v>
      </c>
      <c r="AX725" s="19">
        <v>-7.5241857606536485E-6</v>
      </c>
      <c r="AY725" s="19">
        <v>2.6875347573873856E-3</v>
      </c>
      <c r="AZ725" s="19">
        <v>-2.4175763671130867E-3</v>
      </c>
      <c r="BA725" s="19">
        <v>5.8534444026726797E-4</v>
      </c>
      <c r="BB725" s="19">
        <v>1.1371118790929679E-5</v>
      </c>
      <c r="BC725" s="19">
        <v>4.8200446011088612E-7</v>
      </c>
      <c r="BD725" s="19">
        <v>1.4895821015608665E-6</v>
      </c>
      <c r="BE725" s="19">
        <v>1.4566646436575426E-5</v>
      </c>
      <c r="BF725" s="19">
        <v>-1.9973868669888302E-6</v>
      </c>
      <c r="BG725" s="19">
        <v>6.2714846769300944E-3</v>
      </c>
      <c r="BH725" s="19">
        <v>8.6628697220306166E-6</v>
      </c>
      <c r="BO725" s="5">
        <f xml:space="preserve"> IF(ISBLANK(TBL_DATA[[#This Row],[SMALL.CAP]]),"",  SUM(TBL_DATA[[#This Row],[LARGE.CAP]:[SMALL.CAP]])*SQRT(252))</f>
        <v>9.9925080407698194E-2</v>
      </c>
    </row>
    <row r="726" spans="1:67" x14ac:dyDescent="0.25">
      <c r="A726" s="3">
        <f>DATE(YEAR(TBL_DATA[[#This Row],[Date]]), MONTH(TBL_DATA[[#This Row],[Date]]), DAY(TBL_DATA[[#This Row],[Date]]))</f>
        <v>41793</v>
      </c>
      <c r="B726" s="73" t="s">
        <v>842</v>
      </c>
      <c r="C726" s="11">
        <v>6.7640353734007284E-4</v>
      </c>
      <c r="D726" s="6">
        <v>0.18704132683309549</v>
      </c>
      <c r="E726" s="83">
        <v>-0.14867800834797829</v>
      </c>
      <c r="F726" s="55">
        <v>0.64776048579476764</v>
      </c>
      <c r="G726" s="121">
        <v>0.5097245196827429</v>
      </c>
      <c r="H726" s="120">
        <v>4.0274552652721611E-3</v>
      </c>
      <c r="I726" s="55">
        <v>6.706058637189205E-3</v>
      </c>
      <c r="J726" s="6">
        <v>1.1077249384151535</v>
      </c>
      <c r="K726" s="6">
        <v>0.4418405518574004</v>
      </c>
      <c r="L726" s="6">
        <v>4.2972416719169642E-3</v>
      </c>
      <c r="M726" s="6">
        <v>9.1308437003380871E-2</v>
      </c>
      <c r="N726" s="6">
        <v>6.8976006789303546E-2</v>
      </c>
      <c r="O726" s="6">
        <v>-2.1040377427853696E-2</v>
      </c>
      <c r="P726" s="55">
        <v>-1.5508423382587783E-2</v>
      </c>
      <c r="Q726" s="55">
        <v>-1.3574832238182032E-2</v>
      </c>
      <c r="R726" s="6">
        <v>4.6247200656744925E-2</v>
      </c>
      <c r="S726" s="83">
        <v>6.1349400127087526E-2</v>
      </c>
      <c r="T726" s="87">
        <v>0.7538329724649655</v>
      </c>
      <c r="U726" s="83">
        <v>9.681566179111023E-2</v>
      </c>
      <c r="V726" s="83">
        <v>6.1451809909777957E-2</v>
      </c>
      <c r="W726" s="29">
        <v>1.5754729101266931</v>
      </c>
      <c r="X726">
        <v>0.71394994200065809</v>
      </c>
      <c r="Y726">
        <v>0.66471087839556264</v>
      </c>
      <c r="Z726" s="5">
        <v>0</v>
      </c>
      <c r="AA726">
        <v>0</v>
      </c>
      <c r="AB726" s="5">
        <f>SUM(TBL_DATA[[#This Row],[Consumer.Discretionary.1]:[Utilities.1]])*SQRT(252)</f>
        <v>9.9012442381954488E-2</v>
      </c>
      <c r="AR726" s="19">
        <v>2.4749864010018933E-3</v>
      </c>
      <c r="AS726" s="19">
        <v>3.7124880211718243E-4</v>
      </c>
      <c r="AT726" s="19">
        <v>1.0687309823866639E-3</v>
      </c>
      <c r="AU726" s="19">
        <v>5.6483716855793649E-4</v>
      </c>
      <c r="AV726" s="19">
        <v>9.9365174704500783E-7</v>
      </c>
      <c r="AW726" s="19">
        <v>7.9263710200338556E-4</v>
      </c>
      <c r="AX726" s="19">
        <v>-1.7660024105933545E-5</v>
      </c>
      <c r="AY726" s="19">
        <v>2.598259311033219E-3</v>
      </c>
      <c r="AZ726" s="19">
        <v>-2.2184123283092131E-3</v>
      </c>
      <c r="BA726" s="19">
        <v>5.8964718175447573E-4</v>
      </c>
      <c r="BB726" s="19">
        <v>1.192935285532786E-5</v>
      </c>
      <c r="BC726" s="19">
        <v>-1.4977698369715856E-7</v>
      </c>
      <c r="BD726" s="19">
        <v>3.4546718569516514E-6</v>
      </c>
      <c r="BE726" s="19">
        <v>2.4752937941640066E-5</v>
      </c>
      <c r="BF726" s="19">
        <v>-4.4735294552442769E-6</v>
      </c>
      <c r="BG726" s="19">
        <v>6.2012211851202896E-3</v>
      </c>
      <c r="BH726" s="19">
        <v>1.2392112562043092E-5</v>
      </c>
      <c r="BO726" s="5">
        <f xml:space="preserve"> IF(ISBLANK(TBL_DATA[[#This Row],[SMALL.CAP]]),"",  SUM(TBL_DATA[[#This Row],[LARGE.CAP]:[SMALL.CAP]])*SQRT(252))</f>
        <v>9.9012442381954474E-2</v>
      </c>
    </row>
    <row r="727" spans="1:67" x14ac:dyDescent="0.25">
      <c r="A727" s="3">
        <f>DATE(YEAR(TBL_DATA[[#This Row],[Date]]), MONTH(TBL_DATA[[#This Row],[Date]]), DAY(TBL_DATA[[#This Row],[Date]]))</f>
        <v>41794</v>
      </c>
      <c r="B727" s="73" t="s">
        <v>843</v>
      </c>
      <c r="C727" s="11">
        <v>6.0960344482274302E-3</v>
      </c>
      <c r="D727" s="6">
        <v>0.19427757165293968</v>
      </c>
      <c r="E727" s="83">
        <v>-0.1147187261233209</v>
      </c>
      <c r="F727" s="55">
        <v>0.6502980408596023</v>
      </c>
      <c r="G727" s="121">
        <v>0.51002609086489326</v>
      </c>
      <c r="H727" s="120">
        <v>4.0425698044393296E-3</v>
      </c>
      <c r="I727" s="55">
        <v>4.782617701722236E-2</v>
      </c>
      <c r="J727" s="6">
        <v>1.1402364800263247</v>
      </c>
      <c r="K727" s="6">
        <v>0.46998482600382868</v>
      </c>
      <c r="L727" s="6">
        <v>4.2045081832989611E-3</v>
      </c>
      <c r="M727" s="6">
        <v>9.1679306785346082E-2</v>
      </c>
      <c r="N727" s="6">
        <v>6.8241845587468028E-2</v>
      </c>
      <c r="O727" s="6">
        <v>-1.507260584523018E-2</v>
      </c>
      <c r="P727" s="55">
        <v>-1.5393772913364726E-2</v>
      </c>
      <c r="Q727" s="55">
        <v>-1.3452328053030085E-2</v>
      </c>
      <c r="R727" s="6">
        <v>6.6335799609089863E-2</v>
      </c>
      <c r="S727" s="83">
        <v>6.1433119378037908E-2</v>
      </c>
      <c r="T727" s="87">
        <v>1.0798051650426959</v>
      </c>
      <c r="U727" s="83">
        <v>0.11318181235410085</v>
      </c>
      <c r="V727" s="83">
        <v>6.11896298773466E-2</v>
      </c>
      <c r="W727" s="29">
        <v>1.8496894421648169</v>
      </c>
      <c r="X727">
        <v>0.71416110987990189</v>
      </c>
      <c r="Y727">
        <v>0.68555439317666744</v>
      </c>
      <c r="Z727" s="5">
        <v>0</v>
      </c>
      <c r="AA727">
        <v>0</v>
      </c>
      <c r="AB727" s="5">
        <f>SUM(TBL_DATA[[#This Row],[Consumer.Discretionary.1]:[Utilities.1]])*SQRT(252)</f>
        <v>9.6262043832273742E-2</v>
      </c>
      <c r="AR727" s="19">
        <v>2.3897181355989425E-3</v>
      </c>
      <c r="AS727" s="19">
        <v>3.6045938800360118E-4</v>
      </c>
      <c r="AT727" s="19">
        <v>1.0539534425885379E-3</v>
      </c>
      <c r="AU727" s="19">
        <v>5.3264660084743713E-4</v>
      </c>
      <c r="AV727" s="19">
        <v>1.1291423108563955E-6</v>
      </c>
      <c r="AW727" s="19">
        <v>7.5305822222052293E-4</v>
      </c>
      <c r="AX727" s="19">
        <v>-1.9989732818365324E-5</v>
      </c>
      <c r="AY727" s="19">
        <v>2.5634140593517618E-3</v>
      </c>
      <c r="AZ727" s="19">
        <v>-2.1403477871641987E-3</v>
      </c>
      <c r="BA727" s="19">
        <v>5.5798702950231088E-4</v>
      </c>
      <c r="BB727" s="19">
        <v>1.1910277534673789E-5</v>
      </c>
      <c r="BC727" s="19">
        <v>-3.6329556238482043E-7</v>
      </c>
      <c r="BD727" s="19">
        <v>4.0749656986358979E-6</v>
      </c>
      <c r="BE727" s="19">
        <v>2.7867919096493167E-5</v>
      </c>
      <c r="BF727" s="19">
        <v>-5.2533745856046104E-6</v>
      </c>
      <c r="BG727" s="19">
        <v>6.0241288800265465E-3</v>
      </c>
      <c r="BH727" s="19">
        <v>1.3483683302394175E-5</v>
      </c>
      <c r="BO727" s="5">
        <f xml:space="preserve"> IF(ISBLANK(TBL_DATA[[#This Row],[SMALL.CAP]]),"",  SUM(TBL_DATA[[#This Row],[LARGE.CAP]:[SMALL.CAP]])*SQRT(252))</f>
        <v>9.6262043832273769E-2</v>
      </c>
    </row>
    <row r="728" spans="1:67" x14ac:dyDescent="0.25">
      <c r="A728" s="3">
        <f>DATE(YEAR(TBL_DATA[[#This Row],[Date]]), MONTH(TBL_DATA[[#This Row],[Date]]), DAY(TBL_DATA[[#This Row],[Date]]))</f>
        <v>41795</v>
      </c>
      <c r="B728" s="73" t="s">
        <v>844</v>
      </c>
      <c r="C728" s="11">
        <v>8.5101088646967922E-3</v>
      </c>
      <c r="D728" s="6">
        <v>0.20444100380237207</v>
      </c>
      <c r="E728" s="83">
        <v>-9.0904085053931105E-2</v>
      </c>
      <c r="F728" s="55">
        <v>0.66261118306160671</v>
      </c>
      <c r="G728" s="121">
        <v>0.51910487351528634</v>
      </c>
      <c r="H728" s="120">
        <v>4.0726701742327311E-3</v>
      </c>
      <c r="I728" s="55">
        <v>8.2695723833928536E-2</v>
      </c>
      <c r="J728" s="6">
        <v>1.1726500846306889</v>
      </c>
      <c r="K728" s="6">
        <v>0.48985058695440364</v>
      </c>
      <c r="L728" s="6">
        <v>4.1947177893201966E-3</v>
      </c>
      <c r="M728" s="6">
        <v>9.3229707696844549E-2</v>
      </c>
      <c r="N728" s="6">
        <v>6.8160567987212081E-2</v>
      </c>
      <c r="O728" s="6">
        <v>-6.6907664971508352E-3</v>
      </c>
      <c r="P728" s="55">
        <v>-1.5490493028835326E-2</v>
      </c>
      <c r="Q728" s="55">
        <v>-1.3516216137079085E-2</v>
      </c>
      <c r="R728" s="6">
        <v>7.877302681009013E-2</v>
      </c>
      <c r="S728" s="83">
        <v>6.1893528530220003E-2</v>
      </c>
      <c r="T728" s="87">
        <v>1.2727183064321268</v>
      </c>
      <c r="U728" s="83">
        <v>0.12011438103677641</v>
      </c>
      <c r="V728" s="83">
        <v>6.1486445403860543E-2</v>
      </c>
      <c r="W728" s="29">
        <v>1.9535099199153705</v>
      </c>
      <c r="X728">
        <v>0.72048932921680819</v>
      </c>
      <c r="Y728">
        <v>0.69989326825909925</v>
      </c>
      <c r="Z728" s="5">
        <v>0</v>
      </c>
      <c r="AA728">
        <v>0</v>
      </c>
      <c r="AB728" s="5">
        <f>SUM(TBL_DATA[[#This Row],[Consumer.Discretionary.1]:[Utilities.1]])*SQRT(252)</f>
        <v>9.5013699464992149E-2</v>
      </c>
      <c r="AR728" s="19">
        <v>2.4603861720326864E-3</v>
      </c>
      <c r="AS728" s="19">
        <v>3.4818097333528858E-4</v>
      </c>
      <c r="AT728" s="19">
        <v>1.0759954503138983E-3</v>
      </c>
      <c r="AU728" s="19">
        <v>5.3190059015912055E-4</v>
      </c>
      <c r="AV728" s="19">
        <v>1.5003708648798089E-6</v>
      </c>
      <c r="AW728" s="19">
        <v>7.1485707127997233E-4</v>
      </c>
      <c r="AX728" s="19">
        <v>-6.6841833394857489E-6</v>
      </c>
      <c r="AY728" s="19">
        <v>2.3883357047124183E-3</v>
      </c>
      <c r="AZ728" s="19">
        <v>-2.074801122448859E-3</v>
      </c>
      <c r="BA728" s="19">
        <v>5.3523386005742911E-4</v>
      </c>
      <c r="BB728" s="19">
        <v>1.0395587523125619E-5</v>
      </c>
      <c r="BC728" s="19">
        <v>-8.9734830457193249E-7</v>
      </c>
      <c r="BD728" s="19">
        <v>5.7351138034990775E-6</v>
      </c>
      <c r="BE728" s="19">
        <v>3.6471292710842832E-5</v>
      </c>
      <c r="BF728" s="19">
        <v>-7.3452316478653938E-6</v>
      </c>
      <c r="BG728" s="19">
        <v>5.9347043116318764E-3</v>
      </c>
      <c r="BH728" s="19">
        <v>1.6632336296692733E-5</v>
      </c>
      <c r="BO728" s="5">
        <f xml:space="preserve"> IF(ISBLANK(TBL_DATA[[#This Row],[SMALL.CAP]]),"",  SUM(TBL_DATA[[#This Row],[LARGE.CAP]:[SMALL.CAP]])*SQRT(252))</f>
        <v>9.5013699464992121E-2</v>
      </c>
    </row>
    <row r="729" spans="1:67" x14ac:dyDescent="0.25">
      <c r="A729" s="3">
        <f>DATE(YEAR(TBL_DATA[[#This Row],[Date]]), MONTH(TBL_DATA[[#This Row],[Date]]), DAY(TBL_DATA[[#This Row],[Date]]))</f>
        <v>41796</v>
      </c>
      <c r="B729" s="73" t="s">
        <v>845</v>
      </c>
      <c r="C729" s="11">
        <v>3.7380179868984858E-3</v>
      </c>
      <c r="D729" s="6">
        <v>0.20894322593874337</v>
      </c>
      <c r="E729" s="83">
        <v>-0.10061619911161024</v>
      </c>
      <c r="F729" s="55">
        <v>0.66424726705058335</v>
      </c>
      <c r="G729" s="121">
        <v>0.52490899493381771</v>
      </c>
      <c r="H729" s="120">
        <v>4.0490030418001578E-3</v>
      </c>
      <c r="I729" s="55">
        <v>6.4812369251094681E-2</v>
      </c>
      <c r="J729" s="6">
        <v>1.1778926418516469</v>
      </c>
      <c r="K729" s="6">
        <v>0.49932659805616753</v>
      </c>
      <c r="L729" s="6">
        <v>4.1565878059555408E-3</v>
      </c>
      <c r="M729" s="6">
        <v>9.3252389596509624E-2</v>
      </c>
      <c r="N729" s="6">
        <v>6.8160567987212081E-2</v>
      </c>
      <c r="O729" s="6">
        <v>-2.9777587157648888E-3</v>
      </c>
      <c r="P729" s="55">
        <v>-1.5491994169158819E-2</v>
      </c>
      <c r="Q729" s="55">
        <v>-1.3517236954644135E-2</v>
      </c>
      <c r="R729" s="6">
        <v>7.5976287703775069E-2</v>
      </c>
      <c r="S729" s="83">
        <v>6.182141844537245E-2</v>
      </c>
      <c r="T729" s="87">
        <v>1.2289638383323467</v>
      </c>
      <c r="U729" s="83">
        <v>0.10971927061642406</v>
      </c>
      <c r="V729" s="83">
        <v>6.1073102676589386E-2</v>
      </c>
      <c r="W729" s="29">
        <v>1.7965236054477018</v>
      </c>
      <c r="X729">
        <v>0.72450603512587641</v>
      </c>
      <c r="Y729">
        <v>0.70663045367162569</v>
      </c>
      <c r="Z729" s="5">
        <v>0</v>
      </c>
      <c r="AA729">
        <v>0</v>
      </c>
      <c r="AB729" s="5">
        <f>SUM(TBL_DATA[[#This Row],[Consumer.Discretionary.1]:[Utilities.1]])*SQRT(252)</f>
        <v>9.4575107135651537E-2</v>
      </c>
      <c r="AR729" s="19">
        <v>2.4126867226792422E-3</v>
      </c>
      <c r="AS729" s="19">
        <v>3.9248854594445119E-4</v>
      </c>
      <c r="AT729" s="19">
        <v>1.0053763322668524E-3</v>
      </c>
      <c r="AU729" s="19">
        <v>5.4739227113755875E-4</v>
      </c>
      <c r="AV729" s="19">
        <v>1.9302615407831571E-6</v>
      </c>
      <c r="AW729" s="19">
        <v>7.7276785579441769E-4</v>
      </c>
      <c r="AX729" s="19">
        <v>-2.0275050813857084E-5</v>
      </c>
      <c r="AY729" s="19">
        <v>2.6197503557705572E-3</v>
      </c>
      <c r="AZ729" s="19">
        <v>-2.3108523922259184E-3</v>
      </c>
      <c r="BA729" s="19">
        <v>5.3072195251834898E-4</v>
      </c>
      <c r="BB729" s="19">
        <v>5.68490010718744E-6</v>
      </c>
      <c r="BC729" s="19">
        <v>-1.5133807610138881E-6</v>
      </c>
      <c r="BD729" s="19">
        <v>7.6557369812232343E-6</v>
      </c>
      <c r="BE729" s="19">
        <v>4.6437435846601339E-5</v>
      </c>
      <c r="BF729" s="19">
        <v>-9.7655254824884998E-6</v>
      </c>
      <c r="BG729" s="19">
        <v>5.8945714714057325E-3</v>
      </c>
      <c r="BH729" s="19">
        <v>2.0286016729567105E-5</v>
      </c>
      <c r="BO729" s="5">
        <f xml:space="preserve"> IF(ISBLANK(TBL_DATA[[#This Row],[SMALL.CAP]]),"",  SUM(TBL_DATA[[#This Row],[LARGE.CAP]:[SMALL.CAP]])*SQRT(252))</f>
        <v>9.4575107135651509E-2</v>
      </c>
    </row>
    <row r="730" spans="1:67" x14ac:dyDescent="0.25">
      <c r="A730" s="3">
        <f>DATE(YEAR(TBL_DATA[[#This Row],[Date]]), MONTH(TBL_DATA[[#This Row],[Date]]), DAY(TBL_DATA[[#This Row],[Date]]))</f>
        <v>41799</v>
      </c>
      <c r="B730" s="73" t="s">
        <v>846</v>
      </c>
      <c r="C730" s="11">
        <v>6.0716304908925945E-3</v>
      </c>
      <c r="D730" s="6">
        <v>0.21628348249111085</v>
      </c>
      <c r="E730" s="83">
        <v>-6.5063179734973664E-2</v>
      </c>
      <c r="F730" s="55">
        <v>0.66320817973332125</v>
      </c>
      <c r="G730" s="121">
        <v>0.5196166767515481</v>
      </c>
      <c r="H730" s="120">
        <v>4.0848610628797305E-3</v>
      </c>
      <c r="I730" s="55">
        <v>0.10201986186348111</v>
      </c>
      <c r="J730" s="6">
        <v>1.1797181337140754</v>
      </c>
      <c r="K730" s="6">
        <v>0.49769527783517908</v>
      </c>
      <c r="L730" s="6">
        <v>4.1770238880475628E-3</v>
      </c>
      <c r="M730" s="6">
        <v>9.3558575099505381E-2</v>
      </c>
      <c r="N730" s="6">
        <v>6.7565758827983824E-2</v>
      </c>
      <c r="O730" s="6">
        <v>0</v>
      </c>
      <c r="P730" s="55">
        <v>-1.5375305796750329E-2</v>
      </c>
      <c r="Q730" s="55">
        <v>-1.3394064651543499E-2</v>
      </c>
      <c r="R730" s="6">
        <v>6.5204626297169055E-2</v>
      </c>
      <c r="S730" s="83">
        <v>6.0792223319580355E-2</v>
      </c>
      <c r="T730" s="87">
        <v>1.072581701024373</v>
      </c>
      <c r="U730" s="83">
        <v>0.10577256938004376</v>
      </c>
      <c r="V730" s="83">
        <v>6.0720007897604088E-2</v>
      </c>
      <c r="W730" s="29">
        <v>1.7419722599248437</v>
      </c>
      <c r="X730">
        <v>0.72084441924145337</v>
      </c>
      <c r="Y730">
        <v>0.70547521418911596</v>
      </c>
      <c r="Z730" s="5">
        <v>0</v>
      </c>
      <c r="AA730">
        <v>0</v>
      </c>
      <c r="AB730" s="5">
        <f>SUM(TBL_DATA[[#This Row],[Consumer.Discretionary.1]:[Utilities.1]])*SQRT(252)</f>
        <v>9.3376666330142952E-2</v>
      </c>
      <c r="AR730" s="19">
        <v>2.4436330952465326E-3</v>
      </c>
      <c r="AS730" s="19">
        <v>3.7826414760066933E-4</v>
      </c>
      <c r="AT730" s="19">
        <v>9.7806229690267912E-4</v>
      </c>
      <c r="AU730" s="19">
        <v>5.3916581460011347E-4</v>
      </c>
      <c r="AV730" s="19">
        <v>2.2662535173852734E-6</v>
      </c>
      <c r="AW730" s="19">
        <v>8.2834208150772606E-4</v>
      </c>
      <c r="AX730" s="19">
        <v>-3.2386616771141048E-5</v>
      </c>
      <c r="AY730" s="19">
        <v>2.5634229616043266E-3</v>
      </c>
      <c r="AZ730" s="19">
        <v>-2.3342834936695292E-3</v>
      </c>
      <c r="BA730" s="19">
        <v>5.050240502526784E-4</v>
      </c>
      <c r="BB730" s="19">
        <v>1.0666489347047539E-5</v>
      </c>
      <c r="BC730" s="19">
        <v>-1.9967247786368317E-6</v>
      </c>
      <c r="BD730" s="19">
        <v>9.1582925923414494E-6</v>
      </c>
      <c r="BE730" s="19">
        <v>5.422421036443111E-5</v>
      </c>
      <c r="BF730" s="19">
        <v>-1.1658810922038662E-5</v>
      </c>
      <c r="BG730" s="19">
        <v>5.8093142567252776E-3</v>
      </c>
      <c r="BH730" s="19">
        <v>2.313585615711235E-5</v>
      </c>
      <c r="BO730" s="5">
        <f xml:space="preserve"> IF(ISBLANK(TBL_DATA[[#This Row],[SMALL.CAP]]),"",  SUM(TBL_DATA[[#This Row],[LARGE.CAP]:[SMALL.CAP]])*SQRT(252))</f>
        <v>9.3376666330142938E-2</v>
      </c>
    </row>
    <row r="731" spans="1:67" x14ac:dyDescent="0.25">
      <c r="A731" s="3">
        <f>DATE(YEAR(TBL_DATA[[#This Row],[Date]]), MONTH(TBL_DATA[[#This Row],[Date]]), DAY(TBL_DATA[[#This Row],[Date]]))</f>
        <v>41800</v>
      </c>
      <c r="B731" s="73" t="s">
        <v>847</v>
      </c>
      <c r="C731" s="11">
        <v>-1.4171227521502865E-3</v>
      </c>
      <c r="D731" s="6">
        <v>0.21455985949500822</v>
      </c>
      <c r="E731" s="83">
        <v>-5.762100357634925E-2</v>
      </c>
      <c r="F731" s="55">
        <v>0.6573853752649218</v>
      </c>
      <c r="G731" s="121">
        <v>0.51352704347754696</v>
      </c>
      <c r="H731" s="120">
        <v>4.0723206357209845E-3</v>
      </c>
      <c r="I731" s="55">
        <v>0.11483726336094957</v>
      </c>
      <c r="J731" s="6">
        <v>1.1709542377802904</v>
      </c>
      <c r="K731" s="6">
        <v>0.49942492004646999</v>
      </c>
      <c r="L731" s="6">
        <v>4.1309242046494556E-3</v>
      </c>
      <c r="M731" s="6">
        <v>9.2685731998292831E-2</v>
      </c>
      <c r="N731" s="6">
        <v>6.6443565836626139E-2</v>
      </c>
      <c r="O731" s="6">
        <v>-1.4171227521502239E-3</v>
      </c>
      <c r="P731" s="55">
        <v>-1.5152531507967391E-2</v>
      </c>
      <c r="Q731" s="55">
        <v>-1.318977410584443E-2</v>
      </c>
      <c r="R731" s="6">
        <v>6.9372085059189459E-2</v>
      </c>
      <c r="S731" s="83">
        <v>6.0530404766377929E-2</v>
      </c>
      <c r="T731" s="87">
        <v>1.1460700672155872</v>
      </c>
      <c r="U731" s="83">
        <v>0.10574446599614507</v>
      </c>
      <c r="V731" s="83">
        <v>6.0709512114273778E-2</v>
      </c>
      <c r="W731" s="29">
        <v>1.7418105056931079</v>
      </c>
      <c r="X731">
        <v>0.71660801242907335</v>
      </c>
      <c r="Y731">
        <v>0.70670002125829168</v>
      </c>
      <c r="Z731" s="5">
        <v>0</v>
      </c>
      <c r="AA731">
        <v>0</v>
      </c>
      <c r="AB731" s="5">
        <f>SUM(TBL_DATA[[#This Row],[Consumer.Discretionary.1]:[Utilities.1]])*SQRT(252)</f>
        <v>9.0652959789385062E-2</v>
      </c>
      <c r="AR731" s="19">
        <v>2.3616453122677866E-3</v>
      </c>
      <c r="AS731" s="19">
        <v>3.6840673164513906E-4</v>
      </c>
      <c r="AT731" s="19">
        <v>9.2591060725481344E-4</v>
      </c>
      <c r="AU731" s="19">
        <v>5.1580192542004526E-4</v>
      </c>
      <c r="AV731" s="19">
        <v>2.0772065222717561E-6</v>
      </c>
      <c r="AW731" s="19">
        <v>7.8535922954912473E-4</v>
      </c>
      <c r="AX731" s="19">
        <v>-3.140181682127834E-5</v>
      </c>
      <c r="AY731" s="19">
        <v>2.507204166019373E-3</v>
      </c>
      <c r="AZ731" s="19">
        <v>-2.227232323810069E-3</v>
      </c>
      <c r="BA731" s="19">
        <v>4.9353433801298024E-4</v>
      </c>
      <c r="BB731" s="19">
        <v>9.2943195267455719E-6</v>
      </c>
      <c r="BC731" s="19">
        <v>-1.7814386445769429E-6</v>
      </c>
      <c r="BD731" s="19">
        <v>8.3566695875851777E-6</v>
      </c>
      <c r="BE731" s="19">
        <v>4.9766583134169272E-5</v>
      </c>
      <c r="BF731" s="19">
        <v>-1.06433950715629E-5</v>
      </c>
      <c r="BG731" s="19">
        <v>5.6435444408575591E-3</v>
      </c>
      <c r="BH731" s="19">
        <v>2.1356835723758412E-5</v>
      </c>
      <c r="BO731" s="5">
        <f xml:space="preserve"> IF(ISBLANK(TBL_DATA[[#This Row],[SMALL.CAP]]),"",  SUM(TBL_DATA[[#This Row],[LARGE.CAP]:[SMALL.CAP]])*SQRT(252))</f>
        <v>9.0652959789385062E-2</v>
      </c>
    </row>
    <row r="732" spans="1:67" x14ac:dyDescent="0.25">
      <c r="A732" s="3">
        <f>DATE(YEAR(TBL_DATA[[#This Row],[Date]]), MONTH(TBL_DATA[[#This Row],[Date]]), DAY(TBL_DATA[[#This Row],[Date]]))</f>
        <v>41801</v>
      </c>
      <c r="B732" s="73" t="s">
        <v>848</v>
      </c>
      <c r="C732" s="11">
        <v>-1.6148764374846385E-3</v>
      </c>
      <c r="D732" s="6">
        <v>0.21259849539599518</v>
      </c>
      <c r="E732" s="83">
        <v>-6.0151764929295748E-2</v>
      </c>
      <c r="F732" s="55">
        <v>0.65605508137387547</v>
      </c>
      <c r="G732" s="121">
        <v>0.51469303773771791</v>
      </c>
      <c r="H732" s="120">
        <v>4.0686941384502169E-3</v>
      </c>
      <c r="I732" s="55">
        <v>0.10213575813589792</v>
      </c>
      <c r="J732" s="6">
        <v>1.1774784550371196</v>
      </c>
      <c r="K732" s="6">
        <v>0.50567137063572198</v>
      </c>
      <c r="L732" s="6">
        <v>4.1063377175402371E-3</v>
      </c>
      <c r="M732" s="6">
        <v>9.2714370247337113E-2</v>
      </c>
      <c r="N732" s="6">
        <v>6.6522016992266883E-2</v>
      </c>
      <c r="O732" s="6">
        <v>-3.029710711493272E-3</v>
      </c>
      <c r="P732" s="55">
        <v>-1.521058351703555E-2</v>
      </c>
      <c r="Q732" s="55">
        <v>-1.3247219657650142E-2</v>
      </c>
      <c r="R732" s="6">
        <v>6.1387360113683842E-2</v>
      </c>
      <c r="S732" s="83">
        <v>6.0332452313812866E-2</v>
      </c>
      <c r="T732" s="87">
        <v>1.0174849149904264</v>
      </c>
      <c r="U732" s="83">
        <v>0.10282744867583782</v>
      </c>
      <c r="V732" s="83">
        <v>6.0672005069672255E-2</v>
      </c>
      <c r="W732" s="29">
        <v>1.6948088093966347</v>
      </c>
      <c r="X732">
        <v>0.71742110209953946</v>
      </c>
      <c r="Y732">
        <v>0.7111057380134983</v>
      </c>
      <c r="Z732" s="5">
        <v>0</v>
      </c>
      <c r="AA732">
        <v>0</v>
      </c>
      <c r="AB732" s="5">
        <f>SUM(TBL_DATA[[#This Row],[Consumer.Discretionary.1]:[Utilities.1]])*SQRT(252)</f>
        <v>8.8060499839312495E-2</v>
      </c>
      <c r="AR732" s="19">
        <v>2.3284209189853122E-3</v>
      </c>
      <c r="AS732" s="19">
        <v>3.5639128941592456E-4</v>
      </c>
      <c r="AT732" s="19">
        <v>9.0775045927379448E-4</v>
      </c>
      <c r="AU732" s="19">
        <v>4.904844309008248E-4</v>
      </c>
      <c r="AV732" s="19">
        <v>2.1505473648765193E-6</v>
      </c>
      <c r="AW732" s="19">
        <v>7.4444315185868786E-4</v>
      </c>
      <c r="AX732" s="19">
        <v>-3.0382207796679611E-5</v>
      </c>
      <c r="AY732" s="19">
        <v>2.4137194383815797E-3</v>
      </c>
      <c r="AZ732" s="19">
        <v>-2.1480945966311699E-3</v>
      </c>
      <c r="BA732" s="19">
        <v>4.7366472357591668E-4</v>
      </c>
      <c r="BB732" s="19">
        <v>8.7419137867467772E-6</v>
      </c>
      <c r="BC732" s="19">
        <v>-1.9060985328875156E-6</v>
      </c>
      <c r="BD732" s="19">
        <v>8.6994529351854066E-6</v>
      </c>
      <c r="BE732" s="19">
        <v>5.144047722029309E-5</v>
      </c>
      <c r="BF732" s="19">
        <v>-1.1073513371836799E-5</v>
      </c>
      <c r="BG732" s="19">
        <v>5.4782101855295751E-3</v>
      </c>
      <c r="BH732" s="19">
        <v>2.1919565335484106E-5</v>
      </c>
      <c r="BO732" s="5">
        <f xml:space="preserve"> IF(ISBLANK(TBL_DATA[[#This Row],[SMALL.CAP]]),"",  SUM(TBL_DATA[[#This Row],[LARGE.CAP]:[SMALL.CAP]])*SQRT(252))</f>
        <v>8.8060499839312467E-2</v>
      </c>
    </row>
    <row r="733" spans="1:67" x14ac:dyDescent="0.25">
      <c r="A733" s="3">
        <f>DATE(YEAR(TBL_DATA[[#This Row],[Date]]), MONTH(TBL_DATA[[#This Row],[Date]]), DAY(TBL_DATA[[#This Row],[Date]]))</f>
        <v>41802</v>
      </c>
      <c r="B733" s="73" t="s">
        <v>849</v>
      </c>
      <c r="C733" s="11">
        <v>-3.1859621605724686E-3</v>
      </c>
      <c r="D733" s="6">
        <v>0.20873520247369637</v>
      </c>
      <c r="E733" s="83">
        <v>-6.1625636693472985E-2</v>
      </c>
      <c r="F733" s="55">
        <v>0.66001704120340021</v>
      </c>
      <c r="G733" s="121">
        <v>0.5082996034181122</v>
      </c>
      <c r="H733" s="120">
        <v>4.067385923798985E-3</v>
      </c>
      <c r="I733" s="55">
        <v>0.10214865683837515</v>
      </c>
      <c r="J733" s="6">
        <v>1.1714537104618366</v>
      </c>
      <c r="K733" s="6">
        <v>0.49891601994881907</v>
      </c>
      <c r="L733" s="6">
        <v>4.1060133888799095E-3</v>
      </c>
      <c r="M733" s="6">
        <v>9.2080013101889777E-2</v>
      </c>
      <c r="N733" s="6">
        <v>6.5694751869009055E-2</v>
      </c>
      <c r="O733" s="6">
        <v>-6.2060203283814674E-3</v>
      </c>
      <c r="P733" s="55">
        <v>-1.505830364256446E-2</v>
      </c>
      <c r="Q733" s="55">
        <v>-1.3108373233570744E-2</v>
      </c>
      <c r="R733" s="6">
        <v>6.2957787271107568E-2</v>
      </c>
      <c r="S733" s="83">
        <v>6.0315136225019078E-2</v>
      </c>
      <c r="T733" s="87">
        <v>1.0438140608060553</v>
      </c>
      <c r="U733" s="83">
        <v>0.10114799590828194</v>
      </c>
      <c r="V733" s="83">
        <v>6.071644224315962E-2</v>
      </c>
      <c r="W733" s="29">
        <v>1.6659078195524111</v>
      </c>
      <c r="X733">
        <v>0.71295133313439574</v>
      </c>
      <c r="Y733">
        <v>0.70633987566101564</v>
      </c>
      <c r="Z733" s="5">
        <v>0</v>
      </c>
      <c r="AA733">
        <v>0</v>
      </c>
      <c r="AB733" s="5">
        <f>SUM(TBL_DATA[[#This Row],[Consumer.Discretionary.1]:[Utilities.1]])*SQRT(252)</f>
        <v>8.5492094050240997E-2</v>
      </c>
      <c r="AR733" s="19">
        <v>2.2468190219801678E-3</v>
      </c>
      <c r="AS733" s="19">
        <v>3.5030316465117816E-4</v>
      </c>
      <c r="AT733" s="19">
        <v>8.558356796942914E-4</v>
      </c>
      <c r="AU733" s="19">
        <v>4.8441275499189456E-4</v>
      </c>
      <c r="AV733" s="19">
        <v>1.9650497212915844E-6</v>
      </c>
      <c r="AW733" s="19">
        <v>7.3780418338389715E-4</v>
      </c>
      <c r="AX733" s="19">
        <v>-2.7891797871753686E-5</v>
      </c>
      <c r="AY733" s="19">
        <v>2.3669071040563101E-3</v>
      </c>
      <c r="AZ733" s="19">
        <v>-2.101700828550445E-3</v>
      </c>
      <c r="BA733" s="19">
        <v>4.6381203172056863E-4</v>
      </c>
      <c r="BB733" s="19">
        <v>7.2293485817025744E-6</v>
      </c>
      <c r="BC733" s="19">
        <v>-1.6935304131800824E-6</v>
      </c>
      <c r="BD733" s="19">
        <v>7.9118571834834032E-6</v>
      </c>
      <c r="BE733" s="19">
        <v>4.7068326128529304E-5</v>
      </c>
      <c r="BF733" s="19">
        <v>-1.0075997320018043E-5</v>
      </c>
      <c r="BG733" s="19">
        <v>5.322107009417135E-3</v>
      </c>
      <c r="BH733" s="19">
        <v>2.0178047363152404E-5</v>
      </c>
      <c r="BO733" s="5">
        <f xml:space="preserve"> IF(ISBLANK(TBL_DATA[[#This Row],[SMALL.CAP]]),"",  SUM(TBL_DATA[[#This Row],[LARGE.CAP]:[SMALL.CAP]])*SQRT(252))</f>
        <v>8.5492094050240955E-2</v>
      </c>
    </row>
    <row r="734" spans="1:67" x14ac:dyDescent="0.25">
      <c r="A734" s="3">
        <f>DATE(YEAR(TBL_DATA[[#This Row],[Date]]), MONTH(TBL_DATA[[#This Row],[Date]]), DAY(TBL_DATA[[#This Row],[Date]]))</f>
        <v>41803</v>
      </c>
      <c r="B734" s="73" t="s">
        <v>850</v>
      </c>
      <c r="C734" s="11">
        <v>6.2693612627237898E-4</v>
      </c>
      <c r="D734" s="6">
        <v>0.20949300223922429</v>
      </c>
      <c r="E734" s="83">
        <v>-8.3022646836933278E-2</v>
      </c>
      <c r="F734" s="55">
        <v>0.66539081479428885</v>
      </c>
      <c r="G734" s="121">
        <v>0.51576892639429262</v>
      </c>
      <c r="H734" s="120">
        <v>4.0330134024975338E-3</v>
      </c>
      <c r="I734" s="55">
        <v>9.6891750581320935E-2</v>
      </c>
      <c r="J734" s="6">
        <v>1.1738125451455339</v>
      </c>
      <c r="K734" s="6">
        <v>0.50264379231543765</v>
      </c>
      <c r="L734" s="6">
        <v>4.0873055892083317E-3</v>
      </c>
      <c r="M734" s="6">
        <v>9.2003343018363062E-2</v>
      </c>
      <c r="N734" s="6">
        <v>6.5694751869009055E-2</v>
      </c>
      <c r="O734" s="6">
        <v>-5.5829749804533479E-3</v>
      </c>
      <c r="P734" s="55">
        <v>-1.5069931295232186E-2</v>
      </c>
      <c r="Q734" s="55">
        <v>-1.3121624488606589E-2</v>
      </c>
      <c r="R734" s="6">
        <v>5.8608480271173269E-2</v>
      </c>
      <c r="S734" s="83">
        <v>6.0319239727841603E-2</v>
      </c>
      <c r="T734" s="87">
        <v>0.97163824570092028</v>
      </c>
      <c r="U734" s="83">
        <v>0.11198243194248847</v>
      </c>
      <c r="V734" s="83">
        <v>6.0758420046874165E-2</v>
      </c>
      <c r="W734" s="29">
        <v>1.8430767596671505</v>
      </c>
      <c r="X734">
        <v>0.71817054130219826</v>
      </c>
      <c r="Y734">
        <v>0.70897375996255152</v>
      </c>
      <c r="Z734" s="5">
        <v>0</v>
      </c>
      <c r="AA734">
        <v>0</v>
      </c>
      <c r="AB734" s="5">
        <f>SUM(TBL_DATA[[#This Row],[Consumer.Discretionary.1]:[Utilities.1]])*SQRT(252)</f>
        <v>8.290741018924247E-2</v>
      </c>
      <c r="AR734" s="19">
        <v>2.1628528832672326E-3</v>
      </c>
      <c r="AS734" s="19">
        <v>3.4263702511315577E-4</v>
      </c>
      <c r="AT734" s="19">
        <v>8.2778816635707209E-4</v>
      </c>
      <c r="AU734" s="19">
        <v>4.6867694340990023E-4</v>
      </c>
      <c r="AV734" s="19">
        <v>1.8552432985395388E-6</v>
      </c>
      <c r="AW734" s="19">
        <v>7.2017230350673758E-4</v>
      </c>
      <c r="AX734" s="19">
        <v>-2.6724138262740257E-5</v>
      </c>
      <c r="AY734" s="19">
        <v>2.3201647342900693E-3</v>
      </c>
      <c r="AZ734" s="19">
        <v>-2.0513629345346308E-3</v>
      </c>
      <c r="BA734" s="19">
        <v>4.4941295495278287E-4</v>
      </c>
      <c r="BB734" s="19">
        <v>7.2027520580255408E-6</v>
      </c>
      <c r="BC734" s="19">
        <v>-1.5773486335695674E-6</v>
      </c>
      <c r="BD734" s="19">
        <v>7.4530923037828113E-6</v>
      </c>
      <c r="BE734" s="19">
        <v>4.4467201338788171E-5</v>
      </c>
      <c r="BF734" s="19">
        <v>-9.493999470860633E-6</v>
      </c>
      <c r="BG734" s="19">
        <v>5.1627097335311244E-3</v>
      </c>
      <c r="BH734" s="19">
        <v>1.9117254386877889E-5</v>
      </c>
      <c r="BO734" s="5">
        <f xml:space="preserve"> IF(ISBLANK(TBL_DATA[[#This Row],[SMALL.CAP]]),"",  SUM(TBL_DATA[[#This Row],[LARGE.CAP]:[SMALL.CAP]])*SQRT(252))</f>
        <v>8.2907410189242442E-2</v>
      </c>
    </row>
    <row r="735" spans="1:67" x14ac:dyDescent="0.25">
      <c r="A735" s="3">
        <f>DATE(YEAR(TBL_DATA[[#This Row],[Date]]), MONTH(TBL_DATA[[#This Row],[Date]]), DAY(TBL_DATA[[#This Row],[Date]]))</f>
        <v>41806</v>
      </c>
      <c r="B735" s="73" t="s">
        <v>851</v>
      </c>
      <c r="C735" s="11">
        <v>9.2138724062930833E-4</v>
      </c>
      <c r="D735" s="6">
        <v>0.21060741365911784</v>
      </c>
      <c r="E735" s="83">
        <v>-7.1195167283895966E-2</v>
      </c>
      <c r="F735" s="55">
        <v>0.67691727551269509</v>
      </c>
      <c r="G735" s="121">
        <v>0.51859594842981038</v>
      </c>
      <c r="H735" s="120">
        <v>4.014282280763835E-3</v>
      </c>
      <c r="I735" s="55">
        <v>0.10444188996976012</v>
      </c>
      <c r="J735" s="6">
        <v>1.1774115904341322</v>
      </c>
      <c r="K735" s="6">
        <v>0.50100637379391288</v>
      </c>
      <c r="L735" s="6">
        <v>4.0869614102186898E-3</v>
      </c>
      <c r="M735" s="6">
        <v>9.1844532587133668E-2</v>
      </c>
      <c r="N735" s="6">
        <v>6.5694751869009055E-2</v>
      </c>
      <c r="O735" s="6">
        <v>-4.6667318217359366E-3</v>
      </c>
      <c r="P735" s="55">
        <v>-1.5076526840104595E-2</v>
      </c>
      <c r="Q735" s="55">
        <v>-1.3131583079146433E-2</v>
      </c>
      <c r="R735" s="6">
        <v>5.3064303672260893E-2</v>
      </c>
      <c r="S735" s="83">
        <v>6.0194746235808498E-2</v>
      </c>
      <c r="T735" s="87">
        <v>0.88154377234826076</v>
      </c>
      <c r="U735" s="83">
        <v>0.10532421384715995</v>
      </c>
      <c r="V735" s="83">
        <v>6.0557620928954989E-2</v>
      </c>
      <c r="W735" s="29">
        <v>1.7392396238736698</v>
      </c>
      <c r="X735">
        <v>0.7201360624422376</v>
      </c>
      <c r="Y735">
        <v>0.70781803720582925</v>
      </c>
      <c r="Z735" s="5">
        <v>0</v>
      </c>
      <c r="AA735">
        <v>0</v>
      </c>
      <c r="AB735" s="5">
        <f>SUM(TBL_DATA[[#This Row],[Consumer.Discretionary.1]:[Utilities.1]])*SQRT(252)</f>
        <v>8.0385803435102321E-2</v>
      </c>
      <c r="AR735" s="19">
        <v>2.0908347920593974E-3</v>
      </c>
      <c r="AS735" s="19">
        <v>3.3241534576012812E-4</v>
      </c>
      <c r="AT735" s="19">
        <v>8.0571399101293448E-4</v>
      </c>
      <c r="AU735" s="19">
        <v>4.540341539619425E-4</v>
      </c>
      <c r="AV735" s="19">
        <v>1.8214979422364869E-6</v>
      </c>
      <c r="AW735" s="19">
        <v>6.9805092009759834E-4</v>
      </c>
      <c r="AX735" s="19">
        <v>-2.5653778195734787E-5</v>
      </c>
      <c r="AY735" s="19">
        <v>2.2554566663102031E-3</v>
      </c>
      <c r="AZ735" s="19">
        <v>-1.9908133256160976E-3</v>
      </c>
      <c r="BA735" s="19">
        <v>4.3504755628860279E-4</v>
      </c>
      <c r="BB735" s="19">
        <v>6.9218191740855663E-6</v>
      </c>
      <c r="BC735" s="19">
        <v>-1.5588786923203483E-6</v>
      </c>
      <c r="BD735" s="19">
        <v>7.3254254414715725E-6</v>
      </c>
      <c r="BE735" s="19">
        <v>4.3644604861309779E-5</v>
      </c>
      <c r="BF735" s="19">
        <v>-9.3303018140313142E-6</v>
      </c>
      <c r="BG735" s="19">
        <v>5.0050109235680422E-3</v>
      </c>
      <c r="BH735" s="19">
        <v>1.8737865430823088E-5</v>
      </c>
      <c r="BO735" s="5">
        <f xml:space="preserve"> IF(ISBLANK(TBL_DATA[[#This Row],[SMALL.CAP]]),"",  SUM(TBL_DATA[[#This Row],[LARGE.CAP]:[SMALL.CAP]])*SQRT(252))</f>
        <v>8.0385803435102307E-2</v>
      </c>
    </row>
    <row r="736" spans="1:67" x14ac:dyDescent="0.25">
      <c r="A736" s="3">
        <f>DATE(YEAR(TBL_DATA[[#This Row],[Date]]), MONTH(TBL_DATA[[#This Row],[Date]]), DAY(TBL_DATA[[#This Row],[Date]]))</f>
        <v>41807</v>
      </c>
      <c r="B736" s="73" t="s">
        <v>852</v>
      </c>
      <c r="C736" s="11">
        <v>4.5290522129760469E-3</v>
      </c>
      <c r="D736" s="6">
        <v>0.21609031784499577</v>
      </c>
      <c r="E736" s="83">
        <v>-6.9485375291954421E-2</v>
      </c>
      <c r="F736" s="55">
        <v>0.67008335065792868</v>
      </c>
      <c r="G736" s="122">
        <v>0.50894387127493479</v>
      </c>
      <c r="H736" s="120">
        <v>4.0162548802516393E-3</v>
      </c>
      <c r="I736" s="55">
        <v>0.1046950108546123</v>
      </c>
      <c r="J736" s="6">
        <v>1.1677099004080476</v>
      </c>
      <c r="K736" s="6">
        <v>0.49108423902247489</v>
      </c>
      <c r="L736" s="6">
        <v>4.0886378896786268E-3</v>
      </c>
      <c r="M736" s="6">
        <v>9.0982102525410849E-2</v>
      </c>
      <c r="N736" s="6">
        <v>6.5694751869009055E-2</v>
      </c>
      <c r="O736" s="6">
        <v>-1.5881548084450969E-4</v>
      </c>
      <c r="P736" s="55">
        <v>-1.4984532868705526E-2</v>
      </c>
      <c r="Q736" s="55">
        <v>-1.3057852339325347E-2</v>
      </c>
      <c r="R736" s="54">
        <v>5.5866606704937816E-2</v>
      </c>
      <c r="S736" s="83">
        <v>6.0319485889896343E-2</v>
      </c>
      <c r="T736" s="87">
        <v>0.92617842942019513</v>
      </c>
      <c r="U736" s="83">
        <v>0.10861224116339896</v>
      </c>
      <c r="V736" s="83">
        <v>6.0671456157051044E-2</v>
      </c>
      <c r="W736" s="29">
        <v>1.790170337798566</v>
      </c>
      <c r="X736">
        <v>0.71340302163288793</v>
      </c>
      <c r="Y736">
        <v>0.70077402850168113</v>
      </c>
      <c r="Z736" s="5">
        <v>0</v>
      </c>
      <c r="AA736">
        <v>0</v>
      </c>
      <c r="AB736" s="5">
        <f>SUM(TBL_DATA[[#This Row],[Consumer.Discretionary.1]:[Utilities.1]])*SQRT(252)</f>
        <v>7.7962647287994749E-2</v>
      </c>
      <c r="AR736" s="19">
        <v>2.0473525506683678E-3</v>
      </c>
      <c r="AS736" s="19">
        <v>3.2182639304206807E-4</v>
      </c>
      <c r="AT736" s="19">
        <v>7.7571483146926024E-4</v>
      </c>
      <c r="AU736" s="19">
        <v>4.3686137814199539E-4</v>
      </c>
      <c r="AV736" s="19">
        <v>1.8236627164751218E-6</v>
      </c>
      <c r="AW736" s="19">
        <v>6.8534878956385832E-4</v>
      </c>
      <c r="AX736" s="19">
        <v>-2.5171730207596114E-5</v>
      </c>
      <c r="AY736" s="19">
        <v>2.1793588372981988E-3</v>
      </c>
      <c r="AZ736" s="19">
        <v>-1.9396407063205787E-3</v>
      </c>
      <c r="BA736" s="19">
        <v>4.2133185309388015E-4</v>
      </c>
      <c r="BB736" s="19">
        <v>6.3792899692695983E-6</v>
      </c>
      <c r="BC736" s="19">
        <v>-1.5864377845938993E-6</v>
      </c>
      <c r="BD736" s="19">
        <v>7.3539978267001098E-6</v>
      </c>
      <c r="BE736" s="19">
        <v>4.3661830068815428E-5</v>
      </c>
      <c r="BF736" s="19">
        <v>-9.3640025102996739E-6</v>
      </c>
      <c r="BG736" s="19">
        <v>4.8524392604864693E-3</v>
      </c>
      <c r="BH736" s="19">
        <v>1.8680501348107927E-5</v>
      </c>
      <c r="BO736" s="5">
        <f xml:space="preserve"> IF(ISBLANK(TBL_DATA[[#This Row],[SMALL.CAP]]),"",  SUM(TBL_DATA[[#This Row],[LARGE.CAP]:[SMALL.CAP]])*SQRT(252))</f>
        <v>7.7962647287994763E-2</v>
      </c>
    </row>
    <row r="737" spans="1:67" x14ac:dyDescent="0.25">
      <c r="A737" s="3">
        <f>DATE(YEAR(TBL_DATA[[#This Row],[Date]]), MONTH(TBL_DATA[[#This Row],[Date]]), DAY(TBL_DATA[[#This Row],[Date]]))</f>
        <v>41808</v>
      </c>
      <c r="B737" s="73" t="s">
        <v>853</v>
      </c>
      <c r="C737" s="11">
        <v>-3.5311511063866362E-3</v>
      </c>
      <c r="D737" s="6">
        <v>0.21179611917367125</v>
      </c>
      <c r="E737" s="83">
        <v>-0.10855711376611743</v>
      </c>
      <c r="F737" s="55">
        <v>0.65477788858035924</v>
      </c>
      <c r="G737" s="121">
        <v>0.4832590741337599</v>
      </c>
      <c r="H737" s="120">
        <v>4.1317084003780679E-3</v>
      </c>
      <c r="I737" s="55">
        <v>6.2330369382380679E-2</v>
      </c>
      <c r="J737" s="6">
        <v>1.1135412181809867</v>
      </c>
      <c r="K737" s="6">
        <v>0.45530900562172838</v>
      </c>
      <c r="L737" s="6">
        <v>4.2419772116203368E-3</v>
      </c>
      <c r="M737" s="6">
        <v>9.1241728497683389E-2</v>
      </c>
      <c r="N737" s="6">
        <v>6.6027182098605683E-2</v>
      </c>
      <c r="O737" s="6">
        <v>-3.6894057857703721E-3</v>
      </c>
      <c r="P737" s="55">
        <v>-1.5064242812429612E-2</v>
      </c>
      <c r="Q737" s="55">
        <v>-1.31320643192542E-2</v>
      </c>
      <c r="R737" s="6">
        <v>4.600345809951123E-2</v>
      </c>
      <c r="S737" s="83">
        <v>6.113110986163383E-2</v>
      </c>
      <c r="T737" s="87">
        <v>0.75253759016705202</v>
      </c>
      <c r="U737" s="83">
        <v>9.583190526091423E-2</v>
      </c>
      <c r="V737" s="83">
        <v>6.1675330040983814E-2</v>
      </c>
      <c r="W737" s="29">
        <v>1.5538126054166725</v>
      </c>
      <c r="X737">
        <v>0.69516837826080657</v>
      </c>
      <c r="Y737">
        <v>0.67476588949185057</v>
      </c>
      <c r="Z737" s="5">
        <v>0</v>
      </c>
      <c r="AA737">
        <v>0</v>
      </c>
      <c r="AB737" s="5">
        <f>SUM(TBL_DATA[[#This Row],[Consumer.Discretionary.1]:[Utilities.1]])*SQRT(252)</f>
        <v>7.5761902659367761E-2</v>
      </c>
      <c r="AR737" s="19">
        <v>2.0165172657591861E-3</v>
      </c>
      <c r="AS737" s="19">
        <v>3.1884484460778891E-4</v>
      </c>
      <c r="AT737" s="19">
        <v>7.4755113196444702E-4</v>
      </c>
      <c r="AU737" s="19">
        <v>4.1538939995508696E-4</v>
      </c>
      <c r="AV737" s="19">
        <v>1.9177622235685268E-6</v>
      </c>
      <c r="AW737" s="19">
        <v>6.6415751962406921E-4</v>
      </c>
      <c r="AX737" s="19">
        <v>-2.6814958148611848E-5</v>
      </c>
      <c r="AY737" s="19">
        <v>2.1303193916513748E-3</v>
      </c>
      <c r="AZ737" s="19">
        <v>-1.9121264993275575E-3</v>
      </c>
      <c r="BA737" s="19">
        <v>4.1005208192422082E-4</v>
      </c>
      <c r="BB737" s="19">
        <v>6.7433285704768782E-6</v>
      </c>
      <c r="BC737" s="19">
        <v>-1.733984415042661E-6</v>
      </c>
      <c r="BD737" s="19">
        <v>7.7842228542455134E-6</v>
      </c>
      <c r="BE737" s="19">
        <v>4.5826217418149339E-5</v>
      </c>
      <c r="BF737" s="19">
        <v>-9.9049579781038673E-6</v>
      </c>
      <c r="BG737" s="19">
        <v>4.7111388581081159E-3</v>
      </c>
      <c r="BH737" s="19">
        <v>1.9440912816684944E-5</v>
      </c>
      <c r="BO737" s="5">
        <f xml:space="preserve"> IF(ISBLANK(TBL_DATA[[#This Row],[SMALL.CAP]]),"",  SUM(TBL_DATA[[#This Row],[LARGE.CAP]:[SMALL.CAP]])*SQRT(252))</f>
        <v>7.5761902659367733E-2</v>
      </c>
    </row>
    <row r="738" spans="1:67" x14ac:dyDescent="0.25">
      <c r="A738" s="3">
        <f>DATE(YEAR(TBL_DATA[[#This Row],[Date]]), MONTH(TBL_DATA[[#This Row],[Date]]), DAY(TBL_DATA[[#This Row],[Date]]))</f>
        <v>41809</v>
      </c>
      <c r="B738" s="73" t="s">
        <v>854</v>
      </c>
      <c r="C738" s="11">
        <v>-1.3242759398680258E-3</v>
      </c>
      <c r="D738" s="6">
        <v>0.21019136672902405</v>
      </c>
      <c r="E738" s="83">
        <v>-0.11569603682651119</v>
      </c>
      <c r="F738" s="55">
        <v>0.65369411591919391</v>
      </c>
      <c r="G738" s="121">
        <v>0.47880457471989446</v>
      </c>
      <c r="H738" s="120">
        <v>4.1377187367376798E-3</v>
      </c>
      <c r="I738" s="55">
        <v>3.3593584826709044E-2</v>
      </c>
      <c r="J738" s="6">
        <v>1.1126438621529411</v>
      </c>
      <c r="K738" s="6">
        <v>0.45770905675439066</v>
      </c>
      <c r="L738" s="6">
        <v>4.2206257488052422E-3</v>
      </c>
      <c r="M738" s="6">
        <v>9.0983143716398776E-2</v>
      </c>
      <c r="N738" s="6">
        <v>6.6080281498659549E-2</v>
      </c>
      <c r="O738" s="6">
        <v>-5.0087959343239064E-3</v>
      </c>
      <c r="P738" s="55">
        <v>-1.5102189596841235E-2</v>
      </c>
      <c r="Q738" s="55">
        <v>-1.3175487018702586E-2</v>
      </c>
      <c r="R738" s="6">
        <v>3.8137295884104638E-2</v>
      </c>
      <c r="S738" s="83">
        <v>6.1165320262067301E-2</v>
      </c>
      <c r="T738" s="87">
        <v>0.62351175013394189</v>
      </c>
      <c r="U738" s="83">
        <v>9.056782127795926E-2</v>
      </c>
      <c r="V738" s="83">
        <v>6.1782566886459514E-2</v>
      </c>
      <c r="W738" s="29">
        <v>1.465912244216069</v>
      </c>
      <c r="X738">
        <v>0.69195706132670864</v>
      </c>
      <c r="Y738">
        <v>0.67654198447279734</v>
      </c>
      <c r="Z738" s="5">
        <v>0</v>
      </c>
      <c r="AA738">
        <v>0</v>
      </c>
      <c r="AB738" s="5">
        <f>SUM(TBL_DATA[[#This Row],[Consumer.Discretionary.1]:[Utilities.1]])*SQRT(252)</f>
        <v>7.3705973931022128E-2</v>
      </c>
      <c r="AR738" s="19">
        <v>1.9681441840589367E-3</v>
      </c>
      <c r="AS738" s="19">
        <v>3.1788099958534038E-4</v>
      </c>
      <c r="AT738" s="19">
        <v>7.4667654006577492E-4</v>
      </c>
      <c r="AU738" s="19">
        <v>4.3395631734770144E-4</v>
      </c>
      <c r="AV738" s="19">
        <v>2.0403513298152971E-6</v>
      </c>
      <c r="AW738" s="19">
        <v>6.5410143302692663E-4</v>
      </c>
      <c r="AX738" s="19">
        <v>-2.3793102380169806E-5</v>
      </c>
      <c r="AY738" s="19">
        <v>2.0563292000110559E-3</v>
      </c>
      <c r="AZ738" s="19">
        <v>-1.9230316555717947E-3</v>
      </c>
      <c r="BA738" s="19">
        <v>4.0763308644779924E-4</v>
      </c>
      <c r="BB738" s="19">
        <v>3.1025784903834618E-6</v>
      </c>
      <c r="BC738" s="19">
        <v>-1.9184736330403174E-6</v>
      </c>
      <c r="BD738" s="19">
        <v>8.3387300859909193E-6</v>
      </c>
      <c r="BE738" s="19">
        <v>4.8656311377864881E-5</v>
      </c>
      <c r="BF738" s="19">
        <v>-1.0602894967333447E-5</v>
      </c>
      <c r="BG738" s="19">
        <v>4.5781107709546793E-3</v>
      </c>
      <c r="BH738" s="19">
        <v>2.0455488593606972E-5</v>
      </c>
      <c r="BO738" s="5">
        <f xml:space="preserve"> IF(ISBLANK(TBL_DATA[[#This Row],[SMALL.CAP]]),"",  SUM(TBL_DATA[[#This Row],[LARGE.CAP]:[SMALL.CAP]])*SQRT(252))</f>
        <v>7.3705973931022115E-2</v>
      </c>
    </row>
    <row r="739" spans="1:67" x14ac:dyDescent="0.25">
      <c r="A739" s="3">
        <f>DATE(YEAR(TBL_DATA[[#This Row],[Date]]), MONTH(TBL_DATA[[#This Row],[Date]]), DAY(TBL_DATA[[#This Row],[Date]]))</f>
        <v>41810</v>
      </c>
      <c r="B739" s="73" t="s">
        <v>855</v>
      </c>
      <c r="C739" s="11">
        <v>3.1922991921018462E-4</v>
      </c>
      <c r="D739" s="6">
        <v>0.21057769602125398</v>
      </c>
      <c r="E739" s="83">
        <v>-0.12301317380911247</v>
      </c>
      <c r="F739" s="55">
        <v>0.65627718984737493</v>
      </c>
      <c r="G739" s="121">
        <v>0.47987723884237854</v>
      </c>
      <c r="H739" s="120">
        <v>4.1327756575767717E-3</v>
      </c>
      <c r="I739" s="55">
        <v>2.7549019615812353E-2</v>
      </c>
      <c r="J739" s="6">
        <v>1.1152906352091743</v>
      </c>
      <c r="K739" s="6">
        <v>0.45816081390876096</v>
      </c>
      <c r="L739" s="6">
        <v>4.2181702680303221E-3</v>
      </c>
      <c r="M739" s="6">
        <v>9.0968109960299776E-2</v>
      </c>
      <c r="N739" s="6">
        <v>6.6060915433493392E-2</v>
      </c>
      <c r="O739" s="6">
        <v>-4.691164972634998E-3</v>
      </c>
      <c r="P739" s="55">
        <v>-1.5081922440671401E-2</v>
      </c>
      <c r="Q739" s="55">
        <v>-1.3155538224544129E-2</v>
      </c>
      <c r="R739" s="6">
        <v>4.4857224739108581E-2</v>
      </c>
      <c r="S739" s="83">
        <v>6.0699773643871642E-2</v>
      </c>
      <c r="T739" s="87">
        <v>0.73900151592472119</v>
      </c>
      <c r="U739" s="83">
        <v>9.281919811252104E-2</v>
      </c>
      <c r="V739" s="83">
        <v>6.1745134212953585E-2</v>
      </c>
      <c r="W739" s="29">
        <v>1.5032633631080259</v>
      </c>
      <c r="X739">
        <v>0.69273172212796674</v>
      </c>
      <c r="Y739">
        <v>0.67687577435505908</v>
      </c>
      <c r="Z739" s="5">
        <v>0</v>
      </c>
      <c r="AA739">
        <v>0</v>
      </c>
      <c r="AB739" s="5">
        <f>SUM(TBL_DATA[[#This Row],[Consumer.Discretionary.1]:[Utilities.1]])*SQRT(252)</f>
        <v>7.2033514690300129E-2</v>
      </c>
      <c r="AR739" s="19">
        <v>1.9896323006569861E-3</v>
      </c>
      <c r="AS739" s="19">
        <v>2.8836751758593016E-4</v>
      </c>
      <c r="AT739" s="19">
        <v>7.2523081575548778E-4</v>
      </c>
      <c r="AU739" s="19">
        <v>4.0594337307941683E-4</v>
      </c>
      <c r="AV739" s="19">
        <v>2.2478694946111739E-6</v>
      </c>
      <c r="AW739" s="19">
        <v>6.2892464228290438E-4</v>
      </c>
      <c r="AX739" s="19">
        <v>-2.0541108560566978E-5</v>
      </c>
      <c r="AY739" s="19">
        <v>1.9912748402447287E-3</v>
      </c>
      <c r="AZ739" s="19">
        <v>-1.8730296245001181E-3</v>
      </c>
      <c r="BA739" s="19">
        <v>3.9898707850165641E-4</v>
      </c>
      <c r="BB739" s="19">
        <v>6.4719861258161927E-7</v>
      </c>
      <c r="BC739" s="19">
        <v>-2.215476373592768E-6</v>
      </c>
      <c r="BD739" s="19">
        <v>9.265573058650585E-6</v>
      </c>
      <c r="BE739" s="19">
        <v>5.3467698144421602E-5</v>
      </c>
      <c r="BF739" s="19">
        <v>-1.1770900957306919E-5</v>
      </c>
      <c r="BG739" s="19">
        <v>4.466717657388747E-3</v>
      </c>
      <c r="BH739" s="19">
        <v>2.2220351892698178E-5</v>
      </c>
      <c r="BO739" s="5">
        <f xml:space="preserve"> IF(ISBLANK(TBL_DATA[[#This Row],[SMALL.CAP]]),"",  SUM(TBL_DATA[[#This Row],[LARGE.CAP]:[SMALL.CAP]])*SQRT(252))</f>
        <v>7.2033514690300102E-2</v>
      </c>
    </row>
    <row r="740" spans="1:67" x14ac:dyDescent="0.25">
      <c r="A740" s="3">
        <f>DATE(YEAR(TBL_DATA[[#This Row],[Date]]), MONTH(TBL_DATA[[#This Row],[Date]]), DAY(TBL_DATA[[#This Row],[Date]]))</f>
        <v>41813</v>
      </c>
      <c r="B740" s="73" t="s">
        <v>856</v>
      </c>
      <c r="C740" s="11">
        <v>-2.4054384207940738E-3</v>
      </c>
      <c r="D740" s="6">
        <v>0.20766572591988797</v>
      </c>
      <c r="E740" s="83">
        <v>-0.12642864952235688</v>
      </c>
      <c r="F740" s="55">
        <v>0.65518693657393778</v>
      </c>
      <c r="G740" s="121">
        <v>0.47482433170554472</v>
      </c>
      <c r="H740" s="120">
        <v>4.1379336182122712E-3</v>
      </c>
      <c r="I740" s="55">
        <v>2.4862960345614749E-2</v>
      </c>
      <c r="J740" s="6">
        <v>1.1141669731406358</v>
      </c>
      <c r="K740" s="6">
        <v>0.45363989885302247</v>
      </c>
      <c r="L740" s="6">
        <v>4.2205661291584966E-3</v>
      </c>
      <c r="M740" s="6">
        <v>9.0642419873254804E-2</v>
      </c>
      <c r="N740" s="6">
        <v>6.5629639865861442E-2</v>
      </c>
      <c r="O740" s="6">
        <v>-7.085319084965791E-3</v>
      </c>
      <c r="P740" s="55">
        <v>-1.4994899303854793E-2</v>
      </c>
      <c r="Q740" s="55">
        <v>-1.3075412056822585E-2</v>
      </c>
      <c r="R740" s="6">
        <v>4.3856722995797792E-2</v>
      </c>
      <c r="S740" s="83">
        <v>6.0736218086604475E-2</v>
      </c>
      <c r="T740" s="87">
        <v>0.72208518043158343</v>
      </c>
      <c r="U740" s="83">
        <v>9.9445897549926832E-2</v>
      </c>
      <c r="V740" s="83">
        <v>6.1380885879690976E-2</v>
      </c>
      <c r="W740" s="29">
        <v>1.6201443841140517</v>
      </c>
      <c r="X740">
        <v>0.68907498264379374</v>
      </c>
      <c r="Y740">
        <v>0.67352794957078244</v>
      </c>
      <c r="Z740" s="5">
        <v>0</v>
      </c>
      <c r="AA740">
        <v>0</v>
      </c>
      <c r="AB740" s="5">
        <f>SUM(TBL_DATA[[#This Row],[Consumer.Discretionary.1]:[Utilities.1]])*SQRT(252)</f>
        <v>7.0134583942531192E-2</v>
      </c>
      <c r="AC740" s="5">
        <v>0.31160901338063202</v>
      </c>
      <c r="AD740" s="5">
        <v>4.2233348548083999E-2</v>
      </c>
      <c r="AE740" s="5">
        <v>0.160682474797613</v>
      </c>
      <c r="AF740" s="5">
        <v>9.1343010181687001E-2</v>
      </c>
      <c r="AG740" s="5">
        <v>0</v>
      </c>
      <c r="AH740" s="5">
        <v>6.6583052401870003E-3</v>
      </c>
      <c r="AI740" s="13">
        <v>0.33891655153445599</v>
      </c>
      <c r="AJ740" s="13">
        <v>3.8015734608388002E-2</v>
      </c>
      <c r="AK740" s="13">
        <v>-1.1113616840723E-2</v>
      </c>
      <c r="AL740" s="13">
        <v>9.4342528322333002E-2</v>
      </c>
      <c r="AM740" s="13">
        <v>-0.42175978753495807</v>
      </c>
      <c r="AN740" s="13">
        <v>1.2285475671357944</v>
      </c>
      <c r="AO740" s="13">
        <v>-0.57762000489809506</v>
      </c>
      <c r="AP740" s="13">
        <v>0.65092756223769932</v>
      </c>
      <c r="AQ740" s="13">
        <v>1.8061675720338894</v>
      </c>
      <c r="AR740" s="19">
        <v>1.9555521395207753E-3</v>
      </c>
      <c r="AS740" s="19">
        <v>2.9177177571202578E-4</v>
      </c>
      <c r="AT740" s="19">
        <v>6.4126012493446961E-4</v>
      </c>
      <c r="AU740" s="19">
        <v>3.8698146404780637E-4</v>
      </c>
      <c r="AV740" s="19">
        <v>1.9622823487027106E-6</v>
      </c>
      <c r="AW740" s="19">
        <v>6.1742145944719475E-4</v>
      </c>
      <c r="AX740" s="19">
        <v>-1.5239728851597759E-5</v>
      </c>
      <c r="AY740" s="19">
        <v>1.8885788831320333E-3</v>
      </c>
      <c r="AZ740" s="19">
        <v>-1.756269232615511E-3</v>
      </c>
      <c r="BA740" s="19">
        <v>4.0689992629597467E-4</v>
      </c>
      <c r="BB740" s="19">
        <v>-8.555840451729124E-7</v>
      </c>
      <c r="BC740" s="19">
        <v>-1.8692069003863449E-6</v>
      </c>
      <c r="BD740" s="19">
        <v>8.0383242756005733E-6</v>
      </c>
      <c r="BE740" s="19">
        <v>4.6762066327148849E-5</v>
      </c>
      <c r="BF740" s="19">
        <v>-1.0218434683381308E-5</v>
      </c>
      <c r="BG740" s="19">
        <v>4.3557527281997931E-3</v>
      </c>
      <c r="BH740" s="19">
        <v>1.9598032707925555E-5</v>
      </c>
      <c r="BI740" t="s">
        <v>857</v>
      </c>
      <c r="BJ740" t="s">
        <v>858</v>
      </c>
      <c r="BK740" s="5">
        <v>7.97162726521492E-2</v>
      </c>
      <c r="BL740" s="5" t="s">
        <v>859</v>
      </c>
      <c r="BM740" s="5" t="s">
        <v>858</v>
      </c>
      <c r="BN740" s="5">
        <v>-1.9547123461961746E-2</v>
      </c>
      <c r="BO740" s="5">
        <f xml:space="preserve"> IF(ISBLANK(TBL_DATA[[#This Row],[SMALL.CAP]]),"",  SUM(TBL_DATA[[#This Row],[LARGE.CAP]:[SMALL.CAP]])*SQRT(252))</f>
        <v>7.0134583942531178E-2</v>
      </c>
    </row>
    <row r="741" spans="1:67" x14ac:dyDescent="0.25">
      <c r="A741" s="3">
        <f>DATE(YEAR(TBL_DATA[[#This Row],[Date]]), MONTH(TBL_DATA[[#This Row],[Date]]), DAY(TBL_DATA[[#This Row],[Date]]))</f>
        <v>41814</v>
      </c>
      <c r="B741" s="73" t="s">
        <v>860</v>
      </c>
      <c r="C741" s="11">
        <v>-3.4916496771201606E-3</v>
      </c>
      <c r="D741" s="6">
        <v>0.20344898027791092</v>
      </c>
      <c r="E741" s="83">
        <v>-0.10736450041314394</v>
      </c>
      <c r="F741" s="55">
        <v>0.65849526890621102</v>
      </c>
      <c r="G741" s="121">
        <v>0.48596776410414394</v>
      </c>
      <c r="H741" s="120">
        <v>4.1025957839659049E-3</v>
      </c>
      <c r="I741" s="55">
        <v>2.8500593633464133E-2</v>
      </c>
      <c r="J741" s="6">
        <v>1.1186736438383011</v>
      </c>
      <c r="K741" s="6">
        <v>0.45760711588997871</v>
      </c>
      <c r="L741" s="6">
        <v>4.2142524053053248E-3</v>
      </c>
      <c r="M741" s="6">
        <v>9.0837217414099405E-2</v>
      </c>
      <c r="N741" s="6">
        <v>6.5885718081232794E-2</v>
      </c>
      <c r="O741" s="6">
        <v>-1.0552229309990446E-2</v>
      </c>
      <c r="P741" s="55">
        <v>-1.5051938547036944E-2</v>
      </c>
      <c r="Q741" s="55">
        <v>-1.3128326174087674E-2</v>
      </c>
      <c r="R741" s="6">
        <v>2.8905468094154507E-2</v>
      </c>
      <c r="S741" s="83">
        <v>5.9956512616597721E-2</v>
      </c>
      <c r="T741" s="87">
        <v>0.4821072279336111</v>
      </c>
      <c r="U741" s="83">
        <v>7.7724236327798346E-2</v>
      </c>
      <c r="V741" s="83">
        <v>6.0406270060007664E-2</v>
      </c>
      <c r="W741" s="29">
        <v>1.2866915346798766</v>
      </c>
      <c r="X741">
        <v>0.69711388173249267</v>
      </c>
      <c r="Y741">
        <v>0.67646664063350437</v>
      </c>
      <c r="Z741" s="5">
        <v>0</v>
      </c>
      <c r="AA741">
        <v>0</v>
      </c>
      <c r="AB741" s="5">
        <f>SUM(TBL_DATA[[#This Row],[Consumer.Discretionary.1]:[Utilities.1]])*SQRT(252)</f>
        <v>6.9895609950516718E-2</v>
      </c>
      <c r="AC741" s="5">
        <v>0.31091788413431504</v>
      </c>
      <c r="AD741" s="5">
        <v>4.2703167824756999E-2</v>
      </c>
      <c r="AE741" s="5">
        <v>0.15988217152912401</v>
      </c>
      <c r="AF741" s="5">
        <v>9.1993094957850005E-2</v>
      </c>
      <c r="AG741" s="5">
        <v>0</v>
      </c>
      <c r="AH741" s="5">
        <v>2.4332608009389996E-3</v>
      </c>
      <c r="AI741" s="13">
        <v>0.33346515839933799</v>
      </c>
      <c r="AJ741" s="13">
        <v>3.7780748326531E-2</v>
      </c>
      <c r="AK741" s="13">
        <v>-1.1231007937694E-2</v>
      </c>
      <c r="AL741" s="13">
        <v>9.5518804053764006E-2</v>
      </c>
      <c r="AM741" s="13">
        <v>-0.42045947438553999</v>
      </c>
      <c r="AN741" s="13">
        <v>1.220237864622483</v>
      </c>
      <c r="AO741" s="13">
        <v>-0.5772340569190989</v>
      </c>
      <c r="AP741" s="13">
        <v>0.64300380770338406</v>
      </c>
      <c r="AQ741" s="13">
        <v>1.797471921541582</v>
      </c>
      <c r="AR741" s="19">
        <v>2.0384843449249529E-3</v>
      </c>
      <c r="AS741" s="19">
        <v>2.7819150958367529E-4</v>
      </c>
      <c r="AT741" s="19">
        <v>5.8643770209576118E-4</v>
      </c>
      <c r="AU741" s="19">
        <v>3.609237130886493E-4</v>
      </c>
      <c r="AV741" s="19">
        <v>2.3756149841907606E-6</v>
      </c>
      <c r="AW741" s="19">
        <v>6.5719074158238349E-4</v>
      </c>
      <c r="AX741" s="19">
        <v>3.4548125240993557E-6</v>
      </c>
      <c r="AY741" s="19">
        <v>1.7019573395563544E-3</v>
      </c>
      <c r="AZ741" s="19">
        <v>-1.6102492129135618E-3</v>
      </c>
      <c r="BA741" s="19">
        <v>3.8298492742873061E-4</v>
      </c>
      <c r="BB741" s="19">
        <v>1.258070579022238E-6</v>
      </c>
      <c r="BC741" s="19">
        <v>-2.4437997069054314E-6</v>
      </c>
      <c r="BD741" s="19">
        <v>9.8712828897216381E-6</v>
      </c>
      <c r="BE741" s="19">
        <v>5.6368215386866769E-5</v>
      </c>
      <c r="BF741" s="19">
        <v>-1.2529926460063626E-5</v>
      </c>
      <c r="BG741" s="19">
        <v>4.3285779383096532E-3</v>
      </c>
      <c r="BH741" s="19">
        <v>2.3165853014984934E-5</v>
      </c>
      <c r="BI741" t="s">
        <v>857</v>
      </c>
      <c r="BJ741" t="s">
        <v>858</v>
      </c>
      <c r="BK741" s="5">
        <v>8.0391503870487213E-2</v>
      </c>
      <c r="BL741" s="5" t="s">
        <v>859</v>
      </c>
      <c r="BM741" s="5" t="s">
        <v>858</v>
      </c>
      <c r="BN741" s="5">
        <v>-1.9726792350411415E-2</v>
      </c>
      <c r="BO741" s="5">
        <f xml:space="preserve"> IF(ISBLANK(TBL_DATA[[#This Row],[SMALL.CAP]]),"",  SUM(TBL_DATA[[#This Row],[LARGE.CAP]:[SMALL.CAP]])*SQRT(252))</f>
        <v>6.9895609950516704E-2</v>
      </c>
    </row>
    <row r="742" spans="1:67" x14ac:dyDescent="0.25">
      <c r="A742" s="3">
        <f>DATE(YEAR(TBL_DATA[[#This Row],[Date]]), MONTH(TBL_DATA[[#This Row],[Date]]), DAY(TBL_DATA[[#This Row],[Date]]))</f>
        <v>41815</v>
      </c>
      <c r="B742" s="73" t="s">
        <v>861</v>
      </c>
      <c r="C742" s="11">
        <v>2.3511037749047001E-3</v>
      </c>
      <c r="D742" s="6">
        <v>0.20627841371834732</v>
      </c>
      <c r="E742" s="83">
        <v>-9.0561801982987356E-2</v>
      </c>
      <c r="F742" s="55">
        <v>0.64296736934224819</v>
      </c>
      <c r="G742" s="121">
        <v>0.47324572497421052</v>
      </c>
      <c r="H742" s="120">
        <v>4.0678017349735727E-3</v>
      </c>
      <c r="I742" s="55">
        <v>6.3483689029739665E-2</v>
      </c>
      <c r="J742" s="6">
        <v>1.1052202976826933</v>
      </c>
      <c r="K742" s="6">
        <v>0.46569511244832573</v>
      </c>
      <c r="L742" s="6">
        <v>4.0968523865884702E-3</v>
      </c>
      <c r="M742" s="6">
        <v>8.897254493613338E-2</v>
      </c>
      <c r="N742" s="6">
        <v>6.32805084231053E-2</v>
      </c>
      <c r="O742" s="6">
        <v>-8.2259349212502331E-3</v>
      </c>
      <c r="P742" s="55">
        <v>-1.4558461196438043E-2</v>
      </c>
      <c r="Q742" s="55">
        <v>-1.2674336019951007E-2</v>
      </c>
      <c r="R742" s="6">
        <v>2.9032069131095906E-2</v>
      </c>
      <c r="S742" s="83">
        <v>5.9956389318104805E-2</v>
      </c>
      <c r="T742" s="87">
        <v>0.48421977142524825</v>
      </c>
      <c r="U742" s="83">
        <v>7.9668654698703767E-2</v>
      </c>
      <c r="V742" s="83">
        <v>6.0414684689160524E-2</v>
      </c>
      <c r="W742" s="29">
        <v>1.3186968550544758</v>
      </c>
      <c r="X742">
        <v>0.68792857548891706</v>
      </c>
      <c r="Y742">
        <v>0.68241857569114106</v>
      </c>
      <c r="Z742" s="5">
        <v>0</v>
      </c>
      <c r="AA742">
        <v>0</v>
      </c>
      <c r="AB742" s="5">
        <f>SUM(TBL_DATA[[#This Row],[Consumer.Discretionary.1]:[Utilities.1]])*SQRT(252)</f>
        <v>7.7854293818018783E-2</v>
      </c>
      <c r="AC742" s="5">
        <v>0.29448154052157205</v>
      </c>
      <c r="AD742" s="5">
        <v>4.2577868155903004E-2</v>
      </c>
      <c r="AE742" s="5">
        <v>0.16073654965663203</v>
      </c>
      <c r="AF742" s="5">
        <v>9.2847858268871999E-2</v>
      </c>
      <c r="AG742" s="5">
        <v>0</v>
      </c>
      <c r="AH742" s="5">
        <v>1.3010936255401E-2</v>
      </c>
      <c r="AI742" s="13">
        <v>0.340970934906143</v>
      </c>
      <c r="AJ742" s="13">
        <v>3.7442735230477996E-2</v>
      </c>
      <c r="AK742" s="13">
        <v>-1.1214261975267001E-2</v>
      </c>
      <c r="AL742" s="13">
        <v>9.2520059260283005E-2</v>
      </c>
      <c r="AM742" s="13">
        <v>-0.41189574602609497</v>
      </c>
      <c r="AN742" s="13">
        <v>1.2220817467565261</v>
      </c>
      <c r="AO742" s="13">
        <v>-0.57060327250260401</v>
      </c>
      <c r="AP742" s="13">
        <v>0.65147847425392214</v>
      </c>
      <c r="AQ742" s="13">
        <v>1.7926850192591302</v>
      </c>
      <c r="AR742" s="19">
        <v>2.0846243385574661E-3</v>
      </c>
      <c r="AS742" s="19">
        <v>2.3097718142055663E-4</v>
      </c>
      <c r="AT742" s="19">
        <v>1.1047419183349886E-3</v>
      </c>
      <c r="AU742" s="19">
        <v>2.4119658010460273E-4</v>
      </c>
      <c r="AV742" s="19">
        <v>8.8853177081410803E-7</v>
      </c>
      <c r="AW742" s="19">
        <v>6.3062606333863307E-4</v>
      </c>
      <c r="AX742" s="19">
        <v>-4.0650299252611635E-5</v>
      </c>
      <c r="AY742" s="19">
        <v>2.215668866172851E-3</v>
      </c>
      <c r="AZ742" s="19">
        <v>-1.8636163420226407E-3</v>
      </c>
      <c r="BA742" s="19">
        <v>3.0085871416481137E-4</v>
      </c>
      <c r="BB742" s="19">
        <v>-9.560301839713714E-7</v>
      </c>
      <c r="BC742" s="19">
        <v>-6.1428591402847103E-7</v>
      </c>
      <c r="BD742" s="19">
        <v>3.4604235601548582E-6</v>
      </c>
      <c r="BE742" s="19">
        <v>2.1486912139815899E-5</v>
      </c>
      <c r="BF742" s="19">
        <v>-4.4227992796072429E-6</v>
      </c>
      <c r="BG742" s="19">
        <v>4.8748561788502214E-3</v>
      </c>
      <c r="BH742" s="19">
        <v>9.593093048942845E-6</v>
      </c>
      <c r="BI742" t="s">
        <v>857</v>
      </c>
      <c r="BJ742" t="s">
        <v>858</v>
      </c>
      <c r="BK742" s="5">
        <v>8.003959059715271E-2</v>
      </c>
      <c r="BL742" s="5" t="s">
        <v>859</v>
      </c>
      <c r="BM742" s="5" t="s">
        <v>858</v>
      </c>
      <c r="BN742" s="5">
        <v>-1.9698513671755791E-2</v>
      </c>
      <c r="BO742" s="5">
        <f xml:space="preserve"> IF(ISBLANK(TBL_DATA[[#This Row],[SMALL.CAP]]),"",  SUM(TBL_DATA[[#This Row],[LARGE.CAP]:[SMALL.CAP]])*SQRT(252))</f>
        <v>7.7854293818018769E-2</v>
      </c>
    </row>
    <row r="743" spans="1:67" x14ac:dyDescent="0.25">
      <c r="A743" s="3">
        <f>DATE(YEAR(TBL_DATA[[#This Row],[Date]]), MONTH(TBL_DATA[[#This Row],[Date]]), DAY(TBL_DATA[[#This Row],[Date]]))</f>
        <v>41816</v>
      </c>
      <c r="B743" s="73" t="s">
        <v>862</v>
      </c>
      <c r="C743" s="11">
        <v>2.5284315008118543E-4</v>
      </c>
      <c r="D743" s="6">
        <v>0.20658341295234695</v>
      </c>
      <c r="E743" s="83">
        <v>-8.434639731529614E-2</v>
      </c>
      <c r="F743" s="55">
        <v>0.64141320824324677</v>
      </c>
      <c r="G743" s="121">
        <v>0.47129929175938368</v>
      </c>
      <c r="H743" s="120">
        <v>4.0707356616800465E-3</v>
      </c>
      <c r="I743" s="55">
        <v>6.0891144487222215E-2</v>
      </c>
      <c r="J743" s="6">
        <v>1.1063724839713316</v>
      </c>
      <c r="K743" s="6">
        <v>0.46455073621918191</v>
      </c>
      <c r="L743" s="6">
        <v>4.0966335616277926E-3</v>
      </c>
      <c r="M743" s="6">
        <v>8.8872669646733959E-2</v>
      </c>
      <c r="N743" s="6">
        <v>6.3176438552297334E-2</v>
      </c>
      <c r="O743" s="6">
        <v>-7.9751716424668606E-3</v>
      </c>
      <c r="P743" s="55">
        <v>-1.4509021659136126E-2</v>
      </c>
      <c r="Q743" s="55">
        <v>-1.2627011489558262E-2</v>
      </c>
      <c r="R743" s="6">
        <v>3.2861065218615648E-2</v>
      </c>
      <c r="S743" s="83">
        <v>5.9934294600518252E-2</v>
      </c>
      <c r="T743" s="87">
        <v>0.54828484155266088</v>
      </c>
      <c r="U743" s="83">
        <v>8.0082640728735166E-2</v>
      </c>
      <c r="V743" s="83">
        <v>6.0412532340650429E-2</v>
      </c>
      <c r="W743" s="29">
        <v>1.3255964884433276</v>
      </c>
      <c r="X743">
        <v>0.68651241194852675</v>
      </c>
      <c r="Y743">
        <v>0.68157958905705351</v>
      </c>
      <c r="Z743" s="5">
        <v>0</v>
      </c>
      <c r="AA743">
        <v>0</v>
      </c>
      <c r="AB743" s="5">
        <f>SUM(TBL_DATA[[#This Row],[Consumer.Discretionary.1]:[Utilities.1]])*SQRT(252)</f>
        <v>8.1790671930255035E-2</v>
      </c>
      <c r="AC743" s="5">
        <v>0.29632679473979801</v>
      </c>
      <c r="AD743" s="5">
        <v>4.4916741441138996E-2</v>
      </c>
      <c r="AE743" s="5">
        <v>0.18251257070686003</v>
      </c>
      <c r="AF743" s="5">
        <v>9.3123591216540014E-2</v>
      </c>
      <c r="AG743" s="5">
        <v>0</v>
      </c>
      <c r="AH743" s="5">
        <v>1.3059377346321E-2</v>
      </c>
      <c r="AI743" s="13">
        <v>0.33980646352238003</v>
      </c>
      <c r="AJ743" s="13">
        <v>3.8079594928911997E-2</v>
      </c>
      <c r="AK743" s="13">
        <v>-1.1268675870831E-2</v>
      </c>
      <c r="AL743" s="13">
        <v>9.2815784755686997E-2</v>
      </c>
      <c r="AM743" s="13">
        <v>-0.39743383065284199</v>
      </c>
      <c r="AN743" s="13">
        <v>1.2459170401267403</v>
      </c>
      <c r="AO743" s="13">
        <v>-0.55397862799277597</v>
      </c>
      <c r="AP743" s="13">
        <v>0.69193841213396434</v>
      </c>
      <c r="AQ743" s="13">
        <v>1.7998956681195164</v>
      </c>
      <c r="AR743" s="19">
        <v>1.9833430682191658E-3</v>
      </c>
      <c r="AS743" s="19">
        <v>2.2573631672113519E-4</v>
      </c>
      <c r="AT743" s="19">
        <v>1.0976647330721867E-3</v>
      </c>
      <c r="AU743" s="19">
        <v>2.0478622430632391E-4</v>
      </c>
      <c r="AV743" s="19">
        <v>1.6682191026200116E-6</v>
      </c>
      <c r="AW743" s="19">
        <v>5.5882547437714736E-4</v>
      </c>
      <c r="AX743" s="19">
        <v>1.8033428804888443E-4</v>
      </c>
      <c r="AY743" s="19">
        <v>2.4612353290121717E-3</v>
      </c>
      <c r="AZ743" s="19">
        <v>-1.8579126007690087E-3</v>
      </c>
      <c r="BA743" s="19">
        <v>3.0228276859514761E-4</v>
      </c>
      <c r="BB743" s="19">
        <v>-5.6357851542005796E-6</v>
      </c>
      <c r="BC743" s="19">
        <v>-1.682374047245912E-6</v>
      </c>
      <c r="BD743" s="19">
        <v>6.905809333994104E-6</v>
      </c>
      <c r="BE743" s="19">
        <v>3.9628690931241244E-5</v>
      </c>
      <c r="BF743" s="19">
        <v>-8.7691763741452948E-6</v>
      </c>
      <c r="BG743" s="19">
        <v>5.0998729398470449E-3</v>
      </c>
      <c r="BH743" s="19">
        <v>1.6372145840683217E-5</v>
      </c>
      <c r="BI743" t="s">
        <v>857</v>
      </c>
      <c r="BJ743" t="s">
        <v>858</v>
      </c>
      <c r="BK743" s="5">
        <v>7.9678840935230255E-2</v>
      </c>
      <c r="BL743" s="5" t="s">
        <v>859</v>
      </c>
      <c r="BM743" s="5" t="s">
        <v>858</v>
      </c>
      <c r="BN743" s="5">
        <v>-1.9511783495545387E-2</v>
      </c>
      <c r="BO743" s="5">
        <f xml:space="preserve"> IF(ISBLANK(TBL_DATA[[#This Row],[SMALL.CAP]]),"",  SUM(TBL_DATA[[#This Row],[LARGE.CAP]:[SMALL.CAP]])*SQRT(252))</f>
        <v>8.1790671930255021E-2</v>
      </c>
    </row>
    <row r="744" spans="1:67" x14ac:dyDescent="0.25">
      <c r="A744" s="3">
        <f>DATE(YEAR(TBL_DATA[[#This Row],[Date]]), MONTH(TBL_DATA[[#This Row],[Date]]), DAY(TBL_DATA[[#This Row],[Date]]))</f>
        <v>41817</v>
      </c>
      <c r="B744" s="73" t="s">
        <v>863</v>
      </c>
      <c r="C744" s="11">
        <v>2.2602298290453409E-3</v>
      </c>
      <c r="D744" s="6">
        <v>0.20931056877353305</v>
      </c>
      <c r="E744" s="83">
        <v>-7.4176336817422528E-2</v>
      </c>
      <c r="F744" s="55">
        <v>0.6447370068414503</v>
      </c>
      <c r="G744" s="121">
        <v>0.47267641823558559</v>
      </c>
      <c r="H744" s="120">
        <v>4.0688682505635844E-3</v>
      </c>
      <c r="I744" s="55">
        <v>6.5385757390473032E-2</v>
      </c>
      <c r="J744" s="6">
        <v>1.1089137012560251</v>
      </c>
      <c r="K744" s="6">
        <v>0.46622459962504631</v>
      </c>
      <c r="L744" s="6">
        <v>4.0936839339886294E-3</v>
      </c>
      <c r="M744" s="6">
        <v>8.8947818543681778E-2</v>
      </c>
      <c r="N744" s="6">
        <v>6.3176438552297334E-2</v>
      </c>
      <c r="O744" s="6">
        <v>-5.7329675342596698E-3</v>
      </c>
      <c r="P744" s="55">
        <v>-1.4502171974696268E-2</v>
      </c>
      <c r="Q744" s="55">
        <v>-1.2618570416125021E-2</v>
      </c>
      <c r="R744" s="6">
        <v>4.7194703657985393E-2</v>
      </c>
      <c r="S744" s="83">
        <v>5.9339035794899596E-2</v>
      </c>
      <c r="T744" s="87">
        <v>0.79533991453972952</v>
      </c>
      <c r="U744" s="83">
        <v>8.9686136760238622E-2</v>
      </c>
      <c r="V744" s="83">
        <v>6.0103772226704391E-2</v>
      </c>
      <c r="W744" s="29">
        <v>1.4921881512187458</v>
      </c>
      <c r="X744">
        <v>0.68751466765123315</v>
      </c>
      <c r="Y744">
        <v>0.68280641445804124</v>
      </c>
      <c r="Z744" s="5">
        <v>0</v>
      </c>
      <c r="AA744">
        <v>0</v>
      </c>
      <c r="AB744" s="5">
        <f>SUM(TBL_DATA[[#This Row],[Consumer.Discretionary.1]:[Utilities.1]])*SQRT(252)</f>
        <v>7.9313936406276514E-2</v>
      </c>
      <c r="AC744" s="5">
        <v>0.29288776711012998</v>
      </c>
      <c r="AD744" s="5">
        <v>4.5705575279742006E-2</v>
      </c>
      <c r="AE744" s="5">
        <v>0.18860570861653103</v>
      </c>
      <c r="AF744" s="5">
        <v>9.1653038026534989E-2</v>
      </c>
      <c r="AG744" s="5">
        <v>0</v>
      </c>
      <c r="AH744" s="5">
        <v>1.0495164108016E-2</v>
      </c>
      <c r="AI744" s="13">
        <v>0.34431402775250702</v>
      </c>
      <c r="AJ744" s="13">
        <v>3.6839001588212003E-2</v>
      </c>
      <c r="AK744" s="13">
        <v>-1.1379991531109E-2</v>
      </c>
      <c r="AL744" s="13">
        <v>9.3118040076503997E-2</v>
      </c>
      <c r="AM744" s="13">
        <v>-0.40135868838895294</v>
      </c>
      <c r="AN744" s="13">
        <v>1.2523322744468002</v>
      </c>
      <c r="AO744" s="13">
        <v>-0.56145263180868499</v>
      </c>
      <c r="AP744" s="13">
        <v>0.69087964263811519</v>
      </c>
      <c r="AQ744" s="13">
        <v>1.8137849062554852</v>
      </c>
      <c r="AR744" s="19">
        <v>1.9206338558454493E-3</v>
      </c>
      <c r="AS744" s="19">
        <v>2.2109542643644988E-4</v>
      </c>
      <c r="AT744" s="19">
        <v>1.0521950279342293E-3</v>
      </c>
      <c r="AU744" s="19">
        <v>1.976738333406938E-4</v>
      </c>
      <c r="AV744" s="19">
        <v>1.5730888641088402E-6</v>
      </c>
      <c r="AW744" s="19">
        <v>5.3885335091366407E-4</v>
      </c>
      <c r="AX744" s="19">
        <v>1.7484439729675814E-4</v>
      </c>
      <c r="AY744" s="19">
        <v>2.3995592897570603E-3</v>
      </c>
      <c r="AZ744" s="19">
        <v>-1.796819659333863E-3</v>
      </c>
      <c r="BA744" s="19">
        <v>2.9203692744368524E-4</v>
      </c>
      <c r="BB744" s="19">
        <v>-5.3371758172927957E-6</v>
      </c>
      <c r="BC744" s="19">
        <v>-1.5737304628932888E-6</v>
      </c>
      <c r="BD744" s="19">
        <v>6.5021858094570131E-6</v>
      </c>
      <c r="BE744" s="19">
        <v>3.7385987886126074E-5</v>
      </c>
      <c r="BF744" s="19">
        <v>-8.2579372015687885E-6</v>
      </c>
      <c r="BG744" s="19">
        <v>4.9467739717797997E-3</v>
      </c>
      <c r="BH744" s="19">
        <v>1.5477884870022258E-5</v>
      </c>
      <c r="BI744" t="s">
        <v>857</v>
      </c>
      <c r="BJ744" t="s">
        <v>858</v>
      </c>
      <c r="BK744" s="5">
        <v>8.0157466232776642E-2</v>
      </c>
      <c r="BL744" s="5" t="s">
        <v>859</v>
      </c>
      <c r="BM744" s="5" t="s">
        <v>858</v>
      </c>
      <c r="BN744" s="5">
        <v>-1.9701149314641953E-2</v>
      </c>
      <c r="BO744" s="5">
        <f xml:space="preserve"> IF(ISBLANK(TBL_DATA[[#This Row],[SMALL.CAP]]),"",  SUM(TBL_DATA[[#This Row],[LARGE.CAP]:[SMALL.CAP]])*SQRT(252))</f>
        <v>7.93139364062765E-2</v>
      </c>
    </row>
    <row r="745" spans="1:67" x14ac:dyDescent="0.25">
      <c r="A745" s="3">
        <f>DATE(YEAR(TBL_DATA[[#This Row],[Date]]), MONTH(TBL_DATA[[#This Row],[Date]]), DAY(TBL_DATA[[#This Row],[Date]]))</f>
        <v>41820</v>
      </c>
      <c r="B745" s="73" t="s">
        <v>864</v>
      </c>
      <c r="C745" s="11">
        <v>1.9259581903318247E-3</v>
      </c>
      <c r="D745" s="6">
        <v>0.21163965036811749</v>
      </c>
      <c r="E745" s="83">
        <v>-8.2465515475721451E-2</v>
      </c>
      <c r="F745" s="55">
        <v>0.62447505657369273</v>
      </c>
      <c r="G745" s="121">
        <v>0.45818353974708442</v>
      </c>
      <c r="H745" s="120">
        <v>4.0127346949889358E-3</v>
      </c>
      <c r="I745" s="55">
        <v>4.2691878695995333E-2</v>
      </c>
      <c r="J745" s="6">
        <v>1.0727288242776638</v>
      </c>
      <c r="K745" s="6">
        <v>0.44684237364929708</v>
      </c>
      <c r="L745" s="6">
        <v>4.0545139764070074E-3</v>
      </c>
      <c r="M745" s="6">
        <v>8.6539547502857028E-2</v>
      </c>
      <c r="N745" s="6">
        <v>6.3176438552297334E-2</v>
      </c>
      <c r="O745" s="6">
        <v>-3.8180507997050972E-3</v>
      </c>
      <c r="P745" s="55">
        <v>-1.4238406660799867E-2</v>
      </c>
      <c r="Q745" s="55">
        <v>-1.2405803801918278E-2</v>
      </c>
      <c r="R745" s="6">
        <v>4.9858969253868235E-2</v>
      </c>
      <c r="S745" s="83">
        <v>5.9392616425628833E-2</v>
      </c>
      <c r="T745" s="87">
        <v>0.83948093642753407</v>
      </c>
      <c r="U745" s="83">
        <v>9.1623124942652234E-2</v>
      </c>
      <c r="V745" s="83">
        <v>6.0070994404901386E-2</v>
      </c>
      <c r="W745" s="29">
        <v>1.5252473485802061</v>
      </c>
      <c r="X745">
        <v>0.67689256145054855</v>
      </c>
      <c r="Y745">
        <v>0.66846269428390481</v>
      </c>
      <c r="Z745" s="5">
        <v>0</v>
      </c>
      <c r="AA745">
        <v>0</v>
      </c>
      <c r="AB745" s="5">
        <f>SUM(TBL_DATA[[#This Row],[Consumer.Discretionary.1]:[Utilities.1]])*SQRT(252)</f>
        <v>7.9193273849733958E-2</v>
      </c>
      <c r="AC745" s="5">
        <v>0.29384095032304702</v>
      </c>
      <c r="AD745" s="5">
        <v>5.2160325504495002E-2</v>
      </c>
      <c r="AE745" s="5">
        <v>0.19039061979609703</v>
      </c>
      <c r="AF745" s="5">
        <v>8.5406082872551997E-2</v>
      </c>
      <c r="AG745" s="5">
        <v>0</v>
      </c>
      <c r="AH745" s="5">
        <v>1.0657431601551002E-2</v>
      </c>
      <c r="AI745" s="13">
        <v>0.34521035467144795</v>
      </c>
      <c r="AJ745" s="13">
        <v>3.5789633375854994E-2</v>
      </c>
      <c r="AK745" s="13">
        <v>-1.1436315467143E-2</v>
      </c>
      <c r="AL745" s="13">
        <v>8.6904979142139002E-2</v>
      </c>
      <c r="AM745" s="13">
        <v>-0.40371499403927497</v>
      </c>
      <c r="AN745" s="13">
        <v>1.252627322171955</v>
      </c>
      <c r="AO745" s="13">
        <v>-0.56741825439118898</v>
      </c>
      <c r="AP745" s="13">
        <v>0.68520906778076607</v>
      </c>
      <c r="AQ745" s="13">
        <v>1.820045576563144</v>
      </c>
      <c r="AR745" s="19">
        <v>1.9217668585427585E-3</v>
      </c>
      <c r="AS745" s="19">
        <v>1.7605639963514188E-4</v>
      </c>
      <c r="AT745" s="19">
        <v>9.7246827663204137E-4</v>
      </c>
      <c r="AU745" s="19">
        <v>2.0221606487153142E-4</v>
      </c>
      <c r="AV745" s="19">
        <v>9.3897723102161313E-7</v>
      </c>
      <c r="AW745" s="19">
        <v>5.9176127198376787E-4</v>
      </c>
      <c r="AX745" s="19">
        <v>3.2067182855367995E-4</v>
      </c>
      <c r="AY745" s="19">
        <v>2.0755220573901766E-3</v>
      </c>
      <c r="AZ745" s="19">
        <v>-1.5557654267635852E-3</v>
      </c>
      <c r="BA745" s="19">
        <v>2.8619543998665756E-4</v>
      </c>
      <c r="BB745" s="19">
        <v>-3.124411981507315E-6</v>
      </c>
      <c r="BC745" s="19">
        <v>-7.7848930176866947E-7</v>
      </c>
      <c r="BD745" s="19">
        <v>3.7568326049797993E-6</v>
      </c>
      <c r="BE745" s="19">
        <v>2.2532513648442163E-5</v>
      </c>
      <c r="BF745" s="19">
        <v>-4.7876591894100563E-6</v>
      </c>
      <c r="BG745" s="19">
        <v>4.9582470389520697E-3</v>
      </c>
      <c r="BH745" s="19">
        <v>9.737099367371043E-6</v>
      </c>
      <c r="BI745" t="s">
        <v>857</v>
      </c>
      <c r="BJ745" t="s">
        <v>858</v>
      </c>
      <c r="BK745" s="5">
        <v>8.0911517143249512E-2</v>
      </c>
      <c r="BL745" s="5" t="s">
        <v>859</v>
      </c>
      <c r="BM745" s="5" t="s">
        <v>858</v>
      </c>
      <c r="BN745" s="5">
        <v>-1.9885914400219917E-2</v>
      </c>
      <c r="BO745" s="5">
        <f xml:space="preserve"> IF(ISBLANK(TBL_DATA[[#This Row],[SMALL.CAP]]),"",  SUM(TBL_DATA[[#This Row],[LARGE.CAP]:[SMALL.CAP]])*SQRT(252))</f>
        <v>7.9193273849733944E-2</v>
      </c>
    </row>
    <row r="746" spans="1:67" x14ac:dyDescent="0.25">
      <c r="A746" s="3">
        <f>DATE(YEAR(TBL_DATA[[#This Row],[Date]]), MONTH(TBL_DATA[[#This Row],[Date]]), DAY(TBL_DATA[[#This Row],[Date]]))</f>
        <v>41821</v>
      </c>
      <c r="B746" s="73" t="s">
        <v>865</v>
      </c>
      <c r="C746" s="11">
        <v>5.0616124237596949E-3</v>
      </c>
      <c r="D746" s="6">
        <v>0.21777250067554044</v>
      </c>
      <c r="E746" s="83">
        <v>-8.6827050489109658E-2</v>
      </c>
      <c r="F746" s="55">
        <v>0.62024489993407117</v>
      </c>
      <c r="G746" s="121">
        <v>0.45575727817627804</v>
      </c>
      <c r="H746" s="120">
        <v>4.0022411632492502E-3</v>
      </c>
      <c r="I746" s="55">
        <v>4.6364576094106713E-2</v>
      </c>
      <c r="J746" s="6">
        <v>1.0722030317339921</v>
      </c>
      <c r="K746" s="6">
        <v>0.43988354217380132</v>
      </c>
      <c r="L746" s="6">
        <v>4.0601876538227822E-3</v>
      </c>
      <c r="M746" s="6">
        <v>8.612063231201332E-2</v>
      </c>
      <c r="N746" s="6">
        <v>6.3176438552297334E-2</v>
      </c>
      <c r="O746" s="6">
        <v>0</v>
      </c>
      <c r="P746" s="55">
        <v>-1.419349127576337E-2</v>
      </c>
      <c r="Q746" s="55">
        <v>-1.2369759565374252E-2</v>
      </c>
      <c r="R746" s="6">
        <v>5.2496545147126206E-2</v>
      </c>
      <c r="S746" s="83">
        <v>5.9438699279204421E-2</v>
      </c>
      <c r="T746" s="87">
        <v>0.88320481073334933</v>
      </c>
      <c r="U746" s="83">
        <v>9.9136002204166296E-2</v>
      </c>
      <c r="V746" s="83">
        <v>6.0131912803188206E-2</v>
      </c>
      <c r="W746" s="29">
        <v>1.6486420867508158</v>
      </c>
      <c r="X746">
        <v>0.67509797672358496</v>
      </c>
      <c r="Y746">
        <v>0.66323716887234341</v>
      </c>
      <c r="Z746" s="5">
        <v>0</v>
      </c>
      <c r="AA746">
        <v>0</v>
      </c>
      <c r="AB746" s="5">
        <f>SUM(TBL_DATA[[#This Row],[Consumer.Discretionary.1]:[Utilities.1]])*SQRT(252)</f>
        <v>7.6971804929868715E-2</v>
      </c>
      <c r="AC746" s="5">
        <v>0.31188900261326402</v>
      </c>
      <c r="AD746" s="5">
        <v>4.1485788500453001E-2</v>
      </c>
      <c r="AE746" s="5">
        <v>0.20142049975884702</v>
      </c>
      <c r="AF746" s="5">
        <v>7.6351930926961006E-2</v>
      </c>
      <c r="AG746" s="5">
        <v>0</v>
      </c>
      <c r="AH746" s="5">
        <v>1.0579289320922999E-2</v>
      </c>
      <c r="AI746" s="13">
        <v>0.34690161055900903</v>
      </c>
      <c r="AJ746" s="13">
        <v>3.7069848910618007E-2</v>
      </c>
      <c r="AK746" s="13">
        <v>-1.1282464783381E-2</v>
      </c>
      <c r="AL746" s="13">
        <v>8.7730979170671991E-2</v>
      </c>
      <c r="AM746" s="13">
        <v>-0.42458548605915303</v>
      </c>
      <c r="AN746" s="13">
        <v>1.24927421743554</v>
      </c>
      <c r="AO746" s="13">
        <v>-0.57171321851732704</v>
      </c>
      <c r="AP746" s="13">
        <v>0.67756099891821298</v>
      </c>
      <c r="AQ746" s="13">
        <v>1.8209874359528671</v>
      </c>
      <c r="AR746" s="19">
        <v>1.8400080541082651E-3</v>
      </c>
      <c r="AS746" s="19">
        <v>1.6683232387759616E-4</v>
      </c>
      <c r="AT746" s="19">
        <v>9.3986660812322694E-4</v>
      </c>
      <c r="AU746" s="19">
        <v>1.9633898922927231E-4</v>
      </c>
      <c r="AV746" s="19">
        <v>7.4844283826625429E-7</v>
      </c>
      <c r="AW746" s="19">
        <v>5.9165884074899181E-4</v>
      </c>
      <c r="AX746" s="19">
        <v>3.0845814887622798E-4</v>
      </c>
      <c r="AY746" s="19">
        <v>2.0054029628853312E-3</v>
      </c>
      <c r="AZ746" s="19">
        <v>-1.4852983081004251E-3</v>
      </c>
      <c r="BA746" s="19">
        <v>2.8748182741154078E-4</v>
      </c>
      <c r="BB746" s="19">
        <v>-2.7299421838160355E-6</v>
      </c>
      <c r="BC746" s="19">
        <v>-5.4577190338048918E-7</v>
      </c>
      <c r="BD746" s="19">
        <v>2.9367403517867641E-6</v>
      </c>
      <c r="BE746" s="19">
        <v>1.8061023713890235E-5</v>
      </c>
      <c r="BF746" s="19">
        <v>-3.7504111458125085E-6</v>
      </c>
      <c r="BG746" s="19">
        <v>4.8240735336655769E-3</v>
      </c>
      <c r="BH746" s="19">
        <v>7.9928331324165143E-6</v>
      </c>
      <c r="BI746" t="s">
        <v>857</v>
      </c>
      <c r="BJ746" t="s">
        <v>858</v>
      </c>
      <c r="BK746" s="5">
        <v>8.1421874463558197E-2</v>
      </c>
      <c r="BL746" s="5" t="s">
        <v>859</v>
      </c>
      <c r="BM746" s="5" t="s">
        <v>858</v>
      </c>
      <c r="BN746" s="5">
        <v>-2.0021025091409683E-2</v>
      </c>
      <c r="BO746" s="5">
        <f xml:space="preserve"> IF(ISBLANK(TBL_DATA[[#This Row],[SMALL.CAP]]),"",  SUM(TBL_DATA[[#This Row],[LARGE.CAP]:[SMALL.CAP]])*SQRT(252))</f>
        <v>7.6971804929868715E-2</v>
      </c>
    </row>
    <row r="747" spans="1:67" x14ac:dyDescent="0.25">
      <c r="A747" s="3">
        <f>DATE(YEAR(TBL_DATA[[#This Row],[Date]]), MONTH(TBL_DATA[[#This Row],[Date]]), DAY(TBL_DATA[[#This Row],[Date]]))</f>
        <v>41822</v>
      </c>
      <c r="B747" s="73" t="s">
        <v>866</v>
      </c>
      <c r="C747" s="11">
        <v>-2.1858291634767402E-3</v>
      </c>
      <c r="D747" s="6">
        <v>0.2151106580290838</v>
      </c>
      <c r="E747" s="83">
        <v>-9.1908277667405724E-2</v>
      </c>
      <c r="F747" s="55">
        <v>0.62128165518929657</v>
      </c>
      <c r="G747" s="121">
        <v>0.45495772871027484</v>
      </c>
      <c r="H747" s="120">
        <v>4.0108183057418435E-3</v>
      </c>
      <c r="I747" s="55">
        <v>3.4242684741656149E-2</v>
      </c>
      <c r="J747" s="6">
        <v>1.0673059095348441</v>
      </c>
      <c r="K747" s="6">
        <v>0.43481334820368539</v>
      </c>
      <c r="L747" s="6">
        <v>4.0842643516455042E-3</v>
      </c>
      <c r="M747" s="6">
        <v>8.6241870223349601E-2</v>
      </c>
      <c r="N747" s="6">
        <v>6.3327512067661587E-2</v>
      </c>
      <c r="O747" s="6">
        <v>-2.1858291634767602E-3</v>
      </c>
      <c r="P747" s="55">
        <v>-1.4257756111479055E-2</v>
      </c>
      <c r="Q747" s="55">
        <v>-1.2431457009078646E-2</v>
      </c>
      <c r="R747" s="6">
        <v>4.9581511932811795E-2</v>
      </c>
      <c r="S747" s="83">
        <v>5.9530721685692074E-2</v>
      </c>
      <c r="T747" s="87">
        <v>0.832872683697508</v>
      </c>
      <c r="U747" s="83">
        <v>9.5268741178409888E-2</v>
      </c>
      <c r="V747" s="83">
        <v>6.0291149398624178E-2</v>
      </c>
      <c r="W747" s="29">
        <v>1.5801447165740032</v>
      </c>
      <c r="X747">
        <v>0.67450554386919237</v>
      </c>
      <c r="Y747">
        <v>0.65940378236986574</v>
      </c>
      <c r="Z747" s="5">
        <v>0</v>
      </c>
      <c r="AA747">
        <v>0</v>
      </c>
      <c r="AB747" s="5">
        <f>SUM(TBL_DATA[[#This Row],[Consumer.Discretionary.1]:[Utilities.1]])*SQRT(252)</f>
        <v>7.5242993420673837E-2</v>
      </c>
      <c r="AC747" s="5">
        <v>0.31402576005085797</v>
      </c>
      <c r="AD747" s="5">
        <v>4.0553341622074995E-2</v>
      </c>
      <c r="AE747" s="5">
        <v>0.199310382597057</v>
      </c>
      <c r="AF747" s="5">
        <v>7.589521572540299E-2</v>
      </c>
      <c r="AG747" s="5">
        <v>0</v>
      </c>
      <c r="AH747" s="5">
        <v>1.2226217605027E-2</v>
      </c>
      <c r="AI747" s="13">
        <v>0.34879284330237997</v>
      </c>
      <c r="AJ747" s="13">
        <v>3.7402746453788993E-2</v>
      </c>
      <c r="AK747" s="13">
        <v>-1.0989341240569E-2</v>
      </c>
      <c r="AL747" s="13">
        <v>8.6673933140394996E-2</v>
      </c>
      <c r="AM747" s="13">
        <v>-0.41385349212815903</v>
      </c>
      <c r="AN747" s="13">
        <v>1.2477737493140977</v>
      </c>
      <c r="AO747" s="13">
        <v>-0.55773614218584189</v>
      </c>
      <c r="AP747" s="13">
        <v>0.69003760712825579</v>
      </c>
      <c r="AQ747" s="13">
        <v>1.8055098914999395</v>
      </c>
      <c r="AR747" s="19">
        <v>1.8132893125040604E-3</v>
      </c>
      <c r="AS747" s="19">
        <v>1.5410860364160133E-4</v>
      </c>
      <c r="AT747" s="19">
        <v>9.4447281027089153E-4</v>
      </c>
      <c r="AU747" s="19">
        <v>1.9787141892545844E-4</v>
      </c>
      <c r="AV747" s="19">
        <v>1.0092622234640534E-6</v>
      </c>
      <c r="AW747" s="19">
        <v>6.1113580875269617E-4</v>
      </c>
      <c r="AX747" s="19">
        <v>2.934111419989433E-4</v>
      </c>
      <c r="AY747" s="19">
        <v>1.9787150018338705E-3</v>
      </c>
      <c r="AZ747" s="19">
        <v>-1.5787292163364683E-3</v>
      </c>
      <c r="BA747" s="19">
        <v>3.2252944545391123E-4</v>
      </c>
      <c r="BB747" s="19">
        <v>2.0494700451943162E-6</v>
      </c>
      <c r="BC747" s="19">
        <v>-9.0044028564753711E-7</v>
      </c>
      <c r="BD747" s="19">
        <v>4.087254029325064E-6</v>
      </c>
      <c r="BE747" s="19">
        <v>2.4133313222468037E-5</v>
      </c>
      <c r="BF747" s="19">
        <v>-5.202042068766354E-6</v>
      </c>
      <c r="BG747" s="19">
        <v>4.7074762910865788E-3</v>
      </c>
      <c r="BH747" s="19">
        <v>1.0268683329664738E-5</v>
      </c>
      <c r="BI747" t="s">
        <v>857</v>
      </c>
      <c r="BJ747" t="s">
        <v>858</v>
      </c>
      <c r="BK747" s="5">
        <v>8.020484447479248E-2</v>
      </c>
      <c r="BL747" s="5" t="s">
        <v>859</v>
      </c>
      <c r="BM747" s="5" t="s">
        <v>858</v>
      </c>
      <c r="BN747" s="5">
        <v>-1.9673308357596397E-2</v>
      </c>
      <c r="BO747" s="5">
        <f xml:space="preserve"> IF(ISBLANK(TBL_DATA[[#This Row],[SMALL.CAP]]),"",  SUM(TBL_DATA[[#This Row],[LARGE.CAP]:[SMALL.CAP]])*SQRT(252))</f>
        <v>7.5242993420673823E-2</v>
      </c>
    </row>
    <row r="748" spans="1:67" x14ac:dyDescent="0.25">
      <c r="A748" s="3">
        <f>DATE(YEAR(TBL_DATA[[#This Row],[Date]]), MONTH(TBL_DATA[[#This Row],[Date]]), DAY(TBL_DATA[[#This Row],[Date]]))</f>
        <v>41823</v>
      </c>
      <c r="B748" s="73" t="s">
        <v>867</v>
      </c>
      <c r="C748" s="11">
        <v>1.7638342460181468E-3</v>
      </c>
      <c r="D748" s="6">
        <v>0.21725391182041731</v>
      </c>
      <c r="E748" s="83">
        <v>-7.9852122401122383E-2</v>
      </c>
      <c r="F748" s="55">
        <v>0.61475912365126351</v>
      </c>
      <c r="G748" s="121">
        <v>0.45581348094978841</v>
      </c>
      <c r="H748" s="120">
        <v>3.978128241187354E-3</v>
      </c>
      <c r="I748" s="55">
        <v>4.0267888394019069E-2</v>
      </c>
      <c r="J748" s="6">
        <v>1.0483207604617395</v>
      </c>
      <c r="K748" s="6">
        <v>0.43073064753118079</v>
      </c>
      <c r="L748" s="6">
        <v>4.0687760968183013E-3</v>
      </c>
      <c r="M748" s="6">
        <v>8.5606188300654001E-2</v>
      </c>
      <c r="N748" s="6">
        <v>6.2446235267344684E-2</v>
      </c>
      <c r="O748" s="6">
        <v>-4.2585035779296732E-4</v>
      </c>
      <c r="P748" s="55">
        <v>-1.4040326227775023E-2</v>
      </c>
      <c r="Q748" s="55">
        <v>-1.222748862988309E-2</v>
      </c>
      <c r="R748" s="6">
        <v>5.1899584659607756E-2</v>
      </c>
      <c r="S748" s="83">
        <v>5.9494893648088659E-2</v>
      </c>
      <c r="T748" s="87">
        <v>0.87233679190340208</v>
      </c>
      <c r="U748" s="83">
        <v>0.10320526865065793</v>
      </c>
      <c r="V748" s="83">
        <v>5.9887620128596025E-2</v>
      </c>
      <c r="W748" s="29">
        <v>1.7233155772269193</v>
      </c>
      <c r="X748">
        <v>0.67513960108246385</v>
      </c>
      <c r="Y748">
        <v>0.65630072949158047</v>
      </c>
      <c r="Z748" s="5">
        <v>0</v>
      </c>
      <c r="AA748">
        <v>0</v>
      </c>
      <c r="AB748" s="5">
        <f>SUM(TBL_DATA[[#This Row],[Consumer.Discretionary.1]:[Utilities.1]])*SQRT(252)</f>
        <v>7.6620588395846539E-2</v>
      </c>
      <c r="AC748" s="5">
        <v>0.33539719878491503</v>
      </c>
      <c r="AD748" s="5">
        <v>4.0738856137554999E-2</v>
      </c>
      <c r="AE748" s="5">
        <v>0.20494617180225899</v>
      </c>
      <c r="AF748" s="5">
        <v>6.7320503645595012E-2</v>
      </c>
      <c r="AG748" s="5">
        <v>0</v>
      </c>
      <c r="AH748" s="5">
        <v>2.7790720176709997E-3</v>
      </c>
      <c r="AI748" s="13">
        <v>0.35307032066993999</v>
      </c>
      <c r="AJ748" s="13">
        <v>3.3587842981453994E-2</v>
      </c>
      <c r="AK748" s="13">
        <v>-1.0955837424907E-2</v>
      </c>
      <c r="AL748" s="13">
        <v>8.7405351571848006E-2</v>
      </c>
      <c r="AM748" s="13">
        <v>-0.42454444909830596</v>
      </c>
      <c r="AN748" s="13">
        <v>1.2544200131251602</v>
      </c>
      <c r="AO748" s="13">
        <v>-0.56467498203713606</v>
      </c>
      <c r="AP748" s="13">
        <v>0.6897450310880241</v>
      </c>
      <c r="AQ748" s="13">
        <v>1.8190949951622963</v>
      </c>
      <c r="AR748" s="19">
        <v>1.9305903375640395E-3</v>
      </c>
      <c r="AS748" s="19">
        <v>9.4542150756802201E-5</v>
      </c>
      <c r="AT748" s="19">
        <v>8.4771756445551987E-4</v>
      </c>
      <c r="AU748" s="19">
        <v>1.8692422703689592E-4</v>
      </c>
      <c r="AV748" s="19">
        <v>1.6249757321038758E-6</v>
      </c>
      <c r="AW748" s="19">
        <v>6.0879250588367797E-4</v>
      </c>
      <c r="AX748" s="19">
        <v>2.7798640245855984E-4</v>
      </c>
      <c r="AY748" s="19">
        <v>2.0045656756365947E-3</v>
      </c>
      <c r="AZ748" s="19">
        <v>-1.4102619469116902E-3</v>
      </c>
      <c r="BA748" s="19">
        <v>2.6490754364890561E-4</v>
      </c>
      <c r="BB748" s="19">
        <v>1.9253949520764197E-5</v>
      </c>
      <c r="BC748" s="19">
        <v>-1.7305989745736493E-6</v>
      </c>
      <c r="BD748" s="19">
        <v>6.7977698160813695E-6</v>
      </c>
      <c r="BE748" s="19">
        <v>3.8477674452954319E-5</v>
      </c>
      <c r="BF748" s="19">
        <v>-8.6226434311032753E-6</v>
      </c>
      <c r="BG748" s="19">
        <v>4.7760579215273156E-3</v>
      </c>
      <c r="BH748" s="19">
        <v>1.5663262391499112E-5</v>
      </c>
      <c r="BI748" t="s">
        <v>857</v>
      </c>
      <c r="BJ748" t="s">
        <v>858</v>
      </c>
      <c r="BK748" s="5">
        <v>7.9988874495029449E-2</v>
      </c>
      <c r="BL748" s="5" t="s">
        <v>859</v>
      </c>
      <c r="BM748" s="5" t="s">
        <v>858</v>
      </c>
      <c r="BN748" s="5">
        <v>-1.9839411601424217E-2</v>
      </c>
      <c r="BO748" s="5">
        <f xml:space="preserve"> IF(ISBLANK(TBL_DATA[[#This Row],[SMALL.CAP]]),"",  SUM(TBL_DATA[[#This Row],[LARGE.CAP]:[SMALL.CAP]])*SQRT(252))</f>
        <v>7.6620588395846526E-2</v>
      </c>
    </row>
    <row r="749" spans="1:67" x14ac:dyDescent="0.25">
      <c r="A749" s="3">
        <f>DATE(YEAR(TBL_DATA[[#This Row],[Date]]), MONTH(TBL_DATA[[#This Row],[Date]]), DAY(TBL_DATA[[#This Row],[Date]]))</f>
        <v>41827</v>
      </c>
      <c r="B749" s="73" t="s">
        <v>868</v>
      </c>
      <c r="C749" s="11">
        <v>-5.4430144529090301E-3</v>
      </c>
      <c r="D749" s="6">
        <v>0.21062838118551874</v>
      </c>
      <c r="E749" s="83">
        <v>-7.784305327810348E-2</v>
      </c>
      <c r="F749" s="55">
        <v>0.60409261738139619</v>
      </c>
      <c r="G749" s="121">
        <v>0.42846680006008736</v>
      </c>
      <c r="H749" s="120">
        <v>3.9792304962496363E-3</v>
      </c>
      <c r="I749" s="55">
        <v>6.9364995828165243E-2</v>
      </c>
      <c r="J749" s="6">
        <v>1.0130387115885053</v>
      </c>
      <c r="K749" s="6">
        <v>0.43087034904130411</v>
      </c>
      <c r="L749" s="6">
        <v>3.9708544718085352E-3</v>
      </c>
      <c r="M749" s="6">
        <v>8.3556191206457076E-2</v>
      </c>
      <c r="N749" s="6">
        <v>5.9740434752626193E-2</v>
      </c>
      <c r="O749" s="6">
        <v>-5.8665469010497073E-3</v>
      </c>
      <c r="P749" s="55">
        <v>-1.3617092459684789E-2</v>
      </c>
      <c r="Q749" s="55">
        <v>-1.1847666580988642E-2</v>
      </c>
      <c r="R749" s="6">
        <v>4.3363077785038229E-2</v>
      </c>
      <c r="S749" s="83">
        <v>5.9742262358735601E-2</v>
      </c>
      <c r="T749" s="87">
        <v>0.72583588356020157</v>
      </c>
      <c r="U749" s="83">
        <v>0.10086787024259181</v>
      </c>
      <c r="V749" s="83">
        <v>5.9903676286767855E-2</v>
      </c>
      <c r="W749" s="29">
        <v>1.6838343903923731</v>
      </c>
      <c r="X749">
        <v>0.65457375448461685</v>
      </c>
      <c r="Y749">
        <v>0.65640715188159271</v>
      </c>
      <c r="Z749" s="5">
        <v>0</v>
      </c>
      <c r="AA749">
        <v>0</v>
      </c>
      <c r="AB749" s="5">
        <f>SUM(TBL_DATA[[#This Row],[Consumer.Discretionary.1]:[Utilities.1]])*SQRT(252)</f>
        <v>7.5164622592241978E-2</v>
      </c>
      <c r="AC749" s="5">
        <v>0.33049353559942701</v>
      </c>
      <c r="AD749" s="5">
        <v>4.0854776348333004E-2</v>
      </c>
      <c r="AE749" s="5">
        <v>0.20395170289002201</v>
      </c>
      <c r="AF749" s="5">
        <v>6.4865804008811992E-2</v>
      </c>
      <c r="AG749" s="5">
        <v>0</v>
      </c>
      <c r="AH749" s="5">
        <v>2.8193044681960001E-3</v>
      </c>
      <c r="AI749" s="13">
        <v>0.35252856709399405</v>
      </c>
      <c r="AJ749" s="13">
        <v>3.4322441565397002E-2</v>
      </c>
      <c r="AK749" s="13">
        <v>-1.1126859814166E-2</v>
      </c>
      <c r="AL749" s="13">
        <v>8.6923538499758007E-2</v>
      </c>
      <c r="AM749" s="13">
        <v>-0.42336164382212904</v>
      </c>
      <c r="AN749" s="13">
        <v>1.2448725764220019</v>
      </c>
      <c r="AO749" s="13">
        <v>-0.562601409584358</v>
      </c>
      <c r="AP749" s="13">
        <v>0.68227116683764388</v>
      </c>
      <c r="AQ749" s="13">
        <v>1.80747398600636</v>
      </c>
      <c r="AR749" s="19">
        <v>1.9972444017115312E-3</v>
      </c>
      <c r="AS749" s="19">
        <v>1.0136403807299555E-4</v>
      </c>
      <c r="AT749" s="19">
        <v>7.9067915180900858E-4</v>
      </c>
      <c r="AU749" s="19">
        <v>1.8307856909381237E-4</v>
      </c>
      <c r="AV749" s="19">
        <v>1.9026636005822902E-6</v>
      </c>
      <c r="AW749" s="19">
        <v>5.9383155961841537E-4</v>
      </c>
      <c r="AX749" s="19">
        <v>2.4944958161283418E-4</v>
      </c>
      <c r="AY749" s="19">
        <v>1.9977357244077287E-3</v>
      </c>
      <c r="AZ749" s="19">
        <v>-1.4887136780385984E-3</v>
      </c>
      <c r="BA749" s="19">
        <v>2.8898712059982374E-4</v>
      </c>
      <c r="BB749" s="19">
        <v>1.9367028680898649E-5</v>
      </c>
      <c r="BC749" s="19">
        <v>-2.1065945726600573E-6</v>
      </c>
      <c r="BD749" s="19">
        <v>8.0214479483450565E-6</v>
      </c>
      <c r="BE749" s="19">
        <v>4.4944860117793641E-5</v>
      </c>
      <c r="BF749" s="19">
        <v>-1.0166741495800487E-5</v>
      </c>
      <c r="BG749" s="19">
        <v>4.6761418956767975E-3</v>
      </c>
      <c r="BH749" s="19">
        <v>1.8091293494556336E-5</v>
      </c>
      <c r="BI749" t="s">
        <v>857</v>
      </c>
      <c r="BJ749" t="s">
        <v>858</v>
      </c>
      <c r="BK749" s="5">
        <v>7.9200789332389832E-2</v>
      </c>
      <c r="BL749" s="5" t="s">
        <v>859</v>
      </c>
      <c r="BM749" s="5" t="s">
        <v>858</v>
      </c>
      <c r="BN749" s="5">
        <v>-1.9911346957087517E-2</v>
      </c>
      <c r="BO749" s="5">
        <f xml:space="preserve"> IF(ISBLANK(TBL_DATA[[#This Row],[SMALL.CAP]]),"",  SUM(TBL_DATA[[#This Row],[LARGE.CAP]:[SMALL.CAP]])*SQRT(252))</f>
        <v>7.5164622592241964E-2</v>
      </c>
    </row>
    <row r="750" spans="1:67" x14ac:dyDescent="0.25">
      <c r="A750" s="3">
        <f>DATE(YEAR(TBL_DATA[[#This Row],[Date]]), MONTH(TBL_DATA[[#This Row],[Date]]), DAY(TBL_DATA[[#This Row],[Date]]))</f>
        <v>41828</v>
      </c>
      <c r="B750" s="73" t="s">
        <v>869</v>
      </c>
      <c r="C750" s="11">
        <v>-5.0468169808279822E-3</v>
      </c>
      <c r="D750" s="6">
        <v>0.20451856131387935</v>
      </c>
      <c r="E750" s="83">
        <v>-6.0764879787072568E-2</v>
      </c>
      <c r="F750" s="55">
        <v>0.58343709602819294</v>
      </c>
      <c r="G750" s="121">
        <v>0.40569677672928856</v>
      </c>
      <c r="H750" s="120">
        <v>3.9485391899402355E-3</v>
      </c>
      <c r="I750" s="55">
        <v>8.7318054642120613E-2</v>
      </c>
      <c r="J750" s="6">
        <v>0.97106251744422645</v>
      </c>
      <c r="K750" s="6">
        <v>0.40584354522379956</v>
      </c>
      <c r="L750" s="6">
        <v>3.94805159630652E-3</v>
      </c>
      <c r="M750" s="6">
        <v>8.1307888016932742E-2</v>
      </c>
      <c r="N750" s="6">
        <v>5.6740421817108457E-2</v>
      </c>
      <c r="O750" s="6">
        <v>-1.0883756493358709E-2</v>
      </c>
      <c r="P750" s="55">
        <v>-1.3154128212024302E-2</v>
      </c>
      <c r="Q750" s="55">
        <v>-1.1432313477269241E-2</v>
      </c>
      <c r="R750" s="6">
        <v>4.8274624590209925E-2</v>
      </c>
      <c r="S750" s="83">
        <v>5.9481604427011392E-2</v>
      </c>
      <c r="T750" s="87">
        <v>0.81158914685037942</v>
      </c>
      <c r="U750" s="83">
        <v>0.11436695069305713</v>
      </c>
      <c r="V750" s="83">
        <v>5.9291327256977069E-2</v>
      </c>
      <c r="W750" s="29">
        <v>1.9288984744324318</v>
      </c>
      <c r="X750">
        <v>0.6369433073117956</v>
      </c>
      <c r="Y750">
        <v>0.63705851004738911</v>
      </c>
      <c r="Z750" s="5">
        <v>0</v>
      </c>
      <c r="AA750">
        <v>0</v>
      </c>
      <c r="AB750" s="5">
        <f>SUM(TBL_DATA[[#This Row],[Consumer.Discretionary.1]:[Utilities.1]])*SQRT(252)</f>
        <v>7.9107846926204151E-2</v>
      </c>
      <c r="AC750" s="5">
        <v>0.32868964674618201</v>
      </c>
      <c r="AD750" s="5">
        <v>4.0294881848692003E-2</v>
      </c>
      <c r="AE750" s="5">
        <v>0.20343294415381399</v>
      </c>
      <c r="AF750" s="5">
        <v>6.1788649885452997E-2</v>
      </c>
      <c r="AG750" s="5">
        <v>0</v>
      </c>
      <c r="AH750" s="5">
        <v>2.7879963922210001E-3</v>
      </c>
      <c r="AI750" s="13">
        <v>0.35946639217412396</v>
      </c>
      <c r="AJ750" s="13">
        <v>3.2594795277267011E-2</v>
      </c>
      <c r="AK750" s="13">
        <v>-1.1167288657159999E-2</v>
      </c>
      <c r="AL750" s="13">
        <v>8.5456140575966011E-2</v>
      </c>
      <c r="AM750" s="13">
        <v>-0.43001844219846702</v>
      </c>
      <c r="AN750" s="13">
        <v>1.2419978406588201</v>
      </c>
      <c r="AO750" s="13">
        <v>-0.56867212446072801</v>
      </c>
      <c r="AP750" s="13">
        <v>0.67332571619809212</v>
      </c>
      <c r="AQ750" s="13">
        <v>1.8106699651195481</v>
      </c>
      <c r="AR750" s="19">
        <v>2.1414437919372617E-3</v>
      </c>
      <c r="AS750" s="19">
        <v>1.1192324931907798E-4</v>
      </c>
      <c r="AT750" s="19">
        <v>9.3278560796122725E-4</v>
      </c>
      <c r="AU750" s="19">
        <v>2.0300845301358646E-4</v>
      </c>
      <c r="AV750" s="19">
        <v>8.1715729315780782E-7</v>
      </c>
      <c r="AW750" s="19">
        <v>6.9223984870868697E-4</v>
      </c>
      <c r="AX750" s="19">
        <v>2.2570320565528146E-4</v>
      </c>
      <c r="AY750" s="19">
        <v>2.1116145882710551E-3</v>
      </c>
      <c r="AZ750" s="19">
        <v>-1.8332838878696526E-3</v>
      </c>
      <c r="BA750" s="19">
        <v>3.7410317516210491E-4</v>
      </c>
      <c r="BB750" s="19">
        <v>2.2970756274440942E-5</v>
      </c>
      <c r="BC750" s="19">
        <v>-7.3708281693873266E-7</v>
      </c>
      <c r="BD750" s="19">
        <v>3.3154870586860024E-6</v>
      </c>
      <c r="BE750" s="19">
        <v>1.9528904006002949E-5</v>
      </c>
      <c r="BF750" s="19">
        <v>-4.2189422669014889E-6</v>
      </c>
      <c r="BG750" s="19">
        <v>4.9571483454715756E-3</v>
      </c>
      <c r="BH750" s="19">
        <v>8.2892342738027241E-6</v>
      </c>
      <c r="BI750" t="s">
        <v>857</v>
      </c>
      <c r="BJ750" t="s">
        <v>858</v>
      </c>
      <c r="BK750" s="5">
        <v>7.8739508986473083E-2</v>
      </c>
      <c r="BL750" s="5" t="s">
        <v>859</v>
      </c>
      <c r="BM750" s="5" t="s">
        <v>858</v>
      </c>
      <c r="BN750" s="5">
        <v>-2.0194327458739281E-2</v>
      </c>
      <c r="BO750" s="5">
        <f xml:space="preserve"> IF(ISBLANK(TBL_DATA[[#This Row],[SMALL.CAP]]),"",  SUM(TBL_DATA[[#This Row],[LARGE.CAP]:[SMALL.CAP]])*SQRT(252))</f>
        <v>7.9107846926204137E-2</v>
      </c>
    </row>
    <row r="751" spans="1:67" x14ac:dyDescent="0.25">
      <c r="A751" s="3">
        <f>DATE(YEAR(TBL_DATA[[#This Row],[Date]]), MONTH(TBL_DATA[[#This Row],[Date]]), DAY(TBL_DATA[[#This Row],[Date]]))</f>
        <v>41829</v>
      </c>
      <c r="B751" s="73" t="s">
        <v>870</v>
      </c>
      <c r="C751" s="11">
        <v>2.2497706223646708E-4</v>
      </c>
      <c r="D751" s="6">
        <v>0.20478955036121294</v>
      </c>
      <c r="E751" s="83">
        <v>-6.6625796724675612E-2</v>
      </c>
      <c r="F751" s="55">
        <v>0.5799355342538266</v>
      </c>
      <c r="G751" s="121">
        <v>0.40210071610851233</v>
      </c>
      <c r="H751" s="120">
        <v>3.9584667928003522E-3</v>
      </c>
      <c r="I751" s="55">
        <v>6.0479405574279443E-2</v>
      </c>
      <c r="J751" s="6">
        <v>1.0113144741042266</v>
      </c>
      <c r="K751" s="6">
        <v>0.42685814128764449</v>
      </c>
      <c r="L751" s="6">
        <v>3.8756455662406005E-3</v>
      </c>
      <c r="M751" s="6">
        <v>8.1266818841716548E-2</v>
      </c>
      <c r="N751" s="6">
        <v>5.6740421817108457E-2</v>
      </c>
      <c r="O751" s="6">
        <v>-1.0661228026684344E-2</v>
      </c>
      <c r="P751" s="55">
        <v>-1.317018159187531E-2</v>
      </c>
      <c r="Q751" s="55">
        <v>-1.1449236557622328E-2</v>
      </c>
      <c r="R751" s="6">
        <v>4.8419266210925294E-2</v>
      </c>
      <c r="S751" s="83">
        <v>5.9472252314848637E-2</v>
      </c>
      <c r="T751" s="87">
        <v>0.81414885642116996</v>
      </c>
      <c r="U751" s="83">
        <v>0.11562557955262909</v>
      </c>
      <c r="V751" s="83">
        <v>5.9281310695463121E-2</v>
      </c>
      <c r="W751" s="29">
        <v>1.9504558552460964</v>
      </c>
      <c r="X751">
        <v>0.63411411915246951</v>
      </c>
      <c r="Y751">
        <v>0.65334381552720333</v>
      </c>
      <c r="Z751" s="5">
        <v>0</v>
      </c>
      <c r="AA751">
        <v>0</v>
      </c>
      <c r="AB751" s="5">
        <f>SUM(TBL_DATA[[#This Row],[Consumer.Discretionary.1]:[Utilities.1]])*SQRT(252)</f>
        <v>7.6697935469440134E-2</v>
      </c>
      <c r="AC751" s="5">
        <v>0.33228630929741598</v>
      </c>
      <c r="AD751" s="5">
        <v>3.6766831955545004E-2</v>
      </c>
      <c r="AE751" s="5">
        <v>0.19672673660854398</v>
      </c>
      <c r="AF751" s="5">
        <v>6.1527068991601007E-2</v>
      </c>
      <c r="AG751" s="5">
        <v>0</v>
      </c>
      <c r="AH751" s="5">
        <v>4.7386693727360001E-3</v>
      </c>
      <c r="AI751" s="13">
        <v>0.36172752502268601</v>
      </c>
      <c r="AJ751" s="13">
        <v>3.2036466472119995E-2</v>
      </c>
      <c r="AK751" s="13">
        <v>-1.103255639337E-2</v>
      </c>
      <c r="AL751" s="13">
        <v>8.6547079794460996E-2</v>
      </c>
      <c r="AM751" s="13">
        <v>-0.45916891877237404</v>
      </c>
      <c r="AN751" s="13">
        <v>1.2388085875573798</v>
      </c>
      <c r="AO751" s="13">
        <v>-0.59665337520801509</v>
      </c>
      <c r="AP751" s="13">
        <v>0.64215521234936468</v>
      </c>
      <c r="AQ751" s="13">
        <v>1.835461962765395</v>
      </c>
      <c r="AR751" s="19">
        <v>2.0770206371044362E-3</v>
      </c>
      <c r="AS751" s="19">
        <v>1.0864329115098643E-4</v>
      </c>
      <c r="AT751" s="19">
        <v>9.049013385998869E-4</v>
      </c>
      <c r="AU751" s="19">
        <v>1.9706231463496217E-4</v>
      </c>
      <c r="AV751" s="19">
        <v>7.9018378348003169E-7</v>
      </c>
      <c r="AW751" s="19">
        <v>6.7153247042111837E-4</v>
      </c>
      <c r="AX751" s="19">
        <v>2.1884521424660118E-4</v>
      </c>
      <c r="AY751" s="19">
        <v>2.0458107958258665E-3</v>
      </c>
      <c r="AZ751" s="19">
        <v>-1.7784120246959216E-3</v>
      </c>
      <c r="BA751" s="19">
        <v>3.6304684038663176E-4</v>
      </c>
      <c r="BB751" s="19">
        <v>2.2274731975728724E-5</v>
      </c>
      <c r="BC751" s="19">
        <v>-7.1193071073162919E-7</v>
      </c>
      <c r="BD751" s="19">
        <v>3.2054112092846989E-6</v>
      </c>
      <c r="BE751" s="19">
        <v>1.8885382762206461E-5</v>
      </c>
      <c r="BF751" s="19">
        <v>-4.0789565336197969E-6</v>
      </c>
      <c r="BG751" s="19">
        <v>4.8061977257281953E-3</v>
      </c>
      <c r="BH751" s="19">
        <v>8.0181609784413112E-6</v>
      </c>
      <c r="BI751" t="s">
        <v>857</v>
      </c>
      <c r="BJ751" t="s">
        <v>858</v>
      </c>
      <c r="BK751" s="5">
        <v>7.9229630529880524E-2</v>
      </c>
      <c r="BL751" s="5" t="s">
        <v>859</v>
      </c>
      <c r="BM751" s="5" t="s">
        <v>858</v>
      </c>
      <c r="BN751" s="5">
        <v>-2.0213328301906586E-2</v>
      </c>
      <c r="BO751" s="5">
        <f xml:space="preserve"> IF(ISBLANK(TBL_DATA[[#This Row],[SMALL.CAP]]),"",  SUM(TBL_DATA[[#This Row],[LARGE.CAP]:[SMALL.CAP]])*SQRT(252))</f>
        <v>7.6697935469440134E-2</v>
      </c>
    </row>
    <row r="752" spans="1:67" x14ac:dyDescent="0.25">
      <c r="A752" s="3">
        <f>DATE(YEAR(TBL_DATA[[#This Row],[Date]]), MONTH(TBL_DATA[[#This Row],[Date]]), DAY(TBL_DATA[[#This Row],[Date]]))</f>
        <v>41830</v>
      </c>
      <c r="B752" s="73" t="s">
        <v>871</v>
      </c>
      <c r="C752" s="11">
        <v>-3.7041957418292941E-3</v>
      </c>
      <c r="D752" s="6">
        <v>0.20032677403896448</v>
      </c>
      <c r="E752" s="83">
        <v>-8.042464737777455E-2</v>
      </c>
      <c r="F752" s="55">
        <v>0.56314767470048066</v>
      </c>
      <c r="G752" s="121">
        <v>0.38195491159685119</v>
      </c>
      <c r="H752" s="120">
        <v>3.9323804436634784E-3</v>
      </c>
      <c r="I752" s="55">
        <v>4.1009383632915952E-2</v>
      </c>
      <c r="J752" s="6">
        <v>0.98148462072995568</v>
      </c>
      <c r="K752" s="6">
        <v>0.41039880448576033</v>
      </c>
      <c r="L752" s="6">
        <v>3.840825935920879E-3</v>
      </c>
      <c r="M752" s="6">
        <v>7.9404610230688344E-2</v>
      </c>
      <c r="N752" s="6">
        <v>5.7222021393503235E-2</v>
      </c>
      <c r="O752" s="6">
        <v>-1.4325932493054472E-2</v>
      </c>
      <c r="P752" s="55">
        <v>-1.3072938928514575E-2</v>
      </c>
      <c r="Q752" s="55">
        <v>-1.1391428914698829E-2</v>
      </c>
      <c r="R752" s="6">
        <v>4.8728807958939413E-2</v>
      </c>
      <c r="S752" s="83">
        <v>5.9453387752048087E-2</v>
      </c>
      <c r="T752" s="87">
        <v>0.81961364694917271</v>
      </c>
      <c r="U752" s="83">
        <v>0.12322058095456834</v>
      </c>
      <c r="V752" s="83">
        <v>5.8946758963167534E-2</v>
      </c>
      <c r="W752" s="29">
        <v>2.0903707535737777</v>
      </c>
      <c r="X752">
        <v>0.61802500887654321</v>
      </c>
      <c r="Y752">
        <v>0.64062376203647053</v>
      </c>
      <c r="Z752" s="5">
        <v>0</v>
      </c>
      <c r="AA752">
        <v>0</v>
      </c>
      <c r="AB752" s="5">
        <f>SUM(TBL_DATA[[#This Row],[Consumer.Discretionary.1]:[Utilities.1]])*SQRT(252)</f>
        <v>7.4466145625470562E-2</v>
      </c>
      <c r="AC752" s="5">
        <v>0.326832954217597</v>
      </c>
      <c r="AD752" s="5">
        <v>3.6523841022224002E-2</v>
      </c>
      <c r="AE752" s="5">
        <v>0.19451173776885097</v>
      </c>
      <c r="AF752" s="5">
        <v>6.2154562478106995E-2</v>
      </c>
      <c r="AG752" s="5">
        <v>0</v>
      </c>
      <c r="AH752" s="5">
        <v>6.2481615254899999E-3</v>
      </c>
      <c r="AI752" s="13">
        <v>0.36023581283357003</v>
      </c>
      <c r="AJ752" s="13">
        <v>3.2016361222587997E-2</v>
      </c>
      <c r="AK752" s="13">
        <v>-1.0729889539431998E-2</v>
      </c>
      <c r="AL752" s="13">
        <v>8.5713305112105009E-2</v>
      </c>
      <c r="AM752" s="13">
        <v>-0.45911683009402798</v>
      </c>
      <c r="AN752" s="13">
        <v>1.2129269406049989</v>
      </c>
      <c r="AO752" s="13">
        <v>-0.578536924057927</v>
      </c>
      <c r="AP752" s="13">
        <v>0.63439001654707194</v>
      </c>
      <c r="AQ752" s="13">
        <v>1.791463864662926</v>
      </c>
      <c r="AR752" s="19">
        <v>1.9981768851771177E-3</v>
      </c>
      <c r="AS752" s="19">
        <v>1.1013923790174822E-4</v>
      </c>
      <c r="AT752" s="19">
        <v>8.8183436967706995E-4</v>
      </c>
      <c r="AU752" s="19">
        <v>1.9549942789062402E-4</v>
      </c>
      <c r="AV752" s="19">
        <v>8.8525309546813533E-7</v>
      </c>
      <c r="AW752" s="19">
        <v>6.4304948578593354E-4</v>
      </c>
      <c r="AX752" s="19">
        <v>2.1183977142753406E-4</v>
      </c>
      <c r="AY752" s="19">
        <v>2.0099252921954793E-3</v>
      </c>
      <c r="AZ752" s="19">
        <v>-1.7489821076322374E-3</v>
      </c>
      <c r="BA752" s="19">
        <v>3.6618828253054517E-4</v>
      </c>
      <c r="BB752" s="19">
        <v>2.2370350010610597E-5</v>
      </c>
      <c r="BC752" s="19">
        <v>-8.4522322030381095E-7</v>
      </c>
      <c r="BD752" s="19">
        <v>3.6278791682404136E-6</v>
      </c>
      <c r="BE752" s="19">
        <v>2.1093336302566229E-5</v>
      </c>
      <c r="BF752" s="19">
        <v>-4.6116113008553626E-6</v>
      </c>
      <c r="BG752" s="19">
        <v>4.6628265907622804E-3</v>
      </c>
      <c r="BH752" s="19">
        <v>8.8352763479656843E-6</v>
      </c>
      <c r="BI752" t="s">
        <v>857</v>
      </c>
      <c r="BJ752" t="s">
        <v>858</v>
      </c>
      <c r="BK752" s="5">
        <v>7.9749114811420441E-2</v>
      </c>
      <c r="BL752" s="5" t="s">
        <v>859</v>
      </c>
      <c r="BM752" s="5" t="s">
        <v>858</v>
      </c>
      <c r="BN752" s="5">
        <v>-2.0337460562586784E-2</v>
      </c>
      <c r="BO752" s="5">
        <f xml:space="preserve"> IF(ISBLANK(TBL_DATA[[#This Row],[SMALL.CAP]]),"",  SUM(TBL_DATA[[#This Row],[LARGE.CAP]:[SMALL.CAP]])*SQRT(252))</f>
        <v>7.4466145625470589E-2</v>
      </c>
    </row>
    <row r="753" spans="1:67" x14ac:dyDescent="0.25">
      <c r="A753" s="3">
        <f>DATE(YEAR(TBL_DATA[[#This Row],[Date]]), MONTH(TBL_DATA[[#This Row],[Date]]), DAY(TBL_DATA[[#This Row],[Date]]))</f>
        <v>41831</v>
      </c>
      <c r="B753" s="73" t="s">
        <v>872</v>
      </c>
      <c r="C753" s="11">
        <v>-1.1752646415283887E-3</v>
      </c>
      <c r="D753" s="6">
        <v>0.19891607242315668</v>
      </c>
      <c r="E753" s="83">
        <v>-0.11411690928158646</v>
      </c>
      <c r="F753" s="55">
        <v>0.61743802479109799</v>
      </c>
      <c r="G753" s="121">
        <v>0.35886671423034822</v>
      </c>
      <c r="H753" s="120">
        <v>3.9049045100206367E-3</v>
      </c>
      <c r="I753" s="55">
        <v>4.0251612882040266E-2</v>
      </c>
      <c r="J753" s="6">
        <v>0.95816512413332711</v>
      </c>
      <c r="K753" s="6">
        <v>0.37902739141467473</v>
      </c>
      <c r="L753" s="6">
        <v>3.8430185219200386E-3</v>
      </c>
      <c r="M753" s="6">
        <v>7.7417033563865922E-2</v>
      </c>
      <c r="N753" s="6">
        <v>5.4591905356165087E-2</v>
      </c>
      <c r="O753" s="6">
        <v>-1.5484360372666872E-2</v>
      </c>
      <c r="P753" s="55">
        <v>-1.262317863857337E-2</v>
      </c>
      <c r="Q753" s="55">
        <v>-1.0983758499121072E-2</v>
      </c>
      <c r="R753" s="6">
        <v>4.495747099488967E-2</v>
      </c>
      <c r="S753" s="83">
        <v>5.9526301559590801E-2</v>
      </c>
      <c r="T753" s="87">
        <v>0.75525389310275703</v>
      </c>
      <c r="U753" s="83">
        <v>0.11647987271839466</v>
      </c>
      <c r="V753" s="83">
        <v>5.9033796364668184E-2</v>
      </c>
      <c r="W753" s="29">
        <v>1.9731048973856615</v>
      </c>
      <c r="X753">
        <v>0.59905485076940024</v>
      </c>
      <c r="Y753">
        <v>0.61565200512519636</v>
      </c>
      <c r="Z753" s="5">
        <v>0</v>
      </c>
      <c r="AA753">
        <v>0</v>
      </c>
      <c r="AB753" s="5">
        <f>SUM(TBL_DATA[[#This Row],[Consumer.Discretionary.1]:[Utilities.1]])*SQRT(252)</f>
        <v>7.7339668487169319E-2</v>
      </c>
      <c r="AC753" s="5">
        <v>0.31936507952152698</v>
      </c>
      <c r="AD753" s="5">
        <v>3.6979543701156997E-2</v>
      </c>
      <c r="AE753" s="5">
        <v>0.19119607703154598</v>
      </c>
      <c r="AF753" s="5">
        <v>6.2532552754807999E-2</v>
      </c>
      <c r="AG753" s="5">
        <v>0</v>
      </c>
      <c r="AH753" s="5">
        <v>6.2949991668740006E-3</v>
      </c>
      <c r="AI753" s="13">
        <v>0.36755570335061805</v>
      </c>
      <c r="AJ753" s="13">
        <v>3.1868798325595998E-2</v>
      </c>
      <c r="AK753" s="13">
        <v>-1.0691144957625E-2</v>
      </c>
      <c r="AL753" s="13">
        <v>0.11993097261312599</v>
      </c>
      <c r="AM753" s="13">
        <v>-0.46663656536280801</v>
      </c>
      <c r="AN753" s="13">
        <v>1.2438188759725195</v>
      </c>
      <c r="AO753" s="13">
        <v>-0.58542285982770104</v>
      </c>
      <c r="AP753" s="13">
        <v>0.65839601614481846</v>
      </c>
      <c r="AQ753" s="13">
        <v>1.8292417358002204</v>
      </c>
      <c r="AR753" s="19">
        <v>1.8218412826652532E-3</v>
      </c>
      <c r="AS753" s="19">
        <v>1.4530511634961102E-4</v>
      </c>
      <c r="AT753" s="19">
        <v>1.0936644992032083E-3</v>
      </c>
      <c r="AU753" s="19">
        <v>2.0170492205220955E-4</v>
      </c>
      <c r="AV753" s="19">
        <v>-1.1758007639125262E-8</v>
      </c>
      <c r="AW753" s="19">
        <v>6.0572105324445641E-4</v>
      </c>
      <c r="AX753" s="19">
        <v>2.033391868475839E-4</v>
      </c>
      <c r="AY753" s="19">
        <v>2.19554389645549E-3</v>
      </c>
      <c r="AZ753" s="19">
        <v>-1.8803645277899715E-3</v>
      </c>
      <c r="BA753" s="19">
        <v>4.6246683268785148E-4</v>
      </c>
      <c r="BB753" s="19">
        <v>2.2730670035494831E-5</v>
      </c>
      <c r="BC753" s="19">
        <v>2.8962869549549586E-7</v>
      </c>
      <c r="BD753" s="19">
        <v>-2.6334050128604387E-7</v>
      </c>
      <c r="BE753" s="19">
        <v>9.503965964596734E-8</v>
      </c>
      <c r="BF753" s="19">
        <v>3.0614154007992586E-7</v>
      </c>
      <c r="BG753" s="19">
        <v>4.8707686217544068E-3</v>
      </c>
      <c r="BH753" s="19">
        <v>7.450825952053797E-7</v>
      </c>
      <c r="BI753" t="s">
        <v>857</v>
      </c>
      <c r="BJ753" t="s">
        <v>858</v>
      </c>
      <c r="BK753" s="5">
        <v>8.1417158246040344E-2</v>
      </c>
      <c r="BL753" s="5" t="s">
        <v>859</v>
      </c>
      <c r="BM753" s="5" t="s">
        <v>858</v>
      </c>
      <c r="BN753" s="5">
        <v>-2.0441601052880287E-2</v>
      </c>
      <c r="BO753" s="5">
        <f xml:space="preserve"> IF(ISBLANK(TBL_DATA[[#This Row],[SMALL.CAP]]),"",  SUM(TBL_DATA[[#This Row],[LARGE.CAP]:[SMALL.CAP]])*SQRT(252))</f>
        <v>7.7339668487169319E-2</v>
      </c>
    </row>
    <row r="754" spans="1:67" x14ac:dyDescent="0.25">
      <c r="A754" s="3">
        <f>DATE(YEAR(TBL_DATA[[#This Row],[Date]]), MONTH(TBL_DATA[[#This Row],[Date]]), DAY(TBL_DATA[[#This Row],[Date]]))</f>
        <v>41834</v>
      </c>
      <c r="B754" s="73" t="s">
        <v>873</v>
      </c>
      <c r="C754" s="11">
        <v>2.0110003594110198E-3</v>
      </c>
      <c r="D754" s="6">
        <v>0.20132709307570318</v>
      </c>
      <c r="E754" s="83">
        <v>-0.12814365839989661</v>
      </c>
      <c r="F754" s="55">
        <v>0.63332492085052849</v>
      </c>
      <c r="G754" s="121">
        <v>0.35398630517204516</v>
      </c>
      <c r="H754" s="120">
        <v>3.8959075726282383E-3</v>
      </c>
      <c r="I754" s="55">
        <v>2.0190463136042558E-2</v>
      </c>
      <c r="J754" s="6">
        <v>0.99009697458699697</v>
      </c>
      <c r="K754" s="6">
        <v>0.37615532070013302</v>
      </c>
      <c r="L754" s="6">
        <v>3.8284768061846147E-3</v>
      </c>
      <c r="M754" s="6">
        <v>7.6946355219659091E-2</v>
      </c>
      <c r="N754" s="6">
        <v>5.3931526992321531E-2</v>
      </c>
      <c r="O754" s="6">
        <v>-1.3504499067530595E-2</v>
      </c>
      <c r="P754" s="55">
        <v>-1.2445676843288263E-2</v>
      </c>
      <c r="Q754" s="55">
        <v>-1.0816224013627812E-2</v>
      </c>
      <c r="R754" s="6">
        <v>4.3696233408450524E-2</v>
      </c>
      <c r="S754" s="83">
        <v>5.9528676730732179E-2</v>
      </c>
      <c r="T754" s="87">
        <v>0.73403669975905872</v>
      </c>
      <c r="U754" s="83">
        <v>0.12031549944055042</v>
      </c>
      <c r="V754" s="83">
        <v>5.8884773306475235E-2</v>
      </c>
      <c r="W754" s="29">
        <v>2.043236182881254</v>
      </c>
      <c r="X754">
        <v>0.59496748244928921</v>
      </c>
      <c r="Y754">
        <v>0.61331502565984231</v>
      </c>
      <c r="Z754" s="5">
        <v>0</v>
      </c>
      <c r="AA754">
        <v>0</v>
      </c>
      <c r="AB754" s="5">
        <f>SUM(TBL_DATA[[#This Row],[Consumer.Discretionary.1]:[Utilities.1]])*SQRT(252)</f>
        <v>7.6625926882055911E-2</v>
      </c>
      <c r="AC754" s="5">
        <v>0.32369615971126203</v>
      </c>
      <c r="AD754" s="5">
        <v>3.7553198429133003E-2</v>
      </c>
      <c r="AE754" s="5">
        <v>0.18482354962546099</v>
      </c>
      <c r="AF754" s="5">
        <v>6.7599977694410007E-2</v>
      </c>
      <c r="AG754" s="5">
        <v>0</v>
      </c>
      <c r="AH754" s="5">
        <v>6.3083827732300004E-3</v>
      </c>
      <c r="AI754" s="13">
        <v>0.36430631342347203</v>
      </c>
      <c r="AJ754" s="13">
        <v>3.3300182729645009E-2</v>
      </c>
      <c r="AK754" s="13">
        <v>-9.5946037888169997E-3</v>
      </c>
      <c r="AL754" s="13">
        <v>0.120122634949548</v>
      </c>
      <c r="AM754" s="13">
        <v>-0.464245274875908</v>
      </c>
      <c r="AN754" s="13">
        <v>1.2580242053229873</v>
      </c>
      <c r="AO754" s="13">
        <v>-0.59415368465155105</v>
      </c>
      <c r="AP754" s="13">
        <v>0.66387052067143626</v>
      </c>
      <c r="AQ754" s="13">
        <v>1.8521778899745382</v>
      </c>
      <c r="AR754" s="19">
        <v>1.9043397711677637E-3</v>
      </c>
      <c r="AS754" s="19">
        <v>1.2325637631702664E-4</v>
      </c>
      <c r="AT754" s="19">
        <v>1.1113847769076098E-3</v>
      </c>
      <c r="AU754" s="19">
        <v>2.0410250198753547E-4</v>
      </c>
      <c r="AV754" s="19">
        <v>-4.7809040269617526E-7</v>
      </c>
      <c r="AW754" s="19">
        <v>5.8973647613949902E-4</v>
      </c>
      <c r="AX754" s="19">
        <v>1.9433004547601999E-4</v>
      </c>
      <c r="AY754" s="19">
        <v>2.0910098841109377E-3</v>
      </c>
      <c r="AZ754" s="19">
        <v>-1.8611699212660023E-3</v>
      </c>
      <c r="BA754" s="19">
        <v>4.5422016736949421E-4</v>
      </c>
      <c r="BB754" s="19">
        <v>1.6247690996117529E-5</v>
      </c>
      <c r="BC754" s="19">
        <v>8.805083970530728E-7</v>
      </c>
      <c r="BD754" s="19">
        <v>-2.2869785452163249E-6</v>
      </c>
      <c r="BE754" s="19">
        <v>-1.0820207367569327E-5</v>
      </c>
      <c r="BF754" s="19">
        <v>2.8635432244538939E-6</v>
      </c>
      <c r="BG754" s="19">
        <v>4.8398008202152785E-3</v>
      </c>
      <c r="BH754" s="19">
        <v>-3.4580071206943241E-6</v>
      </c>
      <c r="BI754" t="s">
        <v>857</v>
      </c>
      <c r="BJ754" t="s">
        <v>858</v>
      </c>
      <c r="BK754" s="5">
        <v>8.1761248409748077E-2</v>
      </c>
      <c r="BL754" s="5" t="s">
        <v>859</v>
      </c>
      <c r="BM754" s="5" t="s">
        <v>858</v>
      </c>
      <c r="BN754" s="5">
        <v>-2.0526666194200516E-2</v>
      </c>
      <c r="BO754" s="5">
        <f xml:space="preserve"> IF(ISBLANK(TBL_DATA[[#This Row],[SMALL.CAP]]),"",  SUM(TBL_DATA[[#This Row],[LARGE.CAP]:[SMALL.CAP]])*SQRT(252))</f>
        <v>7.6625926882055898E-2</v>
      </c>
    </row>
    <row r="755" spans="1:67" x14ac:dyDescent="0.25">
      <c r="A755" s="3">
        <f>DATE(YEAR(TBL_DATA[[#This Row],[Date]]), MONTH(TBL_DATA[[#This Row],[Date]]), DAY(TBL_DATA[[#This Row],[Date]]))</f>
        <v>41835</v>
      </c>
      <c r="B755" s="73" t="s">
        <v>874</v>
      </c>
      <c r="C755" s="11">
        <v>-3.3176102717976915E-3</v>
      </c>
      <c r="D755" s="6">
        <v>0.19734155797192643</v>
      </c>
      <c r="E755" s="83">
        <v>-0.12963301212372202</v>
      </c>
      <c r="F755" s="55">
        <v>0.65191049616700758</v>
      </c>
      <c r="G755" s="121">
        <v>0.36191848568288337</v>
      </c>
      <c r="H755" s="120">
        <v>3.8856679090882654E-3</v>
      </c>
      <c r="I755" s="55">
        <v>-2.4528869577448487E-2</v>
      </c>
      <c r="J755" s="6">
        <v>1.0714827960019995</v>
      </c>
      <c r="K755" s="6">
        <v>0.41509061239854683</v>
      </c>
      <c r="L755" s="6">
        <v>3.7202480264962126E-3</v>
      </c>
      <c r="M755" s="6">
        <v>7.7219657231959615E-2</v>
      </c>
      <c r="N755" s="6">
        <v>5.4338161133642128E-2</v>
      </c>
      <c r="O755" s="6">
        <v>-1.6777306674506276E-2</v>
      </c>
      <c r="P755" s="55">
        <v>-1.257618791136997E-2</v>
      </c>
      <c r="Q755" s="55">
        <v>-1.0940947507547965E-2</v>
      </c>
      <c r="R755" s="6">
        <v>2.6610496822198737E-2</v>
      </c>
      <c r="S755" s="83">
        <v>5.9275858265588566E-2</v>
      </c>
      <c r="T755" s="87">
        <v>0.44892638589843814</v>
      </c>
      <c r="U755" s="83">
        <v>0.10936150914776421</v>
      </c>
      <c r="V755" s="83">
        <v>5.8922017089585568E-2</v>
      </c>
      <c r="W755" s="29">
        <v>1.8560381084966928</v>
      </c>
      <c r="X755">
        <v>0.60159661375616424</v>
      </c>
      <c r="Y755">
        <v>0.64427526135848701</v>
      </c>
      <c r="Z755" s="5">
        <v>0</v>
      </c>
      <c r="AA755">
        <v>0</v>
      </c>
      <c r="AB755" s="5">
        <f>SUM(TBL_DATA[[#This Row],[Consumer.Discretionary.1]:[Utilities.1]])*SQRT(252)</f>
        <v>7.4300542768515054E-2</v>
      </c>
      <c r="AC755" s="5">
        <v>0.32549071796192303</v>
      </c>
      <c r="AD755" s="5">
        <v>4.5366150877483996E-2</v>
      </c>
      <c r="AE755" s="5">
        <v>0.18529986501264598</v>
      </c>
      <c r="AF755" s="5">
        <v>6.7499874681965999E-2</v>
      </c>
      <c r="AG755" s="5">
        <v>0</v>
      </c>
      <c r="AH755" s="5">
        <v>6.3288100021779998E-3</v>
      </c>
      <c r="AI755" s="13">
        <v>0.36245546529323003</v>
      </c>
      <c r="AJ755" s="13">
        <v>3.0201447822497E-2</v>
      </c>
      <c r="AK755" s="13">
        <v>-9.7835896543080007E-3</v>
      </c>
      <c r="AL755" s="13">
        <v>0.12015653988969301</v>
      </c>
      <c r="AM755" s="13">
        <v>-0.47604536557539706</v>
      </c>
      <c r="AN755" s="13">
        <v>1.2622426095608679</v>
      </c>
      <c r="AO755" s="13">
        <v>-0.60527269324895583</v>
      </c>
      <c r="AP755" s="13">
        <v>0.65696991631191204</v>
      </c>
      <c r="AQ755" s="13">
        <v>1.8675153028098237</v>
      </c>
      <c r="AR755" s="19">
        <v>1.8557037386351997E-3</v>
      </c>
      <c r="AS755" s="19">
        <v>1.2164882768292742E-4</v>
      </c>
      <c r="AT755" s="19">
        <v>1.0809529043430877E-3</v>
      </c>
      <c r="AU755" s="19">
        <v>1.9923247395915448E-4</v>
      </c>
      <c r="AV755" s="19">
        <v>-4.2827648319906542E-7</v>
      </c>
      <c r="AW755" s="19">
        <v>5.770980356721889E-4</v>
      </c>
      <c r="AX755" s="19">
        <v>1.8825766497037133E-4</v>
      </c>
      <c r="AY755" s="19">
        <v>2.0176530043443932E-3</v>
      </c>
      <c r="AZ755" s="19">
        <v>-1.8164894616060248E-3</v>
      </c>
      <c r="BA755" s="19">
        <v>4.4098300680985481E-4</v>
      </c>
      <c r="BB755" s="19">
        <v>1.5882330305603461E-5</v>
      </c>
      <c r="BC755" s="19">
        <v>8.0792767113028746E-7</v>
      </c>
      <c r="BD755" s="19">
        <v>-2.0634993902660991E-6</v>
      </c>
      <c r="BE755" s="19">
        <v>-9.6669865562335252E-6</v>
      </c>
      <c r="BF755" s="19">
        <v>2.582036441810904E-6</v>
      </c>
      <c r="BG755" s="19">
        <v>4.6918731140521653E-3</v>
      </c>
      <c r="BH755" s="19">
        <v>-3.0383435850502034E-6</v>
      </c>
      <c r="BI755" t="s">
        <v>857</v>
      </c>
      <c r="BJ755" t="s">
        <v>858</v>
      </c>
      <c r="BK755" s="5">
        <v>8.2722760736942291E-2</v>
      </c>
      <c r="BL755" s="5" t="s">
        <v>859</v>
      </c>
      <c r="BM755" s="5" t="s">
        <v>858</v>
      </c>
      <c r="BN755" s="5">
        <v>-2.0768014714121819E-2</v>
      </c>
      <c r="BO755" s="5">
        <f xml:space="preserve"> IF(ISBLANK(TBL_DATA[[#This Row],[SMALL.CAP]]),"",  SUM(TBL_DATA[[#This Row],[LARGE.CAP]:[SMALL.CAP]])*SQRT(252))</f>
        <v>7.4300542768515054E-2</v>
      </c>
    </row>
    <row r="756" spans="1:67" x14ac:dyDescent="0.25">
      <c r="A756" s="3">
        <f>DATE(YEAR(TBL_DATA[[#This Row],[Date]]), MONTH(TBL_DATA[[#This Row],[Date]]), DAY(TBL_DATA[[#This Row],[Date]]))</f>
        <v>41836</v>
      </c>
      <c r="B756" s="73" t="s">
        <v>875</v>
      </c>
      <c r="C756" s="11">
        <v>7.0956013730920776E-4</v>
      </c>
      <c r="D756" s="6">
        <v>0.19819114381220704</v>
      </c>
      <c r="E756" s="83">
        <v>-0.13679916501550893</v>
      </c>
      <c r="F756" s="55">
        <v>0.64237132974489919</v>
      </c>
      <c r="G756" s="121">
        <v>0.35114707821462193</v>
      </c>
      <c r="H756" s="120">
        <v>3.8868999998843737E-3</v>
      </c>
      <c r="I756" s="55">
        <v>-6.0772560252967289E-2</v>
      </c>
      <c r="J756" s="6">
        <v>1.1137158051917617</v>
      </c>
      <c r="K756" s="6">
        <v>0.44941754822654745</v>
      </c>
      <c r="L756" s="6">
        <v>3.5804813661134654E-3</v>
      </c>
      <c r="M756" s="6">
        <v>7.6600306180834854E-2</v>
      </c>
      <c r="N756" s="6">
        <v>5.4338161133642128E-2</v>
      </c>
      <c r="O756" s="6">
        <v>-1.6079651045224685E-2</v>
      </c>
      <c r="P756" s="55">
        <v>-1.2542932805105551E-2</v>
      </c>
      <c r="Q756" s="55">
        <v>-1.0920808075442868E-2</v>
      </c>
      <c r="R756" s="6">
        <v>2.7950655893372645E-2</v>
      </c>
      <c r="S756" s="83">
        <v>5.9210572466675285E-2</v>
      </c>
      <c r="T756" s="87">
        <v>0.47205515381739888</v>
      </c>
      <c r="U756" s="83">
        <v>0.10765679448913268</v>
      </c>
      <c r="V756" s="83">
        <v>5.8934539122105792E-2</v>
      </c>
      <c r="W756" s="29">
        <v>1.8267181875483884</v>
      </c>
      <c r="X756">
        <v>0.59257664332525117</v>
      </c>
      <c r="Y756">
        <v>0.67038611876033616</v>
      </c>
      <c r="Z756" s="5">
        <v>0</v>
      </c>
      <c r="AA756">
        <v>0</v>
      </c>
      <c r="AB756" s="5">
        <f>SUM(TBL_DATA[[#This Row],[Consumer.Discretionary.1]:[Utilities.1]])*SQRT(252)</f>
        <v>7.983730505799802E-2</v>
      </c>
      <c r="AC756" s="5">
        <v>0.31653532886310898</v>
      </c>
      <c r="AD756" s="5">
        <v>6.0987191648988005E-2</v>
      </c>
      <c r="AE756" s="5">
        <v>0.17450548639980701</v>
      </c>
      <c r="AF756" s="5">
        <v>6.7883388507724005E-2</v>
      </c>
      <c r="AG756" s="5">
        <v>0</v>
      </c>
      <c r="AH756" s="5">
        <v>6.3297955862520001E-3</v>
      </c>
      <c r="AI756" s="13">
        <v>0.35105259656758703</v>
      </c>
      <c r="AJ756" s="13">
        <v>2.4577314013877E-2</v>
      </c>
      <c r="AK756" s="13">
        <v>-9.7956994206560011E-3</v>
      </c>
      <c r="AL756" s="13">
        <v>0.121262390788815</v>
      </c>
      <c r="AM756" s="13">
        <v>-0.47638330070424201</v>
      </c>
      <c r="AN756" s="13">
        <v>1.2681212355428944</v>
      </c>
      <c r="AO756" s="13">
        <v>-0.63116674329163402</v>
      </c>
      <c r="AP756" s="13">
        <v>0.63695449225126033</v>
      </c>
      <c r="AQ756" s="13">
        <v>1.8992879788345283</v>
      </c>
      <c r="AR756" s="19">
        <v>1.8690469340496775E-3</v>
      </c>
      <c r="AS756" s="19">
        <v>1.457969353393673E-4</v>
      </c>
      <c r="AT756" s="19">
        <v>1.4111914677958496E-3</v>
      </c>
      <c r="AU756" s="19">
        <v>2.5537352134941544E-4</v>
      </c>
      <c r="AV756" s="19">
        <v>-1.3521874124130798E-6</v>
      </c>
      <c r="AW756" s="19">
        <v>6.028836010469594E-4</v>
      </c>
      <c r="AX756" s="19">
        <v>1.7366064730783999E-4</v>
      </c>
      <c r="AY756" s="19">
        <v>2.0748220479910092E-3</v>
      </c>
      <c r="AZ756" s="19">
        <v>-2.0247891289987517E-3</v>
      </c>
      <c r="BA756" s="19">
        <v>5.003740305061506E-4</v>
      </c>
      <c r="BB756" s="19">
        <v>2.2269619812083788E-5</v>
      </c>
      <c r="BC756" s="19">
        <v>1.9748594798970655E-6</v>
      </c>
      <c r="BD756" s="19">
        <v>-6.0699012404507591E-6</v>
      </c>
      <c r="BE756" s="19">
        <v>-3.129761735174995E-5</v>
      </c>
      <c r="BF756" s="19">
        <v>7.6455469095577828E-6</v>
      </c>
      <c r="BG756" s="19">
        <v>5.0684017974244547E-3</v>
      </c>
      <c r="BH756" s="19">
        <v>-1.1377196434522446E-5</v>
      </c>
      <c r="BI756" t="s">
        <v>857</v>
      </c>
      <c r="BJ756" t="s">
        <v>858</v>
      </c>
      <c r="BK756" s="5">
        <v>8.22601318359375E-2</v>
      </c>
      <c r="BL756" s="5" t="s">
        <v>859</v>
      </c>
      <c r="BM756" s="5" t="s">
        <v>858</v>
      </c>
      <c r="BN756" s="5">
        <v>-2.0590359345078468E-2</v>
      </c>
      <c r="BO756" s="5">
        <f xml:space="preserve"> IF(ISBLANK(TBL_DATA[[#This Row],[SMALL.CAP]]),"",  SUM(TBL_DATA[[#This Row],[LARGE.CAP]:[SMALL.CAP]])*SQRT(252))</f>
        <v>7.9837305057997993E-2</v>
      </c>
    </row>
    <row r="757" spans="1:67" x14ac:dyDescent="0.25">
      <c r="A757" s="3">
        <f>DATE(YEAR(TBL_DATA[[#This Row],[Date]]), MONTH(TBL_DATA[[#This Row],[Date]]), DAY(TBL_DATA[[#This Row],[Date]]))</f>
        <v>41837</v>
      </c>
      <c r="B757" s="73" t="s">
        <v>876</v>
      </c>
      <c r="C757" s="11">
        <v>-2.63962595079159E-3</v>
      </c>
      <c r="D757" s="6">
        <v>0.19502836737499174</v>
      </c>
      <c r="E757" s="83">
        <v>-0.10660552094379394</v>
      </c>
      <c r="F757" s="55">
        <v>0.59084989876471161</v>
      </c>
      <c r="G757" s="121">
        <v>0.32089711747593858</v>
      </c>
      <c r="H757" s="120">
        <v>3.9405626652606329E-3</v>
      </c>
      <c r="I757" s="55">
        <v>-4.91928277717264E-2</v>
      </c>
      <c r="J757" s="6">
        <v>1.1494090909936354</v>
      </c>
      <c r="K757" s="6">
        <v>0.44411028445159084</v>
      </c>
      <c r="L757" s="6">
        <v>3.5652071679723989E-3</v>
      </c>
      <c r="M757" s="6">
        <v>7.5908554566382347E-2</v>
      </c>
      <c r="N757" s="6">
        <v>5.4594013005328935E-2</v>
      </c>
      <c r="O757" s="6">
        <v>-1.8676832731837623E-2</v>
      </c>
      <c r="P757" s="55">
        <v>-1.2564125354032143E-2</v>
      </c>
      <c r="Q757" s="55">
        <v>-1.0956649487494608E-2</v>
      </c>
      <c r="R757" s="6">
        <v>3.6063833253808797E-2</v>
      </c>
      <c r="S757" s="83">
        <v>5.9344298039655768E-2</v>
      </c>
      <c r="T757" s="87">
        <v>0.60770511144490724</v>
      </c>
      <c r="U757" s="83">
        <v>0.10909156465834369</v>
      </c>
      <c r="V757" s="83">
        <v>5.8922704154003774E-2</v>
      </c>
      <c r="W757" s="29">
        <v>1.8514351339547432</v>
      </c>
      <c r="X757">
        <v>0.56647781728496538</v>
      </c>
      <c r="Y757">
        <v>0.66641599954652264</v>
      </c>
      <c r="Z757" s="5">
        <v>0</v>
      </c>
      <c r="AA757">
        <v>0</v>
      </c>
      <c r="AB757" s="5">
        <f>SUM(TBL_DATA[[#This Row],[Consumer.Discretionary.1]:[Utilities.1]])*SQRT(252)</f>
        <v>7.7912302954904519E-2</v>
      </c>
      <c r="AC757" s="5">
        <v>0.31421018644436505</v>
      </c>
      <c r="AD757" s="5">
        <v>6.3547526922142994E-2</v>
      </c>
      <c r="AE757" s="5">
        <v>0.176132313640948</v>
      </c>
      <c r="AF757" s="5">
        <v>6.8633152901173E-2</v>
      </c>
      <c r="AG757" s="5">
        <v>0</v>
      </c>
      <c r="AH757" s="5">
        <v>6.3198770140330002E-3</v>
      </c>
      <c r="AI757" s="13">
        <v>0.34115831141011804</v>
      </c>
      <c r="AJ757" s="13">
        <v>1.8059404608241E-2</v>
      </c>
      <c r="AK757" s="13">
        <v>-9.7609657326359987E-3</v>
      </c>
      <c r="AL757" s="13">
        <v>0.12057449428575501</v>
      </c>
      <c r="AM757" s="13">
        <v>-0.46457190771838897</v>
      </c>
      <c r="AN757" s="13">
        <v>1.2597986945055477</v>
      </c>
      <c r="AO757" s="13">
        <v>-0.62549630072979689</v>
      </c>
      <c r="AP757" s="13">
        <v>0.63430239377575082</v>
      </c>
      <c r="AQ757" s="13">
        <v>1.8852949952353446</v>
      </c>
      <c r="AR757" s="19">
        <v>1.8021106308750477E-3</v>
      </c>
      <c r="AS757" s="19">
        <v>1.074037422848633E-4</v>
      </c>
      <c r="AT757" s="19">
        <v>1.5028848809830173E-3</v>
      </c>
      <c r="AU757" s="19">
        <v>2.4255806428702154E-4</v>
      </c>
      <c r="AV757" s="19">
        <v>-1.0441655018647095E-6</v>
      </c>
      <c r="AW757" s="19">
        <v>5.6179880996855465E-4</v>
      </c>
      <c r="AX757" s="19">
        <v>1.6635725173067505E-4</v>
      </c>
      <c r="AY757" s="19">
        <v>1.9612411711627795E-3</v>
      </c>
      <c r="AZ757" s="19">
        <v>-1.9759541429456647E-3</v>
      </c>
      <c r="BA757" s="19">
        <v>5.1957161567012385E-4</v>
      </c>
      <c r="BB757" s="19">
        <v>2.108589603307003E-5</v>
      </c>
      <c r="BC757" s="19">
        <v>1.5671659527298279E-6</v>
      </c>
      <c r="BD757" s="19">
        <v>-4.7197962818494653E-6</v>
      </c>
      <c r="BE757" s="19">
        <v>-2.4111335092265273E-5</v>
      </c>
      <c r="BF757" s="19">
        <v>5.941021325426225E-6</v>
      </c>
      <c r="BG757" s="19">
        <v>4.9379915889698608E-3</v>
      </c>
      <c r="BH757" s="19">
        <v>-8.6548903262789108E-6</v>
      </c>
      <c r="BI757" t="s">
        <v>857</v>
      </c>
      <c r="BJ757" t="s">
        <v>858</v>
      </c>
      <c r="BK757" s="5">
        <v>8.1175856292247772E-2</v>
      </c>
      <c r="BL757" s="5" t="s">
        <v>859</v>
      </c>
      <c r="BM757" s="5" t="s">
        <v>858</v>
      </c>
      <c r="BN757" s="5">
        <v>-2.02755406498909E-2</v>
      </c>
      <c r="BO757" s="5">
        <f xml:space="preserve"> IF(ISBLANK(TBL_DATA[[#This Row],[SMALL.CAP]]),"",  SUM(TBL_DATA[[#This Row],[LARGE.CAP]:[SMALL.CAP]])*SQRT(252))</f>
        <v>7.7912302954904505E-2</v>
      </c>
    </row>
    <row r="758" spans="1:67" x14ac:dyDescent="0.25">
      <c r="A758" s="3">
        <f>DATE(YEAR(TBL_DATA[[#This Row],[Date]]), MONTH(TBL_DATA[[#This Row],[Date]]), DAY(TBL_DATA[[#This Row],[Date]]))</f>
        <v>41838</v>
      </c>
      <c r="B758" s="73" t="s">
        <v>877</v>
      </c>
      <c r="C758" s="11">
        <v>7.5365083395983103E-3</v>
      </c>
      <c r="D758" s="6">
        <v>0.20403470863176998</v>
      </c>
      <c r="E758" s="83">
        <v>-0.12288141262884666</v>
      </c>
      <c r="F758" s="55">
        <v>0.60201653606029282</v>
      </c>
      <c r="G758" s="121">
        <v>0.35067369124528636</v>
      </c>
      <c r="H758" s="120">
        <v>3.8782675138084076E-3</v>
      </c>
      <c r="I758" s="55">
        <v>-4.0634521801003021E-2</v>
      </c>
      <c r="J758" s="6">
        <v>1.1652055353673729</v>
      </c>
      <c r="K758" s="6">
        <v>0.44349010950183643</v>
      </c>
      <c r="L758" s="6">
        <v>3.5903989333035654E-3</v>
      </c>
      <c r="M758" s="6">
        <v>7.6402317649263335E-2</v>
      </c>
      <c r="N758" s="6">
        <v>5.4594013005328935E-2</v>
      </c>
      <c r="O758" s="6">
        <v>-1.1281082497880068E-2</v>
      </c>
      <c r="P758" s="55">
        <v>-1.2624649964120604E-2</v>
      </c>
      <c r="Q758" s="55">
        <v>-1.1006717934321203E-2</v>
      </c>
      <c r="R758" s="6">
        <v>3.6970686801848229E-2</v>
      </c>
      <c r="S758" s="83">
        <v>5.9400597276373875E-2</v>
      </c>
      <c r="T758" s="87">
        <v>0.62239587642249239</v>
      </c>
      <c r="U758" s="83">
        <v>0.11182287327236673</v>
      </c>
      <c r="V758" s="83">
        <v>5.9051774443293494E-2</v>
      </c>
      <c r="W758" s="29">
        <v>1.8936412042918118</v>
      </c>
      <c r="X758">
        <v>0.59217707760878968</v>
      </c>
      <c r="Y758">
        <v>0.66595053082179945</v>
      </c>
      <c r="Z758" s="5">
        <v>0</v>
      </c>
      <c r="AA758">
        <v>0</v>
      </c>
      <c r="AB758" s="5">
        <f>SUM(TBL_DATA[[#This Row],[Consumer.Discretionary.1]:[Utilities.1]])*SQRT(252)</f>
        <v>7.5656150019159249E-2</v>
      </c>
      <c r="AC758" s="5">
        <v>0.31617207087530702</v>
      </c>
      <c r="AD758" s="5">
        <v>6.379589782466899E-2</v>
      </c>
      <c r="AE758" s="5">
        <v>0.17490102823498899</v>
      </c>
      <c r="AF758" s="5">
        <v>6.6287705665539001E-2</v>
      </c>
      <c r="AG758" s="5">
        <v>0</v>
      </c>
      <c r="AH758" s="5">
        <v>6.3446796594399998E-3</v>
      </c>
      <c r="AI758" s="13">
        <v>0.33730255704222994</v>
      </c>
      <c r="AJ758" s="13">
        <v>2.6862575088254001E-2</v>
      </c>
      <c r="AK758" s="13">
        <v>-8.8688121118520001E-3</v>
      </c>
      <c r="AL758" s="13">
        <v>0.120393524691085</v>
      </c>
      <c r="AM758" s="13">
        <v>-0.489411745293798</v>
      </c>
      <c r="AN758" s="13">
        <v>1.2629161958885329</v>
      </c>
      <c r="AO758" s="13">
        <v>-0.64913671421267005</v>
      </c>
      <c r="AP758" s="13">
        <v>0.61377948167586283</v>
      </c>
      <c r="AQ758" s="13">
        <v>1.9120529101012029</v>
      </c>
      <c r="AR758" s="19">
        <v>1.7827238053394956E-3</v>
      </c>
      <c r="AS758" s="19">
        <v>1.118492236019644E-4</v>
      </c>
      <c r="AT758" s="19">
        <v>1.4559775464557873E-3</v>
      </c>
      <c r="AU758" s="19">
        <v>2.3499553829622367E-4</v>
      </c>
      <c r="AV758" s="19">
        <v>-1.1370380421843548E-6</v>
      </c>
      <c r="AW758" s="19">
        <v>5.5758811216627575E-4</v>
      </c>
      <c r="AX758" s="19">
        <v>1.6194003959221626E-4</v>
      </c>
      <c r="AY758" s="19">
        <v>1.9409516238368689E-3</v>
      </c>
      <c r="AZ758" s="19">
        <v>-2.0133625780170759E-3</v>
      </c>
      <c r="BA758" s="19">
        <v>5.1488381275466711E-4</v>
      </c>
      <c r="BB758" s="19">
        <v>1.9479392665522802E-5</v>
      </c>
      <c r="BC758" s="19">
        <v>1.6808450646570088E-6</v>
      </c>
      <c r="BD758" s="19">
        <v>-5.119724921573335E-6</v>
      </c>
      <c r="BE758" s="19">
        <v>-2.6290551413503197E-5</v>
      </c>
      <c r="BF758" s="19">
        <v>6.4468248157329679E-6</v>
      </c>
      <c r="BG758" s="19">
        <v>4.7986764267590213E-3</v>
      </c>
      <c r="BH758" s="19">
        <v>-9.5043416545729063E-6</v>
      </c>
      <c r="BI758" t="s">
        <v>857</v>
      </c>
      <c r="BJ758" t="s">
        <v>858</v>
      </c>
      <c r="BK758" s="5">
        <v>8.2163810729980469E-2</v>
      </c>
      <c r="BL758" s="5" t="s">
        <v>859</v>
      </c>
      <c r="BM758" s="5" t="s">
        <v>858</v>
      </c>
      <c r="BN758" s="5">
        <v>-2.0265839993953705E-2</v>
      </c>
      <c r="BO758" s="5">
        <f xml:space="preserve"> IF(ISBLANK(TBL_DATA[[#This Row],[SMALL.CAP]]),"",  SUM(TBL_DATA[[#This Row],[LARGE.CAP]:[SMALL.CAP]])*SQRT(252))</f>
        <v>7.5656150019159277E-2</v>
      </c>
    </row>
    <row r="759" spans="1:67" x14ac:dyDescent="0.25">
      <c r="A759" s="3">
        <f>DATE(YEAR(TBL_DATA[[#This Row],[Date]]), MONTH(TBL_DATA[[#This Row],[Date]]), DAY(TBL_DATA[[#This Row],[Date]]))</f>
        <v>41841</v>
      </c>
      <c r="B759" s="73" t="s">
        <v>878</v>
      </c>
      <c r="C759" s="11">
        <v>2.1025574262493619E-4</v>
      </c>
      <c r="D759" s="6">
        <v>0.20428786384357944</v>
      </c>
      <c r="E759" s="83">
        <v>-0.12320452685740169</v>
      </c>
      <c r="F759" s="55">
        <v>0.5913268197178384</v>
      </c>
      <c r="G759" s="121">
        <v>0.34392324257118928</v>
      </c>
      <c r="H759" s="120">
        <v>3.8705004765336531E-3</v>
      </c>
      <c r="I759" s="55">
        <v>-4.2323062577755977E-2</v>
      </c>
      <c r="J759" s="6">
        <v>1.1501311063249877</v>
      </c>
      <c r="K759" s="6">
        <v>0.43736488752323033</v>
      </c>
      <c r="L759" s="6">
        <v>3.5842906135365236E-3</v>
      </c>
      <c r="M759" s="6">
        <v>7.5856022960223077E-2</v>
      </c>
      <c r="N759" s="6">
        <v>5.4594013005328935E-2</v>
      </c>
      <c r="O759" s="6">
        <v>-1.1073198667633455E-2</v>
      </c>
      <c r="P759" s="55">
        <v>-1.2603210608895807E-2</v>
      </c>
      <c r="Q759" s="55">
        <v>-1.0996847176781689E-2</v>
      </c>
      <c r="R759" s="6">
        <v>3.8056603602940386E-2</v>
      </c>
      <c r="S759" s="83">
        <v>5.9416489004965448E-2</v>
      </c>
      <c r="T759" s="87">
        <v>0.64050576263030268</v>
      </c>
      <c r="U759" s="83">
        <v>0.1159294281482337</v>
      </c>
      <c r="V759" s="83">
        <v>5.9055712152902166E-2</v>
      </c>
      <c r="W759" s="29">
        <v>1.9630519033972331</v>
      </c>
      <c r="X759">
        <v>0.58644969312907758</v>
      </c>
      <c r="Y759">
        <v>0.66133568444718782</v>
      </c>
      <c r="Z759" s="5">
        <v>0</v>
      </c>
      <c r="AA759">
        <v>0</v>
      </c>
      <c r="AB759" s="5">
        <f>SUM(TBL_DATA[[#This Row],[Consumer.Discretionary.1]:[Utilities.1]])*SQRT(252)</f>
        <v>8.0831277732820991E-2</v>
      </c>
      <c r="AC759" s="5">
        <v>0.31510314326885197</v>
      </c>
      <c r="AD759" s="5">
        <v>6.2858559865647007E-2</v>
      </c>
      <c r="AE759" s="5">
        <v>0.18026589205042698</v>
      </c>
      <c r="AF759" s="5">
        <v>6.5738769766928995E-2</v>
      </c>
      <c r="AG759" s="5">
        <v>0</v>
      </c>
      <c r="AH759" s="5">
        <v>6.4297006270089994E-3</v>
      </c>
      <c r="AI759" s="13">
        <v>0.33350509416877794</v>
      </c>
      <c r="AJ759" s="13">
        <v>2.3854658861444E-2</v>
      </c>
      <c r="AK759" s="13">
        <v>-7.5907088193430004E-3</v>
      </c>
      <c r="AL759" s="13">
        <v>0.13044577778109401</v>
      </c>
      <c r="AM759" s="13">
        <v>-0.44702945106914105</v>
      </c>
      <c r="AN759" s="13">
        <v>1.2778877744192483</v>
      </c>
      <c r="AO759" s="13">
        <v>-0.61430633791755207</v>
      </c>
      <c r="AP759" s="13">
        <v>0.66358143650169621</v>
      </c>
      <c r="AQ759" s="13">
        <v>1.8921941123368002</v>
      </c>
      <c r="AR759" s="19">
        <v>2.0647056318746368E-3</v>
      </c>
      <c r="AS759" s="19">
        <v>1.7897317611009387E-4</v>
      </c>
      <c r="AT759" s="19">
        <v>1.4364631357020555E-3</v>
      </c>
      <c r="AU759" s="19">
        <v>2.4963729448828752E-4</v>
      </c>
      <c r="AV759" s="19">
        <v>-4.7755416237595945E-8</v>
      </c>
      <c r="AW759" s="19">
        <v>5.8614479049835767E-4</v>
      </c>
      <c r="AX759" s="19">
        <v>1.4565390491050502E-4</v>
      </c>
      <c r="AY759" s="19">
        <v>2.3286050855054153E-3</v>
      </c>
      <c r="AZ759" s="19">
        <v>-2.449821890417815E-3</v>
      </c>
      <c r="BA759" s="19">
        <v>5.3687370972990017E-4</v>
      </c>
      <c r="BB759" s="19">
        <v>1.470479883949494E-5</v>
      </c>
      <c r="BC759" s="19">
        <v>2.430569833230622E-7</v>
      </c>
      <c r="BD759" s="19">
        <v>-3.4830938990391993E-7</v>
      </c>
      <c r="BE759" s="19">
        <v>-8.7177206824164279E-7</v>
      </c>
      <c r="BF759" s="19">
        <v>4.2246731231360298E-7</v>
      </c>
      <c r="BG759" s="19">
        <v>5.0923113686257423E-3</v>
      </c>
      <c r="BH759" s="19">
        <v>1.350703614603327E-7</v>
      </c>
      <c r="BI759" t="s">
        <v>857</v>
      </c>
      <c r="BJ759" t="s">
        <v>858</v>
      </c>
      <c r="BK759" s="5">
        <v>8.135291188955307E-2</v>
      </c>
      <c r="BL759" s="5" t="s">
        <v>879</v>
      </c>
      <c r="BM759" s="5" t="s">
        <v>858</v>
      </c>
      <c r="BN759" s="5">
        <v>-1.9433170557022095E-2</v>
      </c>
      <c r="BO759" s="5">
        <f xml:space="preserve"> IF(ISBLANK(TBL_DATA[[#This Row],[SMALL.CAP]]),"",  SUM(TBL_DATA[[#This Row],[LARGE.CAP]:[SMALL.CAP]])*SQRT(252))</f>
        <v>8.0831277732820991E-2</v>
      </c>
    </row>
    <row r="760" spans="1:67" x14ac:dyDescent="0.25">
      <c r="A760" s="3">
        <f>DATE(YEAR(TBL_DATA[[#This Row],[Date]]), MONTH(TBL_DATA[[#This Row],[Date]]), DAY(TBL_DATA[[#This Row],[Date]]))</f>
        <v>41842</v>
      </c>
      <c r="B760" s="73" t="s">
        <v>880</v>
      </c>
      <c r="C760" s="11">
        <v>1.9021566183184619E-3</v>
      </c>
      <c r="D760" s="6">
        <v>0.20657860797415006</v>
      </c>
      <c r="E760" s="83">
        <v>-0.13654163555783017</v>
      </c>
      <c r="F760" s="55">
        <v>0.58096634030668459</v>
      </c>
      <c r="G760" s="122">
        <v>0.34081117478227346</v>
      </c>
      <c r="H760" s="120">
        <v>3.8382125439547069E-3</v>
      </c>
      <c r="I760" s="55">
        <v>-4.8739859685775544E-2</v>
      </c>
      <c r="J760" s="6">
        <v>1.1369718398565392</v>
      </c>
      <c r="K760" s="6">
        <v>0.42470731167211989</v>
      </c>
      <c r="L760" s="6">
        <v>3.5856552360386111E-3</v>
      </c>
      <c r="M760" s="6">
        <v>7.5045451120439519E-2</v>
      </c>
      <c r="N760" s="6">
        <v>5.4594013005328935E-2</v>
      </c>
      <c r="O760" s="6">
        <v>-9.1921050074466049E-3</v>
      </c>
      <c r="P760" s="55">
        <v>-1.2530174783013721E-2</v>
      </c>
      <c r="Q760" s="55">
        <v>-1.0940976407960564E-2</v>
      </c>
      <c r="R760" s="54">
        <v>3.2123588658094171E-2</v>
      </c>
      <c r="S760" s="83">
        <v>5.9331394090924756E-2</v>
      </c>
      <c r="T760" s="87">
        <v>0.54142649351648642</v>
      </c>
      <c r="U760" s="83">
        <v>0.10564551504352382</v>
      </c>
      <c r="V760" s="83">
        <v>5.8870156679250524E-2</v>
      </c>
      <c r="W760" s="29">
        <v>1.7945512803562798</v>
      </c>
      <c r="X760">
        <v>0.58379035173791072</v>
      </c>
      <c r="Y760">
        <v>0.65169572015789712</v>
      </c>
      <c r="Z760" s="5">
        <v>0</v>
      </c>
      <c r="AA760">
        <v>0</v>
      </c>
      <c r="AB760" s="5">
        <f>SUM(TBL_DATA[[#This Row],[Consumer.Discretionary.1]:[Utilities.1]])*SQRT(252)</f>
        <v>8.3976872109034276E-2</v>
      </c>
      <c r="AC760" s="5">
        <v>0.31444262205914297</v>
      </c>
      <c r="AD760" s="5">
        <v>6.2547032287916998E-2</v>
      </c>
      <c r="AE760" s="5">
        <v>0.179996988836164</v>
      </c>
      <c r="AF760" s="5">
        <v>6.5921490646258005E-2</v>
      </c>
      <c r="AG760" s="5">
        <v>0</v>
      </c>
      <c r="AH760" s="5">
        <v>6.4284209894639992E-3</v>
      </c>
      <c r="AI760" s="13">
        <v>0.33532028266226305</v>
      </c>
      <c r="AJ760" s="13">
        <v>2.8687632716504999E-2</v>
      </c>
      <c r="AK760" s="13">
        <v>-7.1517589060689996E-3</v>
      </c>
      <c r="AL760" s="13">
        <v>0.131578924601052</v>
      </c>
      <c r="AM760" s="13">
        <v>-0.43296662730000696</v>
      </c>
      <c r="AN760" s="13">
        <v>1.2610868846832117</v>
      </c>
      <c r="AO760" s="13">
        <v>-0.57628187609052095</v>
      </c>
      <c r="AP760" s="13">
        <v>0.68480500859269078</v>
      </c>
      <c r="AQ760" s="13">
        <v>1.8373687607737326</v>
      </c>
      <c r="AR760" s="19">
        <v>2.1626611506180599E-3</v>
      </c>
      <c r="AS760" s="19">
        <v>2.8934188719339582E-4</v>
      </c>
      <c r="AT760" s="19">
        <v>1.4134292466475428E-3</v>
      </c>
      <c r="AU760" s="19">
        <v>1.8491225305450435E-4</v>
      </c>
      <c r="AV760" s="19">
        <v>-8.5792060031888816E-7</v>
      </c>
      <c r="AW760" s="19">
        <v>4.996453158468418E-4</v>
      </c>
      <c r="AX760" s="19">
        <v>1.330370729553605E-4</v>
      </c>
      <c r="AY760" s="19">
        <v>2.4896702468254336E-3</v>
      </c>
      <c r="AZ760" s="19">
        <v>-2.416737505031592E-3</v>
      </c>
      <c r="BA760" s="19">
        <v>5.2664029218734006E-4</v>
      </c>
      <c r="BB760" s="19">
        <v>8.3036622458342647E-6</v>
      </c>
      <c r="BC760" s="19">
        <v>1.2767834285150342E-6</v>
      </c>
      <c r="BD760" s="19">
        <v>-3.8695530875549463E-6</v>
      </c>
      <c r="BE760" s="19">
        <v>-1.9825287751382859E-5</v>
      </c>
      <c r="BF760" s="19">
        <v>4.8717926078344491E-6</v>
      </c>
      <c r="BG760" s="19">
        <v>5.3147367239882344E-3</v>
      </c>
      <c r="BH760" s="19">
        <v>-7.144757243243271E-6</v>
      </c>
      <c r="BI760" t="s">
        <v>857</v>
      </c>
      <c r="BJ760" t="s">
        <v>858</v>
      </c>
      <c r="BK760" s="5">
        <v>7.9563841223716736E-2</v>
      </c>
      <c r="BL760" s="5" t="s">
        <v>879</v>
      </c>
      <c r="BM760" s="5" t="s">
        <v>858</v>
      </c>
      <c r="BN760" s="5">
        <v>-1.9354313611984253E-2</v>
      </c>
      <c r="BO760" s="5">
        <f xml:space="preserve"> IF(ISBLANK(TBL_DATA[[#This Row],[SMALL.CAP]]),"",  SUM(TBL_DATA[[#This Row],[LARGE.CAP]:[SMALL.CAP]])*SQRT(252))</f>
        <v>8.397687210903429E-2</v>
      </c>
    </row>
    <row r="761" spans="1:67" x14ac:dyDescent="0.25">
      <c r="A761" s="3">
        <f>DATE(YEAR(TBL_DATA[[#This Row],[Date]]), MONTH(TBL_DATA[[#This Row],[Date]]), DAY(TBL_DATA[[#This Row],[Date]]))</f>
        <v>41843</v>
      </c>
      <c r="B761" s="73" t="s">
        <v>881</v>
      </c>
      <c r="C761" s="11">
        <v>2.0418135568007938E-3</v>
      </c>
      <c r="D761" s="6">
        <v>0.2090422165332575</v>
      </c>
      <c r="E761" s="83">
        <v>-0.13886932962139487</v>
      </c>
      <c r="F761" s="55">
        <v>0.58616254319584049</v>
      </c>
      <c r="G761" s="121">
        <v>0.34371112365299544</v>
      </c>
      <c r="H761" s="120">
        <v>3.835571148391022E-3</v>
      </c>
      <c r="I761" s="55">
        <v>-3.5833909438698019E-2</v>
      </c>
      <c r="J761" s="6">
        <v>1.1291280928319325</v>
      </c>
      <c r="K761" s="6">
        <v>0.41866225173483834</v>
      </c>
      <c r="L761" s="6">
        <v>3.6099134002012204E-3</v>
      </c>
      <c r="M761" s="6">
        <v>7.5159311294205292E-2</v>
      </c>
      <c r="N761" s="6">
        <v>5.4594013005328935E-2</v>
      </c>
      <c r="O761" s="6">
        <v>-7.169060015265516E-3</v>
      </c>
      <c r="P761" s="55">
        <v>-1.2519068499204132E-2</v>
      </c>
      <c r="Q761" s="55">
        <v>-1.0927458966640023E-2</v>
      </c>
      <c r="R761" s="6">
        <v>3.6215970928842767E-2</v>
      </c>
      <c r="S761" s="83">
        <v>5.9335526557324346E-2</v>
      </c>
      <c r="T761" s="87">
        <v>0.61035897092535851</v>
      </c>
      <c r="U761" s="83">
        <v>0.11395722645025397</v>
      </c>
      <c r="V761" s="83">
        <v>5.8954356638830224E-2</v>
      </c>
      <c r="W761" s="29">
        <v>1.9329737944285557</v>
      </c>
      <c r="X761">
        <v>0.58626881518037066</v>
      </c>
      <c r="Y761">
        <v>0.64704115150030339</v>
      </c>
      <c r="Z761" s="5">
        <v>0</v>
      </c>
      <c r="AA761">
        <v>0</v>
      </c>
      <c r="AB761" s="5">
        <f>SUM(TBL_DATA[[#This Row],[Consumer.Discretionary.1]:[Utilities.1]])*SQRT(252)</f>
        <v>9.5891706945706687E-2</v>
      </c>
      <c r="AC761" s="5">
        <v>0.31338395160032806</v>
      </c>
      <c r="AD761" s="5">
        <v>6.6607390772292996E-2</v>
      </c>
      <c r="AE761" s="5">
        <v>0.17784509241325899</v>
      </c>
      <c r="AF761" s="5">
        <v>6.5986087747064992E-2</v>
      </c>
      <c r="AG761" s="5">
        <v>0</v>
      </c>
      <c r="AH761" s="5">
        <v>6.4884779944590007E-3</v>
      </c>
      <c r="AI761" s="13">
        <v>0.329739423872908</v>
      </c>
      <c r="AJ761" s="13">
        <v>2.8630212095709005E-2</v>
      </c>
      <c r="AK761" s="13">
        <v>-5.9086270038659992E-3</v>
      </c>
      <c r="AL761" s="13">
        <v>0.13318893128384601</v>
      </c>
      <c r="AM761" s="13">
        <v>-0.43412115091450698</v>
      </c>
      <c r="AN761" s="13">
        <v>1.2594394010971157</v>
      </c>
      <c r="AO761" s="13">
        <v>-0.57759961123562198</v>
      </c>
      <c r="AP761" s="13">
        <v>0.68183978986149374</v>
      </c>
      <c r="AQ761" s="13">
        <v>1.8370390123327378</v>
      </c>
      <c r="AR761" s="19">
        <v>2.1691878367657695E-3</v>
      </c>
      <c r="AS761" s="19">
        <v>3.0043012931982007E-4</v>
      </c>
      <c r="AT761" s="19">
        <v>1.6886528859129254E-3</v>
      </c>
      <c r="AU761" s="19">
        <v>1.9783628664405794E-4</v>
      </c>
      <c r="AV761" s="19">
        <v>4.9161409070087186E-7</v>
      </c>
      <c r="AW761" s="19">
        <v>6.2256331027341538E-4</v>
      </c>
      <c r="AX761" s="19">
        <v>1.1379834065851875E-4</v>
      </c>
      <c r="AY761" s="19">
        <v>2.7676747477932179E-3</v>
      </c>
      <c r="AZ761" s="19">
        <v>-2.3332558173186657E-3</v>
      </c>
      <c r="BA761" s="19">
        <v>5.16647805185314E-4</v>
      </c>
      <c r="BB761" s="19">
        <v>-3.4173923768606193E-6</v>
      </c>
      <c r="BC761" s="19">
        <v>-5.0284285514185579E-7</v>
      </c>
      <c r="BD761" s="19">
        <v>2.04055437291697E-6</v>
      </c>
      <c r="BE761" s="19">
        <v>1.1668824544757102E-5</v>
      </c>
      <c r="BF761" s="19">
        <v>-2.5904311526598718E-6</v>
      </c>
      <c r="BG761" s="19">
        <v>6.0251907319156623E-3</v>
      </c>
      <c r="BH761" s="19">
        <v>4.8029101226794241E-6</v>
      </c>
      <c r="BI761" t="s">
        <v>857</v>
      </c>
      <c r="BJ761" t="s">
        <v>858</v>
      </c>
      <c r="BK761" s="5">
        <v>8.0233283340930939E-2</v>
      </c>
      <c r="BL761" s="5" t="s">
        <v>879</v>
      </c>
      <c r="BM761" s="5" t="s">
        <v>858</v>
      </c>
      <c r="BN761" s="5">
        <v>-1.9173800945281982E-2</v>
      </c>
      <c r="BO761" s="5">
        <f xml:space="preserve"> IF(ISBLANK(TBL_DATA[[#This Row],[SMALL.CAP]]),"",  SUM(TBL_DATA[[#This Row],[LARGE.CAP]:[SMALL.CAP]])*SQRT(252))</f>
        <v>9.5891706945706701E-2</v>
      </c>
    </row>
    <row r="762" spans="1:67" x14ac:dyDescent="0.25">
      <c r="A762" s="3">
        <f>DATE(YEAR(TBL_DATA[[#This Row],[Date]]), MONTH(TBL_DATA[[#This Row],[Date]]), DAY(TBL_DATA[[#This Row],[Date]]))</f>
        <v>41844</v>
      </c>
      <c r="B762" s="73" t="s">
        <v>882</v>
      </c>
      <c r="C762" s="11">
        <v>-4.2955783693628957E-3</v>
      </c>
      <c r="D762" s="6">
        <v>0.20384868094027064</v>
      </c>
      <c r="E762" s="83">
        <v>-0.15845316218009042</v>
      </c>
      <c r="F762" s="55">
        <v>0.58664553594968194</v>
      </c>
      <c r="G762" s="122">
        <v>0.34097518657559456</v>
      </c>
      <c r="H762" s="120">
        <v>3.8617151690490967E-3</v>
      </c>
      <c r="I762" s="55">
        <v>-6.0704586658141713E-2</v>
      </c>
      <c r="J762" s="6">
        <v>1.1194502417623275</v>
      </c>
      <c r="K762" s="6">
        <v>0.4078214345643188</v>
      </c>
      <c r="L762" s="6">
        <v>3.6606288358563286E-3</v>
      </c>
      <c r="M762" s="6">
        <v>7.5514373745829602E-2</v>
      </c>
      <c r="N762" s="6">
        <v>5.5265850487759428E-2</v>
      </c>
      <c r="O762" s="6">
        <v>-1.1433843125498222E-2</v>
      </c>
      <c r="P762" s="55">
        <v>-1.2680502136939274E-2</v>
      </c>
      <c r="Q762" s="55">
        <v>-1.108137363203588E-2</v>
      </c>
      <c r="R762" s="54">
        <v>1.6762165069818424E-2</v>
      </c>
      <c r="S762" s="83">
        <v>5.9410340782255204E-2</v>
      </c>
      <c r="T762" s="87">
        <v>0.2821422137814934</v>
      </c>
      <c r="U762" s="83">
        <v>9.6611056303132603E-2</v>
      </c>
      <c r="V762" s="83">
        <v>5.9375062581999469E-2</v>
      </c>
      <c r="W762" s="29">
        <v>1.6271318648247091</v>
      </c>
      <c r="X762">
        <v>0.58393080632519689</v>
      </c>
      <c r="Y762">
        <v>0.6386089840930198</v>
      </c>
      <c r="Z762" s="5">
        <v>0</v>
      </c>
      <c r="AA762">
        <v>0</v>
      </c>
      <c r="AB762" s="5">
        <f>SUM(TBL_DATA[[#This Row],[Consumer.Discretionary.1]:[Utilities.1]])*SQRT(252)</f>
        <v>9.3084987381393175E-2</v>
      </c>
      <c r="AC762" s="5">
        <v>0.30361795445115597</v>
      </c>
      <c r="AD762" s="5">
        <v>6.6755855040463996E-2</v>
      </c>
      <c r="AE762" s="5">
        <v>0.17995506171588402</v>
      </c>
      <c r="AF762" s="5">
        <v>6.4719493955876006E-2</v>
      </c>
      <c r="AG762" s="5">
        <v>2.1136643468849998E-3</v>
      </c>
      <c r="AH762" s="5">
        <v>6.4168542835940003E-3</v>
      </c>
      <c r="AI762" s="13">
        <v>0.33145550795619799</v>
      </c>
      <c r="AJ762" s="13">
        <v>2.7944954023330998E-2</v>
      </c>
      <c r="AK762" s="13">
        <v>-3.5028424148500006E-3</v>
      </c>
      <c r="AL762" s="13">
        <v>0.132865562379851</v>
      </c>
      <c r="AM762" s="13">
        <v>-0.43044220390660798</v>
      </c>
      <c r="AN762" s="13">
        <v>1.2649293000403541</v>
      </c>
      <c r="AO762" s="13">
        <v>-0.58302943820857289</v>
      </c>
      <c r="AP762" s="13">
        <v>0.6818998618317812</v>
      </c>
      <c r="AQ762" s="13">
        <v>1.8479587382489271</v>
      </c>
      <c r="AR762" s="19">
        <v>2.0979986023645864E-3</v>
      </c>
      <c r="AS762" s="19">
        <v>2.9092301265220129E-4</v>
      </c>
      <c r="AT762" s="19">
        <v>1.6177485840478093E-3</v>
      </c>
      <c r="AU762" s="19">
        <v>1.888529349859809E-4</v>
      </c>
      <c r="AV762" s="19">
        <v>3.636073222422666E-7</v>
      </c>
      <c r="AW762" s="19">
        <v>6.042170675428385E-4</v>
      </c>
      <c r="AX762" s="19">
        <v>1.1015988759291109E-4</v>
      </c>
      <c r="AY762" s="19">
        <v>2.7039926323310756E-3</v>
      </c>
      <c r="AZ762" s="19">
        <v>-2.2486131345890057E-3</v>
      </c>
      <c r="BA762" s="19">
        <v>5.0031836008339759E-4</v>
      </c>
      <c r="BB762" s="19">
        <v>-2.1585208875631861E-6</v>
      </c>
      <c r="BC762" s="19">
        <v>-3.4105906886086448E-7</v>
      </c>
      <c r="BD762" s="19">
        <v>1.4853896189680676E-6</v>
      </c>
      <c r="BE762" s="19">
        <v>8.6720700685970708E-6</v>
      </c>
      <c r="BF762" s="19">
        <v>-1.888793844985614E-6</v>
      </c>
      <c r="BG762" s="19">
        <v>5.8522275240409736E-3</v>
      </c>
      <c r="BH762" s="19">
        <v>3.6479026317811733E-6</v>
      </c>
      <c r="BI762" t="s">
        <v>857</v>
      </c>
      <c r="BJ762" t="s">
        <v>858</v>
      </c>
      <c r="BK762" s="5">
        <v>8.4889702498912811E-2</v>
      </c>
      <c r="BL762" s="5" t="s">
        <v>879</v>
      </c>
      <c r="BM762" s="5" t="s">
        <v>858</v>
      </c>
      <c r="BN762" s="5">
        <v>-1.8917467445135117E-2</v>
      </c>
      <c r="BO762" s="5">
        <f xml:space="preserve"> IF(ISBLANK(TBL_DATA[[#This Row],[SMALL.CAP]]),"",  SUM(TBL_DATA[[#This Row],[LARGE.CAP]:[SMALL.CAP]])*SQRT(252))</f>
        <v>9.3084987381393175E-2</v>
      </c>
    </row>
    <row r="763" spans="1:67" x14ac:dyDescent="0.25">
      <c r="A763" s="3">
        <f>DATE(YEAR(TBL_DATA[[#This Row],[Date]]), MONTH(TBL_DATA[[#This Row],[Date]]), DAY(TBL_DATA[[#This Row],[Date]]))</f>
        <v>41845</v>
      </c>
      <c r="B763" s="73" t="s">
        <v>883</v>
      </c>
      <c r="C763" s="11">
        <v>-3.2883749900989674E-3</v>
      </c>
      <c r="D763" s="6">
        <v>0.19988997504600303</v>
      </c>
      <c r="E763" s="83">
        <v>-0.10087307329417172</v>
      </c>
      <c r="F763" s="55">
        <v>0.50920561580826607</v>
      </c>
      <c r="G763" s="121">
        <v>0.30602993119419536</v>
      </c>
      <c r="H763" s="120">
        <v>3.5664484074808601E-3</v>
      </c>
      <c r="I763" s="55">
        <v>-1.5761556255594611E-2</v>
      </c>
      <c r="J763" s="6">
        <v>1.0016939429720857</v>
      </c>
      <c r="K763" s="6">
        <v>0.38730310284290154</v>
      </c>
      <c r="L763" s="6">
        <v>3.3511079382314494E-3</v>
      </c>
      <c r="M763" s="6">
        <v>6.7961952361087166E-2</v>
      </c>
      <c r="N763" s="6">
        <v>4.458952902235639E-2</v>
      </c>
      <c r="O763" s="6">
        <v>-1.4684619351822525E-2</v>
      </c>
      <c r="P763" s="55">
        <v>-1.1210466210444628E-2</v>
      </c>
      <c r="Q763" s="55">
        <v>-9.7712713939014668E-3</v>
      </c>
      <c r="R763" s="6">
        <v>2.9617240933748068E-3</v>
      </c>
      <c r="S763" s="83">
        <v>5.9145156791136279E-2</v>
      </c>
      <c r="T763" s="87">
        <v>5.0075513432718842E-2</v>
      </c>
      <c r="U763" s="83">
        <v>8.2730503728397187E-2</v>
      </c>
      <c r="V763" s="83">
        <v>5.914205034886489E-2</v>
      </c>
      <c r="W763" s="29">
        <v>1.398844024520449</v>
      </c>
      <c r="X763">
        <v>0.55319972089128477</v>
      </c>
      <c r="Y763">
        <v>0.62233680820187831</v>
      </c>
      <c r="Z763" s="5">
        <v>0</v>
      </c>
      <c r="AA763">
        <v>0</v>
      </c>
      <c r="AB763" s="5">
        <f>SUM(TBL_DATA[[#This Row],[Consumer.Discretionary.1]:[Utilities.1]])*SQRT(252)</f>
        <v>9.5910433907049911E-2</v>
      </c>
      <c r="AC763" s="5">
        <v>0.29942007843638196</v>
      </c>
      <c r="AD763" s="5">
        <v>6.6315780788267997E-2</v>
      </c>
      <c r="AE763" s="5">
        <v>0.17820869647892901</v>
      </c>
      <c r="AF763" s="5">
        <v>6.3515453837963004E-2</v>
      </c>
      <c r="AG763" s="5">
        <v>2.1468817667669999E-3</v>
      </c>
      <c r="AH763" s="5">
        <v>6.3757467778749995E-3</v>
      </c>
      <c r="AI763" s="13">
        <v>0.323210634549361</v>
      </c>
      <c r="AJ763" s="13">
        <v>3.2626233602811999E-2</v>
      </c>
      <c r="AK763" s="13">
        <v>-2.8451631856669986E-3</v>
      </c>
      <c r="AL763" s="13">
        <v>0.13154745256005901</v>
      </c>
      <c r="AM763" s="13">
        <v>-0.43443690468102597</v>
      </c>
      <c r="AN763" s="13">
        <v>1.2509499546808671</v>
      </c>
      <c r="AO763" s="13">
        <v>-0.58486506374914393</v>
      </c>
      <c r="AP763" s="13">
        <v>0.66608489093172318</v>
      </c>
      <c r="AQ763" s="13">
        <v>1.835815018430011</v>
      </c>
      <c r="AR763" s="19">
        <v>1.9742331805857162E-3</v>
      </c>
      <c r="AS763" s="19">
        <v>3.2198985929219107E-4</v>
      </c>
      <c r="AT763" s="19">
        <v>1.5111202032634188E-3</v>
      </c>
      <c r="AU763" s="19">
        <v>1.3088181968372751E-4</v>
      </c>
      <c r="AV763" s="19">
        <v>5.8381940745668664E-6</v>
      </c>
      <c r="AW763" s="19">
        <v>5.120502498058197E-4</v>
      </c>
      <c r="AX763" s="19">
        <v>9.4910554638666725E-5</v>
      </c>
      <c r="AY763" s="19">
        <v>2.975306791710204E-3</v>
      </c>
      <c r="AZ763" s="19">
        <v>-2.0000457304962557E-3</v>
      </c>
      <c r="BA763" s="19">
        <v>5.1674176776111069E-4</v>
      </c>
      <c r="BB763" s="19">
        <v>-1.2374556917594155E-6</v>
      </c>
      <c r="BC763" s="19">
        <v>-1.3067519523275941E-6</v>
      </c>
      <c r="BD763" s="19">
        <v>4.7034892929645093E-6</v>
      </c>
      <c r="BE763" s="19">
        <v>2.5844564451858167E-5</v>
      </c>
      <c r="BF763" s="19">
        <v>-5.9524499529202944E-6</v>
      </c>
      <c r="BG763" s="19">
        <v>6.0083268724245697E-3</v>
      </c>
      <c r="BH763" s="19">
        <v>1.017371036326076E-5</v>
      </c>
      <c r="BI763" t="s">
        <v>857</v>
      </c>
      <c r="BJ763" t="s">
        <v>858</v>
      </c>
      <c r="BK763" s="5">
        <v>8.0840915441513062E-2</v>
      </c>
      <c r="BL763" s="5" t="s">
        <v>879</v>
      </c>
      <c r="BM763" s="5" t="s">
        <v>858</v>
      </c>
      <c r="BN763" s="5">
        <v>-1.8716469407081604E-2</v>
      </c>
      <c r="BO763" s="5">
        <f xml:space="preserve"> IF(ISBLANK(TBL_DATA[[#This Row],[SMALL.CAP]]),"",  SUM(TBL_DATA[[#This Row],[LARGE.CAP]:[SMALL.CAP]])*SQRT(252))</f>
        <v>9.5910433907049897E-2</v>
      </c>
    </row>
    <row r="764" spans="1:67" x14ac:dyDescent="0.25">
      <c r="A764" s="3">
        <f>DATE(YEAR(TBL_DATA[[#This Row],[Date]]), MONTH(TBL_DATA[[#This Row],[Date]]), DAY(TBL_DATA[[#This Row],[Date]]))</f>
        <v>41848</v>
      </c>
      <c r="B764" s="73" t="s">
        <v>884</v>
      </c>
      <c r="C764" s="11">
        <v>-2.6909310832470379E-4</v>
      </c>
      <c r="D764" s="6">
        <v>0.19956709292297026</v>
      </c>
      <c r="E764" s="83">
        <v>-6.9244857647499769E-2</v>
      </c>
      <c r="F764" s="55">
        <v>0.52588592179185589</v>
      </c>
      <c r="G764" s="121">
        <v>0.34783878411681263</v>
      </c>
      <c r="H764" s="120">
        <v>3.3433153081557244E-3</v>
      </c>
      <c r="I764" s="55">
        <v>1.4573164997587762E-2</v>
      </c>
      <c r="J764" s="6">
        <v>0.95088295740437978</v>
      </c>
      <c r="K764" s="6">
        <v>0.36749586440593618</v>
      </c>
      <c r="L764" s="6">
        <v>3.2925436236683255E-3</v>
      </c>
      <c r="M764" s="6">
        <v>6.5720388701858673E-2</v>
      </c>
      <c r="N764" s="6">
        <v>4.1287457848196665E-2</v>
      </c>
      <c r="O764" s="6">
        <v>-1.4949760930281331E-2</v>
      </c>
      <c r="P764" s="55">
        <v>-1.0707678304150748E-2</v>
      </c>
      <c r="Q764" s="55">
        <v>-9.3159519120308999E-3</v>
      </c>
      <c r="R764" s="6">
        <v>9.3260117795690434E-4</v>
      </c>
      <c r="S764" s="83">
        <v>5.9143718860392977E-2</v>
      </c>
      <c r="T764" s="87">
        <v>1.5768389203903159E-2</v>
      </c>
      <c r="U764" s="83">
        <v>7.6557742174932608E-2</v>
      </c>
      <c r="V764" s="83">
        <v>5.8905837268321035E-2</v>
      </c>
      <c r="W764" s="29">
        <v>1.2996630847670607</v>
      </c>
      <c r="X764">
        <v>0.58977858906271985</v>
      </c>
      <c r="Y764">
        <v>0.6062143716590167</v>
      </c>
      <c r="Z764" s="5">
        <v>0</v>
      </c>
      <c r="AA764">
        <v>0</v>
      </c>
      <c r="AB764" s="5">
        <f>SUM(TBL_DATA[[#This Row],[Consumer.Discretionary.1]:[Utilities.1]])*SQRT(252)</f>
        <v>9.3189468787720872E-2</v>
      </c>
      <c r="AC764" s="5">
        <v>0.29831289632658697</v>
      </c>
      <c r="AD764" s="5">
        <v>6.5826678980642997E-2</v>
      </c>
      <c r="AE764" s="5">
        <v>0.17741214501913399</v>
      </c>
      <c r="AF764" s="5">
        <v>6.365884649807399E-2</v>
      </c>
      <c r="AG764" s="5">
        <v>0</v>
      </c>
      <c r="AH764" s="5">
        <v>6.3099172036210011E-3</v>
      </c>
      <c r="AI764" s="13">
        <v>0.32016453332620104</v>
      </c>
      <c r="AJ764" s="13">
        <v>3.2049350031693E-2</v>
      </c>
      <c r="AK764" s="13">
        <v>-1.1401601476930014E-3</v>
      </c>
      <c r="AL764" s="13">
        <v>0.13306181621626201</v>
      </c>
      <c r="AM764" s="13">
        <v>-0.43931068381830801</v>
      </c>
      <c r="AN764" s="13">
        <v>1.2592413910106834</v>
      </c>
      <c r="AO764" s="13">
        <v>-0.602896051374469</v>
      </c>
      <c r="AP764" s="13">
        <v>0.65634533963621444</v>
      </c>
      <c r="AQ764" s="13">
        <v>1.8621374423851524</v>
      </c>
      <c r="AR764" s="19">
        <v>1.8815945990470874E-3</v>
      </c>
      <c r="AS764" s="19">
        <v>3.0573482053555503E-4</v>
      </c>
      <c r="AT764" s="19">
        <v>1.4742808509628376E-3</v>
      </c>
      <c r="AU764" s="19">
        <v>1.1058496963988936E-4</v>
      </c>
      <c r="AV764" s="19">
        <v>6.3767987015772834E-6</v>
      </c>
      <c r="AW764" s="19">
        <v>4.7999823397446186E-4</v>
      </c>
      <c r="AX764" s="19">
        <v>9.0527974344306106E-5</v>
      </c>
      <c r="AY764" s="19">
        <v>2.9001706042694193E-3</v>
      </c>
      <c r="AZ764" s="19">
        <v>-1.8591529074755465E-3</v>
      </c>
      <c r="BA764" s="19">
        <v>4.7779678403461556E-4</v>
      </c>
      <c r="BB764" s="19">
        <v>2.4720153592556512E-6</v>
      </c>
      <c r="BC764" s="19">
        <v>-1.4572273946582461E-6</v>
      </c>
      <c r="BD764" s="19">
        <v>5.1995120345743851E-6</v>
      </c>
      <c r="BE764" s="19">
        <v>2.84798539747817E-5</v>
      </c>
      <c r="BF764" s="19">
        <v>-6.5785987629427464E-6</v>
      </c>
      <c r="BG764" s="19">
        <v>5.8335715239531917E-3</v>
      </c>
      <c r="BH764" s="19">
        <v>1.1169679588511312E-5</v>
      </c>
      <c r="BI764" t="s">
        <v>857</v>
      </c>
      <c r="BJ764" t="s">
        <v>858</v>
      </c>
      <c r="BK764" s="5">
        <v>8.1506028771400452E-2</v>
      </c>
      <c r="BL764" s="5" t="s">
        <v>879</v>
      </c>
      <c r="BM764" s="5" t="s">
        <v>858</v>
      </c>
      <c r="BN764" s="5">
        <v>-2.6472365483641624E-2</v>
      </c>
      <c r="BO764" s="5">
        <f xml:space="preserve"> IF(ISBLANK(TBL_DATA[[#This Row],[SMALL.CAP]]),"",  SUM(TBL_DATA[[#This Row],[LARGE.CAP]:[SMALL.CAP]])*SQRT(252))</f>
        <v>9.3189468787720872E-2</v>
      </c>
    </row>
    <row r="765" spans="1:67" x14ac:dyDescent="0.25">
      <c r="A765" s="3">
        <f>DATE(YEAR(TBL_DATA[[#This Row],[Date]]), MONTH(TBL_DATA[[#This Row],[Date]]), DAY(TBL_DATA[[#This Row],[Date]]))</f>
        <v>41849</v>
      </c>
      <c r="B765" s="73" t="s">
        <v>885</v>
      </c>
      <c r="C765" s="11">
        <v>1.7215463054357015E-4</v>
      </c>
      <c r="D765" s="6">
        <v>0.19977360395266475</v>
      </c>
      <c r="E765" s="83">
        <v>-5.305541702632699E-2</v>
      </c>
      <c r="F765" s="55">
        <v>0.51791162226399934</v>
      </c>
      <c r="G765" s="121">
        <v>0.34125234173419594</v>
      </c>
      <c r="H765" s="120">
        <v>3.3588061076773334E-3</v>
      </c>
      <c r="I765" s="55">
        <v>2.4214691483008144E-2</v>
      </c>
      <c r="J765" s="6">
        <v>0.94401679750535583</v>
      </c>
      <c r="K765" s="6">
        <v>0.36403252811297943</v>
      </c>
      <c r="L765" s="6">
        <v>3.3002196333526477E-3</v>
      </c>
      <c r="M765" s="6">
        <v>6.5693993387658217E-2</v>
      </c>
      <c r="N765" s="6">
        <v>4.1287457848196665E-2</v>
      </c>
      <c r="O765" s="6">
        <v>-1.4780179970307339E-2</v>
      </c>
      <c r="P765" s="55">
        <v>-1.0718902035527429E-2</v>
      </c>
      <c r="Q765" s="55">
        <v>-9.3277346032087424E-3</v>
      </c>
      <c r="R765" s="6">
        <v>1.2076555063977423E-2</v>
      </c>
      <c r="S765" s="83">
        <v>5.9067707029994011E-2</v>
      </c>
      <c r="T765" s="87">
        <v>0.20445274873874933</v>
      </c>
      <c r="U765" s="83">
        <v>9.1704383542453805E-2</v>
      </c>
      <c r="V765" s="83">
        <v>5.8404893336031424E-2</v>
      </c>
      <c r="W765" s="29">
        <v>1.5701489773268553</v>
      </c>
      <c r="X765">
        <v>0.58416807661339731</v>
      </c>
      <c r="Y765">
        <v>0.6033510819688479</v>
      </c>
      <c r="Z765" s="5">
        <v>0</v>
      </c>
      <c r="AA765">
        <v>0</v>
      </c>
      <c r="AB765" s="5">
        <f>SUM(TBL_DATA[[#This Row],[Consumer.Discretionary.1]:[Utilities.1]])*SQRT(252)</f>
        <v>9.2169895531004922E-2</v>
      </c>
      <c r="AC765" s="5">
        <v>0.29020514205848996</v>
      </c>
      <c r="AD765" s="5">
        <v>6.4146818683973997E-2</v>
      </c>
      <c r="AE765" s="5">
        <v>0.17542323491010497</v>
      </c>
      <c r="AF765" s="5">
        <v>7.1357886952141E-2</v>
      </c>
      <c r="AG765" s="5">
        <v>0</v>
      </c>
      <c r="AH765" s="5">
        <v>6.4616068432719999E-3</v>
      </c>
      <c r="AI765" s="13">
        <v>0.32029121744162503</v>
      </c>
      <c r="AJ765" s="13">
        <v>3.2563534913880005E-2</v>
      </c>
      <c r="AK765" s="13">
        <v>4.1012811166899962E-4</v>
      </c>
      <c r="AL765" s="13">
        <v>0.13230728742401401</v>
      </c>
      <c r="AM765" s="13">
        <v>-0.44945565200981202</v>
      </c>
      <c r="AN765" s="13">
        <v>1.2486276745660823</v>
      </c>
      <c r="AO765" s="13">
        <v>-0.60491646923672393</v>
      </c>
      <c r="AP765" s="13">
        <v>0.64371120532935833</v>
      </c>
      <c r="AQ765" s="13">
        <v>1.8535441438028062</v>
      </c>
      <c r="AR765" s="19">
        <v>1.9202845648704525E-3</v>
      </c>
      <c r="AS765" s="19">
        <v>3.3031833796321358E-4</v>
      </c>
      <c r="AT765" s="19">
        <v>1.3980653983279433E-3</v>
      </c>
      <c r="AU765" s="19">
        <v>9.0204383506446156E-5</v>
      </c>
      <c r="AV765" s="19">
        <v>5.779813337272098E-6</v>
      </c>
      <c r="AW765" s="19">
        <v>4.7524950029130081E-4</v>
      </c>
      <c r="AX765" s="19">
        <v>9.3046802351047815E-5</v>
      </c>
      <c r="AY765" s="19">
        <v>2.8704458607871314E-3</v>
      </c>
      <c r="AZ765" s="19">
        <v>-1.7839820536732366E-3</v>
      </c>
      <c r="BA765" s="19">
        <v>4.0332547749246425E-4</v>
      </c>
      <c r="BB765" s="19">
        <v>3.4195800279320411E-6</v>
      </c>
      <c r="BC765" s="19">
        <v>-8.0340618353347775E-7</v>
      </c>
      <c r="BD765" s="19">
        <v>2.9857998290338572E-6</v>
      </c>
      <c r="BE765" s="19">
        <v>1.6592385296729983E-5</v>
      </c>
      <c r="BF765" s="19">
        <v>-3.7819207062888252E-6</v>
      </c>
      <c r="BG765" s="19">
        <v>5.7845478022132274E-3</v>
      </c>
      <c r="BH765" s="19">
        <v>6.6170048327983786E-6</v>
      </c>
      <c r="BI765" t="s">
        <v>857</v>
      </c>
      <c r="BJ765" t="s">
        <v>858</v>
      </c>
      <c r="BK765" s="5">
        <v>8.0335259437561035E-2</v>
      </c>
      <c r="BL765" s="5" t="s">
        <v>879</v>
      </c>
      <c r="BM765" s="5" t="s">
        <v>858</v>
      </c>
      <c r="BN765" s="5">
        <v>-2.6423249393701553E-2</v>
      </c>
      <c r="BO765" s="5">
        <f xml:space="preserve"> IF(ISBLANK(TBL_DATA[[#This Row],[SMALL.CAP]]),"",  SUM(TBL_DATA[[#This Row],[LARGE.CAP]:[SMALL.CAP]])*SQRT(252))</f>
        <v>9.2169895531004936E-2</v>
      </c>
    </row>
    <row r="766" spans="1:67" x14ac:dyDescent="0.25">
      <c r="A766" s="3">
        <f>DATE(YEAR(TBL_DATA[[#This Row],[Date]]), MONTH(TBL_DATA[[#This Row],[Date]]), DAY(TBL_DATA[[#This Row],[Date]]))</f>
        <v>41850</v>
      </c>
      <c r="B766" s="73" t="s">
        <v>886</v>
      </c>
      <c r="C766" s="11">
        <v>-3.2874544268632957E-4</v>
      </c>
      <c r="D766" s="6">
        <v>0.19937918384810982</v>
      </c>
      <c r="E766" s="83">
        <v>-9.1765165179589991E-2</v>
      </c>
      <c r="F766" s="55">
        <v>0.4995268710410119</v>
      </c>
      <c r="G766" s="121">
        <v>0.36957174343605453</v>
      </c>
      <c r="H766" s="120">
        <v>3.0402178144372819E-3</v>
      </c>
      <c r="I766" s="55">
        <v>-2.3720615311430771E-2</v>
      </c>
      <c r="J766" s="6">
        <v>0.92545190762592111</v>
      </c>
      <c r="K766" s="6">
        <v>0.40821924001336418</v>
      </c>
      <c r="L766" s="6">
        <v>2.9455560068267317E-3</v>
      </c>
      <c r="M766" s="6">
        <v>6.0783700259913379E-2</v>
      </c>
      <c r="N766" s="6">
        <v>4.129269269290832E-2</v>
      </c>
      <c r="O766" s="6">
        <v>-1.5104066496186452E-2</v>
      </c>
      <c r="P766" s="55">
        <v>-1.0104545098522644E-2</v>
      </c>
      <c r="Q766" s="55">
        <v>-8.8173603825863686E-3</v>
      </c>
      <c r="R766" s="6">
        <v>-8.6006695641730468E-3</v>
      </c>
      <c r="S766" s="83">
        <v>5.7997680361816059E-2</v>
      </c>
      <c r="T766" s="87">
        <v>-0.14829333708724446</v>
      </c>
      <c r="U766" s="83">
        <v>8.567689793543054E-2</v>
      </c>
      <c r="V766" s="83">
        <v>5.8344370019868523E-2</v>
      </c>
      <c r="W766" s="29">
        <v>1.4684689869177476</v>
      </c>
      <c r="X766">
        <v>0.60792412638096105</v>
      </c>
      <c r="Y766">
        <v>0.63892037063578133</v>
      </c>
      <c r="Z766" s="5">
        <v>0</v>
      </c>
      <c r="AA766">
        <v>0</v>
      </c>
      <c r="AB766" s="5">
        <f>SUM(TBL_DATA[[#This Row],[Consumer.Discretionary.1]:[Utilities.1]])*SQRT(252)</f>
        <v>8.9362034946324317E-2</v>
      </c>
      <c r="AC766" s="5">
        <v>0.27836295166437003</v>
      </c>
      <c r="AD766" s="5">
        <v>6.1783586067014999E-2</v>
      </c>
      <c r="AE766" s="5">
        <v>0.18794203294561398</v>
      </c>
      <c r="AF766" s="5">
        <v>7.4434208703918994E-2</v>
      </c>
      <c r="AG766" s="5">
        <v>0</v>
      </c>
      <c r="AH766" s="5">
        <v>6.388732542015E-3</v>
      </c>
      <c r="AI766" s="13">
        <v>0.32562888894853204</v>
      </c>
      <c r="AJ766" s="13">
        <v>3.6874109167922997E-2</v>
      </c>
      <c r="AK766" s="13">
        <v>3.3312534092299999E-4</v>
      </c>
      <c r="AL766" s="13">
        <v>0.13426804729789898</v>
      </c>
      <c r="AM766" s="13">
        <v>-0.45611329643099902</v>
      </c>
      <c r="AN766" s="13">
        <v>1.2620338209114748</v>
      </c>
      <c r="AO766" s="13">
        <v>-0.61213143466426401</v>
      </c>
      <c r="AP766" s="13">
        <v>0.64990238624721075</v>
      </c>
      <c r="AQ766" s="13">
        <v>1.8741652555757389</v>
      </c>
      <c r="AR766" s="19">
        <v>1.861765994819889E-3</v>
      </c>
      <c r="AS766" s="19">
        <v>3.2026446912294655E-4</v>
      </c>
      <c r="AT766" s="19">
        <v>1.3554911602539855E-3</v>
      </c>
      <c r="AU766" s="19">
        <v>8.7386100382266457E-5</v>
      </c>
      <c r="AV766" s="19">
        <v>5.6045493647675256E-6</v>
      </c>
      <c r="AW766" s="19">
        <v>4.6080538231151491E-4</v>
      </c>
      <c r="AX766" s="19">
        <v>9.022120881090825E-5</v>
      </c>
      <c r="AY766" s="19">
        <v>2.7828563879019308E-3</v>
      </c>
      <c r="AZ766" s="19">
        <v>-1.729444734616599E-3</v>
      </c>
      <c r="BA766" s="19">
        <v>3.9102498691001743E-4</v>
      </c>
      <c r="BB766" s="19">
        <v>3.3035689916415934E-6</v>
      </c>
      <c r="BC766" s="19">
        <v>-7.799855139374118E-7</v>
      </c>
      <c r="BD766" s="19">
        <v>2.8983861549051043E-6</v>
      </c>
      <c r="BE766" s="19">
        <v>1.6105904875390454E-5</v>
      </c>
      <c r="BF766" s="19">
        <v>-3.6711868647886096E-6</v>
      </c>
      <c r="BG766" s="19">
        <v>5.6083032820181599E-3</v>
      </c>
      <c r="BH766" s="19">
        <v>6.4226735835385596E-6</v>
      </c>
      <c r="BI766" t="s">
        <v>887</v>
      </c>
      <c r="BJ766" t="s">
        <v>858</v>
      </c>
      <c r="BK766" s="5">
        <v>8.2106709480285645E-2</v>
      </c>
      <c r="BL766" s="5" t="s">
        <v>879</v>
      </c>
      <c r="BM766" s="5" t="s">
        <v>858</v>
      </c>
      <c r="BN766" s="5">
        <v>-2.6450049132108688E-2</v>
      </c>
      <c r="BO766" s="5">
        <f xml:space="preserve"> IF(ISBLANK(TBL_DATA[[#This Row],[SMALL.CAP]]),"",  SUM(TBL_DATA[[#This Row],[LARGE.CAP]:[SMALL.CAP]])*SQRT(252))</f>
        <v>8.9362034946324304E-2</v>
      </c>
    </row>
    <row r="767" spans="1:67" x14ac:dyDescent="0.25">
      <c r="A767" s="3">
        <f>DATE(YEAR(TBL_DATA[[#This Row],[Date]]), MONTH(TBL_DATA[[#This Row],[Date]]), DAY(TBL_DATA[[#This Row],[Date]]))</f>
        <v>41851</v>
      </c>
      <c r="B767" s="73" t="s">
        <v>888</v>
      </c>
      <c r="C767" s="11">
        <v>-1.4066838669436092E-2</v>
      </c>
      <c r="D767" s="6">
        <v>0.18250771036543845</v>
      </c>
      <c r="E767" s="83">
        <v>-9.9021700543254654E-2</v>
      </c>
      <c r="F767" s="55">
        <v>0.54157910169582346</v>
      </c>
      <c r="G767" s="121">
        <v>0.47451325833779351</v>
      </c>
      <c r="H767" s="120">
        <v>3.0446277108657216E-3</v>
      </c>
      <c r="I767" s="55">
        <v>-2.6667075451414446E-2</v>
      </c>
      <c r="J767" s="6">
        <v>1.0441230816147962</v>
      </c>
      <c r="K767" s="6">
        <v>0.50413673986921304</v>
      </c>
      <c r="L767" s="6">
        <v>2.9575648767224869E-3</v>
      </c>
      <c r="M767" s="6">
        <v>6.6673550794565162E-2</v>
      </c>
      <c r="N767" s="6">
        <v>4.9491541889747553E-2</v>
      </c>
      <c r="O767" s="6">
        <v>-2.8958438698968303E-2</v>
      </c>
      <c r="P767" s="55">
        <v>-1.1254299103038134E-2</v>
      </c>
      <c r="Q767" s="55">
        <v>-9.8423880944455248E-3</v>
      </c>
      <c r="R767" s="6">
        <v>-6.8300000232766056E-3</v>
      </c>
      <c r="S767" s="83">
        <v>5.7324029576245175E-2</v>
      </c>
      <c r="T767" s="87">
        <v>-0.11914724198151846</v>
      </c>
      <c r="U767" s="83">
        <v>7.9686673426540455E-2</v>
      </c>
      <c r="V767" s="83">
        <v>5.8680930826052254E-2</v>
      </c>
      <c r="W767" s="29">
        <v>1.3579653953130955</v>
      </c>
      <c r="X767">
        <v>0.68884922758016764</v>
      </c>
      <c r="Y767">
        <v>0.71002587267592798</v>
      </c>
      <c r="Z767" s="5">
        <v>0</v>
      </c>
      <c r="AA767">
        <v>0</v>
      </c>
      <c r="AB767" s="5">
        <f>SUM(TBL_DATA[[#This Row],[Consumer.Discretionary.1]:[Utilities.1]])*SQRT(252)</f>
        <v>8.9168826368395848E-2</v>
      </c>
      <c r="AC767" s="5">
        <v>0.279861928148748</v>
      </c>
      <c r="AD767" s="5">
        <v>6.0872245472512E-2</v>
      </c>
      <c r="AE767" s="5">
        <v>0.19231968349506601</v>
      </c>
      <c r="AF767" s="5">
        <v>7.2626083641438993E-2</v>
      </c>
      <c r="AG767" s="5">
        <v>0</v>
      </c>
      <c r="AH767" s="5">
        <v>6.2484779529970004E-3</v>
      </c>
      <c r="AI767" s="13">
        <v>0.32228195371416302</v>
      </c>
      <c r="AJ767" s="13">
        <v>3.0188306456808998E-2</v>
      </c>
      <c r="AK767" s="13">
        <v>1.7168995700999994E-4</v>
      </c>
      <c r="AL767" s="13">
        <v>0.13172715104288302</v>
      </c>
      <c r="AM767" s="13">
        <v>-0.44557544811994593</v>
      </c>
      <c r="AN767" s="13">
        <v>1.240068998687792</v>
      </c>
      <c r="AO767" s="13">
        <v>-0.58934692692611101</v>
      </c>
      <c r="AP767" s="13">
        <v>0.65072207176168095</v>
      </c>
      <c r="AQ767" s="13">
        <v>1.8294159256139029</v>
      </c>
      <c r="AR767" s="19">
        <v>1.7143749208288128E-3</v>
      </c>
      <c r="AS767" s="19">
        <v>2.9489380133522453E-4</v>
      </c>
      <c r="AT767" s="19">
        <v>1.8833218171272652E-3</v>
      </c>
      <c r="AU767" s="19">
        <v>8.1724341564743536E-5</v>
      </c>
      <c r="AV767" s="19">
        <v>4.7434883818062268E-6</v>
      </c>
      <c r="AW767" s="19">
        <v>2.2512212128841788E-4</v>
      </c>
      <c r="AX767" s="19">
        <v>9.4078469367087775E-5</v>
      </c>
      <c r="AY767" s="19">
        <v>2.6164879071808732E-3</v>
      </c>
      <c r="AZ767" s="19">
        <v>-1.6045127268576043E-3</v>
      </c>
      <c r="BA767" s="19">
        <v>3.0037116013618959E-4</v>
      </c>
      <c r="BB767" s="19">
        <v>6.5027775108537293E-6</v>
      </c>
      <c r="BC767" s="19">
        <v>-3.9196739136906521E-8</v>
      </c>
      <c r="BD767" s="19">
        <v>3.9105168060905375E-7</v>
      </c>
      <c r="BE767" s="19">
        <v>2.6434594150554853E-6</v>
      </c>
      <c r="BF767" s="19">
        <v>-5.0359397254420785E-7</v>
      </c>
      <c r="BG767" s="19">
        <v>5.613348721753994E-3</v>
      </c>
      <c r="BH767" s="19">
        <v>1.2676357256922434E-6</v>
      </c>
      <c r="BI767" t="s">
        <v>889</v>
      </c>
      <c r="BJ767" t="s">
        <v>858</v>
      </c>
      <c r="BK767" s="5">
        <v>8.1426516175270081E-2</v>
      </c>
      <c r="BL767" s="5" t="s">
        <v>879</v>
      </c>
      <c r="BM767" s="5" t="s">
        <v>858</v>
      </c>
      <c r="BN767" s="5">
        <v>-2.6343662291765213E-2</v>
      </c>
      <c r="BO767" s="5">
        <f xml:space="preserve"> IF(ISBLANK(TBL_DATA[[#This Row],[SMALL.CAP]]),"",  SUM(TBL_DATA[[#This Row],[LARGE.CAP]:[SMALL.CAP]])*SQRT(252))</f>
        <v>8.9168826368395834E-2</v>
      </c>
    </row>
    <row r="768" spans="1:67" x14ac:dyDescent="0.25">
      <c r="A768" s="3">
        <f>DATE(YEAR(TBL_DATA[[#This Row],[Date]]), MONTH(TBL_DATA[[#This Row],[Date]]), DAY(TBL_DATA[[#This Row],[Date]]))</f>
        <v>41852</v>
      </c>
      <c r="B768" s="73" t="s">
        <v>890</v>
      </c>
      <c r="C768" s="11">
        <v>2.9146839296727641E-3</v>
      </c>
      <c r="D768" s="6">
        <v>0.18595434658555487</v>
      </c>
      <c r="E768" s="83">
        <v>-9.251560964740102E-2</v>
      </c>
      <c r="F768" s="55">
        <v>0.53578082509154223</v>
      </c>
      <c r="G768" s="121">
        <v>0.46461870449446513</v>
      </c>
      <c r="H768" s="120">
        <v>3.0792035213521112E-3</v>
      </c>
      <c r="I768" s="55">
        <v>-1.2944604743084565E-2</v>
      </c>
      <c r="J768" s="6">
        <v>1.0205176317752434</v>
      </c>
      <c r="K768" s="6">
        <v>0.48359643421501791</v>
      </c>
      <c r="L768" s="6">
        <v>3.0241366661652681E-3</v>
      </c>
      <c r="M768" s="6">
        <v>6.6804707683589593E-2</v>
      </c>
      <c r="N768" s="6">
        <v>4.9491541889747553E-2</v>
      </c>
      <c r="O768" s="6">
        <v>-2.6128159465199752E-2</v>
      </c>
      <c r="P768" s="55">
        <v>-1.1263252324886373E-2</v>
      </c>
      <c r="Q768" s="55">
        <v>-9.8485638752656562E-3</v>
      </c>
      <c r="R768" s="6">
        <v>-7.8174292107006105E-3</v>
      </c>
      <c r="S768" s="83">
        <v>5.7291658775493429E-2</v>
      </c>
      <c r="T768" s="87">
        <v>-0.13644969229001491</v>
      </c>
      <c r="U768" s="83">
        <v>8.3410762897899726E-2</v>
      </c>
      <c r="V768" s="83">
        <v>5.8916868970308602E-2</v>
      </c>
      <c r="W768" s="29">
        <v>1.415736517497814</v>
      </c>
      <c r="X768">
        <v>0.68162944808338866</v>
      </c>
      <c r="Y768">
        <v>0.69541098223641684</v>
      </c>
      <c r="Z768" s="5">
        <v>0</v>
      </c>
      <c r="AA768">
        <v>0</v>
      </c>
      <c r="AB768" s="5">
        <f>SUM(TBL_DATA[[#This Row],[Consumer.Discretionary.1]:[Utilities.1]])*SQRT(252)</f>
        <v>8.6476335785169611E-2</v>
      </c>
      <c r="AC768" s="5">
        <v>0.27408313421187103</v>
      </c>
      <c r="AD768" s="5">
        <v>6.1058367955116002E-2</v>
      </c>
      <c r="AE768" s="5">
        <v>0.18402722456196202</v>
      </c>
      <c r="AF768" s="5">
        <v>7.4584695504066004E-2</v>
      </c>
      <c r="AG768" s="5">
        <v>0</v>
      </c>
      <c r="AH768" s="5">
        <v>6.237326880821E-3</v>
      </c>
      <c r="AI768" s="13">
        <v>0.32395809887081201</v>
      </c>
      <c r="AJ768" s="13">
        <v>2.7764052372793002E-2</v>
      </c>
      <c r="AK768" s="13">
        <v>2.3895491252000356E-5</v>
      </c>
      <c r="AL768" s="13">
        <v>0.131876652753942</v>
      </c>
      <c r="AM768" s="13">
        <v>-0.44868143249126402</v>
      </c>
      <c r="AN768" s="13">
        <v>1.2337461045613078</v>
      </c>
      <c r="AO768" s="13">
        <v>-0.598814088449937</v>
      </c>
      <c r="AP768" s="13">
        <v>0.63493201611137084</v>
      </c>
      <c r="AQ768" s="13">
        <v>1.8325601930112447</v>
      </c>
      <c r="AR768" s="19">
        <v>1.6692118554523677E-3</v>
      </c>
      <c r="AS768" s="19">
        <v>2.8063427975967504E-4</v>
      </c>
      <c r="AT768" s="19">
        <v>1.8112440239756154E-3</v>
      </c>
      <c r="AU768" s="19">
        <v>6.8634261288646827E-5</v>
      </c>
      <c r="AV768" s="19">
        <v>4.651071417789667E-6</v>
      </c>
      <c r="AW768" s="19">
        <v>2.1741425182733118E-4</v>
      </c>
      <c r="AX768" s="19">
        <v>9.0113318358923543E-5</v>
      </c>
      <c r="AY768" s="19">
        <v>2.517206551973072E-3</v>
      </c>
      <c r="AZ768" s="19">
        <v>-1.4936580717997458E-3</v>
      </c>
      <c r="BA768" s="19">
        <v>2.7655385350953043E-4</v>
      </c>
      <c r="BB768" s="19">
        <v>5.4917180385635411E-6</v>
      </c>
      <c r="BC768" s="19">
        <v>-1.0721559102220188E-7</v>
      </c>
      <c r="BD768" s="19">
        <v>6.118426188386213E-7</v>
      </c>
      <c r="BE768" s="19">
        <v>3.809086076581375E-6</v>
      </c>
      <c r="BF768" s="19">
        <v>-7.8217678635491493E-7</v>
      </c>
      <c r="BG768" s="19">
        <v>5.4422609226037581E-3</v>
      </c>
      <c r="BH768" s="19">
        <v>1.7046548799679127E-6</v>
      </c>
      <c r="BI768" t="s">
        <v>889</v>
      </c>
      <c r="BJ768" t="s">
        <v>858</v>
      </c>
      <c r="BK768" s="5">
        <v>8.1464678049087524E-2</v>
      </c>
      <c r="BL768" s="5" t="s">
        <v>879</v>
      </c>
      <c r="BM768" s="5" t="s">
        <v>858</v>
      </c>
      <c r="BN768" s="5">
        <v>-2.8201373293995857E-2</v>
      </c>
      <c r="BO768" s="5">
        <f xml:space="preserve"> IF(ISBLANK(TBL_DATA[[#This Row],[SMALL.CAP]]),"",  SUM(TBL_DATA[[#This Row],[LARGE.CAP]:[SMALL.CAP]])*SQRT(252))</f>
        <v>8.6476335785169625E-2</v>
      </c>
    </row>
    <row r="769" spans="1:67" x14ac:dyDescent="0.25">
      <c r="A769" s="3">
        <f>DATE(YEAR(TBL_DATA[[#This Row],[Date]]), MONTH(TBL_DATA[[#This Row],[Date]]), DAY(TBL_DATA[[#This Row],[Date]]))</f>
        <v>41855</v>
      </c>
      <c r="B769" s="73" t="s">
        <v>891</v>
      </c>
      <c r="C769" s="11">
        <v>1.751540028968511E-3</v>
      </c>
      <c r="D769" s="6">
        <v>0.18803159309612849</v>
      </c>
      <c r="E769" s="83">
        <v>-8.2016729362794027E-2</v>
      </c>
      <c r="F769" s="55">
        <v>0.5329711003020704</v>
      </c>
      <c r="G769" s="121">
        <v>0.4753892348617359</v>
      </c>
      <c r="H769" s="120">
        <v>3.033300506809064E-3</v>
      </c>
      <c r="I769" s="55">
        <v>-9.1969224907495484E-4</v>
      </c>
      <c r="J769" s="6">
        <v>1.0166970726289017</v>
      </c>
      <c r="K769" s="6">
        <v>0.48866402896769695</v>
      </c>
      <c r="L769" s="6">
        <v>2.9946771660315065E-3</v>
      </c>
      <c r="M769" s="6">
        <v>6.6480933493684558E-2</v>
      </c>
      <c r="N769" s="6">
        <v>4.8893228436981732E-2</v>
      </c>
      <c r="O769" s="6">
        <v>-2.4422383953417892E-2</v>
      </c>
      <c r="P769" s="55">
        <v>-1.1120632268636669E-2</v>
      </c>
      <c r="Q769" s="55">
        <v>-9.7128002161566054E-3</v>
      </c>
      <c r="R769" s="6">
        <v>-3.8487699796763364E-2</v>
      </c>
      <c r="S769" s="83">
        <v>5.5911071598674277E-2</v>
      </c>
      <c r="T769" s="87">
        <v>-0.68837349555782712</v>
      </c>
      <c r="U769" s="83">
        <v>7.2556928694520906E-2</v>
      </c>
      <c r="V769" s="83">
        <v>5.8641161178538542E-2</v>
      </c>
      <c r="W769" s="29">
        <v>1.2373037510907141</v>
      </c>
      <c r="X769">
        <v>0.68948476042747742</v>
      </c>
      <c r="Y769">
        <v>0.69904508364460793</v>
      </c>
      <c r="Z769" s="5">
        <v>0</v>
      </c>
      <c r="AA769">
        <v>0</v>
      </c>
      <c r="AB769" s="5">
        <f>SUM(TBL_DATA[[#This Row],[Consumer.Discretionary.1]:[Utilities.1]])*SQRT(252)</f>
        <v>8.3876882897193666E-2</v>
      </c>
      <c r="AC769" s="5">
        <v>0.28344470471027</v>
      </c>
      <c r="AD769" s="5">
        <v>6.0493676473899999E-2</v>
      </c>
      <c r="AE769" s="5">
        <v>0.173864716266458</v>
      </c>
      <c r="AF769" s="5">
        <v>6.0251916453146002E-2</v>
      </c>
      <c r="AG769" s="5">
        <v>0</v>
      </c>
      <c r="AH769" s="5">
        <v>6.2905597645039994E-3</v>
      </c>
      <c r="AI769" s="13">
        <v>0.32990215976328702</v>
      </c>
      <c r="AJ769" s="13">
        <v>3.1878159580231998E-2</v>
      </c>
      <c r="AK769" s="13">
        <v>7.9270035246400104E-4</v>
      </c>
      <c r="AL769" s="13">
        <v>0.127353756541602</v>
      </c>
      <c r="AM769" s="13">
        <v>-0.45041503488940893</v>
      </c>
      <c r="AN769" s="13">
        <v>1.2266856628405121</v>
      </c>
      <c r="AO769" s="13">
        <v>-0.60282834782405792</v>
      </c>
      <c r="AP769" s="13">
        <v>0.62385731501645414</v>
      </c>
      <c r="AQ769" s="13">
        <v>1.82951401066457</v>
      </c>
      <c r="AR769" s="19">
        <v>1.6208215852593236E-3</v>
      </c>
      <c r="AS769" s="19">
        <v>2.7107981015309736E-4</v>
      </c>
      <c r="AT769" s="19">
        <v>1.7781676901184827E-3</v>
      </c>
      <c r="AU769" s="19">
        <v>7.4401558642836886E-5</v>
      </c>
      <c r="AV769" s="19">
        <v>4.4420374882683193E-6</v>
      </c>
      <c r="AW769" s="19">
        <v>2.0832155949878628E-4</v>
      </c>
      <c r="AX769" s="19">
        <v>8.7787100411747864E-5</v>
      </c>
      <c r="AY769" s="19">
        <v>2.4297540664321559E-3</v>
      </c>
      <c r="AZ769" s="19">
        <v>-1.4669580325407975E-3</v>
      </c>
      <c r="BA769" s="19">
        <v>2.6795358312900719E-4</v>
      </c>
      <c r="BB769" s="19">
        <v>7.9760150561687848E-6</v>
      </c>
      <c r="BC769" s="19">
        <v>-1.8984516061948124E-8</v>
      </c>
      <c r="BD769" s="19">
        <v>3.0735226111725584E-7</v>
      </c>
      <c r="BE769" s="19">
        <v>2.1618830431172573E-6</v>
      </c>
      <c r="BF769" s="19">
        <v>-3.9728791633818822E-7</v>
      </c>
      <c r="BG769" s="19">
        <v>5.2806258913345068E-3</v>
      </c>
      <c r="BH769" s="19">
        <v>1.0681194427352062E-6</v>
      </c>
      <c r="BI769" t="s">
        <v>889</v>
      </c>
      <c r="BJ769" t="s">
        <v>858</v>
      </c>
      <c r="BK769" s="5">
        <v>8.3995580673217773E-2</v>
      </c>
      <c r="BL769" s="5" t="s">
        <v>879</v>
      </c>
      <c r="BM769" s="5" t="s">
        <v>858</v>
      </c>
      <c r="BN769" s="5">
        <v>-2.3415857926011086E-2</v>
      </c>
      <c r="BO769" s="5">
        <f xml:space="preserve"> IF(ISBLANK(TBL_DATA[[#This Row],[SMALL.CAP]]),"",  SUM(TBL_DATA[[#This Row],[LARGE.CAP]:[SMALL.CAP]])*SQRT(252))</f>
        <v>8.3876882897193639E-2</v>
      </c>
    </row>
    <row r="770" spans="1:67" x14ac:dyDescent="0.25">
      <c r="A770" s="3">
        <f>DATE(YEAR(TBL_DATA[[#This Row],[Date]]), MONTH(TBL_DATA[[#This Row],[Date]]), DAY(TBL_DATA[[#This Row],[Date]]))</f>
        <v>41856</v>
      </c>
      <c r="B770" s="73" t="s">
        <v>892</v>
      </c>
      <c r="C770" s="11">
        <v>1.9955945379683993E-3</v>
      </c>
      <c r="D770" s="6">
        <v>0.1904024224542451</v>
      </c>
      <c r="E770" s="83">
        <v>-4.5372920977677644E-2</v>
      </c>
      <c r="F770" s="55">
        <v>0.48763734448709867</v>
      </c>
      <c r="G770" s="121">
        <v>0.41251475507926705</v>
      </c>
      <c r="H770" s="120">
        <v>3.1633972390451067E-3</v>
      </c>
      <c r="I770" s="55">
        <v>3.1077149049039576E-2</v>
      </c>
      <c r="J770" s="6">
        <v>0.97076556873927689</v>
      </c>
      <c r="K770" s="6">
        <v>0.45920861434484356</v>
      </c>
      <c r="L770" s="6">
        <v>3.0350799240512118E-3</v>
      </c>
      <c r="M770" s="6">
        <v>6.5517228833255448E-2</v>
      </c>
      <c r="N770" s="6">
        <v>4.743811193009044E-2</v>
      </c>
      <c r="O770" s="6">
        <v>-2.2475526591471118E-2</v>
      </c>
      <c r="P770" s="55">
        <v>-1.0834482289454071E-2</v>
      </c>
      <c r="Q770" s="55">
        <v>-9.4470581079044817E-3</v>
      </c>
      <c r="R770" s="6">
        <v>-2.0019156701782337E-2</v>
      </c>
      <c r="S770" s="83">
        <v>5.6972073530657044E-2</v>
      </c>
      <c r="T770" s="87">
        <v>-0.35138543256653454</v>
      </c>
      <c r="U770" s="83">
        <v>7.2384280413795299E-2</v>
      </c>
      <c r="V770" s="83">
        <v>5.8607112412927861E-2</v>
      </c>
      <c r="W770" s="29">
        <v>1.2350767242002594</v>
      </c>
      <c r="X770">
        <v>0.64227311564416811</v>
      </c>
      <c r="Y770">
        <v>0.67764932992281746</v>
      </c>
      <c r="Z770" s="5">
        <v>0</v>
      </c>
      <c r="AA770">
        <v>0</v>
      </c>
      <c r="AB770" s="5">
        <f>SUM(TBL_DATA[[#This Row],[Consumer.Discretionary.1]:[Utilities.1]])*SQRT(252)</f>
        <v>8.3225556707059403E-2</v>
      </c>
      <c r="AC770" s="5">
        <v>0.28081773810043503</v>
      </c>
      <c r="AD770" s="5">
        <v>6.0933051521333999E-2</v>
      </c>
      <c r="AE770" s="5">
        <v>0.17332644239412198</v>
      </c>
      <c r="AF770" s="5">
        <v>6.1650389943185988E-2</v>
      </c>
      <c r="AG770" s="5">
        <v>0</v>
      </c>
      <c r="AH770" s="5">
        <v>6.3004181606219995E-3</v>
      </c>
      <c r="AI770" s="13">
        <v>0.32867496038293798</v>
      </c>
      <c r="AJ770" s="13">
        <v>3.1233746716789995E-2</v>
      </c>
      <c r="AK770" s="13">
        <v>1.535827237937E-3</v>
      </c>
      <c r="AL770" s="13">
        <v>0.12921007102750198</v>
      </c>
      <c r="AM770" s="13">
        <v>-0.45097673340981298</v>
      </c>
      <c r="AN770" s="13">
        <v>1.218983088228877</v>
      </c>
      <c r="AO770" s="13">
        <v>-0.59627717615382403</v>
      </c>
      <c r="AP770" s="13">
        <v>0.62270591207505299</v>
      </c>
      <c r="AQ770" s="13">
        <v>1.8152602643827009</v>
      </c>
      <c r="AR770" s="19">
        <v>1.678058767009814E-3</v>
      </c>
      <c r="AS770" s="19">
        <v>2.4602014752853253E-4</v>
      </c>
      <c r="AT770" s="19">
        <v>1.766861033591314E-3</v>
      </c>
      <c r="AU770" s="19">
        <v>9.546114325994419E-5</v>
      </c>
      <c r="AV770" s="19">
        <v>4.6904167547250191E-6</v>
      </c>
      <c r="AW770" s="19">
        <v>1.8818534804656013E-4</v>
      </c>
      <c r="AX770" s="19">
        <v>8.5412946568284517E-5</v>
      </c>
      <c r="AY770" s="19">
        <v>2.4646665216495377E-3</v>
      </c>
      <c r="AZ770" s="19">
        <v>-1.6302914989679961E-3</v>
      </c>
      <c r="BA770" s="19">
        <v>3.2235147356589973E-4</v>
      </c>
      <c r="BB770" s="19">
        <v>2.1300981273928625E-5</v>
      </c>
      <c r="BC770" s="19">
        <v>-6.4353976227863984E-7</v>
      </c>
      <c r="BD770" s="19">
        <v>2.3950067585197171E-6</v>
      </c>
      <c r="BE770" s="19">
        <v>1.3315689344873519E-5</v>
      </c>
      <c r="BF770" s="19">
        <v>-3.0337136791869978E-6</v>
      </c>
      <c r="BG770" s="19">
        <v>5.2253706675639087E-3</v>
      </c>
      <c r="BH770" s="19">
        <v>5.3131700547082324E-6</v>
      </c>
      <c r="BI770" t="s">
        <v>889</v>
      </c>
      <c r="BJ770" t="s">
        <v>858</v>
      </c>
      <c r="BK770" s="5">
        <v>8.2357600331306458E-2</v>
      </c>
      <c r="BL770" s="5" t="s">
        <v>879</v>
      </c>
      <c r="BM770" s="5" t="s">
        <v>858</v>
      </c>
      <c r="BN770" s="5">
        <v>-2.3659404367208481E-2</v>
      </c>
      <c r="BO770" s="5">
        <f xml:space="preserve"> IF(ISBLANK(TBL_DATA[[#This Row],[SMALL.CAP]]),"",  SUM(TBL_DATA[[#This Row],[LARGE.CAP]:[SMALL.CAP]])*SQRT(252))</f>
        <v>8.3225556707059417E-2</v>
      </c>
    </row>
    <row r="771" spans="1:67" x14ac:dyDescent="0.25">
      <c r="A771" s="3">
        <f>DATE(YEAR(TBL_DATA[[#This Row],[Date]]), MONTH(TBL_DATA[[#This Row],[Date]]), DAY(TBL_DATA[[#This Row],[Date]]))</f>
        <v>41857</v>
      </c>
      <c r="B771" s="73" t="s">
        <v>893</v>
      </c>
      <c r="C771" s="11">
        <v>4.9446058418220942E-3</v>
      </c>
      <c r="D771" s="6">
        <v>0.19628849322643149</v>
      </c>
      <c r="E771" s="83">
        <v>1.6399182797529832E-2</v>
      </c>
      <c r="F771" s="55">
        <v>0.5236908985460732</v>
      </c>
      <c r="G771" s="121">
        <v>0.49639540901559948</v>
      </c>
      <c r="H771" s="120">
        <v>2.8431661999527677E-3</v>
      </c>
      <c r="I771" s="55">
        <v>8.3626790504248483E-2</v>
      </c>
      <c r="J771" s="6">
        <v>0.8934909296971828</v>
      </c>
      <c r="K771" s="6">
        <v>0.40561085069965369</v>
      </c>
      <c r="L771" s="6">
        <v>3.0888217276190824E-3</v>
      </c>
      <c r="M771" s="6">
        <v>6.3600082297705612E-2</v>
      </c>
      <c r="N771" s="6">
        <v>4.3930305892278781E-2</v>
      </c>
      <c r="O771" s="6">
        <v>-1.7642053369731237E-2</v>
      </c>
      <c r="P771" s="55">
        <v>-1.0294602288966458E-2</v>
      </c>
      <c r="Q771" s="55">
        <v>-8.9477765196263569E-3</v>
      </c>
      <c r="R771" s="6">
        <v>-1.1072271356821761E-2</v>
      </c>
      <c r="S771" s="83">
        <v>5.7377469769415171E-2</v>
      </c>
      <c r="T771" s="87">
        <v>-0.19297245767926474</v>
      </c>
      <c r="U771" s="83">
        <v>9.2796631352806136E-2</v>
      </c>
      <c r="V771" s="83">
        <v>5.9459612472296537E-2</v>
      </c>
      <c r="W771" s="29">
        <v>1.5606666019904183</v>
      </c>
      <c r="X771">
        <v>0.70455334007837878</v>
      </c>
      <c r="Y771">
        <v>0.63687585187354512</v>
      </c>
      <c r="Z771" s="5">
        <v>0</v>
      </c>
      <c r="AA771">
        <v>0</v>
      </c>
      <c r="AB771" s="5">
        <f>SUM(TBL_DATA[[#This Row],[Consumer.Discretionary.1]:[Utilities.1]])*SQRT(252)</f>
        <v>8.9262180770020849E-2</v>
      </c>
      <c r="AC771" s="5">
        <v>0.28144724951497002</v>
      </c>
      <c r="AD771" s="5">
        <v>6.1692011726414996E-2</v>
      </c>
      <c r="AE771" s="5">
        <v>0.17523507586676301</v>
      </c>
      <c r="AF771" s="5">
        <v>6.1033356157727009E-2</v>
      </c>
      <c r="AG771" s="5">
        <v>0</v>
      </c>
      <c r="AH771" s="5">
        <v>6.314079771509001E-3</v>
      </c>
      <c r="AI771" s="13">
        <v>0.36721039277131701</v>
      </c>
      <c r="AJ771" s="13">
        <v>3.1319956051621994E-2</v>
      </c>
      <c r="AK771" s="13">
        <v>1.9605463277210002E-3</v>
      </c>
      <c r="AL771" s="13">
        <v>0.12985144255271999</v>
      </c>
      <c r="AM771" s="13">
        <v>-0.45482195352003896</v>
      </c>
      <c r="AN771" s="13">
        <v>1.2578493668504012</v>
      </c>
      <c r="AO771" s="13">
        <v>-0.59660720962967606</v>
      </c>
      <c r="AP771" s="13">
        <v>0.6612421572207251</v>
      </c>
      <c r="AQ771" s="13">
        <v>1.8544565764800773</v>
      </c>
      <c r="AR771" s="19">
        <v>2.064026611587803E-3</v>
      </c>
      <c r="AS771" s="19">
        <v>2.4804960029898367E-4</v>
      </c>
      <c r="AT771" s="19">
        <v>2.0094470466118287E-3</v>
      </c>
      <c r="AU771" s="19">
        <v>7.4092894079107795E-6</v>
      </c>
      <c r="AV771" s="19">
        <v>3.1412591364329807E-6</v>
      </c>
      <c r="AW771" s="19">
        <v>2.6677857730420559E-4</v>
      </c>
      <c r="AX771" s="19">
        <v>8.5470043367836496E-5</v>
      </c>
      <c r="AY771" s="19">
        <v>2.6366884374723959E-3</v>
      </c>
      <c r="AZ771" s="19">
        <v>-1.9499669355671518E-3</v>
      </c>
      <c r="BA771" s="19">
        <v>2.2697898120263148E-4</v>
      </c>
      <c r="BB771" s="19">
        <v>2.4965941576340075E-5</v>
      </c>
      <c r="BC771" s="19">
        <v>6.9372560000789692E-7</v>
      </c>
      <c r="BD771" s="19">
        <v>-2.1309241081548308E-6</v>
      </c>
      <c r="BE771" s="19">
        <v>-1.0984451869484415E-5</v>
      </c>
      <c r="BF771" s="19">
        <v>2.6840235947686145E-6</v>
      </c>
      <c r="BG771" s="19">
        <v>5.6367180321305072E-3</v>
      </c>
      <c r="BH771" s="19">
        <v>-3.9915529484272401E-6</v>
      </c>
      <c r="BI771" t="s">
        <v>889</v>
      </c>
      <c r="BJ771" t="s">
        <v>858</v>
      </c>
      <c r="BK771" s="5">
        <v>8.2527674734592438E-2</v>
      </c>
      <c r="BL771" s="5" t="s">
        <v>879</v>
      </c>
      <c r="BM771" s="5" t="s">
        <v>858</v>
      </c>
      <c r="BN771" s="5">
        <v>-2.3798463866114616E-2</v>
      </c>
      <c r="BO771" s="5">
        <f xml:space="preserve"> IF(ISBLANK(TBL_DATA[[#This Row],[SMALL.CAP]]),"",  SUM(TBL_DATA[[#This Row],[LARGE.CAP]:[SMALL.CAP]])*SQRT(252))</f>
        <v>8.9262180770020835E-2</v>
      </c>
    </row>
    <row r="772" spans="1:67" x14ac:dyDescent="0.25">
      <c r="A772" s="3">
        <f>DATE(YEAR(TBL_DATA[[#This Row],[Date]]), MONTH(TBL_DATA[[#This Row],[Date]]), DAY(TBL_DATA[[#This Row],[Date]]))</f>
        <v>41858</v>
      </c>
      <c r="B772" s="73" t="s">
        <v>894</v>
      </c>
      <c r="C772" s="11">
        <v>-5.8446064015944639E-3</v>
      </c>
      <c r="D772" s="6">
        <v>0.18929665784076644</v>
      </c>
      <c r="E772" s="83">
        <v>1.2959100232255327E-2</v>
      </c>
      <c r="F772" s="55">
        <v>0.53138874591933294</v>
      </c>
      <c r="G772" s="121">
        <v>0.5060988215861435</v>
      </c>
      <c r="H772" s="120">
        <v>2.8533338749625395E-3</v>
      </c>
      <c r="I772" s="55">
        <v>7.1628952175805116E-2</v>
      </c>
      <c r="J772" s="6">
        <v>0.90524352574615441</v>
      </c>
      <c r="K772" s="6">
        <v>0.40563565163106569</v>
      </c>
      <c r="L772" s="6">
        <v>3.1301052205489335E-3</v>
      </c>
      <c r="M772" s="6">
        <v>6.4451470664624366E-2</v>
      </c>
      <c r="N772" s="6">
        <v>4.506504935418925E-2</v>
      </c>
      <c r="O772" s="6">
        <v>-2.3383548913263774E-2</v>
      </c>
      <c r="P772" s="55">
        <v>-1.0481789194458786E-2</v>
      </c>
      <c r="Q772" s="55">
        <v>-9.1169340177522738E-3</v>
      </c>
      <c r="R772" s="6">
        <v>-1.600680633892082E-2</v>
      </c>
      <c r="S772" s="83">
        <v>5.7496690955772492E-2</v>
      </c>
      <c r="T772" s="87">
        <v>-0.27839526193313541</v>
      </c>
      <c r="U772" s="83">
        <v>8.5333646706823085E-2</v>
      </c>
      <c r="V772" s="83">
        <v>5.9715220127067502E-2</v>
      </c>
      <c r="W772" s="29">
        <v>1.4290099998834862</v>
      </c>
      <c r="X772">
        <v>0.71140622824525745</v>
      </c>
      <c r="Y772">
        <v>0.63689532234980772</v>
      </c>
      <c r="Z772" s="5">
        <v>0</v>
      </c>
      <c r="AA772">
        <v>0</v>
      </c>
      <c r="AB772" s="5">
        <f>SUM(TBL_DATA[[#This Row],[Consumer.Discretionary.1]:[Utilities.1]])*SQRT(252)</f>
        <v>8.8069026839897646E-2</v>
      </c>
      <c r="AC772" s="5">
        <v>0.28626224715276299</v>
      </c>
      <c r="AD772" s="5">
        <v>6.0375113000455997E-2</v>
      </c>
      <c r="AE772" s="5">
        <v>0.17431215580194898</v>
      </c>
      <c r="AF772" s="5">
        <v>6.0700667559286992E-2</v>
      </c>
      <c r="AG772" s="5">
        <v>0</v>
      </c>
      <c r="AH772" s="5">
        <v>6.3635724254679999E-3</v>
      </c>
      <c r="AI772" s="13">
        <v>0.36514378667006903</v>
      </c>
      <c r="AJ772" s="13">
        <v>3.1403186298069999E-2</v>
      </c>
      <c r="AK772" s="13">
        <v>1.9922621412910013E-3</v>
      </c>
      <c r="AL772" s="13">
        <v>0.11585126285514</v>
      </c>
      <c r="AM772" s="13">
        <v>-0.47936043581418997</v>
      </c>
      <c r="AN772" s="13">
        <v>1.2426539897627158</v>
      </c>
      <c r="AO772" s="13">
        <v>-0.61961017167241295</v>
      </c>
      <c r="AP772" s="13">
        <v>0.62304381809030285</v>
      </c>
      <c r="AQ772" s="13">
        <v>1.8622641614351287</v>
      </c>
      <c r="AR772" s="19">
        <v>1.9973966717455327E-3</v>
      </c>
      <c r="AS772" s="19">
        <v>2.2535696427975692E-4</v>
      </c>
      <c r="AT772" s="19">
        <v>1.9926480826885388E-3</v>
      </c>
      <c r="AU772" s="19">
        <v>4.9649001002858744E-5</v>
      </c>
      <c r="AV772" s="19">
        <v>2.5724991531826831E-6</v>
      </c>
      <c r="AW772" s="19">
        <v>2.5719804573610011E-4</v>
      </c>
      <c r="AX772" s="19">
        <v>8.4254387068760612E-5</v>
      </c>
      <c r="AY772" s="19">
        <v>2.4475156450767745E-3</v>
      </c>
      <c r="AZ772" s="19">
        <v>-1.736655391453111E-3</v>
      </c>
      <c r="BA772" s="19">
        <v>2.1450859552177843E-4</v>
      </c>
      <c r="BB772" s="19">
        <v>1.3382718842728403E-5</v>
      </c>
      <c r="BC772" s="19">
        <v>1.2061472105630797E-6</v>
      </c>
      <c r="BD772" s="19">
        <v>-3.8638312293142152E-6</v>
      </c>
      <c r="BE772" s="19">
        <v>-2.0285712999820243E-5</v>
      </c>
      <c r="BF772" s="19">
        <v>4.8732038634518213E-6</v>
      </c>
      <c r="BG772" s="19">
        <v>5.5734491433933999E-3</v>
      </c>
      <c r="BH772" s="19">
        <v>-7.5517305753796636E-6</v>
      </c>
      <c r="BI772" t="s">
        <v>889</v>
      </c>
      <c r="BJ772" t="s">
        <v>858</v>
      </c>
      <c r="BK772" s="5">
        <v>8.1801801919937134E-2</v>
      </c>
      <c r="BL772" s="5" t="s">
        <v>879</v>
      </c>
      <c r="BM772" s="5" t="s">
        <v>858</v>
      </c>
      <c r="BN772" s="5">
        <v>-2.3873418569564819E-2</v>
      </c>
      <c r="BO772" s="5">
        <f xml:space="preserve"> IF(ISBLANK(TBL_DATA[[#This Row],[SMALL.CAP]]),"",  SUM(TBL_DATA[[#This Row],[LARGE.CAP]:[SMALL.CAP]])*SQRT(252))</f>
        <v>8.806902683989766E-2</v>
      </c>
    </row>
    <row r="773" spans="1:67" x14ac:dyDescent="0.25">
      <c r="A773" s="3">
        <f>DATE(YEAR(TBL_DATA[[#This Row],[Date]]), MONTH(TBL_DATA[[#This Row],[Date]]), DAY(TBL_DATA[[#This Row],[Date]]))</f>
        <v>41859</v>
      </c>
      <c r="B773" s="73" t="s">
        <v>895</v>
      </c>
      <c r="C773" s="11">
        <v>1.1798580763340396E-2</v>
      </c>
      <c r="D773" s="6">
        <v>0.2033286705098718</v>
      </c>
      <c r="E773" s="83">
        <v>2.7733780137417785E-2</v>
      </c>
      <c r="F773" s="55">
        <v>0.56246038065921078</v>
      </c>
      <c r="G773" s="121">
        <v>0.53687277465714045</v>
      </c>
      <c r="H773" s="120">
        <v>2.9322862574392003E-3</v>
      </c>
      <c r="I773" s="55">
        <v>0.10179476614739502</v>
      </c>
      <c r="J773" s="6">
        <v>0.94260997962275672</v>
      </c>
      <c r="K773" s="6">
        <v>0.38796942919529731</v>
      </c>
      <c r="L773" s="6">
        <v>3.370875920424198E-3</v>
      </c>
      <c r="M773" s="6">
        <v>6.8400059471758576E-2</v>
      </c>
      <c r="N773" s="6">
        <v>4.506504935418925E-2</v>
      </c>
      <c r="O773" s="6">
        <v>-1.1860860840309795E-2</v>
      </c>
      <c r="P773" s="55">
        <v>-1.0982174945168528E-2</v>
      </c>
      <c r="Q773" s="55">
        <v>-9.5337025628571097E-3</v>
      </c>
      <c r="R773" s="6">
        <v>3.0619218259053671E-3</v>
      </c>
      <c r="S773" s="83">
        <v>5.6947885194449516E-2</v>
      </c>
      <c r="T773" s="87">
        <v>5.3767085739011788E-2</v>
      </c>
      <c r="U773" s="83">
        <v>0.11926922578279275</v>
      </c>
      <c r="V773" s="83">
        <v>6.0984931731675456E-2</v>
      </c>
      <c r="W773" s="29">
        <v>1.9557163121467356</v>
      </c>
      <c r="X773">
        <v>0.73271602593169771</v>
      </c>
      <c r="Y773">
        <v>0.62287192037793548</v>
      </c>
      <c r="Z773" s="5">
        <v>0</v>
      </c>
      <c r="AA773">
        <v>0</v>
      </c>
      <c r="AB773" s="5">
        <f>SUM(TBL_DATA[[#This Row],[Consumer.Discretionary.1]:[Utilities.1]])*SQRT(252)</f>
        <v>8.6380011401983134E-2</v>
      </c>
      <c r="AC773" s="5">
        <v>0.29121728297949701</v>
      </c>
      <c r="AD773" s="5">
        <v>6.2251346311678002E-2</v>
      </c>
      <c r="AE773" s="5">
        <v>0.17501344782138803</v>
      </c>
      <c r="AF773" s="5">
        <v>6.0211627288956002E-2</v>
      </c>
      <c r="AG773" s="5">
        <v>0</v>
      </c>
      <c r="AH773" s="5">
        <v>6.3288871010550004E-3</v>
      </c>
      <c r="AI773" s="13">
        <v>0.36349695941910903</v>
      </c>
      <c r="AJ773" s="13">
        <v>3.4542004725098996E-2</v>
      </c>
      <c r="AK773" s="13">
        <v>1.2086402635840005E-3</v>
      </c>
      <c r="AL773" s="13">
        <v>0.11692422780365699</v>
      </c>
      <c r="AM773" s="13">
        <v>-0.48574925767410693</v>
      </c>
      <c r="AN773" s="13">
        <v>1.2524780820231527</v>
      </c>
      <c r="AO773" s="13">
        <v>-0.62703291598323696</v>
      </c>
      <c r="AP773" s="13">
        <v>0.62544516603991573</v>
      </c>
      <c r="AQ773" s="13">
        <v>1.8795109980063898</v>
      </c>
      <c r="AR773" s="19">
        <v>1.9150087382303642E-3</v>
      </c>
      <c r="AS773" s="19">
        <v>2.7309567375070269E-4</v>
      </c>
      <c r="AT773" s="19">
        <v>2.0122482313862764E-3</v>
      </c>
      <c r="AU773" s="19">
        <v>6.9876534681011319E-5</v>
      </c>
      <c r="AV773" s="19">
        <v>2.1224515330954977E-6</v>
      </c>
      <c r="AW773" s="19">
        <v>2.4811453584003328E-4</v>
      </c>
      <c r="AX773" s="19">
        <v>8.153367526548675E-5</v>
      </c>
      <c r="AY773" s="19">
        <v>2.4029568507011093E-3</v>
      </c>
      <c r="AZ773" s="19">
        <v>-1.8125046022325452E-3</v>
      </c>
      <c r="BA773" s="19">
        <v>2.378243370845062E-4</v>
      </c>
      <c r="BB773" s="19">
        <v>1.1152821773557293E-5</v>
      </c>
      <c r="BC773" s="19">
        <v>1.600871739905761E-6</v>
      </c>
      <c r="BD773" s="19">
        <v>-5.1993662916987373E-6</v>
      </c>
      <c r="BE773" s="19">
        <v>-2.7455488193057923E-5</v>
      </c>
      <c r="BF773" s="19">
        <v>6.5604086111749537E-6</v>
      </c>
      <c r="BG773" s="19">
        <v>5.4762195256936042E-3</v>
      </c>
      <c r="BH773" s="19">
        <v>-1.0296703546331585E-5</v>
      </c>
      <c r="BI773" t="s">
        <v>889</v>
      </c>
      <c r="BJ773" t="s">
        <v>858</v>
      </c>
      <c r="BK773" s="5">
        <v>8.3043195307254791E-2</v>
      </c>
      <c r="BL773" s="5" t="s">
        <v>879</v>
      </c>
      <c r="BM773" s="5" t="s">
        <v>858</v>
      </c>
      <c r="BN773" s="5">
        <v>-2.1233739331364632E-2</v>
      </c>
      <c r="BO773" s="5">
        <f xml:space="preserve"> IF(ISBLANK(TBL_DATA[[#This Row],[SMALL.CAP]]),"",  SUM(TBL_DATA[[#This Row],[LARGE.CAP]:[SMALL.CAP]])*SQRT(252))</f>
        <v>8.6380011401983106E-2</v>
      </c>
    </row>
    <row r="774" spans="1:67" x14ac:dyDescent="0.25">
      <c r="A774" s="3">
        <f>DATE(YEAR(TBL_DATA[[#This Row],[Date]]), MONTH(TBL_DATA[[#This Row],[Date]]), DAY(TBL_DATA[[#This Row],[Date]]))</f>
        <v>41862</v>
      </c>
      <c r="B774" s="73" t="s">
        <v>896</v>
      </c>
      <c r="C774" s="11">
        <v>3.2907398530124263E-3</v>
      </c>
      <c r="D774" s="6">
        <v>0.20728851212219102</v>
      </c>
      <c r="E774" s="83">
        <v>2.3820703405323052E-2</v>
      </c>
      <c r="F774" s="55">
        <v>0.55064053441313476</v>
      </c>
      <c r="G774" s="121">
        <v>0.51870920205824855</v>
      </c>
      <c r="H774" s="120">
        <v>2.9163000966663539E-3</v>
      </c>
      <c r="I774" s="55">
        <v>7.3394702138691592E-2</v>
      </c>
      <c r="J774" s="6">
        <v>0.88624079214280238</v>
      </c>
      <c r="K774" s="6">
        <v>0.3719128037364775</v>
      </c>
      <c r="L774" s="6">
        <v>3.3314891505037891E-3</v>
      </c>
      <c r="M774" s="6">
        <v>6.6731164483014804E-2</v>
      </c>
      <c r="N774" s="6">
        <v>4.506504935418925E-2</v>
      </c>
      <c r="O774" s="6">
        <v>-8.6091519947556483E-3</v>
      </c>
      <c r="P774" s="55">
        <v>-1.0784849815867185E-2</v>
      </c>
      <c r="Q774" s="55">
        <v>-9.3717187522452828E-3</v>
      </c>
      <c r="R774" s="6">
        <v>8.1317902025881406E-3</v>
      </c>
      <c r="S774" s="83">
        <v>5.6962015384132779E-2</v>
      </c>
      <c r="T774" s="87">
        <v>0.14275811956002729</v>
      </c>
      <c r="U774" s="83">
        <v>0.11950096467740101</v>
      </c>
      <c r="V774" s="83">
        <v>6.0973471972620819E-2</v>
      </c>
      <c r="W774" s="29">
        <v>1.9598845335732407</v>
      </c>
      <c r="X774">
        <v>0.72021469164287988</v>
      </c>
      <c r="Y774">
        <v>0.60984654113676628</v>
      </c>
      <c r="Z774" s="5">
        <v>0</v>
      </c>
      <c r="AA774">
        <v>0</v>
      </c>
      <c r="AB774" s="5">
        <f>SUM(TBL_DATA[[#This Row],[Consumer.Discretionary.1]:[Utilities.1]])*SQRT(252)</f>
        <v>8.8790545384499042E-2</v>
      </c>
      <c r="AC774" s="5">
        <v>0.293058595249717</v>
      </c>
      <c r="AD774" s="5">
        <v>6.1955575644078997E-2</v>
      </c>
      <c r="AE774" s="5">
        <v>0.17826300558562699</v>
      </c>
      <c r="AF774" s="5">
        <v>6.1462774145201002E-2</v>
      </c>
      <c r="AG774" s="5">
        <v>0</v>
      </c>
      <c r="AH774" s="5">
        <v>6.2015463640089996E-3</v>
      </c>
      <c r="AI774" s="13">
        <v>0.36321335550014294</v>
      </c>
      <c r="AJ774" s="13">
        <v>3.7116330798387998E-2</v>
      </c>
      <c r="AK774" s="13">
        <v>2.1939063822900007E-3</v>
      </c>
      <c r="AL774" s="13">
        <v>0.119230481707821</v>
      </c>
      <c r="AM774" s="13">
        <v>-0.48425581413227603</v>
      </c>
      <c r="AN774" s="13">
        <v>1.265022510752837</v>
      </c>
      <c r="AO774" s="13">
        <v>-0.62658275350783799</v>
      </c>
      <c r="AP774" s="13">
        <v>0.63843975724499902</v>
      </c>
      <c r="AQ774" s="13">
        <v>1.8916052642606749</v>
      </c>
      <c r="AR774" s="19">
        <v>2.2407841319072204E-3</v>
      </c>
      <c r="AS774" s="19">
        <v>4.3900719037629578E-4</v>
      </c>
      <c r="AT774" s="19">
        <v>2.0241206183218541E-3</v>
      </c>
      <c r="AU774" s="19">
        <v>5.5993370621529273E-5</v>
      </c>
      <c r="AV774" s="19">
        <v>2.6941518468132727E-6</v>
      </c>
      <c r="AW774" s="19">
        <v>2.6740614865510763E-4</v>
      </c>
      <c r="AX774" s="19">
        <v>7.1630582681712508E-5</v>
      </c>
      <c r="AY774" s="19">
        <v>2.2792405125226967E-3</v>
      </c>
      <c r="AZ774" s="19">
        <v>-2.1089134986494252E-3</v>
      </c>
      <c r="BA774" s="19">
        <v>3.725050878351527E-4</v>
      </c>
      <c r="BB774" s="19">
        <v>-5.1189680376614132E-5</v>
      </c>
      <c r="BC774" s="19">
        <v>4.868778972477507E-7</v>
      </c>
      <c r="BD774" s="19">
        <v>-1.4686245819194874E-6</v>
      </c>
      <c r="BE774" s="19">
        <v>-7.5080028780822084E-6</v>
      </c>
      <c r="BF774" s="19">
        <v>1.8487202238701506E-6</v>
      </c>
      <c r="BG774" s="19">
        <v>5.6026173746107025E-3</v>
      </c>
      <c r="BH774" s="19">
        <v>-2.6977295294764974E-6</v>
      </c>
      <c r="BI774" t="s">
        <v>889</v>
      </c>
      <c r="BJ774" t="s">
        <v>858</v>
      </c>
      <c r="BK774" s="5">
        <v>8.3579778671264648E-2</v>
      </c>
      <c r="BL774" s="5" t="s">
        <v>879</v>
      </c>
      <c r="BM774" s="5" t="s">
        <v>858</v>
      </c>
      <c r="BN774" s="5">
        <v>-1.918538473546505E-2</v>
      </c>
      <c r="BO774" s="5">
        <f xml:space="preserve"> IF(ISBLANK(TBL_DATA[[#This Row],[SMALL.CAP]]),"",  SUM(TBL_DATA[[#This Row],[LARGE.CAP]:[SMALL.CAP]])*SQRT(252))</f>
        <v>8.8790545384499056E-2</v>
      </c>
    </row>
    <row r="775" spans="1:67" x14ac:dyDescent="0.25">
      <c r="A775" s="3">
        <f>DATE(YEAR(TBL_DATA[[#This Row],[Date]]), MONTH(TBL_DATA[[#This Row],[Date]]), DAY(TBL_DATA[[#This Row],[Date]]))</f>
        <v>41863</v>
      </c>
      <c r="B775" s="73" t="s">
        <v>897</v>
      </c>
      <c r="C775" s="11">
        <v>-5.1270285761161058E-3</v>
      </c>
      <c r="D775" s="6">
        <v>0.20109870942092378</v>
      </c>
      <c r="E775" s="83">
        <v>1.180736480142186E-2</v>
      </c>
      <c r="F775" s="55">
        <v>0.5554390002618268</v>
      </c>
      <c r="G775" s="121">
        <v>0.51589682894399413</v>
      </c>
      <c r="H775" s="120">
        <v>2.9614122042130519E-3</v>
      </c>
      <c r="I775" s="55">
        <v>5.7184940512857274E-2</v>
      </c>
      <c r="J775" s="6">
        <v>0.88672145003165104</v>
      </c>
      <c r="K775" s="6">
        <v>0.36307607079441712</v>
      </c>
      <c r="L775" s="6">
        <v>3.3968289713084748E-3</v>
      </c>
      <c r="M775" s="6">
        <v>6.7566304872932498E-2</v>
      </c>
      <c r="N775" s="6">
        <v>4.616874186179374E-2</v>
      </c>
      <c r="O775" s="6">
        <v>-1.3692041202578609E-2</v>
      </c>
      <c r="P775" s="55">
        <v>-1.0988582788729455E-2</v>
      </c>
      <c r="Q775" s="55">
        <v>-9.5577663926752314E-3</v>
      </c>
      <c r="R775" s="6">
        <v>3.8346004455251936E-3</v>
      </c>
      <c r="S775" s="83">
        <v>5.7141493041148399E-2</v>
      </c>
      <c r="T775" s="87">
        <v>6.7107109762845077E-2</v>
      </c>
      <c r="U775" s="83">
        <v>0.10802502914436518</v>
      </c>
      <c r="V775" s="83">
        <v>6.1502148995841929E-2</v>
      </c>
      <c r="W775" s="29">
        <v>1.7564431635009794</v>
      </c>
      <c r="X775">
        <v>0.71825958325941908</v>
      </c>
      <c r="Y775">
        <v>0.60255793978207373</v>
      </c>
      <c r="Z775" s="5">
        <v>0</v>
      </c>
      <c r="AA775">
        <v>0</v>
      </c>
      <c r="AB775" s="5">
        <f>SUM(TBL_DATA[[#This Row],[Consumer.Discretionary.1]:[Utilities.1]])*SQRT(252)</f>
        <v>9.2556061297107028E-2</v>
      </c>
      <c r="AC775" s="5">
        <v>0.28982335638726597</v>
      </c>
      <c r="AD775" s="5">
        <v>6.1744016424037998E-2</v>
      </c>
      <c r="AE775" s="5">
        <v>0.177754623258018</v>
      </c>
      <c r="AF775" s="5">
        <v>6.7074425703400997E-2</v>
      </c>
      <c r="AG775" s="5">
        <v>0</v>
      </c>
      <c r="AH775" s="5">
        <v>6.4455857154960003E-3</v>
      </c>
      <c r="AI775" s="13">
        <v>0.35983639655438004</v>
      </c>
      <c r="AJ775" s="13">
        <v>3.6228630905210002E-2</v>
      </c>
      <c r="AK775" s="13">
        <v>2.1414343559259998E-3</v>
      </c>
      <c r="AL775" s="13">
        <v>0.11839074226837601</v>
      </c>
      <c r="AM775" s="13">
        <v>-0.47151276579993606</v>
      </c>
      <c r="AN775" s="13">
        <v>1.2586466484707581</v>
      </c>
      <c r="AO775" s="13">
        <v>-0.61072020269858296</v>
      </c>
      <c r="AP775" s="13">
        <v>0.64792644577217517</v>
      </c>
      <c r="AQ775" s="13">
        <v>1.8693668511693411</v>
      </c>
      <c r="AR775" s="19">
        <v>2.4050182780310089E-3</v>
      </c>
      <c r="AS775" s="19">
        <v>4.1600985488463266E-4</v>
      </c>
      <c r="AT775" s="19">
        <v>2.2794858379703007E-3</v>
      </c>
      <c r="AU775" s="19">
        <v>2.0558080927407548E-4</v>
      </c>
      <c r="AV775" s="19">
        <v>3.2623678977275075E-6</v>
      </c>
      <c r="AW775" s="19">
        <v>3.8843647860648071E-4</v>
      </c>
      <c r="AX775" s="19">
        <v>5.3574470835178767E-5</v>
      </c>
      <c r="AY775" s="19">
        <v>2.033203786059349E-3</v>
      </c>
      <c r="AZ775" s="19">
        <v>-2.2170678687698799E-3</v>
      </c>
      <c r="BA775" s="19">
        <v>2.7862361460775188E-4</v>
      </c>
      <c r="BB775" s="19">
        <v>-1.5643807401492699E-5</v>
      </c>
      <c r="BC775" s="19">
        <v>-6.414117803531189E-7</v>
      </c>
      <c r="BD775" s="19">
        <v>2.3093984341387735E-6</v>
      </c>
      <c r="BE775" s="19">
        <v>1.2691019624856766E-5</v>
      </c>
      <c r="BF775" s="19">
        <v>-2.9226591627010276E-6</v>
      </c>
      <c r="BG775" s="19">
        <v>5.8140510046012749E-3</v>
      </c>
      <c r="BH775" s="19">
        <v>4.9964702779162339E-6</v>
      </c>
      <c r="BI775" t="s">
        <v>889</v>
      </c>
      <c r="BJ775" t="s">
        <v>858</v>
      </c>
      <c r="BK775" s="5">
        <v>8.1304639577865601E-2</v>
      </c>
      <c r="BL775" s="5" t="s">
        <v>898</v>
      </c>
      <c r="BM775" s="5" t="s">
        <v>858</v>
      </c>
      <c r="BN775" s="5">
        <v>-1.9569892436265945E-2</v>
      </c>
      <c r="BO775" s="5">
        <f xml:space="preserve"> IF(ISBLANK(TBL_DATA[[#This Row],[SMALL.CAP]]),"",  SUM(TBL_DATA[[#This Row],[LARGE.CAP]:[SMALL.CAP]])*SQRT(252))</f>
        <v>9.2556061297107042E-2</v>
      </c>
    </row>
    <row r="776" spans="1:67" x14ac:dyDescent="0.25">
      <c r="A776" s="3">
        <f>DATE(YEAR(TBL_DATA[[#This Row],[Date]]), MONTH(TBL_DATA[[#This Row],[Date]]), DAY(TBL_DATA[[#This Row],[Date]]))</f>
        <v>41864</v>
      </c>
      <c r="B776" s="73" t="s">
        <v>899</v>
      </c>
      <c r="C776" s="11">
        <v>3.2220956390738372E-3</v>
      </c>
      <c r="D776" s="6">
        <v>0.20496876433464628</v>
      </c>
      <c r="E776" s="83">
        <v>3.0820273041755497E-2</v>
      </c>
      <c r="F776" s="55">
        <v>0.5402373706863427</v>
      </c>
      <c r="G776" s="121">
        <v>0.51520200637734781</v>
      </c>
      <c r="H776" s="120">
        <v>2.8974530818114503E-3</v>
      </c>
      <c r="I776" s="55">
        <v>8.4467776730840383E-2</v>
      </c>
      <c r="J776" s="6">
        <v>0.86410744909782355</v>
      </c>
      <c r="K776" s="6">
        <v>0.35973594860003633</v>
      </c>
      <c r="L776" s="6">
        <v>3.329780184507801E-3</v>
      </c>
      <c r="M776" s="6">
        <v>6.6059651114954723E-2</v>
      </c>
      <c r="N776" s="6">
        <v>4.3829940306044812E-2</v>
      </c>
      <c r="O776" s="6">
        <v>-1.0514062629753518E-2</v>
      </c>
      <c r="P776" s="55">
        <v>-1.0571353073140827E-2</v>
      </c>
      <c r="Q776" s="55">
        <v>-9.1724422978563883E-3</v>
      </c>
      <c r="R776" s="6">
        <v>-7.614342187277523E-3</v>
      </c>
      <c r="S776" s="83">
        <v>5.6772638903633009E-2</v>
      </c>
      <c r="T776" s="87">
        <v>-0.13411992703390549</v>
      </c>
      <c r="U776" s="83">
        <v>0.10440651282087177</v>
      </c>
      <c r="V776" s="83">
        <v>6.1446220035159357E-2</v>
      </c>
      <c r="W776" s="29">
        <v>1.6991527348815052</v>
      </c>
      <c r="X776">
        <v>0.71777573543367157</v>
      </c>
      <c r="Y776">
        <v>0.59977991680285225</v>
      </c>
      <c r="Z776" s="5">
        <v>0</v>
      </c>
      <c r="AA776">
        <v>0</v>
      </c>
      <c r="AB776" s="5">
        <f>SUM(TBL_DATA[[#This Row],[Consumer.Discretionary.1]:[Utilities.1]])*SQRT(252)</f>
        <v>8.9740448953773491E-2</v>
      </c>
      <c r="AC776" s="5">
        <v>0.28379990218505502</v>
      </c>
      <c r="AD776" s="5">
        <v>6.1944985779671002E-2</v>
      </c>
      <c r="AE776" s="5">
        <v>0.17999671275777199</v>
      </c>
      <c r="AF776" s="5">
        <v>6.6868521923031998E-2</v>
      </c>
      <c r="AG776" s="5">
        <v>0</v>
      </c>
      <c r="AH776" s="5">
        <v>6.5014144682069997E-3</v>
      </c>
      <c r="AI776" s="13">
        <v>0.36411948784693798</v>
      </c>
      <c r="AJ776" s="13">
        <v>3.7564183378565E-2</v>
      </c>
      <c r="AK776" s="13">
        <v>2.2108700650009996E-3</v>
      </c>
      <c r="AL776" s="13">
        <v>0.12017813936591801</v>
      </c>
      <c r="AM776" s="13">
        <v>-0.47827809607474797</v>
      </c>
      <c r="AN776" s="13">
        <v>1.2643020127827316</v>
      </c>
      <c r="AO776" s="13">
        <v>-0.61939589108732107</v>
      </c>
      <c r="AP776" s="13">
        <v>0.64490612169541051</v>
      </c>
      <c r="AQ776" s="13">
        <v>1.8836979038700528</v>
      </c>
      <c r="AR776" s="19">
        <v>2.3239913522452274E-3</v>
      </c>
      <c r="AS776" s="19">
        <v>4.0280793232642644E-4</v>
      </c>
      <c r="AT776" s="19">
        <v>2.2103230300076844E-3</v>
      </c>
      <c r="AU776" s="19">
        <v>2.1219662313837098E-4</v>
      </c>
      <c r="AV776" s="19">
        <v>3.1842982959307384E-6</v>
      </c>
      <c r="AW776" s="19">
        <v>3.7611007408144701E-4</v>
      </c>
      <c r="AX776" s="19">
        <v>5.2394564342702168E-5</v>
      </c>
      <c r="AY776" s="19">
        <v>1.9632885481569123E-3</v>
      </c>
      <c r="AZ776" s="19">
        <v>-2.1440484360366048E-3</v>
      </c>
      <c r="BA776" s="19">
        <v>2.6810930329786115E-4</v>
      </c>
      <c r="BB776" s="19">
        <v>-1.5240373785214962E-5</v>
      </c>
      <c r="BC776" s="19">
        <v>-6.496784483980002E-7</v>
      </c>
      <c r="BD776" s="19">
        <v>2.3325562171283465E-6</v>
      </c>
      <c r="BE776" s="19">
        <v>1.2805209669154086E-5</v>
      </c>
      <c r="BF776" s="19">
        <v>-2.9517365648850106E-6</v>
      </c>
      <c r="BG776" s="19">
        <v>5.6365451359156205E-3</v>
      </c>
      <c r="BH776" s="19">
        <v>5.035429282122449E-6</v>
      </c>
      <c r="BI776" t="s">
        <v>889</v>
      </c>
      <c r="BJ776" t="s">
        <v>858</v>
      </c>
      <c r="BK776" s="5">
        <v>8.1788249313831329E-2</v>
      </c>
      <c r="BL776" s="5" t="s">
        <v>879</v>
      </c>
      <c r="BM776" s="5" t="s">
        <v>858</v>
      </c>
      <c r="BN776" s="5">
        <v>-1.8701326102018356E-2</v>
      </c>
      <c r="BO776" s="5">
        <f xml:space="preserve"> IF(ISBLANK(TBL_DATA[[#This Row],[SMALL.CAP]]),"",  SUM(TBL_DATA[[#This Row],[LARGE.CAP]:[SMALL.CAP]])*SQRT(252))</f>
        <v>8.9740448953773491E-2</v>
      </c>
    </row>
    <row r="777" spans="1:67" x14ac:dyDescent="0.25">
      <c r="A777" s="3">
        <f>DATE(YEAR(TBL_DATA[[#This Row],[Date]]), MONTH(TBL_DATA[[#This Row],[Date]]), DAY(TBL_DATA[[#This Row],[Date]]))</f>
        <v>41865</v>
      </c>
      <c r="B777" s="73" t="s">
        <v>900</v>
      </c>
      <c r="C777" s="11">
        <v>-9.0061290850548445E-4</v>
      </c>
      <c r="D777" s="6">
        <v>0.20388355391114055</v>
      </c>
      <c r="E777" s="83">
        <v>-4.8998814549449099E-3</v>
      </c>
      <c r="F777" s="55">
        <v>0.55833189413192252</v>
      </c>
      <c r="G777" s="121">
        <v>0.52549317114775529</v>
      </c>
      <c r="H777" s="120">
        <v>2.8681485803955663E-3</v>
      </c>
      <c r="I777" s="55">
        <v>3.8536296797601066E-2</v>
      </c>
      <c r="J777" s="6">
        <v>0.93976630071825318</v>
      </c>
      <c r="K777" s="6">
        <v>0.38279404968164454</v>
      </c>
      <c r="L777" s="6">
        <v>3.2711123769235194E-3</v>
      </c>
      <c r="M777" s="6">
        <v>6.6096837801796801E-2</v>
      </c>
      <c r="N777" s="6">
        <v>4.3862365867703715E-2</v>
      </c>
      <c r="O777" s="6">
        <v>-1.1405206437733795E-2</v>
      </c>
      <c r="P777" s="55">
        <v>-1.0586816744803674E-2</v>
      </c>
      <c r="Q777" s="55">
        <v>-9.187118486448367E-3</v>
      </c>
      <c r="R777" s="6">
        <v>-1.8829948787850159E-2</v>
      </c>
      <c r="S777" s="83">
        <v>5.6882853294817445E-2</v>
      </c>
      <c r="T777" s="87">
        <v>-0.33103031400792515</v>
      </c>
      <c r="U777" s="83">
        <v>8.5497947716005163E-2</v>
      </c>
      <c r="V777" s="83">
        <v>6.1456659481151615E-2</v>
      </c>
      <c r="W777" s="29">
        <v>1.3911909374479892</v>
      </c>
      <c r="X777">
        <v>0.7249090778489089</v>
      </c>
      <c r="Y777">
        <v>0.61870352324974232</v>
      </c>
      <c r="Z777" s="5">
        <v>0</v>
      </c>
      <c r="AA777">
        <v>0</v>
      </c>
      <c r="AB777" s="5">
        <f>SUM(TBL_DATA[[#This Row],[Consumer.Discretionary.1]:[Utilities.1]])*SQRT(252)</f>
        <v>8.9386257899928545E-2</v>
      </c>
      <c r="AC777" s="5">
        <v>0.25759360565332401</v>
      </c>
      <c r="AD777" s="5">
        <v>6.1226998462934001E-2</v>
      </c>
      <c r="AE777" s="5">
        <v>0.17254631154631697</v>
      </c>
      <c r="AF777" s="5">
        <v>6.6522818893805999E-2</v>
      </c>
      <c r="AG777" s="5">
        <v>0</v>
      </c>
      <c r="AH777" s="5">
        <v>6.2893889813340001E-3</v>
      </c>
      <c r="AI777" s="13">
        <v>0.37114137214102394</v>
      </c>
      <c r="AJ777" s="13">
        <v>4.1243540408735999E-2</v>
      </c>
      <c r="AK777" s="13">
        <v>2.6857433157730006E-3</v>
      </c>
      <c r="AL777" s="13">
        <v>0.12004812955088001</v>
      </c>
      <c r="AM777" s="13">
        <v>-0.47767044789098601</v>
      </c>
      <c r="AN777" s="13">
        <v>1.2361660558032315</v>
      </c>
      <c r="AO777" s="13">
        <v>-0.61453859474008898</v>
      </c>
      <c r="AP777" s="13">
        <v>0.62162746106314248</v>
      </c>
      <c r="AQ777" s="13">
        <v>1.8507046505433205</v>
      </c>
      <c r="AR777" s="19">
        <v>2.6226139804947663E-3</v>
      </c>
      <c r="AS777" s="19">
        <v>3.8842769443708374E-4</v>
      </c>
      <c r="AT777" s="19">
        <v>2.0078535290300814E-3</v>
      </c>
      <c r="AU777" s="19">
        <v>2.3157285595354604E-4</v>
      </c>
      <c r="AV777" s="19">
        <v>2.4853858329769642E-6</v>
      </c>
      <c r="AW777" s="19">
        <v>2.5428924953591633E-4</v>
      </c>
      <c r="AX777" s="19">
        <v>5.1005527088079533E-5</v>
      </c>
      <c r="AY777" s="19">
        <v>1.6784731853759381E-3</v>
      </c>
      <c r="AZ777" s="19">
        <v>-1.8001066071713244E-3</v>
      </c>
      <c r="BA777" s="19">
        <v>2.1295343384420158E-4</v>
      </c>
      <c r="BB777" s="19">
        <v>-1.8763257519038828E-5</v>
      </c>
      <c r="BC777" s="19">
        <v>6.1072008833609389E-8</v>
      </c>
      <c r="BD777" s="19">
        <v>-6.6110349764319872E-8</v>
      </c>
      <c r="BE777" s="19">
        <v>-5.904518878789104E-8</v>
      </c>
      <c r="BF777" s="19">
        <v>7.8313728237604311E-8</v>
      </c>
      <c r="BG777" s="19">
        <v>5.6306743791820248E-3</v>
      </c>
      <c r="BH777" s="19">
        <v>1.1636752168181161E-7</v>
      </c>
      <c r="BI777" t="s">
        <v>889</v>
      </c>
      <c r="BJ777" t="s">
        <v>858</v>
      </c>
      <c r="BK777" s="5">
        <v>8.1349529325962067E-2</v>
      </c>
      <c r="BL777" s="5" t="s">
        <v>859</v>
      </c>
      <c r="BM777" s="5" t="s">
        <v>858</v>
      </c>
      <c r="BN777" s="5">
        <v>-1.8617076799273491E-2</v>
      </c>
      <c r="BO777" s="5">
        <f xml:space="preserve"> IF(ISBLANK(TBL_DATA[[#This Row],[SMALL.CAP]]),"",  SUM(TBL_DATA[[#This Row],[LARGE.CAP]:[SMALL.CAP]])*SQRT(252))</f>
        <v>8.9386257899928517E-2</v>
      </c>
    </row>
    <row r="778" spans="1:67" x14ac:dyDescent="0.25">
      <c r="A778" s="3">
        <f>DATE(YEAR(TBL_DATA[[#This Row],[Date]]), MONTH(TBL_DATA[[#This Row],[Date]]), DAY(TBL_DATA[[#This Row],[Date]]))</f>
        <v>41866</v>
      </c>
      <c r="B778" s="73" t="s">
        <v>901</v>
      </c>
      <c r="C778" s="11">
        <v>-1.4389313751396481E-3</v>
      </c>
      <c r="D778" s="6">
        <v>0.20215124809340312</v>
      </c>
      <c r="E778" s="83">
        <v>-3.3839699452828942E-3</v>
      </c>
      <c r="F778" s="55">
        <v>0.56224400350763448</v>
      </c>
      <c r="G778" s="121">
        <v>0.52877664375762212</v>
      </c>
      <c r="H778" s="120">
        <v>2.8625900185734882E-3</v>
      </c>
      <c r="I778" s="55">
        <v>2.7063602217877181E-2</v>
      </c>
      <c r="J778" s="6">
        <v>0.9555619199196288</v>
      </c>
      <c r="K778" s="6">
        <v>0.39028440862199437</v>
      </c>
      <c r="L778" s="6">
        <v>3.2561874560471031E-3</v>
      </c>
      <c r="M778" s="6">
        <v>6.6198175346816379E-2</v>
      </c>
      <c r="N778" s="6">
        <v>4.3956674504809223E-2</v>
      </c>
      <c r="O778" s="6">
        <v>-1.2827726503490289E-2</v>
      </c>
      <c r="P778" s="55">
        <v>-1.0627540587902932E-2</v>
      </c>
      <c r="Q778" s="55">
        <v>-9.2256963572138907E-3</v>
      </c>
      <c r="R778" s="6">
        <v>-2.5044458080389242E-2</v>
      </c>
      <c r="S778" s="83">
        <v>5.6851990715158909E-2</v>
      </c>
      <c r="T778" s="87">
        <v>-0.44052033649740668</v>
      </c>
      <c r="U778" s="83">
        <v>7.9513021894781266E-2</v>
      </c>
      <c r="V778" s="83">
        <v>6.1333335565372953E-2</v>
      </c>
      <c r="W778" s="29">
        <v>1.296407918496969</v>
      </c>
      <c r="X778">
        <v>0.72717029900678853</v>
      </c>
      <c r="Y778">
        <v>0.62472746747841534</v>
      </c>
      <c r="Z778" s="5">
        <v>0</v>
      </c>
      <c r="AA778">
        <v>0</v>
      </c>
      <c r="AB778" s="5">
        <f>SUM(TBL_DATA[[#This Row],[Consumer.Discretionary.1]:[Utilities.1]])*SQRT(252)</f>
        <v>8.9394062520659831E-2</v>
      </c>
      <c r="AC778" s="5">
        <v>0.25221593425973599</v>
      </c>
      <c r="AD778" s="5">
        <v>1.1383823780837998E-2</v>
      </c>
      <c r="AE778" s="5">
        <v>0.17398231708942402</v>
      </c>
      <c r="AF778" s="5">
        <v>6.6032979059313004E-2</v>
      </c>
      <c r="AG778" s="5">
        <v>0</v>
      </c>
      <c r="AH778" s="5">
        <v>6.2328878214120004E-3</v>
      </c>
      <c r="AI778" s="13">
        <v>0.36577986615933605</v>
      </c>
      <c r="AJ778" s="13">
        <v>4.5229604028553E-2</v>
      </c>
      <c r="AK778" s="13">
        <v>2.6128878735149994E-3</v>
      </c>
      <c r="AL778" s="13">
        <v>0.11902010696229601</v>
      </c>
      <c r="AM778" s="13">
        <v>-0.46228595649284709</v>
      </c>
      <c r="AN778" s="13">
        <v>1.2084571589103958</v>
      </c>
      <c r="AO778" s="13">
        <v>-0.62825270836881997</v>
      </c>
      <c r="AP778" s="13">
        <v>0.58020445054157588</v>
      </c>
      <c r="AQ778" s="13">
        <v>1.8367098672792159</v>
      </c>
      <c r="AR778" s="19">
        <v>2.6333189783551638E-3</v>
      </c>
      <c r="AS778" s="19">
        <v>3.4137204986976305E-4</v>
      </c>
      <c r="AT778" s="19">
        <v>1.6752617675256085E-3</v>
      </c>
      <c r="AU778" s="19">
        <v>2.1544885639842844E-4</v>
      </c>
      <c r="AV778" s="19">
        <v>2.8922275349044162E-6</v>
      </c>
      <c r="AW778" s="19">
        <v>1.8791474021629875E-4</v>
      </c>
      <c r="AX778" s="19">
        <v>3.4366576840960709E-5</v>
      </c>
      <c r="AY778" s="19">
        <v>2.1188166168713859E-3</v>
      </c>
      <c r="AZ778" s="19">
        <v>-1.8207980245537002E-3</v>
      </c>
      <c r="BA778" s="19">
        <v>2.2968589580097724E-4</v>
      </c>
      <c r="BB778" s="19">
        <v>1.301693693606031E-5</v>
      </c>
      <c r="BC778" s="19">
        <v>-6.6407562583758283E-7</v>
      </c>
      <c r="BD778" s="19">
        <v>2.3643019743005262E-6</v>
      </c>
      <c r="BE778" s="19">
        <v>1.2939913652698331E-5</v>
      </c>
      <c r="BF778" s="19">
        <v>-2.9912131410907799E-6</v>
      </c>
      <c r="BG778" s="19">
        <v>5.6145774730119733E-3</v>
      </c>
      <c r="BH778" s="19">
        <v>5.0702219238072624E-6</v>
      </c>
      <c r="BI778" t="s">
        <v>857</v>
      </c>
      <c r="BJ778" t="s">
        <v>858</v>
      </c>
      <c r="BK778" s="5">
        <v>8.0526955425739288E-2</v>
      </c>
      <c r="BL778" s="5" t="s">
        <v>902</v>
      </c>
      <c r="BM778" s="5" t="s">
        <v>858</v>
      </c>
      <c r="BN778" s="5">
        <v>-2.5411032140254974E-2</v>
      </c>
      <c r="BO778" s="5">
        <f xml:space="preserve"> IF(ISBLANK(TBL_DATA[[#This Row],[SMALL.CAP]]),"",  SUM(TBL_DATA[[#This Row],[LARGE.CAP]:[SMALL.CAP]])*SQRT(252))</f>
        <v>8.9394062520659845E-2</v>
      </c>
    </row>
    <row r="779" spans="1:67" x14ac:dyDescent="0.25">
      <c r="A779" s="3">
        <f>DATE(YEAR(TBL_DATA[[#This Row],[Date]]), MONTH(TBL_DATA[[#This Row],[Date]]), DAY(TBL_DATA[[#This Row],[Date]]))</f>
        <v>41869</v>
      </c>
      <c r="B779" s="73" t="s">
        <v>903</v>
      </c>
      <c r="C779" s="11">
        <v>4.3397733391492511E-3</v>
      </c>
      <c r="D779" s="6">
        <v>0.20736831202950401</v>
      </c>
      <c r="E779" s="83">
        <v>-1.8265651519317583E-2</v>
      </c>
      <c r="F779" s="55">
        <v>0.55402061650850631</v>
      </c>
      <c r="G779" s="121">
        <v>0.53531102674316366</v>
      </c>
      <c r="H779" s="120">
        <v>2.8232739733667421E-3</v>
      </c>
      <c r="I779" s="55">
        <v>7.7854197775950595E-3</v>
      </c>
      <c r="J779" s="6">
        <v>0.94892911332577656</v>
      </c>
      <c r="K779" s="6">
        <v>0.40434913766651676</v>
      </c>
      <c r="L779" s="6">
        <v>3.1964486237486441E-3</v>
      </c>
      <c r="M779" s="6">
        <v>6.5746420249611109E-2</v>
      </c>
      <c r="N779" s="6">
        <v>4.3956674504809223E-2</v>
      </c>
      <c r="O779" s="6">
        <v>-8.5436225898226636E-3</v>
      </c>
      <c r="P779" s="55">
        <v>-1.0576909323143058E-2</v>
      </c>
      <c r="Q779" s="55">
        <v>-9.1846316745143805E-3</v>
      </c>
      <c r="R779" s="6">
        <v>-3.0792631170314833E-2</v>
      </c>
      <c r="S779" s="83">
        <v>5.6773842297914524E-2</v>
      </c>
      <c r="T779" s="87">
        <v>-0.54237356366923117</v>
      </c>
      <c r="U779" s="83">
        <v>7.8126397066457631E-2</v>
      </c>
      <c r="V779" s="83">
        <v>6.1342541941050079E-2</v>
      </c>
      <c r="W779" s="29">
        <v>1.2736087321183522</v>
      </c>
      <c r="X779">
        <v>0.73164952452876197</v>
      </c>
      <c r="Y779">
        <v>0.63588453170879755</v>
      </c>
      <c r="Z779" s="5">
        <v>0</v>
      </c>
      <c r="AA779">
        <v>0</v>
      </c>
      <c r="AB779" s="5">
        <f>SUM(TBL_DATA[[#This Row],[Consumer.Discretionary.1]:[Utilities.1]])*SQRT(252)</f>
        <v>9.8850120436799555E-2</v>
      </c>
      <c r="AC779" s="5">
        <v>0.255379190124295</v>
      </c>
      <c r="AD779" s="5">
        <v>-1.1448067350514003E-2</v>
      </c>
      <c r="AE779" s="5">
        <v>0.17039589286027701</v>
      </c>
      <c r="AF779" s="5">
        <v>6.6650326015396E-2</v>
      </c>
      <c r="AG779" s="5">
        <v>0</v>
      </c>
      <c r="AH779" s="5">
        <v>6.2183158337200005E-3</v>
      </c>
      <c r="AI779" s="13">
        <v>0.36927601391521198</v>
      </c>
      <c r="AJ779" s="13">
        <v>4.5615594186352006E-2</v>
      </c>
      <c r="AK779" s="13">
        <v>2.6632481040580001E-3</v>
      </c>
      <c r="AL779" s="13">
        <v>0.12434252562024299</v>
      </c>
      <c r="AM779" s="13">
        <v>-0.46597356437087689</v>
      </c>
      <c r="AN779" s="13">
        <v>1.2182983387383506</v>
      </c>
      <c r="AO779" s="13">
        <v>-0.65517886380018897</v>
      </c>
      <c r="AP779" s="13">
        <v>0.56311947493816161</v>
      </c>
      <c r="AQ779" s="13">
        <v>1.8734772025385396</v>
      </c>
      <c r="AR779" s="19">
        <v>1.87904569119246E-3</v>
      </c>
      <c r="AS779" s="19">
        <v>6.1860401879205681E-4</v>
      </c>
      <c r="AT779" s="19">
        <v>1.8378808582834151E-3</v>
      </c>
      <c r="AU779" s="19">
        <v>2.1275146642913667E-4</v>
      </c>
      <c r="AV779" s="19">
        <v>3.5489805081189694E-6</v>
      </c>
      <c r="AW779" s="19">
        <v>1.4349604928932895E-4</v>
      </c>
      <c r="AX779" s="19">
        <v>2.5726933724145776E-5</v>
      </c>
      <c r="AY779" s="19">
        <v>1.6761417755475081E-3</v>
      </c>
      <c r="AZ779" s="19">
        <v>-4.1787701437745098E-4</v>
      </c>
      <c r="BA779" s="19">
        <v>2.3903118949970378E-4</v>
      </c>
      <c r="BB779" s="19">
        <v>8.6223307438420006E-6</v>
      </c>
      <c r="BC779" s="19">
        <v>-1.9789612943754948E-6</v>
      </c>
      <c r="BD779" s="19">
        <v>6.7668336882421502E-6</v>
      </c>
      <c r="BE779" s="19">
        <v>3.6477206690677374E-5</v>
      </c>
      <c r="BF779" s="19">
        <v>-8.5512922405558175E-6</v>
      </c>
      <c r="BG779" s="19">
        <v>6.180222758910248E-3</v>
      </c>
      <c r="BH779" s="19">
        <v>1.4035733878029339E-5</v>
      </c>
      <c r="BI779" t="s">
        <v>889</v>
      </c>
      <c r="BJ779" t="s">
        <v>858</v>
      </c>
      <c r="BK779" s="5">
        <v>8.0091193318367004E-2</v>
      </c>
      <c r="BL779" s="5" t="s">
        <v>902</v>
      </c>
      <c r="BM779" s="5" t="s">
        <v>858</v>
      </c>
      <c r="BN779" s="5">
        <v>-4.7961253672838211E-2</v>
      </c>
      <c r="BO779" s="5">
        <f xml:space="preserve"> IF(ISBLANK(TBL_DATA[[#This Row],[SMALL.CAP]]),"",  SUM(TBL_DATA[[#This Row],[LARGE.CAP]:[SMALL.CAP]])*SQRT(252))</f>
        <v>9.8850120436799582E-2</v>
      </c>
    </row>
    <row r="780" spans="1:67" x14ac:dyDescent="0.25">
      <c r="A780" s="3">
        <f>DATE(YEAR(TBL_DATA[[#This Row],[Date]]), MONTH(TBL_DATA[[#This Row],[Date]]), DAY(TBL_DATA[[#This Row],[Date]]))</f>
        <v>41870</v>
      </c>
      <c r="B780" s="73" t="s">
        <v>904</v>
      </c>
      <c r="C780" s="11">
        <v>5.4604375334407849E-3</v>
      </c>
      <c r="D780" s="6">
        <v>0.21396107127719688</v>
      </c>
      <c r="E780" s="83">
        <v>5.3818940264391824E-3</v>
      </c>
      <c r="F780" s="55">
        <v>0.54814338784202588</v>
      </c>
      <c r="G780" s="121">
        <v>0.52621832017107273</v>
      </c>
      <c r="H780" s="120">
        <v>2.817241795491753E-3</v>
      </c>
      <c r="I780" s="55">
        <v>3.9813940512157808E-2</v>
      </c>
      <c r="J780" s="6">
        <v>0.94740037615055617</v>
      </c>
      <c r="K780" s="6">
        <v>0.42130317777579357</v>
      </c>
      <c r="L780" s="6">
        <v>3.1135836630051096E-3</v>
      </c>
      <c r="M780" s="6">
        <v>6.497335031018675E-2</v>
      </c>
      <c r="N780" s="6">
        <v>4.1936612537309507E-2</v>
      </c>
      <c r="O780" s="6">
        <v>-3.1298369738429477E-3</v>
      </c>
      <c r="P780" s="55">
        <v>-1.0256934976481176E-2</v>
      </c>
      <c r="Q780" s="55">
        <v>-8.8810282267303507E-3</v>
      </c>
      <c r="R780" s="6">
        <v>-3.9503944269944857E-2</v>
      </c>
      <c r="S780" s="83">
        <v>5.6258606923794079E-2</v>
      </c>
      <c r="T780" s="87">
        <v>-0.70218489987595145</v>
      </c>
      <c r="U780" s="83">
        <v>7.1561580072410536E-2</v>
      </c>
      <c r="V780" s="83">
        <v>6.1073970582114799E-2</v>
      </c>
      <c r="W780" s="29">
        <v>1.1717197914321782</v>
      </c>
      <c r="X780">
        <v>0.72540907091865958</v>
      </c>
      <c r="Y780">
        <v>0.64907871462234346</v>
      </c>
      <c r="Z780" s="5">
        <v>0</v>
      </c>
      <c r="AA780">
        <v>0</v>
      </c>
      <c r="AB780" s="5">
        <f>SUM(TBL_DATA[[#This Row],[Consumer.Discretionary.1]:[Utilities.1]])*SQRT(252)</f>
        <v>9.70522024838648E-2</v>
      </c>
      <c r="AC780" s="5">
        <v>0.25273030310191702</v>
      </c>
      <c r="AD780" s="5">
        <v>-1.1107345200634996E-2</v>
      </c>
      <c r="AE780" s="5">
        <v>0.17690236644834501</v>
      </c>
      <c r="AF780" s="5">
        <v>7.1940403123841007E-2</v>
      </c>
      <c r="AG780" s="5">
        <v>0</v>
      </c>
      <c r="AH780" s="5">
        <v>6.2754839416530005E-3</v>
      </c>
      <c r="AI780" s="13">
        <v>0.371460933087363</v>
      </c>
      <c r="AJ780" s="13">
        <v>5.5029174178957002E-2</v>
      </c>
      <c r="AK780" s="13">
        <v>2.55504829672E-3</v>
      </c>
      <c r="AL780" s="13">
        <v>0.124680886723991</v>
      </c>
      <c r="AM780" s="13">
        <v>-0.45099462718890293</v>
      </c>
      <c r="AN780" s="13">
        <v>1.2290830493694129</v>
      </c>
      <c r="AO780" s="13">
        <v>-0.62961042285616398</v>
      </c>
      <c r="AP780" s="13">
        <v>0.59947262651324895</v>
      </c>
      <c r="AQ780" s="13">
        <v>1.858693472225577</v>
      </c>
      <c r="AR780" s="19">
        <v>1.955238094452175E-3</v>
      </c>
      <c r="AS780" s="19">
        <v>6.6476090976640037E-4</v>
      </c>
      <c r="AT780" s="19">
        <v>1.6641224991383661E-3</v>
      </c>
      <c r="AU780" s="19">
        <v>2.3509469187326664E-4</v>
      </c>
      <c r="AV780" s="19">
        <v>3.7552802967940213E-6</v>
      </c>
      <c r="AW780" s="19">
        <v>1.5825952304271673E-4</v>
      </c>
      <c r="AX780" s="19">
        <v>2.3108164347665458E-5</v>
      </c>
      <c r="AY780" s="19">
        <v>1.8494137105923665E-3</v>
      </c>
      <c r="AZ780" s="19">
        <v>-6.8583588030628315E-4</v>
      </c>
      <c r="BA780" s="19">
        <v>2.3441737029999588E-4</v>
      </c>
      <c r="BB780" s="19">
        <v>1.1379730862997256E-5</v>
      </c>
      <c r="BC780" s="19">
        <v>-2.3583631060621501E-6</v>
      </c>
      <c r="BD780" s="19">
        <v>8.0380798050043695E-6</v>
      </c>
      <c r="BE780" s="19">
        <v>4.3275646340423621E-5</v>
      </c>
      <c r="BF780" s="19">
        <v>-1.0156818708886598E-5</v>
      </c>
      <c r="BG780" s="19">
        <v>6.0582893180174974E-3</v>
      </c>
      <c r="BH780" s="19">
        <v>1.6626232018483283E-5</v>
      </c>
      <c r="BI780" t="s">
        <v>887</v>
      </c>
      <c r="BJ780" t="s">
        <v>858</v>
      </c>
      <c r="BK780" s="5">
        <v>8.0265894532203674E-2</v>
      </c>
      <c r="BL780" s="5" t="s">
        <v>902</v>
      </c>
      <c r="BM780" s="5" t="s">
        <v>858</v>
      </c>
      <c r="BN780" s="5">
        <v>-4.8303872346878052E-2</v>
      </c>
      <c r="BO780" s="5">
        <f xml:space="preserve"> IF(ISBLANK(TBL_DATA[[#This Row],[SMALL.CAP]]),"",  SUM(TBL_DATA[[#This Row],[LARGE.CAP]:[SMALL.CAP]])*SQRT(252))</f>
        <v>9.7052202483864772E-2</v>
      </c>
    </row>
    <row r="781" spans="1:67" x14ac:dyDescent="0.25">
      <c r="A781" s="3">
        <f>DATE(YEAR(TBL_DATA[[#This Row],[Date]]), MONTH(TBL_DATA[[#This Row],[Date]]), DAY(TBL_DATA[[#This Row],[Date]]))</f>
        <v>41871</v>
      </c>
      <c r="B781" s="73" t="s">
        <v>905</v>
      </c>
      <c r="C781" s="11">
        <v>3.3394602456712357E-4</v>
      </c>
      <c r="D781" s="6">
        <v>0.21436646875092902</v>
      </c>
      <c r="E781" s="83">
        <v>4.954171910288796E-3</v>
      </c>
      <c r="F781" s="55">
        <v>0.55214101148406924</v>
      </c>
      <c r="G781" s="121">
        <v>0.5229139795646377</v>
      </c>
      <c r="H781" s="120">
        <v>2.8163728601013839E-3</v>
      </c>
      <c r="I781" s="55">
        <v>4.5245832693184829E-2</v>
      </c>
      <c r="J781" s="6">
        <v>0.94928911891584311</v>
      </c>
      <c r="K781" s="6">
        <v>0.41649899604698537</v>
      </c>
      <c r="L781" s="6">
        <v>3.1146740810809414E-3</v>
      </c>
      <c r="M781" s="6">
        <v>6.4727983202586506E-2</v>
      </c>
      <c r="N781" s="6">
        <v>4.1936612537309507E-2</v>
      </c>
      <c r="O781" s="6">
        <v>-2.7969361458909381E-3</v>
      </c>
      <c r="P781" s="55">
        <v>-1.0263887808704927E-2</v>
      </c>
      <c r="Q781" s="55">
        <v>-8.8931770702095226E-3</v>
      </c>
      <c r="R781" s="6">
        <v>-4.9162672714135214E-2</v>
      </c>
      <c r="S781" s="83">
        <v>5.5913201732215888E-2</v>
      </c>
      <c r="T781" s="87">
        <v>-0.87926770764423645</v>
      </c>
      <c r="U781" s="83">
        <v>5.8801809664847049E-2</v>
      </c>
      <c r="V781" s="83">
        <v>6.0311219779198427E-2</v>
      </c>
      <c r="W781" s="29">
        <v>0.97497297982237163</v>
      </c>
      <c r="X781">
        <v>0.72312791369483009</v>
      </c>
      <c r="Y781">
        <v>0.64536733419579373</v>
      </c>
      <c r="Z781" s="5">
        <v>0</v>
      </c>
      <c r="AA781">
        <v>0</v>
      </c>
      <c r="AB781" s="5">
        <f>SUM(TBL_DATA[[#This Row],[Consumer.Discretionary.1]:[Utilities.1]])*SQRT(252)</f>
        <v>9.4096584180840673E-2</v>
      </c>
      <c r="AC781" s="5">
        <v>0.24947149204241201</v>
      </c>
      <c r="AD781" s="5">
        <v>5.934551460069961E-4</v>
      </c>
      <c r="AE781" s="5">
        <v>0.180017684445688</v>
      </c>
      <c r="AF781" s="5">
        <v>7.1666545481758992E-2</v>
      </c>
      <c r="AG781" s="5">
        <v>0</v>
      </c>
      <c r="AH781" s="5">
        <v>6.3566287778609992E-3</v>
      </c>
      <c r="AI781" s="13">
        <v>0.38240467507077402</v>
      </c>
      <c r="AJ781" s="13">
        <v>5.4424084154316002E-2</v>
      </c>
      <c r="AK781" s="13">
        <v>2.7959011900950004E-3</v>
      </c>
      <c r="AL781" s="13">
        <v>0.124314361330739</v>
      </c>
      <c r="AM781" s="13">
        <v>-0.44720229501364905</v>
      </c>
      <c r="AN781" s="13">
        <v>1.221265633215721</v>
      </c>
      <c r="AO781" s="13">
        <v>-0.59642310058971904</v>
      </c>
      <c r="AP781" s="13">
        <v>0.62484253262600198</v>
      </c>
      <c r="AQ781" s="13">
        <v>1.8176887338054399</v>
      </c>
      <c r="AR781" s="19">
        <v>1.8971494481960101E-3</v>
      </c>
      <c r="AS781" s="19">
        <v>6.4412474404944764E-4</v>
      </c>
      <c r="AT781" s="19">
        <v>1.6110110364230214E-3</v>
      </c>
      <c r="AU781" s="19">
        <v>2.2806015606056183E-4</v>
      </c>
      <c r="AV781" s="19">
        <v>3.6304782276457276E-6</v>
      </c>
      <c r="AW781" s="19">
        <v>1.5336023551219659E-4</v>
      </c>
      <c r="AX781" s="19">
        <v>2.2395933989569141E-5</v>
      </c>
      <c r="AY781" s="19">
        <v>1.7929061122539456E-3</v>
      </c>
      <c r="AZ781" s="19">
        <v>-6.6322063638992379E-4</v>
      </c>
      <c r="BA781" s="19">
        <v>2.2697777391845602E-4</v>
      </c>
      <c r="BB781" s="19">
        <v>1.1132359739041259E-5</v>
      </c>
      <c r="BC781" s="19">
        <v>-2.2730507005872092E-6</v>
      </c>
      <c r="BD781" s="19">
        <v>7.7479143293859418E-6</v>
      </c>
      <c r="BE781" s="19">
        <v>4.1714714494554166E-5</v>
      </c>
      <c r="BF781" s="19">
        <v>-9.7901915159636928E-6</v>
      </c>
      <c r="BG781" s="19">
        <v>5.8741011290138982E-3</v>
      </c>
      <c r="BH781" s="19">
        <v>1.6027126358683903E-5</v>
      </c>
      <c r="BI781" t="s">
        <v>857</v>
      </c>
      <c r="BJ781" t="s">
        <v>858</v>
      </c>
      <c r="BK781" s="5">
        <v>7.9899057745933533E-2</v>
      </c>
      <c r="BL781" s="5" t="s">
        <v>902</v>
      </c>
      <c r="BM781" s="5" t="s">
        <v>858</v>
      </c>
      <c r="BN781" s="5">
        <v>-3.653857484459877E-2</v>
      </c>
      <c r="BO781" s="5">
        <f xml:space="preserve"> IF(ISBLANK(TBL_DATA[[#This Row],[SMALL.CAP]]),"",  SUM(TBL_DATA[[#This Row],[LARGE.CAP]:[SMALL.CAP]])*SQRT(252))</f>
        <v>9.4096584180840659E-2</v>
      </c>
    </row>
    <row r="782" spans="1:67" x14ac:dyDescent="0.25">
      <c r="A782" s="3">
        <f>DATE(YEAR(TBL_DATA[[#This Row],[Date]]), MONTH(TBL_DATA[[#This Row],[Date]]), DAY(TBL_DATA[[#This Row],[Date]]))</f>
        <v>41872</v>
      </c>
      <c r="B782" s="73" t="s">
        <v>906</v>
      </c>
      <c r="C782" s="11">
        <v>7.2660254498726205E-4</v>
      </c>
      <c r="D782" s="6">
        <v>0.21524883051767074</v>
      </c>
      <c r="E782" s="83">
        <v>-2.9144600797851306E-3</v>
      </c>
      <c r="F782" s="55">
        <v>0.55001226748757182</v>
      </c>
      <c r="G782" s="121">
        <v>0.5214993407292503</v>
      </c>
      <c r="H782" s="120">
        <v>2.814860271609692E-3</v>
      </c>
      <c r="I782" s="55">
        <v>4.3503334859651854E-2</v>
      </c>
      <c r="J782" s="6">
        <v>0.95250066167036929</v>
      </c>
      <c r="K782" s="6">
        <v>0.41304329968804665</v>
      </c>
      <c r="L782" s="6">
        <v>3.1175871563275471E-3</v>
      </c>
      <c r="M782" s="6">
        <v>6.4597519497750305E-2</v>
      </c>
      <c r="N782" s="6">
        <v>4.1936612537309507E-2</v>
      </c>
      <c r="O782" s="6">
        <v>-2.0723658618253538E-3</v>
      </c>
      <c r="P782" s="55">
        <v>-1.0271134846800659E-2</v>
      </c>
      <c r="Q782" s="55">
        <v>-8.9031868701333668E-3</v>
      </c>
      <c r="R782" s="6">
        <v>-5.9173830252504889E-2</v>
      </c>
      <c r="S782" s="83">
        <v>5.5606902893346834E-2</v>
      </c>
      <c r="T782" s="87">
        <v>-1.0641454059399669</v>
      </c>
      <c r="U782" s="83">
        <v>5.1924028709512182E-2</v>
      </c>
      <c r="V782" s="83">
        <v>6.0366770829837137E-2</v>
      </c>
      <c r="W782" s="29">
        <v>0.86014255849259358</v>
      </c>
      <c r="X782">
        <v>0.72214911253095815</v>
      </c>
      <c r="Y782">
        <v>0.64268444798987212</v>
      </c>
      <c r="Z782" s="5">
        <v>0</v>
      </c>
      <c r="AA782">
        <v>0</v>
      </c>
      <c r="AB782" s="5">
        <f>SUM(TBL_DATA[[#This Row],[Consumer.Discretionary.1]:[Utilities.1]])*SQRT(252)</f>
        <v>9.1565009838325273E-2</v>
      </c>
      <c r="AC782" s="5">
        <v>0.24673161272074701</v>
      </c>
      <c r="AD782" s="5">
        <v>5.0954348467240011E-3</v>
      </c>
      <c r="AE782" s="5">
        <v>0.181688483437869</v>
      </c>
      <c r="AF782" s="5">
        <v>7.2593218216246008E-2</v>
      </c>
      <c r="AG782" s="5">
        <v>0</v>
      </c>
      <c r="AH782" s="5">
        <v>6.4907538822749997E-3</v>
      </c>
      <c r="AI782" s="13">
        <v>0.38134138201178502</v>
      </c>
      <c r="AJ782" s="13">
        <v>5.3971348573493998E-2</v>
      </c>
      <c r="AK782" s="13">
        <v>2.8864838936E-3</v>
      </c>
      <c r="AL782" s="13">
        <v>0.121200697508866</v>
      </c>
      <c r="AM782" s="13">
        <v>-0.44837674920616605</v>
      </c>
      <c r="AN782" s="13">
        <v>1.2159804723124117</v>
      </c>
      <c r="AO782" s="13">
        <v>-0.59235780642697189</v>
      </c>
      <c r="AP782" s="13">
        <v>0.6236226658854398</v>
      </c>
      <c r="AQ782" s="13">
        <v>1.8083382787393836</v>
      </c>
      <c r="AR782" s="19">
        <v>1.8373224795327997E-3</v>
      </c>
      <c r="AS782" s="19">
        <v>6.1942712592854274E-4</v>
      </c>
      <c r="AT782" s="19">
        <v>1.5207832207206702E-3</v>
      </c>
      <c r="AU782" s="19">
        <v>2.2020177640841556E-4</v>
      </c>
      <c r="AV782" s="19">
        <v>3.3132240072667932E-6</v>
      </c>
      <c r="AW782" s="19">
        <v>1.6367024946356928E-4</v>
      </c>
      <c r="AX782" s="19">
        <v>2.1235634060320049E-5</v>
      </c>
      <c r="AY782" s="19">
        <v>1.8006868994164182E-3</v>
      </c>
      <c r="AZ782" s="19">
        <v>-6.5735417732656551E-4</v>
      </c>
      <c r="BA782" s="19">
        <v>2.3335180176220941E-4</v>
      </c>
      <c r="BB782" s="19">
        <v>5.4152142975723519E-6</v>
      </c>
      <c r="BC782" s="19">
        <v>-1.9443675907197552E-6</v>
      </c>
      <c r="BD782" s="19">
        <v>6.6389900738956274E-6</v>
      </c>
      <c r="BE782" s="19">
        <v>3.5768149726784208E-5</v>
      </c>
      <c r="BF782" s="19">
        <v>-8.3893852750840059E-6</v>
      </c>
      <c r="BG782" s="19">
        <v>5.7222264703207576E-3</v>
      </c>
      <c r="BH782" s="19">
        <v>1.3753591015583906E-5</v>
      </c>
      <c r="BI782" t="s">
        <v>857</v>
      </c>
      <c r="BJ782" t="s">
        <v>858</v>
      </c>
      <c r="BK782" s="5">
        <v>8.0596134066581726E-2</v>
      </c>
      <c r="BL782" s="5" t="s">
        <v>902</v>
      </c>
      <c r="BM782" s="5" t="s">
        <v>858</v>
      </c>
      <c r="BN782" s="5">
        <v>-3.2266981899738312E-2</v>
      </c>
      <c r="BO782" s="5">
        <f xml:space="preserve"> IF(ISBLANK(TBL_DATA[[#This Row],[SMALL.CAP]]),"",  SUM(TBL_DATA[[#This Row],[LARGE.CAP]:[SMALL.CAP]])*SQRT(252))</f>
        <v>9.1565009838325245E-2</v>
      </c>
    </row>
    <row r="783" spans="1:67" x14ac:dyDescent="0.25">
      <c r="A783" s="3">
        <f>DATE(YEAR(TBL_DATA[[#This Row],[Date]]), MONTH(TBL_DATA[[#This Row],[Date]]), DAY(TBL_DATA[[#This Row],[Date]]))</f>
        <v>41873</v>
      </c>
      <c r="B783" s="73" t="s">
        <v>907</v>
      </c>
      <c r="C783" s="11">
        <v>-2.2412614068167786E-3</v>
      </c>
      <c r="D783" s="6">
        <v>0.21252514021415214</v>
      </c>
      <c r="E783" s="83">
        <v>-1.871905951928754E-2</v>
      </c>
      <c r="F783" s="55">
        <v>0.54598851402258375</v>
      </c>
      <c r="G783" s="121">
        <v>0.52123942528157885</v>
      </c>
      <c r="H783" s="120">
        <v>2.7924104342992432E-3</v>
      </c>
      <c r="I783" s="55">
        <v>2.2928000758550171E-2</v>
      </c>
      <c r="J783" s="6">
        <v>0.94429693965742534</v>
      </c>
      <c r="K783" s="6">
        <v>0.41111057136282314</v>
      </c>
      <c r="L783" s="6">
        <v>3.0969695936631236E-3</v>
      </c>
      <c r="M783" s="6">
        <v>6.4064926572097391E-2</v>
      </c>
      <c r="N783" s="6">
        <v>4.2175496225642324E-2</v>
      </c>
      <c r="O783" s="6">
        <v>-4.3089825550153282E-3</v>
      </c>
      <c r="P783" s="55">
        <v>-1.0302530379388294E-2</v>
      </c>
      <c r="Q783" s="55">
        <v>-8.9458608453098012E-3</v>
      </c>
      <c r="R783" s="6">
        <v>-6.7713615996197518E-2</v>
      </c>
      <c r="S783" s="83">
        <v>5.5309010529654236E-2</v>
      </c>
      <c r="T783" s="87">
        <v>-1.2242782025524119</v>
      </c>
      <c r="U783" s="83">
        <v>3.5608178914374289E-2</v>
      </c>
      <c r="V783" s="83">
        <v>5.9805918698897342E-2</v>
      </c>
      <c r="W783" s="29">
        <v>0.59539556768034074</v>
      </c>
      <c r="X783">
        <v>0.72196913042150124</v>
      </c>
      <c r="Y783">
        <v>0.64117904781957991</v>
      </c>
      <c r="Z783" s="5">
        <v>0</v>
      </c>
      <c r="AA783">
        <v>0</v>
      </c>
      <c r="AB783" s="5">
        <f>SUM(TBL_DATA[[#This Row],[Consumer.Discretionary.1]:[Utilities.1]])*SQRT(252)</f>
        <v>8.941493396876006E-2</v>
      </c>
      <c r="AC783" s="5">
        <v>0.25065198979619802</v>
      </c>
      <c r="AD783" s="5">
        <v>5.7296848732290052E-3</v>
      </c>
      <c r="AE783" s="5">
        <v>0.17815690066461301</v>
      </c>
      <c r="AF783" s="5">
        <v>7.3024756632431992E-2</v>
      </c>
      <c r="AG783" s="5">
        <v>0</v>
      </c>
      <c r="AH783" s="5">
        <v>6.4419035705860009E-3</v>
      </c>
      <c r="AI783" s="13">
        <v>0.37650123448449202</v>
      </c>
      <c r="AJ783" s="13">
        <v>5.4347823367028002E-2</v>
      </c>
      <c r="AK783" s="13">
        <v>2.6658633509680004E-3</v>
      </c>
      <c r="AL783" s="13">
        <v>0.12024511046771999</v>
      </c>
      <c r="AM783" s="13">
        <v>-0.44709140547374399</v>
      </c>
      <c r="AN783" s="13">
        <v>1.2096890979877148</v>
      </c>
      <c r="AO783" s="13">
        <v>-0.58901523625419305</v>
      </c>
      <c r="AP783" s="13">
        <v>0.62067386173352179</v>
      </c>
      <c r="AQ783" s="13">
        <v>1.7987043342419078</v>
      </c>
      <c r="AR783" s="19">
        <v>1.7362699698018642E-3</v>
      </c>
      <c r="AS783" s="19">
        <v>6.1624143325549486E-4</v>
      </c>
      <c r="AT783" s="19">
        <v>1.4942186134898454E-3</v>
      </c>
      <c r="AU783" s="19">
        <v>2.429505292062629E-4</v>
      </c>
      <c r="AV783" s="19">
        <v>3.4599926476383825E-6</v>
      </c>
      <c r="AW783" s="19">
        <v>1.5639936233962206E-4</v>
      </c>
      <c r="AX783" s="19">
        <v>2.3440188486871797E-5</v>
      </c>
      <c r="AY783" s="19">
        <v>1.8098277129305642E-3</v>
      </c>
      <c r="AZ783" s="19">
        <v>-6.9662750365463775E-4</v>
      </c>
      <c r="BA783" s="19">
        <v>2.3774784059956073E-4</v>
      </c>
      <c r="BB783" s="19">
        <v>8.6832603397882232E-6</v>
      </c>
      <c r="BC783" s="19">
        <v>-2.2227786189462877E-6</v>
      </c>
      <c r="BD783" s="19">
        <v>7.5715965533760879E-6</v>
      </c>
      <c r="BE783" s="19">
        <v>4.075505384647416E-5</v>
      </c>
      <c r="BF783" s="19">
        <v>-9.5672156680586208E-6</v>
      </c>
      <c r="BG783" s="19">
        <v>5.5804211817739027E-3</v>
      </c>
      <c r="BH783" s="19">
        <v>1.5653561556125765E-5</v>
      </c>
      <c r="BI783" t="s">
        <v>857</v>
      </c>
      <c r="BJ783" t="s">
        <v>858</v>
      </c>
      <c r="BK783" s="5">
        <v>8.0463103950023651E-2</v>
      </c>
      <c r="BL783" s="5" t="s">
        <v>902</v>
      </c>
      <c r="BM783" s="5" t="s">
        <v>858</v>
      </c>
      <c r="BN783" s="5">
        <v>-3.1797707080841064E-2</v>
      </c>
      <c r="BO783" s="5">
        <f xml:space="preserve"> IF(ISBLANK(TBL_DATA[[#This Row],[SMALL.CAP]]),"",  SUM(TBL_DATA[[#This Row],[LARGE.CAP]:[SMALL.CAP]])*SQRT(252))</f>
        <v>8.941493396876006E-2</v>
      </c>
    </row>
    <row r="784" spans="1:67" x14ac:dyDescent="0.25">
      <c r="A784" s="3">
        <f>DATE(YEAR(TBL_DATA[[#This Row],[Date]]), MONTH(TBL_DATA[[#This Row],[Date]]), DAY(TBL_DATA[[#This Row],[Date]]))</f>
        <v>41876</v>
      </c>
      <c r="B784" s="73" t="s">
        <v>908</v>
      </c>
      <c r="C784" s="11">
        <v>6.0944885686528419E-4</v>
      </c>
      <c r="D784" s="6">
        <v>0.21326411227477626</v>
      </c>
      <c r="E784" s="83">
        <v>-3.2500353009828453E-2</v>
      </c>
      <c r="F784" s="55">
        <v>0.53522886649952961</v>
      </c>
      <c r="G784" s="121">
        <v>0.51039764133159715</v>
      </c>
      <c r="H784" s="120">
        <v>2.7887480833456396E-3</v>
      </c>
      <c r="I784" s="55">
        <v>1.8046754310054203E-2</v>
      </c>
      <c r="J784" s="6">
        <v>0.93916130312411061</v>
      </c>
      <c r="K784" s="6">
        <v>0.39475405682777992</v>
      </c>
      <c r="L784" s="6">
        <v>3.1006552237337354E-3</v>
      </c>
      <c r="M784" s="6">
        <v>6.3268538809348601E-2</v>
      </c>
      <c r="N784" s="6">
        <v>4.2175496225642324E-2</v>
      </c>
      <c r="O784" s="6">
        <v>-3.7021598026423241E-3</v>
      </c>
      <c r="P784" s="55">
        <v>-1.0244865559380629E-2</v>
      </c>
      <c r="Q784" s="55">
        <v>-8.9050607135620734E-3</v>
      </c>
      <c r="R784" s="6">
        <v>-6.7391150265623923E-2</v>
      </c>
      <c r="S784" s="83">
        <v>5.5314502048435035E-2</v>
      </c>
      <c r="T784" s="87">
        <v>-1.2183269806282304</v>
      </c>
      <c r="U784" s="83">
        <v>4.0166000221511844E-2</v>
      </c>
      <c r="V784" s="83">
        <v>5.9615108410190562E-2</v>
      </c>
      <c r="W784" s="29">
        <v>0.6737553833693255</v>
      </c>
      <c r="X784">
        <v>0.71442119322679465</v>
      </c>
      <c r="Y784">
        <v>0.62829456215041357</v>
      </c>
      <c r="Z784" s="5">
        <v>0</v>
      </c>
      <c r="AA784">
        <v>0</v>
      </c>
      <c r="AB784" s="5">
        <f>SUM(TBL_DATA[[#This Row],[Consumer.Discretionary.1]:[Utilities.1]])*SQRT(252)</f>
        <v>8.7004997521145891E-2</v>
      </c>
      <c r="AC784" s="5">
        <v>0.25198505948123601</v>
      </c>
      <c r="AD784" s="5">
        <v>5.9855193623299992E-3</v>
      </c>
      <c r="AE784" s="5">
        <v>0.17384965021781998</v>
      </c>
      <c r="AF784" s="5">
        <v>6.7232257529869E-2</v>
      </c>
      <c r="AG784" s="5">
        <v>0</v>
      </c>
      <c r="AH784" s="5">
        <v>6.4204820791020009E-3</v>
      </c>
      <c r="AI784" s="13">
        <v>0.37465417345962404</v>
      </c>
      <c r="AJ784" s="13">
        <v>5.4320480408404002E-2</v>
      </c>
      <c r="AK784" s="13">
        <v>3.8546207678420014E-3</v>
      </c>
      <c r="AL784" s="13">
        <v>0.11780737952664</v>
      </c>
      <c r="AM784" s="13">
        <v>-0.43385853692275606</v>
      </c>
      <c r="AN784" s="13">
        <v>1.2007710223493853</v>
      </c>
      <c r="AO784" s="13">
        <v>-0.57851993643927402</v>
      </c>
      <c r="AP784" s="13">
        <v>0.62225108591011125</v>
      </c>
      <c r="AQ784" s="13">
        <v>1.7792909587886592</v>
      </c>
      <c r="AR784" s="19">
        <v>1.7716845536331419E-3</v>
      </c>
      <c r="AS784" s="19">
        <v>6.0855119690938933E-4</v>
      </c>
      <c r="AT784" s="19">
        <v>1.4346878785028811E-3</v>
      </c>
      <c r="AU784" s="19">
        <v>2.208243993465932E-4</v>
      </c>
      <c r="AV784" s="19">
        <v>3.5349470804367348E-6</v>
      </c>
      <c r="AW784" s="19">
        <v>1.604979479558027E-4</v>
      </c>
      <c r="AX784" s="19">
        <v>2.0856804187675831E-5</v>
      </c>
      <c r="AY784" s="19">
        <v>1.708731428004511E-3</v>
      </c>
      <c r="AZ784" s="19">
        <v>-6.6629086190092969E-4</v>
      </c>
      <c r="BA784" s="19">
        <v>2.1339891624672097E-4</v>
      </c>
      <c r="BB784" s="19">
        <v>4.3224629086155781E-6</v>
      </c>
      <c r="BC784" s="19">
        <v>-2.3969593002078448E-6</v>
      </c>
      <c r="BD784" s="19">
        <v>8.1541300441122909E-6</v>
      </c>
      <c r="BE784" s="19">
        <v>4.3868048230668321E-5</v>
      </c>
      <c r="BF784" s="19">
        <v>-1.0302888536365133E-5</v>
      </c>
      <c r="BG784" s="19">
        <v>5.4246386853175439E-3</v>
      </c>
      <c r="BH784" s="19">
        <v>1.6838657119085844E-5</v>
      </c>
      <c r="BI784" t="s">
        <v>889</v>
      </c>
      <c r="BJ784" t="s">
        <v>858</v>
      </c>
      <c r="BK784" s="5">
        <v>8.0017000436782837E-2</v>
      </c>
      <c r="BL784" s="5" t="s">
        <v>902</v>
      </c>
      <c r="BM784" s="5" t="s">
        <v>858</v>
      </c>
      <c r="BN784" s="5">
        <v>-3.1735640019178391E-2</v>
      </c>
      <c r="BO784" s="5">
        <f xml:space="preserve"> IF(ISBLANK(TBL_DATA[[#This Row],[SMALL.CAP]]),"",  SUM(TBL_DATA[[#This Row],[LARGE.CAP]:[SMALL.CAP]])*SQRT(252))</f>
        <v>8.7004997521145877E-2</v>
      </c>
    </row>
    <row r="785" spans="1:67" x14ac:dyDescent="0.25">
      <c r="A785" s="3">
        <f>DATE(YEAR(TBL_DATA[[#This Row],[Date]]), MONTH(TBL_DATA[[#This Row],[Date]]), DAY(TBL_DATA[[#This Row],[Date]]))</f>
        <v>41877</v>
      </c>
      <c r="B785" s="73" t="s">
        <v>909</v>
      </c>
      <c r="C785" s="11">
        <v>1.4672134683342253E-3</v>
      </c>
      <c r="D785" s="6">
        <v>0.21504422972095227</v>
      </c>
      <c r="E785" s="83">
        <v>-2.5187707870952591E-2</v>
      </c>
      <c r="F785" s="55">
        <v>0.53453851982669642</v>
      </c>
      <c r="G785" s="121">
        <v>0.50913974648348537</v>
      </c>
      <c r="H785" s="120">
        <v>2.7897397362430768E-3</v>
      </c>
      <c r="I785" s="55">
        <v>2.8674776579846295E-2</v>
      </c>
      <c r="J785" s="6">
        <v>0.9420253904544319</v>
      </c>
      <c r="K785" s="6">
        <v>0.39822000857060713</v>
      </c>
      <c r="L785" s="6">
        <v>3.0888984208800978E-3</v>
      </c>
      <c r="M785" s="6">
        <v>6.3209888632297623E-2</v>
      </c>
      <c r="N785" s="6">
        <v>4.2074451572412241E-2</v>
      </c>
      <c r="O785" s="6">
        <v>-2.2403781930325772E-3</v>
      </c>
      <c r="P785" s="55">
        <v>-1.0188651587441342E-2</v>
      </c>
      <c r="Q785" s="55">
        <v>-8.8500887458305613E-3</v>
      </c>
      <c r="R785" s="6">
        <v>-7.1138809364430955E-2</v>
      </c>
      <c r="S785" s="83">
        <v>5.5164616973945972E-2</v>
      </c>
      <c r="T785" s="87">
        <v>-1.2895731587881691</v>
      </c>
      <c r="U785" s="83">
        <v>3.6190853289705283E-2</v>
      </c>
      <c r="V785" s="83">
        <v>5.953448665423975E-2</v>
      </c>
      <c r="W785" s="29">
        <v>0.60789729320909414</v>
      </c>
      <c r="X785">
        <v>0.71354029072189418</v>
      </c>
      <c r="Y785">
        <v>0.63104675624759143</v>
      </c>
      <c r="Z785" s="5">
        <v>0</v>
      </c>
      <c r="AA785">
        <v>0</v>
      </c>
      <c r="AB785" s="5">
        <f>SUM(TBL_DATA[[#This Row],[Consumer.Discretionary.1]:[Utilities.1]])*SQRT(252)</f>
        <v>8.5018876237320212E-2</v>
      </c>
      <c r="AC785" s="5">
        <v>0.25082738801486698</v>
      </c>
      <c r="AD785" s="5">
        <v>1.1300767590933999E-2</v>
      </c>
      <c r="AE785" s="5">
        <v>0.18728024739434601</v>
      </c>
      <c r="AF785" s="5">
        <v>6.7427578081035E-2</v>
      </c>
      <c r="AG785" s="5">
        <v>0</v>
      </c>
      <c r="AH785" s="5">
        <v>6.4446310770579999E-3</v>
      </c>
      <c r="AI785" s="13">
        <v>0.37563764650489595</v>
      </c>
      <c r="AJ785" s="13">
        <v>5.466752835725E-2</v>
      </c>
      <c r="AK785" s="13">
        <v>4.2682935313239981E-3</v>
      </c>
      <c r="AL785" s="13">
        <v>0.117663420002819</v>
      </c>
      <c r="AM785" s="13">
        <v>-0.44419422763139504</v>
      </c>
      <c r="AN785" s="13">
        <v>1.2107649514565129</v>
      </c>
      <c r="AO785" s="13">
        <v>-0.57944167853337891</v>
      </c>
      <c r="AP785" s="13">
        <v>0.63132327292313395</v>
      </c>
      <c r="AQ785" s="13">
        <v>1.7902066299898918</v>
      </c>
      <c r="AR785" s="19">
        <v>1.7609488012038854E-3</v>
      </c>
      <c r="AS785" s="19">
        <v>5.9342800910838723E-4</v>
      </c>
      <c r="AT785" s="19">
        <v>1.3790707111093442E-3</v>
      </c>
      <c r="AU785" s="19">
        <v>1.9807077969463872E-4</v>
      </c>
      <c r="AV785" s="19">
        <v>3.683392988370741E-6</v>
      </c>
      <c r="AW785" s="19">
        <v>1.6567838040605073E-4</v>
      </c>
      <c r="AX785" s="19">
        <v>1.8400317406592498E-5</v>
      </c>
      <c r="AY785" s="19">
        <v>1.667303225019266E-3</v>
      </c>
      <c r="AZ785" s="19">
        <v>-6.8535110578071357E-4</v>
      </c>
      <c r="BA785" s="19">
        <v>2.3897021954994544E-4</v>
      </c>
      <c r="BB785" s="19">
        <v>1.5483061440139689E-5</v>
      </c>
      <c r="BC785" s="19">
        <v>-2.6727864403438924E-6</v>
      </c>
      <c r="BD785" s="19">
        <v>9.0782483178301537E-6</v>
      </c>
      <c r="BE785" s="19">
        <v>4.880991907186731E-5</v>
      </c>
      <c r="BF785" s="19">
        <v>-1.1470005048668557E-5</v>
      </c>
      <c r="BG785" s="19">
        <v>5.2932187782584574E-3</v>
      </c>
      <c r="BH785" s="19">
        <v>1.8721637986764529E-5</v>
      </c>
      <c r="BI785" t="s">
        <v>889</v>
      </c>
      <c r="BJ785" t="s">
        <v>858</v>
      </c>
      <c r="BK785" s="5">
        <v>7.9644523561000824E-2</v>
      </c>
      <c r="BL785" s="5" t="s">
        <v>902</v>
      </c>
      <c r="BM785" s="5" t="s">
        <v>858</v>
      </c>
      <c r="BN785" s="5">
        <v>-2.6315959170460701E-2</v>
      </c>
      <c r="BO785" s="5">
        <f xml:space="preserve"> IF(ISBLANK(TBL_DATA[[#This Row],[SMALL.CAP]]),"",  SUM(TBL_DATA[[#This Row],[LARGE.CAP]:[SMALL.CAP]])*SQRT(252))</f>
        <v>8.5018876237320198E-2</v>
      </c>
    </row>
    <row r="786" spans="1:67" x14ac:dyDescent="0.25">
      <c r="A786" s="3">
        <f>DATE(YEAR(TBL_DATA[[#This Row],[Date]]), MONTH(TBL_DATA[[#This Row],[Date]]), DAY(TBL_DATA[[#This Row],[Date]]))</f>
        <v>41878</v>
      </c>
      <c r="B786" s="73" t="s">
        <v>910</v>
      </c>
      <c r="C786" s="11">
        <v>1.7522308246526008E-3</v>
      </c>
      <c r="D786" s="6">
        <v>0.2171732676735858</v>
      </c>
      <c r="E786" s="83">
        <v>-1.0654844197009905E-2</v>
      </c>
      <c r="F786" s="55">
        <v>0.5402353790888017</v>
      </c>
      <c r="G786" s="121">
        <v>0.51254464797600563</v>
      </c>
      <c r="H786" s="120">
        <v>2.7827518267696614E-3</v>
      </c>
      <c r="I786" s="55">
        <v>3.0226819878186317E-2</v>
      </c>
      <c r="J786" s="6">
        <v>0.94313695764455308</v>
      </c>
      <c r="K786" s="6">
        <v>0.39909409661848161</v>
      </c>
      <c r="L786" s="6">
        <v>3.0896571537944711E-3</v>
      </c>
      <c r="M786" s="6">
        <v>6.3271382693332046E-2</v>
      </c>
      <c r="N786" s="6">
        <v>4.2074451572412241E-2</v>
      </c>
      <c r="O786" s="6">
        <v>-4.9207302810849729E-4</v>
      </c>
      <c r="P786" s="55">
        <v>-1.0180396268862527E-2</v>
      </c>
      <c r="Q786" s="55">
        <v>-8.8405311995962098E-3</v>
      </c>
      <c r="R786" s="6">
        <v>-6.6969986593627295E-2</v>
      </c>
      <c r="S786" s="83">
        <v>5.5226225463139073E-2</v>
      </c>
      <c r="T786" s="87">
        <v>-1.2126482668696348</v>
      </c>
      <c r="U786" s="83">
        <v>3.8452697433670524E-2</v>
      </c>
      <c r="V786" s="83">
        <v>5.9528846767856962E-2</v>
      </c>
      <c r="W786" s="29">
        <v>0.64595065285950304</v>
      </c>
      <c r="X786">
        <v>0.71592223598377325</v>
      </c>
      <c r="Y786">
        <v>0.63173894657404295</v>
      </c>
      <c r="Z786" s="5">
        <v>0</v>
      </c>
      <c r="AA786">
        <v>0</v>
      </c>
      <c r="AB786" s="5">
        <f>SUM(TBL_DATA[[#This Row],[Consumer.Discretionary.1]:[Utilities.1]])*SQRT(252)</f>
        <v>8.2696401299904757E-2</v>
      </c>
      <c r="AC786" s="5">
        <v>0.24750858037586501</v>
      </c>
      <c r="AD786" s="5">
        <v>1.0009026903571E-2</v>
      </c>
      <c r="AE786" s="5">
        <v>0.19015567283929699</v>
      </c>
      <c r="AF786" s="5">
        <v>6.7445872148915995E-2</v>
      </c>
      <c r="AG786" s="5">
        <v>0</v>
      </c>
      <c r="AH786" s="5">
        <v>6.3899837741940007E-3</v>
      </c>
      <c r="AI786" s="13">
        <v>0.37485773835116903</v>
      </c>
      <c r="AJ786" s="13">
        <v>5.3530450678786999E-2</v>
      </c>
      <c r="AK786" s="13">
        <v>5.6684863006219999E-3</v>
      </c>
      <c r="AL786" s="13">
        <v>0.118441426017387</v>
      </c>
      <c r="AM786" s="13">
        <v>-0.44351832248088097</v>
      </c>
      <c r="AN786" s="13">
        <v>1.2080263844440029</v>
      </c>
      <c r="AO786" s="13">
        <v>-0.57753746953507601</v>
      </c>
      <c r="AP786" s="13">
        <v>0.63048891490892689</v>
      </c>
      <c r="AQ786" s="13">
        <v>1.7855638539790788</v>
      </c>
      <c r="AR786" s="19">
        <v>1.6914240240488451E-3</v>
      </c>
      <c r="AS786" s="19">
        <v>5.6857070171578326E-4</v>
      </c>
      <c r="AT786" s="19">
        <v>1.3893855430621807E-3</v>
      </c>
      <c r="AU786" s="19">
        <v>1.9625149122823473E-4</v>
      </c>
      <c r="AV786" s="19">
        <v>3.7418728588898362E-6</v>
      </c>
      <c r="AW786" s="19">
        <v>1.7615888744844932E-4</v>
      </c>
      <c r="AX786" s="19">
        <v>1.7502045603443547E-5</v>
      </c>
      <c r="AY786" s="19">
        <v>1.6271335176890949E-3</v>
      </c>
      <c r="AZ786" s="19">
        <v>-7.1173751922836901E-4</v>
      </c>
      <c r="BA786" s="19">
        <v>2.3098541989599906E-4</v>
      </c>
      <c r="BB786" s="19">
        <v>1.9967638523792864E-5</v>
      </c>
      <c r="BC786" s="19">
        <v>-2.8193917447672092E-6</v>
      </c>
      <c r="BD786" s="19">
        <v>9.5683046986986559E-6</v>
      </c>
      <c r="BE786" s="19">
        <v>5.1428186188841596E-5</v>
      </c>
      <c r="BF786" s="19">
        <v>-1.2088880455897834E-5</v>
      </c>
      <c r="BG786" s="19">
        <v>5.1435772646203134E-3</v>
      </c>
      <c r="BH786" s="19">
        <v>1.9718139539155343E-5</v>
      </c>
      <c r="BI786" t="s">
        <v>857</v>
      </c>
      <c r="BJ786" t="s">
        <v>858</v>
      </c>
      <c r="BK786" s="5">
        <v>7.955014705657959E-2</v>
      </c>
      <c r="BL786" s="5" t="s">
        <v>902</v>
      </c>
      <c r="BM786" s="5" t="s">
        <v>858</v>
      </c>
      <c r="BN786" s="5">
        <v>-2.4181324988603592E-2</v>
      </c>
      <c r="BO786" s="5">
        <f xml:space="preserve"> IF(ISBLANK(TBL_DATA[[#This Row],[SMALL.CAP]]),"",  SUM(TBL_DATA[[#This Row],[LARGE.CAP]:[SMALL.CAP]])*SQRT(252))</f>
        <v>8.2696401299904743E-2</v>
      </c>
    </row>
    <row r="787" spans="1:67" x14ac:dyDescent="0.25">
      <c r="A787" s="3">
        <f>DATE(YEAR(TBL_DATA[[#This Row],[Date]]), MONTH(TBL_DATA[[#This Row],[Date]]), DAY(TBL_DATA[[#This Row],[Date]]))</f>
        <v>41879</v>
      </c>
      <c r="B787" s="73" t="s">
        <v>911</v>
      </c>
      <c r="C787" s="11">
        <v>7.3850555858574068E-4</v>
      </c>
      <c r="D787" s="6">
        <v>0.21807215689752479</v>
      </c>
      <c r="E787" s="83">
        <v>6.0306975188644252E-3</v>
      </c>
      <c r="F787" s="55">
        <v>0.53984402789420582</v>
      </c>
      <c r="G787" s="121">
        <v>0.51488671552171783</v>
      </c>
      <c r="H787" s="120">
        <v>2.7708186361881885E-3</v>
      </c>
      <c r="I787" s="55">
        <v>4.8792160319776956E-2</v>
      </c>
      <c r="J787" s="6">
        <v>0.93617507462482896</v>
      </c>
      <c r="K787" s="6">
        <v>0.39763233875167625</v>
      </c>
      <c r="L787" s="6">
        <v>3.0875737522666458E-3</v>
      </c>
      <c r="M787" s="6">
        <v>6.3151953105862593E-2</v>
      </c>
      <c r="N787" s="6">
        <v>4.1954874954714554E-2</v>
      </c>
      <c r="O787" s="6">
        <v>0</v>
      </c>
      <c r="P787" s="55">
        <v>-1.0123624843363068E-2</v>
      </c>
      <c r="Q787" s="55">
        <v>-8.7862888721767264E-3</v>
      </c>
      <c r="R787" s="6">
        <v>-6.8548736054433346E-2</v>
      </c>
      <c r="S787" s="83">
        <v>5.5130436859838441E-2</v>
      </c>
      <c r="T787" s="87">
        <v>-1.2433918531918962</v>
      </c>
      <c r="U787" s="83">
        <v>4.1343482705155976E-2</v>
      </c>
      <c r="V787" s="83">
        <v>5.9603986327667002E-2</v>
      </c>
      <c r="W787" s="29">
        <v>0.69363620208008037</v>
      </c>
      <c r="X787">
        <v>0.71755607134336052</v>
      </c>
      <c r="Y787">
        <v>0.63058095336893605</v>
      </c>
      <c r="Z787" s="5">
        <v>0</v>
      </c>
      <c r="AA787">
        <v>0</v>
      </c>
      <c r="AB787" s="5">
        <f>SUM(TBL_DATA[[#This Row],[Consumer.Discretionary.1]:[Utilities.1]])*SQRT(252)</f>
        <v>8.0610918114204136E-2</v>
      </c>
      <c r="AC787" s="5">
        <v>0.244474245473223</v>
      </c>
      <c r="AD787" s="5">
        <v>1.1337086662244001E-2</v>
      </c>
      <c r="AE787" s="5">
        <v>0.19607373142762299</v>
      </c>
      <c r="AF787" s="5">
        <v>6.6873948304497999E-2</v>
      </c>
      <c r="AG787" s="5">
        <v>0</v>
      </c>
      <c r="AH787" s="5">
        <v>6.3583726543019999E-3</v>
      </c>
      <c r="AI787" s="13">
        <v>0.37235305957485099</v>
      </c>
      <c r="AJ787" s="13">
        <v>5.3273781480251997E-2</v>
      </c>
      <c r="AK787" s="13">
        <v>5.6558364634369997E-3</v>
      </c>
      <c r="AL787" s="13">
        <v>0.116187944619878</v>
      </c>
      <c r="AM787" s="13">
        <v>-0.44296612878852404</v>
      </c>
      <c r="AN787" s="13">
        <v>1.2075217811925092</v>
      </c>
      <c r="AO787" s="13">
        <v>-0.57789990332072494</v>
      </c>
      <c r="AP787" s="13">
        <v>0.62962187787178425</v>
      </c>
      <c r="AQ787" s="13">
        <v>1.785421684513234</v>
      </c>
      <c r="AR787" s="19">
        <v>1.600353555978998E-3</v>
      </c>
      <c r="AS787" s="19">
        <v>5.5318512786994161E-4</v>
      </c>
      <c r="AT787" s="19">
        <v>1.4262574162827084E-3</v>
      </c>
      <c r="AU787" s="19">
        <v>1.9155168486112328E-4</v>
      </c>
      <c r="AV787" s="19">
        <v>3.843270893356901E-6</v>
      </c>
      <c r="AW787" s="19">
        <v>1.5711317395217185E-4</v>
      </c>
      <c r="AX787" s="19">
        <v>1.456037078117353E-5</v>
      </c>
      <c r="AY787" s="19">
        <v>1.5978260418378913E-3</v>
      </c>
      <c r="AZ787" s="19">
        <v>-7.2845585635834657E-4</v>
      </c>
      <c r="BA787" s="19">
        <v>2.470505539783929E-4</v>
      </c>
      <c r="BB787" s="19">
        <v>1.4725190560111316E-5</v>
      </c>
      <c r="BC787" s="19">
        <v>-3.023527991656298E-6</v>
      </c>
      <c r="BD787" s="19">
        <v>1.0251767609798028E-5</v>
      </c>
      <c r="BE787" s="19">
        <v>5.508212392967361E-5</v>
      </c>
      <c r="BF787" s="19">
        <v>-1.295204351573104E-5</v>
      </c>
      <c r="BG787" s="19">
        <v>5.0075422928751723E-3</v>
      </c>
      <c r="BH787" s="19">
        <v>2.1109917730265043E-5</v>
      </c>
      <c r="BI787" t="s">
        <v>889</v>
      </c>
      <c r="BJ787" t="s">
        <v>858</v>
      </c>
      <c r="BK787" s="5">
        <v>8.0068141222000122E-2</v>
      </c>
      <c r="BL787" s="5" t="s">
        <v>902</v>
      </c>
      <c r="BM787" s="5" t="s">
        <v>858</v>
      </c>
      <c r="BN787" s="5">
        <v>-2.2885464131832123E-2</v>
      </c>
      <c r="BO787" s="5">
        <f xml:space="preserve"> IF(ISBLANK(TBL_DATA[[#This Row],[SMALL.CAP]]),"",  SUM(TBL_DATA[[#This Row],[LARGE.CAP]:[SMALL.CAP]])*SQRT(252))</f>
        <v>8.0610918114204122E-2</v>
      </c>
    </row>
    <row r="788" spans="1:67" x14ac:dyDescent="0.25">
      <c r="A788" s="3">
        <f>DATE(YEAR(TBL_DATA[[#This Row],[Date]]), MONTH(TBL_DATA[[#This Row],[Date]]), DAY(TBL_DATA[[#This Row],[Date]]))</f>
        <v>41880</v>
      </c>
      <c r="B788" s="73" t="s">
        <v>912</v>
      </c>
      <c r="C788" s="11">
        <v>4.5478115178857114E-3</v>
      </c>
      <c r="D788" s="6">
        <v>0.22361171948227909</v>
      </c>
      <c r="E788" s="83">
        <v>2.6642634474261628E-2</v>
      </c>
      <c r="F788" s="55">
        <v>0.5441066658303263</v>
      </c>
      <c r="G788" s="121">
        <v>0.51980105229597828</v>
      </c>
      <c r="H788" s="120">
        <v>2.7711227598188623E-3</v>
      </c>
      <c r="I788" s="55">
        <v>7.031654684291988E-2</v>
      </c>
      <c r="J788" s="6">
        <v>0.9497448416161548</v>
      </c>
      <c r="K788" s="6">
        <v>0.40838987657913567</v>
      </c>
      <c r="L788" s="6">
        <v>3.0758344848697745E-3</v>
      </c>
      <c r="M788" s="6">
        <v>6.3481244722433244E-2</v>
      </c>
      <c r="N788" s="6">
        <v>4.1741612884354469E-2</v>
      </c>
      <c r="O788" s="6">
        <v>0</v>
      </c>
      <c r="P788" s="55">
        <v>-1.0072752003515335E-2</v>
      </c>
      <c r="Q788" s="55">
        <v>-8.7284427955217035E-3</v>
      </c>
      <c r="R788" s="6">
        <v>-6.7193366347141792E-2</v>
      </c>
      <c r="S788" s="83">
        <v>5.5219650115504504E-2</v>
      </c>
      <c r="T788" s="87">
        <v>-1.216837959070576</v>
      </c>
      <c r="U788" s="83">
        <v>3.8588019417834296E-2</v>
      </c>
      <c r="V788" s="83">
        <v>5.9482858846504005E-2</v>
      </c>
      <c r="W788" s="29">
        <v>0.64872503047324925</v>
      </c>
      <c r="X788">
        <v>0.7209722964830052</v>
      </c>
      <c r="Y788">
        <v>0.6390538917643297</v>
      </c>
      <c r="Z788" s="5">
        <v>0</v>
      </c>
      <c r="AA788">
        <v>0</v>
      </c>
      <c r="AB788" s="5">
        <f>SUM(TBL_DATA[[#This Row],[Consumer.Discretionary.1]:[Utilities.1]])*SQRT(252)</f>
        <v>7.8399916062364516E-2</v>
      </c>
      <c r="AC788" s="5">
        <v>0.242865854439371</v>
      </c>
      <c r="AD788" s="5">
        <v>1.1426515193374001E-2</v>
      </c>
      <c r="AE788" s="5">
        <v>0.18734806255774702</v>
      </c>
      <c r="AF788" s="5">
        <v>6.6691017952826004E-2</v>
      </c>
      <c r="AG788" s="5">
        <v>0</v>
      </c>
      <c r="AH788" s="5">
        <v>6.4519839282840006E-3</v>
      </c>
      <c r="AI788" s="13">
        <v>0.37328028300094301</v>
      </c>
      <c r="AJ788" s="13">
        <v>5.3133734096488999E-2</v>
      </c>
      <c r="AK788" s="13">
        <v>5.9855701969249997E-3</v>
      </c>
      <c r="AL788" s="13">
        <v>0.115041855581446</v>
      </c>
      <c r="AM788" s="13">
        <v>-0.44504008138794099</v>
      </c>
      <c r="AN788" s="13">
        <v>1.2103379310829909</v>
      </c>
      <c r="AO788" s="13">
        <v>-0.593153135523527</v>
      </c>
      <c r="AP788" s="13">
        <v>0.61718479555946393</v>
      </c>
      <c r="AQ788" s="13">
        <v>1.8034910666065178</v>
      </c>
      <c r="AR788" s="19">
        <v>1.5316311144563108E-3</v>
      </c>
      <c r="AS788" s="19">
        <v>5.435321182758906E-4</v>
      </c>
      <c r="AT788" s="19">
        <v>1.3764927026378062E-3</v>
      </c>
      <c r="AU788" s="19">
        <v>1.9953076322525118E-4</v>
      </c>
      <c r="AV788" s="19">
        <v>3.5355382072274763E-6</v>
      </c>
      <c r="AW788" s="19">
        <v>1.5345764757889813E-4</v>
      </c>
      <c r="AX788" s="19">
        <v>1.5833874930005611E-5</v>
      </c>
      <c r="AY788" s="19">
        <v>1.5790863829255354E-3</v>
      </c>
      <c r="AZ788" s="19">
        <v>-7.3371096012396031E-4</v>
      </c>
      <c r="BA788" s="19">
        <v>2.4709910846153416E-4</v>
      </c>
      <c r="BB788" s="19">
        <v>2.2242202505377404E-5</v>
      </c>
      <c r="BC788" s="19">
        <v>-2.6900391050043126E-6</v>
      </c>
      <c r="BD788" s="19">
        <v>9.1274082346257092E-6</v>
      </c>
      <c r="BE788" s="19">
        <v>4.9054433310883459E-5</v>
      </c>
      <c r="BF788" s="19">
        <v>-1.1531768375956571E-5</v>
      </c>
      <c r="BG788" s="19">
        <v>4.8759643200066271E-3</v>
      </c>
      <c r="BH788" s="19">
        <v>1.8806139008699438E-5</v>
      </c>
      <c r="BI788" t="s">
        <v>857</v>
      </c>
      <c r="BJ788" t="s">
        <v>858</v>
      </c>
      <c r="BK788" s="5">
        <v>8.073464035987854E-2</v>
      </c>
      <c r="BL788" s="5" t="s">
        <v>902</v>
      </c>
      <c r="BM788" s="5" t="s">
        <v>858</v>
      </c>
      <c r="BN788" s="5">
        <v>-2.2958436980843544E-2</v>
      </c>
      <c r="BO788" s="5">
        <f xml:space="preserve"> IF(ISBLANK(TBL_DATA[[#This Row],[SMALL.CAP]]),"",  SUM(TBL_DATA[[#This Row],[LARGE.CAP]:[SMALL.CAP]])*SQRT(252))</f>
        <v>7.8399916062364503E-2</v>
      </c>
    </row>
    <row r="789" spans="1:67" x14ac:dyDescent="0.25">
      <c r="A789" s="3">
        <f>DATE(YEAR(TBL_DATA[[#This Row],[Date]]), MONTH(TBL_DATA[[#This Row],[Date]]), DAY(TBL_DATA[[#This Row],[Date]]))</f>
        <v>41884</v>
      </c>
      <c r="B789" s="73" t="s">
        <v>913</v>
      </c>
      <c r="C789" s="11">
        <v>1.0212506310661505E-3</v>
      </c>
      <c r="D789" s="6">
        <v>0.22486133372298012</v>
      </c>
      <c r="E789" s="83">
        <v>2.8510373283906931E-2</v>
      </c>
      <c r="F789" s="55">
        <v>0.54372686776053591</v>
      </c>
      <c r="G789" s="121">
        <v>0.51906592844155963</v>
      </c>
      <c r="H789" s="120">
        <v>2.7735765273204037E-3</v>
      </c>
      <c r="I789" s="55">
        <v>6.0395388435890096E-2</v>
      </c>
      <c r="J789" s="6">
        <v>0.94632668030447697</v>
      </c>
      <c r="K789" s="6">
        <v>0.40793555850418545</v>
      </c>
      <c r="L789" s="6">
        <v>3.0773852641074115E-3</v>
      </c>
      <c r="M789" s="6">
        <v>6.3488877814787001E-2</v>
      </c>
      <c r="N789" s="6">
        <v>4.1741612884354469E-2</v>
      </c>
      <c r="O789" s="6">
        <v>0</v>
      </c>
      <c r="P789" s="55">
        <v>-1.0068549569078152E-2</v>
      </c>
      <c r="Q789" s="55">
        <v>-8.7240787190691269E-3</v>
      </c>
      <c r="R789" s="6">
        <v>-6.8412201188042032E-2</v>
      </c>
      <c r="S789" s="83">
        <v>5.5075755927826153E-2</v>
      </c>
      <c r="T789" s="87">
        <v>-1.2421472939507645</v>
      </c>
      <c r="U789" s="83">
        <v>2.5322566887541864E-2</v>
      </c>
      <c r="V789" s="83">
        <v>5.9091165140495859E-2</v>
      </c>
      <c r="W789" s="29">
        <v>0.42853389042735285</v>
      </c>
      <c r="X789">
        <v>0.72046230188786398</v>
      </c>
      <c r="Y789">
        <v>0.63869833137733001</v>
      </c>
      <c r="Z789" s="5">
        <v>0</v>
      </c>
      <c r="AA789">
        <v>0</v>
      </c>
      <c r="AB789" s="5">
        <f>SUM(TBL_DATA[[#This Row],[Consumer.Discretionary.1]:[Utilities.1]])*SQRT(252)</f>
        <v>7.6012648084599163E-2</v>
      </c>
      <c r="AC789" s="5">
        <v>0.243945323318493</v>
      </c>
      <c r="AD789" s="5">
        <v>1.0942330936472001E-2</v>
      </c>
      <c r="AE789" s="5">
        <v>0.18930794506406898</v>
      </c>
      <c r="AF789" s="5">
        <v>6.6490996797817004E-2</v>
      </c>
      <c r="AG789" s="5">
        <v>0</v>
      </c>
      <c r="AH789" s="5">
        <v>6.4906761645519995E-3</v>
      </c>
      <c r="AI789" s="13">
        <v>0.36892313717018699</v>
      </c>
      <c r="AJ789" s="13">
        <v>5.3066284364088001E-2</v>
      </c>
      <c r="AK789" s="13">
        <v>6.0810854504599991E-3</v>
      </c>
      <c r="AL789" s="13">
        <v>0.11099243215287499</v>
      </c>
      <c r="AM789" s="13">
        <v>-0.445882221106498</v>
      </c>
      <c r="AN789" s="13">
        <v>1.199563373040657</v>
      </c>
      <c r="AO789" s="13">
        <v>-0.58920538272814205</v>
      </c>
      <c r="AP789" s="13">
        <v>0.61035799031251492</v>
      </c>
      <c r="AQ789" s="13">
        <v>1.788768755768799</v>
      </c>
      <c r="AR789" s="19">
        <v>1.4846246345661021E-3</v>
      </c>
      <c r="AS789" s="19">
        <v>5.2686254605344748E-4</v>
      </c>
      <c r="AT789" s="19">
        <v>1.3331631641012192E-3</v>
      </c>
      <c r="AU789" s="19">
        <v>1.937888462457759E-4</v>
      </c>
      <c r="AV789" s="19">
        <v>3.4155315334878551E-6</v>
      </c>
      <c r="AW789" s="19">
        <v>1.4900876682464228E-4</v>
      </c>
      <c r="AX789" s="19">
        <v>1.529360785064676E-5</v>
      </c>
      <c r="AY789" s="19">
        <v>1.5296677411208706E-3</v>
      </c>
      <c r="AZ789" s="19">
        <v>-7.0976358261315951E-4</v>
      </c>
      <c r="BA789" s="19">
        <v>2.4118171076491731E-4</v>
      </c>
      <c r="BB789" s="19">
        <v>2.1103779440610329E-5</v>
      </c>
      <c r="BC789" s="19">
        <v>-2.5921606742876107E-6</v>
      </c>
      <c r="BD789" s="19">
        <v>8.7957778352049403E-6</v>
      </c>
      <c r="BE789" s="19">
        <v>4.7273112774841731E-5</v>
      </c>
      <c r="BF789" s="19">
        <v>-1.1112796774520463E-5</v>
      </c>
      <c r="BG789" s="19">
        <v>4.7278591158198208E-3</v>
      </c>
      <c r="BH789" s="19">
        <v>1.8123696907499458E-5</v>
      </c>
      <c r="BI789" t="s">
        <v>889</v>
      </c>
      <c r="BJ789" t="s">
        <v>858</v>
      </c>
      <c r="BK789" s="5">
        <v>8.090374618768692E-2</v>
      </c>
      <c r="BL789" s="5" t="s">
        <v>902</v>
      </c>
      <c r="BM789" s="5" t="s">
        <v>858</v>
      </c>
      <c r="BN789" s="5">
        <v>-2.3277232423424721E-2</v>
      </c>
      <c r="BO789" s="5">
        <f xml:space="preserve"> IF(ISBLANK(TBL_DATA[[#This Row],[SMALL.CAP]]),"",  SUM(TBL_DATA[[#This Row],[LARGE.CAP]:[SMALL.CAP]])*SQRT(252))</f>
        <v>7.6012648084599135E-2</v>
      </c>
    </row>
    <row r="790" spans="1:67" x14ac:dyDescent="0.25">
      <c r="A790" s="3">
        <f>DATE(YEAR(TBL_DATA[[#This Row],[Date]]), MONTH(TBL_DATA[[#This Row],[Date]]), DAY(TBL_DATA[[#This Row],[Date]]))</f>
        <v>41885</v>
      </c>
      <c r="B790" s="73" t="s">
        <v>914</v>
      </c>
      <c r="C790" s="11">
        <v>1.8425418564392161E-4</v>
      </c>
      <c r="D790" s="6">
        <v>0.22508701955055188</v>
      </c>
      <c r="E790" s="83">
        <v>1.10422280417799E-2</v>
      </c>
      <c r="F790" s="55">
        <v>0.53956253247417019</v>
      </c>
      <c r="G790" s="121">
        <v>0.52797055009085425</v>
      </c>
      <c r="H790" s="120">
        <v>2.703504588460959E-3</v>
      </c>
      <c r="I790" s="55">
        <v>4.44382101737546E-2</v>
      </c>
      <c r="J790" s="6">
        <v>0.92286763579195685</v>
      </c>
      <c r="K790" s="6">
        <v>0.3934488353914628</v>
      </c>
      <c r="L790" s="6">
        <v>3.0646175472865212E-3</v>
      </c>
      <c r="M790" s="6">
        <v>6.2465875870014363E-2</v>
      </c>
      <c r="N790" s="6">
        <v>4.1741612884354469E-2</v>
      </c>
      <c r="O790" s="6">
        <v>0</v>
      </c>
      <c r="P790" s="55">
        <v>-9.9920013615145634E-3</v>
      </c>
      <c r="Q790" s="55">
        <v>-8.6691940900973947E-3</v>
      </c>
      <c r="R790" s="6">
        <v>-5.7692923136963059E-2</v>
      </c>
      <c r="S790" s="83">
        <v>5.4655618095437758E-2</v>
      </c>
      <c r="T790" s="87">
        <v>-1.0555716895602876</v>
      </c>
      <c r="U790" s="83">
        <v>3.6842538827607685E-2</v>
      </c>
      <c r="V790" s="83">
        <v>5.8244574837979922E-2</v>
      </c>
      <c r="W790" s="29">
        <v>0.63254884991595006</v>
      </c>
      <c r="X790">
        <v>0.7266158201490347</v>
      </c>
      <c r="Y790">
        <v>0.62725500029211634</v>
      </c>
      <c r="Z790" s="5">
        <v>0</v>
      </c>
      <c r="AA790">
        <v>0</v>
      </c>
      <c r="AB790" s="5">
        <f>SUM(TBL_DATA[[#This Row],[Consumer.Discretionary.1]:[Utilities.1]])*SQRT(252)</f>
        <v>7.400079712828124E-2</v>
      </c>
      <c r="AC790" s="5">
        <v>0.23573094918904999</v>
      </c>
      <c r="AD790" s="5">
        <v>1.1542115383706E-2</v>
      </c>
      <c r="AE790" s="5">
        <v>0.18709001574693798</v>
      </c>
      <c r="AF790" s="5">
        <v>6.6885198863916001E-2</v>
      </c>
      <c r="AG790" s="5">
        <v>0</v>
      </c>
      <c r="AH790" s="5">
        <v>6.4842246273849992E-3</v>
      </c>
      <c r="AI790" s="13">
        <v>0.362597491672982</v>
      </c>
      <c r="AJ790" s="13">
        <v>5.1198721442655998E-2</v>
      </c>
      <c r="AK790" s="13">
        <v>6.3639937942459989E-3</v>
      </c>
      <c r="AL790" s="13">
        <v>8.9648572792143E-2</v>
      </c>
      <c r="AM790" s="13">
        <v>-0.43187750991659102</v>
      </c>
      <c r="AN790" s="13">
        <v>1.1700858261553126</v>
      </c>
      <c r="AO790" s="13">
        <v>-0.58442205255888202</v>
      </c>
      <c r="AP790" s="13">
        <v>0.58566377359643063</v>
      </c>
      <c r="AQ790" s="13">
        <v>1.7545078787141946</v>
      </c>
      <c r="AR790" s="19">
        <v>1.4665310517248025E-3</v>
      </c>
      <c r="AS790" s="19">
        <v>4.9818348944767859E-4</v>
      </c>
      <c r="AT790" s="19">
        <v>1.2435947780421838E-3</v>
      </c>
      <c r="AU790" s="19">
        <v>1.837453545985959E-4</v>
      </c>
      <c r="AV790" s="19">
        <v>3.5031356112594302E-6</v>
      </c>
      <c r="AW790" s="19">
        <v>1.5998550170951307E-4</v>
      </c>
      <c r="AX790" s="19">
        <v>1.4778073128493222E-5</v>
      </c>
      <c r="AY790" s="19">
        <v>1.5081702815728053E-3</v>
      </c>
      <c r="AZ790" s="19">
        <v>-6.7493205945186904E-4</v>
      </c>
      <c r="BA790" s="19">
        <v>2.3512721014606487E-4</v>
      </c>
      <c r="BB790" s="19">
        <v>2.2925231612731904E-5</v>
      </c>
      <c r="BC790" s="19">
        <v>-2.7691313877449328E-6</v>
      </c>
      <c r="BD790" s="19">
        <v>9.3882720568938322E-6</v>
      </c>
      <c r="BE790" s="19">
        <v>5.0440677451212191E-5</v>
      </c>
      <c r="BF790" s="19">
        <v>-1.1861072495744717E-5</v>
      </c>
      <c r="BG790" s="19">
        <v>4.5970831026070028E-3</v>
      </c>
      <c r="BH790" s="19">
        <v>1.9330199910639298E-5</v>
      </c>
      <c r="BI790" t="s">
        <v>887</v>
      </c>
      <c r="BJ790" t="s">
        <v>858</v>
      </c>
      <c r="BK790" s="5">
        <v>8.0278657376766205E-2</v>
      </c>
      <c r="BL790" s="5" t="s">
        <v>902</v>
      </c>
      <c r="BM790" s="5" t="s">
        <v>858</v>
      </c>
      <c r="BN790" s="5">
        <v>-2.3436209186911583E-2</v>
      </c>
      <c r="BO790" s="5">
        <f xml:space="preserve"> IF(ISBLANK(TBL_DATA[[#This Row],[SMALL.CAP]]),"",  SUM(TBL_DATA[[#This Row],[LARGE.CAP]:[SMALL.CAP]])*SQRT(252))</f>
        <v>7.4000797128281226E-2</v>
      </c>
    </row>
    <row r="791" spans="1:67" x14ac:dyDescent="0.25">
      <c r="A791" s="3">
        <f>DATE(YEAR(TBL_DATA[[#This Row],[Date]]), MONTH(TBL_DATA[[#This Row],[Date]]), DAY(TBL_DATA[[#This Row],[Date]]))</f>
        <v>41886</v>
      </c>
      <c r="B791" s="73" t="s">
        <v>915</v>
      </c>
      <c r="C791" s="11">
        <v>-5.037815213228573E-3</v>
      </c>
      <c r="D791" s="6">
        <v>0.21891525752593122</v>
      </c>
      <c r="E791" s="83">
        <v>-2.3744839227989534E-2</v>
      </c>
      <c r="F791" s="55">
        <v>0.52736904526617689</v>
      </c>
      <c r="G791" s="121">
        <v>0.51620712826803061</v>
      </c>
      <c r="H791" s="120">
        <v>2.6811156722671018E-3</v>
      </c>
      <c r="I791" s="55">
        <v>8.0773547900381271E-3</v>
      </c>
      <c r="J791" s="6">
        <v>0.88924705493967249</v>
      </c>
      <c r="K791" s="6">
        <v>0.36818289150411559</v>
      </c>
      <c r="L791" s="6">
        <v>3.0639488409754229E-3</v>
      </c>
      <c r="M791" s="6">
        <v>6.1190794080872773E-2</v>
      </c>
      <c r="N791" s="6">
        <v>4.2940430536708124E-2</v>
      </c>
      <c r="O791" s="6">
        <v>-5.037815213228658E-3</v>
      </c>
      <c r="P791" s="55">
        <v>-9.994676651955553E-3</v>
      </c>
      <c r="Q791" s="55">
        <v>-8.698871122510882E-3</v>
      </c>
      <c r="R791" s="6">
        <v>-6.0558146684541181E-2</v>
      </c>
      <c r="S791" s="83">
        <v>5.4811882443453391E-2</v>
      </c>
      <c r="T791" s="87">
        <v>-1.1048361045985953</v>
      </c>
      <c r="U791" s="83">
        <v>3.5357359131027444E-2</v>
      </c>
      <c r="V791" s="83">
        <v>5.8351275217815843E-2</v>
      </c>
      <c r="W791" s="29">
        <v>0.60593978450418018</v>
      </c>
      <c r="X791">
        <v>0.71847555857386747</v>
      </c>
      <c r="Y791">
        <v>0.6067807606575174</v>
      </c>
      <c r="Z791" s="5">
        <v>0</v>
      </c>
      <c r="AA791">
        <v>0</v>
      </c>
      <c r="AB791" s="5">
        <f>SUM(TBL_DATA[[#This Row],[Consumer.Discretionary.1]:[Utilities.1]])*SQRT(252)</f>
        <v>7.208306123313897E-2</v>
      </c>
      <c r="AC791" s="5">
        <v>0.23391180615050999</v>
      </c>
      <c r="AD791" s="5">
        <v>1.1674323823308999E-2</v>
      </c>
      <c r="AE791" s="5">
        <v>0.18392081318800396</v>
      </c>
      <c r="AF791" s="5">
        <v>6.6860018158904994E-2</v>
      </c>
      <c r="AG791" s="5">
        <v>0</v>
      </c>
      <c r="AH791" s="5">
        <v>1.1232892850943001E-2</v>
      </c>
      <c r="AI791" s="13">
        <v>0.36153784159666896</v>
      </c>
      <c r="AJ791" s="13">
        <v>4.5936584523191999E-2</v>
      </c>
      <c r="AK791" s="13">
        <v>6.3699329972559983E-3</v>
      </c>
      <c r="AL791" s="13">
        <v>8.9570398564284004E-2</v>
      </c>
      <c r="AM791" s="13">
        <v>-0.45451051089149003</v>
      </c>
      <c r="AN791" s="13">
        <v>1.1704880441373384</v>
      </c>
      <c r="AO791" s="13">
        <v>-0.61398394317575589</v>
      </c>
      <c r="AP791" s="13">
        <v>0.55650410096158254</v>
      </c>
      <c r="AQ791" s="13">
        <v>1.7844719873130943</v>
      </c>
      <c r="AR791" s="19">
        <v>1.4598914925950176E-3</v>
      </c>
      <c r="AS791" s="19">
        <v>4.6685836743560295E-4</v>
      </c>
      <c r="AT791" s="19">
        <v>1.1598792498085945E-3</v>
      </c>
      <c r="AU791" s="19">
        <v>1.7075626257636792E-4</v>
      </c>
      <c r="AV791" s="19">
        <v>3.1616764778355546E-6</v>
      </c>
      <c r="AW791" s="19">
        <v>1.57184734687657E-4</v>
      </c>
      <c r="AX791" s="19">
        <v>1.5598536377159629E-5</v>
      </c>
      <c r="AY791" s="19">
        <v>1.4929103405341496E-3</v>
      </c>
      <c r="AZ791" s="19">
        <v>-6.5125311952368454E-4</v>
      </c>
      <c r="BA791" s="19">
        <v>2.3923430233681309E-4</v>
      </c>
      <c r="BB791" s="19">
        <v>2.6584198673690985E-5</v>
      </c>
      <c r="BC791" s="19">
        <v>-2.3882993675555668E-6</v>
      </c>
      <c r="BD791" s="19">
        <v>8.1048428887156103E-6</v>
      </c>
      <c r="BE791" s="19">
        <v>4.3561371139058205E-5</v>
      </c>
      <c r="BF791" s="19">
        <v>-1.023988296493821E-5</v>
      </c>
      <c r="BG791" s="19">
        <v>4.4850665315190903E-3</v>
      </c>
      <c r="BH791" s="19">
        <v>1.6701478764833078E-5</v>
      </c>
      <c r="BI791" t="s">
        <v>887</v>
      </c>
      <c r="BJ791" t="s">
        <v>858</v>
      </c>
      <c r="BK791" s="5">
        <v>8.0695286393165588E-2</v>
      </c>
      <c r="BL791" s="5" t="s">
        <v>902</v>
      </c>
      <c r="BM791" s="5" t="s">
        <v>858</v>
      </c>
      <c r="BN791" s="5">
        <v>-2.322021871805191E-2</v>
      </c>
      <c r="BO791" s="5">
        <f xml:space="preserve"> IF(ISBLANK(TBL_DATA[[#This Row],[SMALL.CAP]]),"",  SUM(TBL_DATA[[#This Row],[LARGE.CAP]:[SMALL.CAP]])*SQRT(252))</f>
        <v>7.2083061233138956E-2</v>
      </c>
    </row>
    <row r="792" spans="1:67" x14ac:dyDescent="0.25">
      <c r="A792" s="3">
        <f>DATE(YEAR(TBL_DATA[[#This Row],[Date]]), MONTH(TBL_DATA[[#This Row],[Date]]), DAY(TBL_DATA[[#This Row],[Date]]))</f>
        <v>41887</v>
      </c>
      <c r="B792" s="73" t="s">
        <v>916</v>
      </c>
      <c r="C792" s="11">
        <v>2.7802064955493055E-3</v>
      </c>
      <c r="D792" s="6">
        <v>0.2223040936424292</v>
      </c>
      <c r="E792" s="83">
        <v>-2.7695817907163245E-2</v>
      </c>
      <c r="F792" s="55">
        <v>0.52467409170428592</v>
      </c>
      <c r="G792" s="121">
        <v>0.51497730618147941</v>
      </c>
      <c r="H792" s="120">
        <v>2.6759393682263045E-3</v>
      </c>
      <c r="I792" s="55">
        <v>1.0199689730283179E-2</v>
      </c>
      <c r="J792" s="6">
        <v>0.88554795925121077</v>
      </c>
      <c r="K792" s="6">
        <v>0.36253479457837923</v>
      </c>
      <c r="L792" s="6">
        <v>3.0677748421781333E-3</v>
      </c>
      <c r="M792" s="6">
        <v>6.0995178924903859E-2</v>
      </c>
      <c r="N792" s="6">
        <v>4.2940430536708124E-2</v>
      </c>
      <c r="O792" s="6">
        <v>-2.2716148842583106E-3</v>
      </c>
      <c r="P792" s="55">
        <v>-9.9772993456660707E-3</v>
      </c>
      <c r="Q792" s="55">
        <v>-8.685636256347485E-3</v>
      </c>
      <c r="R792" s="6">
        <v>-6.7126157310525292E-2</v>
      </c>
      <c r="S792" s="83">
        <v>5.4589726792984065E-2</v>
      </c>
      <c r="T792" s="87">
        <v>-1.2296481637485026</v>
      </c>
      <c r="U792" s="83">
        <v>2.9085300568959527E-2</v>
      </c>
      <c r="V792" s="83">
        <v>5.8038111706570646E-2</v>
      </c>
      <c r="W792" s="29">
        <v>0.50114140025797405</v>
      </c>
      <c r="X792">
        <v>0.71761919301359234</v>
      </c>
      <c r="Y792">
        <v>0.60210862357084638</v>
      </c>
      <c r="Z792" s="5">
        <v>0</v>
      </c>
      <c r="AA792">
        <v>0</v>
      </c>
      <c r="AB792" s="5">
        <f>SUM(TBL_DATA[[#This Row],[Consumer.Discretionary.1]:[Utilities.1]])*SQRT(252)</f>
        <v>7.5626464975805704E-2</v>
      </c>
      <c r="AC792" s="5">
        <v>0.230872728444002</v>
      </c>
      <c r="AD792" s="5">
        <v>1.1817128774790001E-2</v>
      </c>
      <c r="AE792" s="5">
        <v>0.18481903720714898</v>
      </c>
      <c r="AF792" s="5">
        <v>6.7161393310622999E-2</v>
      </c>
      <c r="AG792" s="5">
        <v>0</v>
      </c>
      <c r="AH792" s="5">
        <v>1.1397147312259001E-2</v>
      </c>
      <c r="AI792" s="13">
        <v>0.36431579376220802</v>
      </c>
      <c r="AJ792" s="13">
        <v>4.6045915548437996E-2</v>
      </c>
      <c r="AK792" s="13">
        <v>6.3358807005710008E-3</v>
      </c>
      <c r="AL792" s="13">
        <v>9.0539427508677994E-2</v>
      </c>
      <c r="AM792" s="13">
        <v>-0.43790288266591892</v>
      </c>
      <c r="AN792" s="13">
        <v>1.1754932725782294</v>
      </c>
      <c r="AO792" s="13">
        <v>-0.60009170267543099</v>
      </c>
      <c r="AP792" s="13">
        <v>0.57540156990279845</v>
      </c>
      <c r="AQ792" s="13">
        <v>1.7755849752536603</v>
      </c>
      <c r="AR792" s="19">
        <v>1.3897579247481387E-3</v>
      </c>
      <c r="AS792" s="19">
        <v>4.1495396897139804E-4</v>
      </c>
      <c r="AT792" s="19">
        <v>1.3510222909621308E-3</v>
      </c>
      <c r="AU792" s="19">
        <v>2.0807016236159379E-4</v>
      </c>
      <c r="AV792" s="19">
        <v>1.9662700431286524E-6</v>
      </c>
      <c r="AW792" s="19">
        <v>1.3140554695586449E-4</v>
      </c>
      <c r="AX792" s="19">
        <v>1.8536235820649097E-5</v>
      </c>
      <c r="AY792" s="19">
        <v>1.6566579154748127E-3</v>
      </c>
      <c r="AZ792" s="19">
        <v>-7.3718225134723487E-4</v>
      </c>
      <c r="BA792" s="19">
        <v>2.9216029824423033E-4</v>
      </c>
      <c r="BB792" s="19">
        <v>3.6671134453818395E-5</v>
      </c>
      <c r="BC792" s="19">
        <v>-1.0158211701650662E-6</v>
      </c>
      <c r="BD792" s="19">
        <v>3.4814349904051074E-6</v>
      </c>
      <c r="BE792" s="19">
        <v>1.8783540516980993E-5</v>
      </c>
      <c r="BF792" s="19">
        <v>-4.3998036381583609E-6</v>
      </c>
      <c r="BG792" s="19">
        <v>4.7399348501783543E-3</v>
      </c>
      <c r="BH792" s="19">
        <v>7.2352958111116975E-6</v>
      </c>
      <c r="BI792" t="s">
        <v>887</v>
      </c>
      <c r="BJ792" t="s">
        <v>858</v>
      </c>
      <c r="BK792" s="5">
        <v>8.131987601518631E-2</v>
      </c>
      <c r="BL792" s="5" t="s">
        <v>902</v>
      </c>
      <c r="BM792" s="5" t="s">
        <v>858</v>
      </c>
      <c r="BN792" s="5">
        <v>-2.3431412875652313E-2</v>
      </c>
      <c r="BO792" s="5">
        <f xml:space="preserve"> IF(ISBLANK(TBL_DATA[[#This Row],[SMALL.CAP]]),"",  SUM(TBL_DATA[[#This Row],[LARGE.CAP]:[SMALL.CAP]])*SQRT(252))</f>
        <v>7.5626464975805691E-2</v>
      </c>
    </row>
    <row r="793" spans="1:67" x14ac:dyDescent="0.25">
      <c r="A793" s="3">
        <f>DATE(YEAR(TBL_DATA[[#This Row],[Date]]), MONTH(TBL_DATA[[#This Row],[Date]]), DAY(TBL_DATA[[#This Row],[Date]]))</f>
        <v>41890</v>
      </c>
      <c r="B793" s="73" t="s">
        <v>917</v>
      </c>
      <c r="C793" s="11">
        <v>-2.7345900136752444E-3</v>
      </c>
      <c r="D793" s="6">
        <v>0.21896159307428009</v>
      </c>
      <c r="E793" s="83">
        <v>-5.3721773475410628E-2</v>
      </c>
      <c r="F793" s="55">
        <v>0.5252276636251324</v>
      </c>
      <c r="G793" s="121">
        <v>0.53558895838366649</v>
      </c>
      <c r="H793" s="120">
        <v>2.5789505804120426E-3</v>
      </c>
      <c r="I793" s="55">
        <v>-2.126415851423813E-2</v>
      </c>
      <c r="J793" s="6">
        <v>0.88047629506536496</v>
      </c>
      <c r="K793" s="6">
        <v>0.36930675221599873</v>
      </c>
      <c r="L793" s="6">
        <v>3.0053900366238664E-3</v>
      </c>
      <c r="M793" s="6">
        <v>6.0074756890054815E-2</v>
      </c>
      <c r="N793" s="6">
        <v>4.3287324990687805E-2</v>
      </c>
      <c r="O793" s="6">
        <v>-4.9999929625562656E-3</v>
      </c>
      <c r="P793" s="55">
        <v>-9.9637798209369164E-3</v>
      </c>
      <c r="Q793" s="55">
        <v>-8.6916080289628911E-3</v>
      </c>
      <c r="R793" s="6">
        <v>-6.091913113381997E-2</v>
      </c>
      <c r="S793" s="83">
        <v>5.4304140738758187E-2</v>
      </c>
      <c r="T793" s="87">
        <v>-1.1218137384197759</v>
      </c>
      <c r="U793" s="83">
        <v>3.1094539918046449E-2</v>
      </c>
      <c r="V793" s="83">
        <v>5.7933586164587519E-2</v>
      </c>
      <c r="W793" s="29">
        <v>0.53672734551090673</v>
      </c>
      <c r="X793">
        <v>0.73183943483777003</v>
      </c>
      <c r="Y793">
        <v>0.60770613968924059</v>
      </c>
      <c r="Z793" s="5">
        <v>0</v>
      </c>
      <c r="AA793">
        <v>0</v>
      </c>
      <c r="AB793" s="5">
        <f>SUM(TBL_DATA[[#This Row],[Consumer.Discretionary.1]:[Utilities.1]])*SQRT(252)</f>
        <v>7.5306894911437827E-2</v>
      </c>
      <c r="AC793" s="5">
        <v>0.23925029548147297</v>
      </c>
      <c r="AD793" s="5">
        <v>1.1442671609809999E-2</v>
      </c>
      <c r="AE793" s="5">
        <v>0.17987223678686701</v>
      </c>
      <c r="AF793" s="5">
        <v>6.6548449986526009E-2</v>
      </c>
      <c r="AG793" s="5">
        <v>0</v>
      </c>
      <c r="AH793" s="5">
        <v>1.3599287942464998E-2</v>
      </c>
      <c r="AI793" s="13">
        <v>0.36599747925919701</v>
      </c>
      <c r="AJ793" s="13">
        <v>4.5677238985457003E-2</v>
      </c>
      <c r="AK793" s="13">
        <v>6.1383385848270012E-3</v>
      </c>
      <c r="AL793" s="13">
        <v>8.2501000724206006E-2</v>
      </c>
      <c r="AM793" s="13">
        <v>-0.44938282859302298</v>
      </c>
      <c r="AN793" s="13">
        <v>1.1741206836631137</v>
      </c>
      <c r="AO793" s="13">
        <v>-0.61247651289530891</v>
      </c>
      <c r="AP793" s="13">
        <v>0.56164417076780482</v>
      </c>
      <c r="AQ793" s="13">
        <v>1.7865971965584226</v>
      </c>
      <c r="AR793" s="19">
        <v>1.43970019651582E-3</v>
      </c>
      <c r="AS793" s="19">
        <v>3.8720152600766244E-4</v>
      </c>
      <c r="AT793" s="19">
        <v>1.2580316945005794E-3</v>
      </c>
      <c r="AU793" s="19">
        <v>1.9986246155009798E-4</v>
      </c>
      <c r="AV793" s="19">
        <v>1.3390532630453108E-6</v>
      </c>
      <c r="AW793" s="19">
        <v>1.3069861642766957E-4</v>
      </c>
      <c r="AX793" s="19">
        <v>1.3956762899942582E-5</v>
      </c>
      <c r="AY793" s="19">
        <v>1.6019049273535005E-3</v>
      </c>
      <c r="AZ793" s="19">
        <v>-5.7251877271810169E-4</v>
      </c>
      <c r="BA793" s="19">
        <v>2.4669638257349336E-4</v>
      </c>
      <c r="BB793" s="19">
        <v>3.7015626486766073E-5</v>
      </c>
      <c r="BC793" s="19">
        <v>-2.8814770140537649E-7</v>
      </c>
      <c r="BD793" s="19">
        <v>1.0305144991347855E-6</v>
      </c>
      <c r="BE793" s="19">
        <v>5.649298746602291E-6</v>
      </c>
      <c r="BF793" s="19">
        <v>-1.3039254004956898E-6</v>
      </c>
      <c r="BG793" s="19">
        <v>4.73658291689724E-3</v>
      </c>
      <c r="BH793" s="19">
        <v>2.2178178193979654E-6</v>
      </c>
      <c r="BI793" t="s">
        <v>887</v>
      </c>
      <c r="BJ793" t="s">
        <v>858</v>
      </c>
      <c r="BK793" s="5">
        <v>8.1093661487102509E-2</v>
      </c>
      <c r="BL793" s="5" t="s">
        <v>902</v>
      </c>
      <c r="BM793" s="5" t="s">
        <v>858</v>
      </c>
      <c r="BN793" s="5">
        <v>-2.3706689476966858E-2</v>
      </c>
      <c r="BO793" s="5">
        <f xml:space="preserve"> IF(ISBLANK(TBL_DATA[[#This Row],[SMALL.CAP]]),"",  SUM(TBL_DATA[[#This Row],[LARGE.CAP]:[SMALL.CAP]])*SQRT(252))</f>
        <v>7.5306894911437799E-2</v>
      </c>
    </row>
    <row r="794" spans="1:67" x14ac:dyDescent="0.25">
      <c r="A794" s="3">
        <f>DATE(YEAR(TBL_DATA[[#This Row],[Date]]), MONTH(TBL_DATA[[#This Row],[Date]]), DAY(TBL_DATA[[#This Row],[Date]]))</f>
        <v>41891</v>
      </c>
      <c r="B794" s="73" t="s">
        <v>918</v>
      </c>
      <c r="C794" s="11">
        <v>1.5763210077458437E-4</v>
      </c>
      <c r="D794" s="6">
        <v>0.21915374055096004</v>
      </c>
      <c r="E794" s="83">
        <v>-3.3603512705374317E-2</v>
      </c>
      <c r="F794" s="55">
        <v>0.50997347584478359</v>
      </c>
      <c r="G794" s="121">
        <v>0.52030204526598012</v>
      </c>
      <c r="H794" s="120">
        <v>2.6178698072086052E-3</v>
      </c>
      <c r="I794" s="55">
        <v>-5.1818144580426662E-3</v>
      </c>
      <c r="J794" s="6">
        <v>0.87101988677435216</v>
      </c>
      <c r="K794" s="6">
        <v>0.36666729921272495</v>
      </c>
      <c r="L794" s="6">
        <v>3.0080154814022151E-3</v>
      </c>
      <c r="M794" s="6">
        <v>6.0001814126062383E-2</v>
      </c>
      <c r="N794" s="6">
        <v>4.3194438962333763E-2</v>
      </c>
      <c r="O794" s="6">
        <v>-4.8431490211761075E-3</v>
      </c>
      <c r="P794" s="55">
        <v>-9.9266347371912179E-3</v>
      </c>
      <c r="Q794" s="55">
        <v>-8.6560076160836861E-3</v>
      </c>
      <c r="R794" s="6">
        <v>-4.5416251734773594E-2</v>
      </c>
      <c r="S794" s="83">
        <v>5.4473441773740305E-2</v>
      </c>
      <c r="T794" s="87">
        <v>-0.83373200326525254</v>
      </c>
      <c r="U794" s="83">
        <v>4.7044922777615961E-2</v>
      </c>
      <c r="V794" s="83">
        <v>5.7529518213841141E-2</v>
      </c>
      <c r="W794" s="29">
        <v>0.81775276828752108</v>
      </c>
      <c r="X794">
        <v>0.72131965539972642</v>
      </c>
      <c r="Y794">
        <v>0.60553059312699042</v>
      </c>
      <c r="Z794" s="5">
        <v>0</v>
      </c>
      <c r="AA794">
        <v>0</v>
      </c>
      <c r="AB794" s="5">
        <f>SUM(TBL_DATA[[#This Row],[Consumer.Discretionary.1]:[Utilities.1]])*SQRT(252)</f>
        <v>7.4433114293052272E-2</v>
      </c>
      <c r="AC794" s="5">
        <v>0.241605144109036</v>
      </c>
      <c r="AD794" s="5">
        <v>1.1749249147704E-2</v>
      </c>
      <c r="AE794" s="5">
        <v>0.179919947208837</v>
      </c>
      <c r="AF794" s="5">
        <v>7.5589241893084996E-2</v>
      </c>
      <c r="AG794" s="5">
        <v>0</v>
      </c>
      <c r="AH794" s="5">
        <v>1.36819115327E-2</v>
      </c>
      <c r="AI794" s="13">
        <v>0.36088318922139895</v>
      </c>
      <c r="AJ794" s="13">
        <v>4.3723444978192E-2</v>
      </c>
      <c r="AK794" s="13">
        <v>6.4180571651669995E-3</v>
      </c>
      <c r="AL794" s="13">
        <v>8.2588479578431989E-2</v>
      </c>
      <c r="AM794" s="13">
        <v>-0.45019461533647392</v>
      </c>
      <c r="AN794" s="13">
        <v>1.1763308285457137</v>
      </c>
      <c r="AO794" s="13">
        <v>-0.61036677904763603</v>
      </c>
      <c r="AP794" s="13">
        <v>0.56596404949807766</v>
      </c>
      <c r="AQ794" s="13">
        <v>1.7866976075933496</v>
      </c>
      <c r="AR794" s="19">
        <v>1.4304053552229926E-3</v>
      </c>
      <c r="AS794" s="19">
        <v>3.8857203942889348E-4</v>
      </c>
      <c r="AT794" s="19">
        <v>1.335450763778615E-3</v>
      </c>
      <c r="AU794" s="19">
        <v>2.3423305041935782E-4</v>
      </c>
      <c r="AV794" s="19">
        <v>8.3263832668280923E-7</v>
      </c>
      <c r="AW794" s="19">
        <v>1.2415049252823338E-4</v>
      </c>
      <c r="AX794" s="19">
        <v>4.152260931693481E-6</v>
      </c>
      <c r="AY794" s="19">
        <v>1.5455650162377026E-3</v>
      </c>
      <c r="AZ794" s="19">
        <v>-6.6832623076730686E-4</v>
      </c>
      <c r="BA794" s="19">
        <v>2.4897850134411988E-4</v>
      </c>
      <c r="BB794" s="19">
        <v>4.4831582250527914E-5</v>
      </c>
      <c r="BC794" s="19">
        <v>2.978421902830886E-7</v>
      </c>
      <c r="BD794" s="19">
        <v>-9.4326578201359371E-7</v>
      </c>
      <c r="BE794" s="19">
        <v>-4.9281493690486114E-6</v>
      </c>
      <c r="BF794" s="19">
        <v>1.1892562716661536E-6</v>
      </c>
      <c r="BG794" s="19">
        <v>4.6950527852787525E-3</v>
      </c>
      <c r="BH794" s="19">
        <v>-1.8229988881298492E-6</v>
      </c>
      <c r="BI794" t="s">
        <v>887</v>
      </c>
      <c r="BJ794" t="s">
        <v>858</v>
      </c>
      <c r="BK794" s="5">
        <v>7.9571522772312164E-2</v>
      </c>
      <c r="BL794" s="5" t="s">
        <v>902</v>
      </c>
      <c r="BM794" s="5" t="s">
        <v>858</v>
      </c>
      <c r="BN794" s="5">
        <v>-2.3662306368350983E-2</v>
      </c>
      <c r="BO794" s="5">
        <f xml:space="preserve"> IF(ISBLANK(TBL_DATA[[#This Row],[SMALL.CAP]]),"",  SUM(TBL_DATA[[#This Row],[LARGE.CAP]:[SMALL.CAP]])*SQRT(252))</f>
        <v>7.4433114293052216E-2</v>
      </c>
    </row>
    <row r="795" spans="1:67" x14ac:dyDescent="0.25">
      <c r="A795" s="3">
        <f>DATE(YEAR(TBL_DATA[[#This Row],[Date]]), MONTH(TBL_DATA[[#This Row],[Date]]), DAY(TBL_DATA[[#This Row],[Date]]))</f>
        <v>41892</v>
      </c>
      <c r="B795" s="73" t="s">
        <v>919</v>
      </c>
      <c r="C795" s="11">
        <v>1.236097073865133E-3</v>
      </c>
      <c r="D795" s="6">
        <v>0.22066073292224675</v>
      </c>
      <c r="E795" s="83">
        <v>-3.6672666295781808E-2</v>
      </c>
      <c r="F795" s="55">
        <v>0.50958228664687233</v>
      </c>
      <c r="G795" s="121">
        <v>0.51920288381183533</v>
      </c>
      <c r="H795" s="120">
        <v>2.6185129168970088E-3</v>
      </c>
      <c r="I795" s="55">
        <v>-2.5230674286934596E-3</v>
      </c>
      <c r="J795" s="6">
        <v>0.8735366043513404</v>
      </c>
      <c r="K795" s="6">
        <v>0.36434675014158546</v>
      </c>
      <c r="L795" s="6">
        <v>3.01081401793772E-3</v>
      </c>
      <c r="M795" s="6">
        <v>5.9947912385924243E-2</v>
      </c>
      <c r="N795" s="6">
        <v>4.3073521491020499E-2</v>
      </c>
      <c r="O795" s="6">
        <v>-3.6130385496444539E-3</v>
      </c>
      <c r="P795" s="55">
        <v>-9.8724035903007858E-3</v>
      </c>
      <c r="Q795" s="55">
        <v>-8.6029179182292893E-3</v>
      </c>
      <c r="R795" s="6">
        <v>-4.9908602249186917E-2</v>
      </c>
      <c r="S795" s="83">
        <v>5.4438249147050269E-2</v>
      </c>
      <c r="T795" s="87">
        <v>-0.91679293568704368</v>
      </c>
      <c r="U795" s="83">
        <v>4.1323784643570338E-2</v>
      </c>
      <c r="V795" s="83">
        <v>5.7312346196396004E-2</v>
      </c>
      <c r="W795" s="29">
        <v>0.72102762120335107</v>
      </c>
      <c r="X795">
        <v>0.72055734248693581</v>
      </c>
      <c r="Y795">
        <v>0.60361142313709193</v>
      </c>
      <c r="Z795" s="5">
        <v>0</v>
      </c>
      <c r="AA795">
        <v>0</v>
      </c>
      <c r="AB795" s="5">
        <f>SUM(TBL_DATA[[#This Row],[Consumer.Discretionary.1]:[Utilities.1]])*SQRT(252)</f>
        <v>7.2176937939046545E-2</v>
      </c>
      <c r="AC795" s="5">
        <v>0.239315360605315</v>
      </c>
      <c r="AD795" s="5">
        <v>1.1247260906803001E-2</v>
      </c>
      <c r="AE795" s="5">
        <v>0.17747704364405301</v>
      </c>
      <c r="AF795" s="5">
        <v>8.8538442096766007E-2</v>
      </c>
      <c r="AG795" s="5">
        <v>0</v>
      </c>
      <c r="AH795" s="5">
        <v>1.3635026624472E-2</v>
      </c>
      <c r="AI795" s="13">
        <v>0.36525938313193096</v>
      </c>
      <c r="AJ795" s="13">
        <v>4.0139581445113995E-2</v>
      </c>
      <c r="AK795" s="13">
        <v>6.8922325775949995E-3</v>
      </c>
      <c r="AL795" s="13">
        <v>8.6860072348789008E-2</v>
      </c>
      <c r="AM795" s="13">
        <v>-0.45030364798013206</v>
      </c>
      <c r="AN795" s="13">
        <v>1.1896547702497542</v>
      </c>
      <c r="AO795" s="13">
        <v>-0.61059401484904796</v>
      </c>
      <c r="AP795" s="13">
        <v>0.57906075540070623</v>
      </c>
      <c r="AQ795" s="13">
        <v>1.8002487850988023</v>
      </c>
      <c r="AR795" s="19">
        <v>1.3971796669355037E-3</v>
      </c>
      <c r="AS795" s="19">
        <v>3.7540304799332243E-4</v>
      </c>
      <c r="AT795" s="19">
        <v>1.2936159261331855E-3</v>
      </c>
      <c r="AU795" s="19">
        <v>2.2561453672072004E-4</v>
      </c>
      <c r="AV795" s="19">
        <v>7.6692484559119346E-7</v>
      </c>
      <c r="AW795" s="19">
        <v>1.2414143637569887E-4</v>
      </c>
      <c r="AX795" s="19">
        <v>3.9079686270775445E-6</v>
      </c>
      <c r="AY795" s="19">
        <v>1.5098862625807091E-3</v>
      </c>
      <c r="AZ795" s="19">
        <v>-6.6726069687335658E-4</v>
      </c>
      <c r="BA795" s="19">
        <v>2.4129491739232337E-4</v>
      </c>
      <c r="BB795" s="19">
        <v>4.2169727861128522E-5</v>
      </c>
      <c r="BC795" s="19">
        <v>3.4089906270898196E-7</v>
      </c>
      <c r="BD795" s="19">
        <v>-1.0898612274955636E-6</v>
      </c>
      <c r="BE795" s="19">
        <v>-5.7170668876406209E-6</v>
      </c>
      <c r="BF795" s="19">
        <v>1.3744867150909865E-6</v>
      </c>
      <c r="BG795" s="19">
        <v>4.5539372036932429E-3</v>
      </c>
      <c r="BH795" s="19">
        <v>-2.1259427640043109E-6</v>
      </c>
      <c r="BI795" t="s">
        <v>887</v>
      </c>
      <c r="BJ795" t="s">
        <v>858</v>
      </c>
      <c r="BK795" s="5">
        <v>8.0159716308116913E-2</v>
      </c>
      <c r="BL795" s="5" t="s">
        <v>902</v>
      </c>
      <c r="BM795" s="5" t="s">
        <v>858</v>
      </c>
      <c r="BN795" s="5">
        <v>-2.4088332429528236E-2</v>
      </c>
      <c r="BO795" s="5">
        <f xml:space="preserve"> IF(ISBLANK(TBL_DATA[[#This Row],[SMALL.CAP]]),"",  SUM(TBL_DATA[[#This Row],[LARGE.CAP]:[SMALL.CAP]])*SQRT(252))</f>
        <v>7.2176937939046518E-2</v>
      </c>
    </row>
    <row r="796" spans="1:67" x14ac:dyDescent="0.25">
      <c r="A796" s="3">
        <f>DATE(YEAR(TBL_DATA[[#This Row],[Date]]), MONTH(TBL_DATA[[#This Row],[Date]]), DAY(TBL_DATA[[#This Row],[Date]]))</f>
        <v>41893</v>
      </c>
      <c r="B796" s="73" t="s">
        <v>920</v>
      </c>
      <c r="C796" s="11">
        <v>4.5655575038652677E-3</v>
      </c>
      <c r="D796" s="6">
        <v>0.22623372969111366</v>
      </c>
      <c r="E796" s="83">
        <v>-2.2825012532544986E-2</v>
      </c>
      <c r="F796" s="55">
        <v>0.51270469687298803</v>
      </c>
      <c r="G796" s="121">
        <v>0.5049290124365039</v>
      </c>
      <c r="H796" s="120">
        <v>2.6690921446352045E-3</v>
      </c>
      <c r="I796" s="55">
        <v>1.8597528820462284E-2</v>
      </c>
      <c r="J796" s="6">
        <v>0.87542126196481052</v>
      </c>
      <c r="K796" s="6">
        <v>0.36143857794464895</v>
      </c>
      <c r="L796" s="6">
        <v>3.0313156925512257E-3</v>
      </c>
      <c r="M796" s="6">
        <v>6.0218523020024235E-2</v>
      </c>
      <c r="N796" s="6">
        <v>4.2599610726895221E-2</v>
      </c>
      <c r="O796" s="6">
        <v>0</v>
      </c>
      <c r="P796" s="55">
        <v>-9.7944351234952164E-3</v>
      </c>
      <c r="Q796" s="55">
        <v>-8.5192188711745095E-3</v>
      </c>
      <c r="R796" s="6">
        <v>-4.4582275174914754E-2</v>
      </c>
      <c r="S796" s="83">
        <v>5.472367099019422E-2</v>
      </c>
      <c r="T796" s="87">
        <v>-0.81467990666969925</v>
      </c>
      <c r="U796" s="83">
        <v>5.1867392405943402E-2</v>
      </c>
      <c r="V796" s="83">
        <v>5.7389594484172586E-2</v>
      </c>
      <c r="W796" s="29">
        <v>0.90377694549223297</v>
      </c>
      <c r="X796">
        <v>0.71058357174684528</v>
      </c>
      <c r="Y796">
        <v>0.60119761970973329</v>
      </c>
      <c r="Z796" s="5">
        <v>0</v>
      </c>
      <c r="AA796">
        <v>0</v>
      </c>
      <c r="AB796" s="5">
        <f>SUM(TBL_DATA[[#This Row],[Consumer.Discretionary.1]:[Utilities.1]])*SQRT(252)</f>
        <v>7.1355997203894975E-2</v>
      </c>
      <c r="AC796" s="5">
        <v>0.23997147651643302</v>
      </c>
      <c r="AD796" s="5">
        <v>1.1268260130688003E-2</v>
      </c>
      <c r="AE796" s="5">
        <v>0.18155650896171502</v>
      </c>
      <c r="AF796" s="5">
        <v>9.6870841482446013E-2</v>
      </c>
      <c r="AG796" s="5">
        <v>0</v>
      </c>
      <c r="AH796" s="5">
        <v>1.3587063435588999E-2</v>
      </c>
      <c r="AI796" s="13">
        <v>0.36679675263337497</v>
      </c>
      <c r="AJ796" s="13">
        <v>2.4489841034917002E-2</v>
      </c>
      <c r="AK796" s="13">
        <v>6.7727183300470006E-3</v>
      </c>
      <c r="AL796" s="13">
        <v>8.7973847740104E-2</v>
      </c>
      <c r="AM796" s="13">
        <v>-0.47590749094557305</v>
      </c>
      <c r="AN796" s="13">
        <v>1.1998669504558268</v>
      </c>
      <c r="AO796" s="13">
        <v>-0.64648713113608614</v>
      </c>
      <c r="AP796" s="13">
        <v>0.55337981931974067</v>
      </c>
      <c r="AQ796" s="13">
        <v>1.8463540815919131</v>
      </c>
      <c r="AR796" s="19">
        <v>1.2931917049955612E-3</v>
      </c>
      <c r="AS796" s="19">
        <v>3.3435882780529739E-4</v>
      </c>
      <c r="AT796" s="19">
        <v>1.3125566124325945E-3</v>
      </c>
      <c r="AU796" s="19">
        <v>2.3542196086464044E-4</v>
      </c>
      <c r="AV796" s="19">
        <v>1.1726417743367876E-6</v>
      </c>
      <c r="AW796" s="19">
        <v>1.2291993156357938E-4</v>
      </c>
      <c r="AX796" s="19">
        <v>1.3645052238021224E-6</v>
      </c>
      <c r="AY796" s="19">
        <v>1.6157665624616116E-3</v>
      </c>
      <c r="AZ796" s="19">
        <v>-7.3360398218808519E-4</v>
      </c>
      <c r="BA796" s="19">
        <v>2.4733733810047154E-4</v>
      </c>
      <c r="BB796" s="19">
        <v>6.4519210169199572E-5</v>
      </c>
      <c r="BC796" s="19">
        <v>-2.5110941576365862E-7</v>
      </c>
      <c r="BD796" s="19">
        <v>8.983669651537086E-7</v>
      </c>
      <c r="BE796" s="19">
        <v>4.9254891036792498E-6</v>
      </c>
      <c r="BF796" s="19">
        <v>-1.1367281532608527E-6</v>
      </c>
      <c r="BG796" s="19">
        <v>4.4886353444255726E-3</v>
      </c>
      <c r="BH796" s="19">
        <v>1.9339502776262834E-6</v>
      </c>
      <c r="BI796" t="s">
        <v>887</v>
      </c>
      <c r="BJ796" t="s">
        <v>858</v>
      </c>
      <c r="BK796" s="5">
        <v>8.1463485956192017E-2</v>
      </c>
      <c r="BL796" s="5" t="s">
        <v>902</v>
      </c>
      <c r="BM796" s="5" t="s">
        <v>858</v>
      </c>
      <c r="BN796" s="5">
        <v>-2.3840615525841713E-2</v>
      </c>
      <c r="BO796" s="5">
        <f xml:space="preserve"> IF(ISBLANK(TBL_DATA[[#This Row],[SMALL.CAP]]),"",  SUM(TBL_DATA[[#This Row],[LARGE.CAP]:[SMALL.CAP]])*SQRT(252))</f>
        <v>7.1355997203894947E-2</v>
      </c>
    </row>
    <row r="797" spans="1:67" x14ac:dyDescent="0.25">
      <c r="A797" s="3">
        <f>DATE(YEAR(TBL_DATA[[#This Row],[Date]]), MONTH(TBL_DATA[[#This Row],[Date]]), DAY(TBL_DATA[[#This Row],[Date]]))</f>
        <v>41894</v>
      </c>
      <c r="B797" s="73" t="s">
        <v>921</v>
      </c>
      <c r="C797" s="11">
        <v>-5.3062517852973433E-3</v>
      </c>
      <c r="D797" s="6">
        <v>0.21972702477374839</v>
      </c>
      <c r="E797" s="83">
        <v>-2.8913703733263518E-2</v>
      </c>
      <c r="F797" s="55">
        <v>0.52204189668455825</v>
      </c>
      <c r="G797" s="121">
        <v>0.51699721602502691</v>
      </c>
      <c r="H797" s="120">
        <v>2.6803120365203994E-3</v>
      </c>
      <c r="I797" s="55">
        <v>-1.2350715062806938E-2</v>
      </c>
      <c r="J797" s="6">
        <v>0.90872306797242552</v>
      </c>
      <c r="K797" s="6">
        <v>0.37116401526559212</v>
      </c>
      <c r="L797" s="6">
        <v>3.0582939997029195E-3</v>
      </c>
      <c r="M797" s="6">
        <v>6.1222464781047536E-2</v>
      </c>
      <c r="N797" s="6">
        <v>4.3901618035317232E-2</v>
      </c>
      <c r="O797" s="6">
        <v>-5.3062517852973112E-3</v>
      </c>
      <c r="P797" s="55">
        <v>-1.0055824131850161E-2</v>
      </c>
      <c r="Q797" s="55">
        <v>-8.7593479285071642E-3</v>
      </c>
      <c r="R797" s="6">
        <v>-5.6153058287336521E-2</v>
      </c>
      <c r="S797" s="83">
        <v>5.4465420424998981E-2</v>
      </c>
      <c r="T797" s="87">
        <v>-1.030985492247535</v>
      </c>
      <c r="U797" s="83">
        <v>3.3321305815984914E-2</v>
      </c>
      <c r="V797" s="83">
        <v>5.7361075756192773E-2</v>
      </c>
      <c r="W797" s="29">
        <v>0.58090447880743423</v>
      </c>
      <c r="X797">
        <v>0.71902518455546949</v>
      </c>
      <c r="Y797">
        <v>0.60923231633391883</v>
      </c>
      <c r="Z797" s="5">
        <v>0</v>
      </c>
      <c r="AA797">
        <v>0</v>
      </c>
      <c r="AB797" s="5">
        <f>SUM(TBL_DATA[[#This Row],[Consumer.Discretionary.1]:[Utilities.1]])*SQRT(252)</f>
        <v>7.0483814171591289E-2</v>
      </c>
      <c r="AC797" s="5">
        <v>0.23708120633299601</v>
      </c>
      <c r="AD797" s="5">
        <v>2.1622874166645999E-2</v>
      </c>
      <c r="AE797" s="5">
        <v>0.18055432960092796</v>
      </c>
      <c r="AF797" s="5">
        <v>9.6591038980096022E-2</v>
      </c>
      <c r="AG797" s="5">
        <v>0</v>
      </c>
      <c r="AH797" s="5">
        <v>1.3541658806185001E-2</v>
      </c>
      <c r="AI797" s="13">
        <v>0.36940434872212902</v>
      </c>
      <c r="AJ797" s="13">
        <v>2.1625971968719002E-2</v>
      </c>
      <c r="AK797" s="13">
        <v>6.9473550627930005E-3</v>
      </c>
      <c r="AL797" s="13">
        <v>8.9239748323687001E-2</v>
      </c>
      <c r="AM797" s="13">
        <v>-0.47561742619172098</v>
      </c>
      <c r="AN797" s="13">
        <v>1.2030376676430274</v>
      </c>
      <c r="AO797" s="13">
        <v>-0.64204656187056885</v>
      </c>
      <c r="AP797" s="13">
        <v>0.56099110577245859</v>
      </c>
      <c r="AQ797" s="13">
        <v>1.8450842295135963</v>
      </c>
      <c r="AR797" s="19">
        <v>1.2403396730923885E-3</v>
      </c>
      <c r="AS797" s="19">
        <v>3.2054296696588155E-4</v>
      </c>
      <c r="AT797" s="19">
        <v>1.2972197701573232E-3</v>
      </c>
      <c r="AU797" s="19">
        <v>2.2657766927301054E-4</v>
      </c>
      <c r="AV797" s="19">
        <v>1.5496676247923134E-6</v>
      </c>
      <c r="AW797" s="19">
        <v>1.4623241293165853E-4</v>
      </c>
      <c r="AX797" s="19">
        <v>-1.1371931590864312E-6</v>
      </c>
      <c r="AY797" s="19">
        <v>1.5941605422919343E-3</v>
      </c>
      <c r="AZ797" s="19">
        <v>-6.7793137154903427E-4</v>
      </c>
      <c r="BA797" s="19">
        <v>2.3477514858351902E-4</v>
      </c>
      <c r="BB797" s="19">
        <v>5.7733660295246042E-5</v>
      </c>
      <c r="BC797" s="19">
        <v>-8.0162956012620903E-7</v>
      </c>
      <c r="BD797" s="19">
        <v>2.7472446505602158E-6</v>
      </c>
      <c r="BE797" s="19">
        <v>1.4822101815204286E-5</v>
      </c>
      <c r="BF797" s="19">
        <v>-3.4719370076094248E-6</v>
      </c>
      <c r="BG797" s="19">
        <v>4.4210578978736174E-3</v>
      </c>
      <c r="BH797" s="19">
        <v>5.7092687359858366E-6</v>
      </c>
      <c r="BI797" t="s">
        <v>887</v>
      </c>
      <c r="BJ797" t="s">
        <v>858</v>
      </c>
      <c r="BK797" s="5">
        <v>8.1612810492515564E-2</v>
      </c>
      <c r="BL797" s="5" t="s">
        <v>902</v>
      </c>
      <c r="BM797" s="5" t="s">
        <v>858</v>
      </c>
      <c r="BN797" s="5">
        <v>-2.3591293022036552E-2</v>
      </c>
      <c r="BO797" s="5">
        <f xml:space="preserve"> IF(ISBLANK(TBL_DATA[[#This Row],[SMALL.CAP]]),"",  SUM(TBL_DATA[[#This Row],[LARGE.CAP]:[SMALL.CAP]])*SQRT(252))</f>
        <v>7.0483814171591275E-2</v>
      </c>
    </row>
    <row r="798" spans="1:67" x14ac:dyDescent="0.25">
      <c r="A798" s="3">
        <f>DATE(YEAR(TBL_DATA[[#This Row],[Date]]), MONTH(TBL_DATA[[#This Row],[Date]]), DAY(TBL_DATA[[#This Row],[Date]]))</f>
        <v>41897</v>
      </c>
      <c r="B798" s="73" t="s">
        <v>922</v>
      </c>
      <c r="C798" s="11">
        <v>-5.5142931284465442E-3</v>
      </c>
      <c r="D798" s="6">
        <v>0.2130010924224579</v>
      </c>
      <c r="E798" s="83">
        <v>-5.089763484958576E-2</v>
      </c>
      <c r="F798" s="55">
        <v>0.52528048118341208</v>
      </c>
      <c r="G798" s="121">
        <v>0.50692620866566107</v>
      </c>
      <c r="H798" s="120">
        <v>2.7528443418428014E-3</v>
      </c>
      <c r="I798" s="55">
        <v>-3.5793199246728746E-2</v>
      </c>
      <c r="J798" s="6">
        <v>0.9219098083335292</v>
      </c>
      <c r="K798" s="6">
        <v>0.37057332388927688</v>
      </c>
      <c r="L798" s="6">
        <v>3.1102712664917904E-3</v>
      </c>
      <c r="M798" s="6">
        <v>6.2233749311149299E-2</v>
      </c>
      <c r="N798" s="6">
        <v>4.526567994567874E-2</v>
      </c>
      <c r="O798" s="6">
        <v>-1.0791284685986446E-2</v>
      </c>
      <c r="P798" s="55">
        <v>-1.0326412185149559E-2</v>
      </c>
      <c r="Q798" s="55">
        <v>-9.0085205367934473E-3</v>
      </c>
      <c r="R798" s="6">
        <v>-6.1509131862661826E-2</v>
      </c>
      <c r="S798" s="83">
        <v>5.4774495436993566E-2</v>
      </c>
      <c r="T798" s="87">
        <v>-1.1229520486120228</v>
      </c>
      <c r="U798" s="83">
        <v>2.4300635734766152E-2</v>
      </c>
      <c r="V798" s="83">
        <v>5.7744384804858787E-2</v>
      </c>
      <c r="W798" s="29">
        <v>0.42083114777112357</v>
      </c>
      <c r="X798">
        <v>0.71198750597581484</v>
      </c>
      <c r="Y798">
        <v>0.60874733994431274</v>
      </c>
      <c r="Z798" s="5">
        <v>0</v>
      </c>
      <c r="AA798">
        <v>0</v>
      </c>
      <c r="AB798" s="5">
        <f>SUM(TBL_DATA[[#This Row],[Consumer.Discretionary.1]:[Utilities.1]])*SQRT(252)</f>
        <v>6.846394609516869E-2</v>
      </c>
      <c r="AC798" s="5">
        <v>0.23634216206790101</v>
      </c>
      <c r="AD798" s="5">
        <v>5.0664411609055E-2</v>
      </c>
      <c r="AE798" s="5">
        <v>0.17739241648714202</v>
      </c>
      <c r="AF798" s="5">
        <v>9.6399470514987012E-2</v>
      </c>
      <c r="AG798" s="5">
        <v>0</v>
      </c>
      <c r="AH798" s="5">
        <v>1.3452471293972E-2</v>
      </c>
      <c r="AI798" s="13">
        <v>0.36910921261338303</v>
      </c>
      <c r="AJ798" s="13">
        <v>1.9295297708863998E-2</v>
      </c>
      <c r="AK798" s="13">
        <v>7.0095159143990001E-3</v>
      </c>
      <c r="AL798" s="13">
        <v>9.3959051300868998E-2</v>
      </c>
      <c r="AM798" s="13">
        <v>-0.47119684642020593</v>
      </c>
      <c r="AN798" s="13">
        <v>1.23271436422588</v>
      </c>
      <c r="AO798" s="13">
        <v>-0.64028720113551396</v>
      </c>
      <c r="AP798" s="13">
        <v>0.59242716309036603</v>
      </c>
      <c r="AQ798" s="13">
        <v>1.8730015653613941</v>
      </c>
      <c r="AR798" s="19">
        <v>1.2312700830404558E-3</v>
      </c>
      <c r="AS798" s="19">
        <v>3.1288906535952813E-4</v>
      </c>
      <c r="AT798" s="19">
        <v>1.3028114532163779E-3</v>
      </c>
      <c r="AU798" s="19">
        <v>2.2609557700590326E-4</v>
      </c>
      <c r="AV798" s="19">
        <v>1.3614267682479205E-6</v>
      </c>
      <c r="AW798" s="19">
        <v>1.5075143317702368E-4</v>
      </c>
      <c r="AX798" s="19">
        <v>5.5698109656322774E-7</v>
      </c>
      <c r="AY798" s="19">
        <v>1.5378623175886454E-3</v>
      </c>
      <c r="AZ798" s="19">
        <v>-7.4136581467013432E-4</v>
      </c>
      <c r="BA798" s="19">
        <v>2.3131332476577197E-4</v>
      </c>
      <c r="BB798" s="19">
        <v>5.9277370317045944E-5</v>
      </c>
      <c r="BC798" s="19">
        <v>-5.9643800182354315E-7</v>
      </c>
      <c r="BD798" s="19">
        <v>2.0555010081940348E-6</v>
      </c>
      <c r="BE798" s="19">
        <v>1.1113792348441348E-5</v>
      </c>
      <c r="BF798" s="19">
        <v>-2.5981383056113609E-6</v>
      </c>
      <c r="BG798" s="19">
        <v>4.2985564846042242E-3</v>
      </c>
      <c r="BH798" s="19">
        <v>4.2920160120029898E-6</v>
      </c>
      <c r="BI798" t="s">
        <v>887</v>
      </c>
      <c r="BJ798" t="s">
        <v>858</v>
      </c>
      <c r="BK798" s="5">
        <v>8.1956416368484497E-2</v>
      </c>
      <c r="BL798" s="5" t="s">
        <v>902</v>
      </c>
      <c r="BM798" s="5" t="s">
        <v>858</v>
      </c>
      <c r="BN798" s="5">
        <v>-2.3651111871004105E-2</v>
      </c>
      <c r="BO798" s="5">
        <f xml:space="preserve"> IF(ISBLANK(TBL_DATA[[#This Row],[SMALL.CAP]]),"",  SUM(TBL_DATA[[#This Row],[LARGE.CAP]:[SMALL.CAP]])*SQRT(252))</f>
        <v>6.8463946095168676E-2</v>
      </c>
    </row>
    <row r="799" spans="1:67" x14ac:dyDescent="0.25">
      <c r="A799" s="3">
        <f>DATE(YEAR(TBL_DATA[[#This Row],[Date]]), MONTH(TBL_DATA[[#This Row],[Date]]), DAY(TBL_DATA[[#This Row],[Date]]))</f>
        <v>41898</v>
      </c>
      <c r="B799" s="73" t="s">
        <v>923</v>
      </c>
      <c r="C799" s="11">
        <v>3.325951659024203E-3</v>
      </c>
      <c r="D799" s="6">
        <v>0.21703547541819868</v>
      </c>
      <c r="E799" s="83">
        <v>-6.5301807929841305E-2</v>
      </c>
      <c r="F799" s="55">
        <v>0.52044398274077142</v>
      </c>
      <c r="G799" s="121">
        <v>0.51578709559970903</v>
      </c>
      <c r="H799" s="120">
        <v>2.7145373433632557E-3</v>
      </c>
      <c r="I799" s="55">
        <v>-3.1030082821420835E-2</v>
      </c>
      <c r="J799" s="6">
        <v>0.89840609680920336</v>
      </c>
      <c r="K799" s="6">
        <v>0.35605259475204498</v>
      </c>
      <c r="L799" s="6">
        <v>3.1304216584972558E-3</v>
      </c>
      <c r="M799" s="6">
        <v>6.192669624652368E-2</v>
      </c>
      <c r="N799" s="6">
        <v>4.526567994567874E-2</v>
      </c>
      <c r="O799" s="6">
        <v>-7.5012243181664662E-3</v>
      </c>
      <c r="P799" s="55">
        <v>-1.0294367825996043E-2</v>
      </c>
      <c r="Q799" s="55">
        <v>-8.9829784802321951E-3</v>
      </c>
      <c r="R799" s="6">
        <v>-6.9031759210220422E-2</v>
      </c>
      <c r="S799" s="83">
        <v>5.4548495680946954E-2</v>
      </c>
      <c r="T799" s="87">
        <v>-1.2655116946576452</v>
      </c>
      <c r="U799" s="83">
        <v>2.6823134367969903E-2</v>
      </c>
      <c r="V799" s="83">
        <v>5.7909524539296695E-2</v>
      </c>
      <c r="W799" s="29">
        <v>0.46319037466398211</v>
      </c>
      <c r="X799">
        <v>0.71818319083623017</v>
      </c>
      <c r="Y799">
        <v>0.59670142848165264</v>
      </c>
      <c r="Z799" s="5">
        <v>0</v>
      </c>
      <c r="AA799">
        <v>0</v>
      </c>
      <c r="AB799" s="5">
        <f>SUM(TBL_DATA[[#This Row],[Consumer.Discretionary.1]:[Utilities.1]])*SQRT(252)</f>
        <v>6.6506721449737433E-2</v>
      </c>
      <c r="AC799" s="5">
        <v>0.237247154350468</v>
      </c>
      <c r="AD799" s="5">
        <v>5.7470743434877E-2</v>
      </c>
      <c r="AE799" s="5">
        <v>0.17709808696677001</v>
      </c>
      <c r="AF799" s="5">
        <v>0.103235822916855</v>
      </c>
      <c r="AG799" s="5">
        <v>5.3889105450549996E-3</v>
      </c>
      <c r="AH799" s="5">
        <v>1.3544899143891001E-2</v>
      </c>
      <c r="AI799" s="13">
        <v>0.37047666504980298</v>
      </c>
      <c r="AJ799" s="13">
        <v>1.9460730759981001E-2</v>
      </c>
      <c r="AK799" s="13">
        <v>8.9675581453199996E-4</v>
      </c>
      <c r="AL799" s="13">
        <v>9.4340092026175007E-2</v>
      </c>
      <c r="AM799" s="13">
        <v>-0.487780972696712</v>
      </c>
      <c r="AN799" s="13">
        <v>1.2537718925641972</v>
      </c>
      <c r="AO799" s="13">
        <v>-0.66239300425250203</v>
      </c>
      <c r="AP799" s="13">
        <v>0.59137888831169516</v>
      </c>
      <c r="AQ799" s="13">
        <v>1.9161648968166993</v>
      </c>
      <c r="AR799" s="19">
        <v>1.2285839123721645E-3</v>
      </c>
      <c r="AS799" s="19">
        <v>2.7646706917120963E-4</v>
      </c>
      <c r="AT799" s="19">
        <v>1.2654290190024964E-3</v>
      </c>
      <c r="AU799" s="19">
        <v>2.2437724066976206E-4</v>
      </c>
      <c r="AV799" s="19">
        <v>1.1765388982374963E-6</v>
      </c>
      <c r="AW799" s="19">
        <v>1.5687574107019987E-4</v>
      </c>
      <c r="AX799" s="19">
        <v>2.8907538386146041E-6</v>
      </c>
      <c r="AY799" s="19">
        <v>1.4912319233329929E-3</v>
      </c>
      <c r="AZ799" s="19">
        <v>-7.4340024606883042E-4</v>
      </c>
      <c r="BA799" s="19">
        <v>2.2412340983549351E-4</v>
      </c>
      <c r="BB799" s="19">
        <v>6.1774291931239255E-5</v>
      </c>
      <c r="BC799" s="19">
        <v>-3.9441861110665823E-7</v>
      </c>
      <c r="BD799" s="19">
        <v>1.3744757634923161E-6</v>
      </c>
      <c r="BE799" s="19">
        <v>7.4629936948749433E-6</v>
      </c>
      <c r="BF799" s="19">
        <v>-1.7378798050793791E-6</v>
      </c>
      <c r="BG799" s="19">
        <v>4.1799277158593075E-3</v>
      </c>
      <c r="BH799" s="19">
        <v>2.89676715208951E-6</v>
      </c>
      <c r="BI799" t="s">
        <v>887</v>
      </c>
      <c r="BJ799" t="s">
        <v>858</v>
      </c>
      <c r="BK799" s="5">
        <v>8.2055024802684784E-2</v>
      </c>
      <c r="BL799" s="5" t="s">
        <v>902</v>
      </c>
      <c r="BM799" s="5" t="s">
        <v>858</v>
      </c>
      <c r="BN799" s="5">
        <v>-2.3859117180109024E-2</v>
      </c>
      <c r="BO799" s="5">
        <f xml:space="preserve"> IF(ISBLANK(TBL_DATA[[#This Row],[SMALL.CAP]]),"",  SUM(TBL_DATA[[#This Row],[LARGE.CAP]:[SMALL.CAP]])*SQRT(252))</f>
        <v>6.6506721449737419E-2</v>
      </c>
    </row>
    <row r="800" spans="1:67" x14ac:dyDescent="0.25">
      <c r="A800" s="3">
        <f>DATE(YEAR(TBL_DATA[[#This Row],[Date]]), MONTH(TBL_DATA[[#This Row],[Date]]), DAY(TBL_DATA[[#This Row],[Date]]))</f>
        <v>41899</v>
      </c>
      <c r="B800" s="73" t="s">
        <v>924</v>
      </c>
      <c r="C800" s="11">
        <v>1.6642404385509731E-3</v>
      </c>
      <c r="D800" s="6">
        <v>0.21906091507154057</v>
      </c>
      <c r="E800" s="83">
        <v>-3.6249445444622053E-2</v>
      </c>
      <c r="F800" s="55">
        <v>0.55145780559195889</v>
      </c>
      <c r="G800" s="121">
        <v>0.56869415921034672</v>
      </c>
      <c r="H800" s="120">
        <v>2.5478795157173801E-3</v>
      </c>
      <c r="I800" s="55">
        <v>-5.9718390976892799E-4</v>
      </c>
      <c r="J800" s="6">
        <v>0.98073535500693376</v>
      </c>
      <c r="K800" s="6">
        <v>0.41068631069870254</v>
      </c>
      <c r="L800" s="6">
        <v>2.9782385600084001E-3</v>
      </c>
      <c r="M800" s="6">
        <v>6.1586636747450324E-2</v>
      </c>
      <c r="N800" s="6">
        <v>4.4711359500691543E-2</v>
      </c>
      <c r="O800" s="6">
        <v>-5.849467720464574E-3</v>
      </c>
      <c r="P800" s="55">
        <v>-1.0155262716711183E-2</v>
      </c>
      <c r="Q800" s="55">
        <v>-8.8510746335859151E-3</v>
      </c>
      <c r="R800" s="6">
        <v>-7.2772034908763827E-2</v>
      </c>
      <c r="S800" s="83">
        <v>5.4430800581636449E-2</v>
      </c>
      <c r="T800" s="87">
        <v>-1.3369642579410312</v>
      </c>
      <c r="U800" s="83">
        <v>2.6895343061392962E-2</v>
      </c>
      <c r="V800" s="83">
        <v>5.7909994175706123E-2</v>
      </c>
      <c r="W800" s="29">
        <v>0.46443353076135957</v>
      </c>
      <c r="X800">
        <v>0.75411813345811174</v>
      </c>
      <c r="Y800">
        <v>0.6408481182766339</v>
      </c>
      <c r="Z800" s="5">
        <v>0</v>
      </c>
      <c r="AA800">
        <v>0</v>
      </c>
      <c r="AB800" s="5">
        <f>SUM(TBL_DATA[[#This Row],[Consumer.Discretionary.1]:[Utilities.1]])*SQRT(252)</f>
        <v>6.4935763903271465E-2</v>
      </c>
      <c r="AC800" s="5">
        <v>0.27352559983487201</v>
      </c>
      <c r="AD800" s="5">
        <v>5.7452473250155005E-2</v>
      </c>
      <c r="AE800" s="5">
        <v>0.186481422944759</v>
      </c>
      <c r="AF800" s="5">
        <v>0.103643547007798</v>
      </c>
      <c r="AG800" s="5">
        <v>5.4018926295310004E-3</v>
      </c>
      <c r="AH800" s="5">
        <v>1.5951075143237001E-2</v>
      </c>
      <c r="AI800" s="13">
        <v>0.36692750454753803</v>
      </c>
      <c r="AJ800" s="13">
        <v>2.0157941689981997E-2</v>
      </c>
      <c r="AK800" s="13">
        <v>2.7558291840799887E-4</v>
      </c>
      <c r="AL800" s="13">
        <v>9.4558085201493003E-2</v>
      </c>
      <c r="AM800" s="13">
        <v>-0.47767218322614396</v>
      </c>
      <c r="AN800" s="13">
        <v>1.2833033715601541</v>
      </c>
      <c r="AO800" s="13">
        <v>-0.63660042961852503</v>
      </c>
      <c r="AP800" s="13">
        <v>0.64670294194162903</v>
      </c>
      <c r="AQ800" s="13">
        <v>1.9199038011786791</v>
      </c>
      <c r="AR800" s="19">
        <v>1.1032175428883988E-3</v>
      </c>
      <c r="AS800" s="19">
        <v>2.5910554076551671E-4</v>
      </c>
      <c r="AT800" s="19">
        <v>1.1677102624883453E-3</v>
      </c>
      <c r="AU800" s="19">
        <v>2.0033411514544419E-4</v>
      </c>
      <c r="AV800" s="19">
        <v>-4.0862498264323458E-7</v>
      </c>
      <c r="AW800" s="19">
        <v>1.4788940043989802E-4</v>
      </c>
      <c r="AX800" s="19">
        <v>2.3621611035027065E-6</v>
      </c>
      <c r="AY800" s="19">
        <v>1.3266456162394156E-3</v>
      </c>
      <c r="AZ800" s="19">
        <v>-5.6533925432316224E-4</v>
      </c>
      <c r="BA800" s="19">
        <v>2.1155372169669523E-4</v>
      </c>
      <c r="BB800" s="19">
        <v>2.3749814906385633E-4</v>
      </c>
      <c r="BC800" s="19">
        <v>-3.2089891483299649E-8</v>
      </c>
      <c r="BD800" s="19">
        <v>1.5412173308796638E-7</v>
      </c>
      <c r="BE800" s="19">
        <v>9.2329357891262063E-7</v>
      </c>
      <c r="BF800" s="19">
        <v>-1.9639160171607907E-7</v>
      </c>
      <c r="BG800" s="19">
        <v>4.0893211665519362E-3</v>
      </c>
      <c r="BH800" s="19">
        <v>3.9853015452917265E-7</v>
      </c>
      <c r="BI800" t="s">
        <v>887</v>
      </c>
      <c r="BJ800" t="s">
        <v>858</v>
      </c>
      <c r="BK800" s="5">
        <v>8.2232095301151276E-2</v>
      </c>
      <c r="BL800" s="5" t="s">
        <v>902</v>
      </c>
      <c r="BM800" s="5" t="s">
        <v>858</v>
      </c>
      <c r="BN800" s="5">
        <v>-2.3999879136681557E-2</v>
      </c>
      <c r="BO800" s="5">
        <f xml:space="preserve"> IF(ISBLANK(TBL_DATA[[#This Row],[SMALL.CAP]]),"",  SUM(TBL_DATA[[#This Row],[LARGE.CAP]:[SMALL.CAP]])*SQRT(252))</f>
        <v>6.4935763903271465E-2</v>
      </c>
    </row>
    <row r="801" spans="1:67" x14ac:dyDescent="0.25">
      <c r="A801" s="3">
        <f>DATE(YEAR(TBL_DATA[[#This Row],[Date]]), MONTH(TBL_DATA[[#This Row],[Date]]), DAY(TBL_DATA[[#This Row],[Date]]))</f>
        <v>41900</v>
      </c>
      <c r="B801" s="73" t="s">
        <v>925</v>
      </c>
      <c r="C801" s="11">
        <v>7.3292739809831156E-4</v>
      </c>
      <c r="D801" s="6">
        <v>0.21995439821614737</v>
      </c>
      <c r="E801" s="83">
        <v>-3.5527688977481597E-2</v>
      </c>
      <c r="F801" s="55">
        <v>0.54760958534096682</v>
      </c>
      <c r="G801" s="121">
        <v>0.5681971209060529</v>
      </c>
      <c r="H801" s="120">
        <v>2.5470177531864424E-3</v>
      </c>
      <c r="I801" s="55">
        <v>-3.1231432237737167E-3</v>
      </c>
      <c r="J801" s="6">
        <v>0.95607557807943278</v>
      </c>
      <c r="K801" s="6">
        <v>0.40478516364608591</v>
      </c>
      <c r="L801" s="6">
        <v>2.9903779326332096E-3</v>
      </c>
      <c r="M801" s="6">
        <v>6.1530362772365794E-2</v>
      </c>
      <c r="N801" s="6">
        <v>4.4632844871690926E-2</v>
      </c>
      <c r="O801" s="6">
        <v>-5.1208275575228557E-3</v>
      </c>
      <c r="P801" s="55">
        <v>-1.0113235989021406E-2</v>
      </c>
      <c r="Q801" s="55">
        <v>-8.8102395905142843E-3</v>
      </c>
      <c r="R801" s="6">
        <v>-7.6837158571759878E-2</v>
      </c>
      <c r="S801" s="83">
        <v>5.4503108827069865E-2</v>
      </c>
      <c r="T801" s="87">
        <v>-1.4097757031723195</v>
      </c>
      <c r="U801" s="83">
        <v>1.089700138354166E-2</v>
      </c>
      <c r="V801" s="83">
        <v>5.7808127528709286E-2</v>
      </c>
      <c r="W801" s="29">
        <v>0.18850292942164362</v>
      </c>
      <c r="X801">
        <v>0.75378851205497477</v>
      </c>
      <c r="Y801">
        <v>0.63622728929690364</v>
      </c>
      <c r="Z801" s="5">
        <v>0</v>
      </c>
      <c r="AA801">
        <v>0</v>
      </c>
      <c r="AB801" s="5">
        <f>SUM(TBL_DATA[[#This Row],[Consumer.Discretionary.1]:[Utilities.1]])*SQRT(252)</f>
        <v>6.4097408175649837E-2</v>
      </c>
      <c r="AC801" s="5">
        <v>0.27028773416427898</v>
      </c>
      <c r="AD801" s="5">
        <v>4.7507931665121003E-2</v>
      </c>
      <c r="AE801" s="5">
        <v>0.19184082244855097</v>
      </c>
      <c r="AF801" s="5">
        <v>0.10363029845207999</v>
      </c>
      <c r="AG801" s="5">
        <v>5.3304667454770003E-3</v>
      </c>
      <c r="AH801" s="5">
        <v>1.5805918857206998E-2</v>
      </c>
      <c r="AI801" s="13">
        <v>0.36174540905670199</v>
      </c>
      <c r="AJ801" s="13">
        <v>2.0039949565753001E-2</v>
      </c>
      <c r="AK801" s="13">
        <v>1.8903010049219991E-3</v>
      </c>
      <c r="AL801" s="13">
        <v>9.3408993739107007E-2</v>
      </c>
      <c r="AM801" s="13">
        <v>-0.46154038812140791</v>
      </c>
      <c r="AN801" s="13">
        <v>1.2710279572309795</v>
      </c>
      <c r="AO801" s="13">
        <v>-0.621080519653189</v>
      </c>
      <c r="AP801" s="13">
        <v>0.6499474375777905</v>
      </c>
      <c r="AQ801" s="13">
        <v>1.8921084768841685</v>
      </c>
      <c r="AR801" s="19">
        <v>1.0046921509230498E-3</v>
      </c>
      <c r="AS801" s="19">
        <v>2.5663620868351906E-4</v>
      </c>
      <c r="AT801" s="19">
        <v>1.1696911095716567E-3</v>
      </c>
      <c r="AU801" s="19">
        <v>1.9025381100738921E-4</v>
      </c>
      <c r="AV801" s="19">
        <v>-5.8142631184178071E-7</v>
      </c>
      <c r="AW801" s="19">
        <v>1.1249760105578714E-4</v>
      </c>
      <c r="AX801" s="19">
        <v>9.4975827537290488E-6</v>
      </c>
      <c r="AY801" s="19">
        <v>1.3544686968526756E-3</v>
      </c>
      <c r="AZ801" s="19">
        <v>-5.6831043365657716E-4</v>
      </c>
      <c r="BA801" s="19">
        <v>2.0715728700502976E-4</v>
      </c>
      <c r="BB801" s="19">
        <v>3.0175459584338543E-4</v>
      </c>
      <c r="BC801" s="19">
        <v>5.2168816965817179E-7</v>
      </c>
      <c r="BD801" s="19">
        <v>-1.7105212773770442E-6</v>
      </c>
      <c r="BE801" s="19">
        <v>-9.0679393695344558E-6</v>
      </c>
      <c r="BF801" s="19">
        <v>2.1589095040094274E-6</v>
      </c>
      <c r="BG801" s="19">
        <v>4.0492727506272457E-3</v>
      </c>
      <c r="BH801" s="19">
        <v>-3.4177039262000238E-6</v>
      </c>
      <c r="BI801" t="s">
        <v>887</v>
      </c>
      <c r="BJ801" t="s">
        <v>858</v>
      </c>
      <c r="BK801" s="5">
        <v>8.101237565279007E-2</v>
      </c>
      <c r="BL801" s="5" t="s">
        <v>902</v>
      </c>
      <c r="BM801" s="5" t="s">
        <v>858</v>
      </c>
      <c r="BN801" s="5">
        <v>-2.359316498041153E-2</v>
      </c>
      <c r="BO801" s="5">
        <f xml:space="preserve"> IF(ISBLANK(TBL_DATA[[#This Row],[SMALL.CAP]]),"",  SUM(TBL_DATA[[#This Row],[LARGE.CAP]:[SMALL.CAP]])*SQRT(252))</f>
        <v>6.4097408175649823E-2</v>
      </c>
    </row>
    <row r="802" spans="1:67" x14ac:dyDescent="0.25">
      <c r="A802" s="3">
        <f>DATE(YEAR(TBL_DATA[[#This Row],[Date]]), MONTH(TBL_DATA[[#This Row],[Date]]), DAY(TBL_DATA[[#This Row],[Date]]))</f>
        <v>41901</v>
      </c>
      <c r="B802" s="73" t="s">
        <v>926</v>
      </c>
      <c r="C802" s="11">
        <v>-3.4885033924787704E-3</v>
      </c>
      <c r="D802" s="6">
        <v>0.21569858315930102</v>
      </c>
      <c r="E802" s="83">
        <v>-4.5746666184064089E-2</v>
      </c>
      <c r="F802" s="55">
        <v>0.54960135881474004</v>
      </c>
      <c r="G802" s="121">
        <v>0.56433721225776234</v>
      </c>
      <c r="H802" s="120">
        <v>2.5759836686110038E-3</v>
      </c>
      <c r="I802" s="55">
        <v>-1.1788840864324968E-2</v>
      </c>
      <c r="J802" s="6">
        <v>0.96386526124464944</v>
      </c>
      <c r="K802" s="6">
        <v>0.40778813245073203</v>
      </c>
      <c r="L802" s="6">
        <v>3.0033533125168E-3</v>
      </c>
      <c r="M802" s="6">
        <v>6.1953827564045681E-2</v>
      </c>
      <c r="N802" s="6">
        <v>4.5174876480382001E-2</v>
      </c>
      <c r="O802" s="6">
        <v>-8.5914669256949017E-3</v>
      </c>
      <c r="P802" s="55">
        <v>-1.0244206337549406E-2</v>
      </c>
      <c r="Q802" s="55">
        <v>-8.9322424460259522E-3</v>
      </c>
      <c r="R802" s="6">
        <v>-8.4851670391464018E-2</v>
      </c>
      <c r="S802" s="83">
        <v>5.462378403332533E-2</v>
      </c>
      <c r="T802" s="87">
        <v>-1.5533832357658892</v>
      </c>
      <c r="U802" s="83">
        <v>4.2235542695121531E-3</v>
      </c>
      <c r="V802" s="83">
        <v>5.7863292198588351E-2</v>
      </c>
      <c r="W802" s="29">
        <v>7.2991945481027984E-2</v>
      </c>
      <c r="X802">
        <v>0.75122380969838964</v>
      </c>
      <c r="Y802">
        <v>0.63858290961372599</v>
      </c>
      <c r="Z802" s="5">
        <v>0</v>
      </c>
      <c r="AA802">
        <v>0</v>
      </c>
      <c r="AB802" s="5">
        <f>SUM(TBL_DATA[[#This Row],[Consumer.Discretionary.1]:[Utilities.1]])*SQRT(252)</f>
        <v>8.0671090036024559E-2</v>
      </c>
      <c r="AC802" s="5">
        <v>0.27281407015660597</v>
      </c>
      <c r="AD802" s="5">
        <v>4.6350376950456997E-2</v>
      </c>
      <c r="AE802" s="5">
        <v>0.18252122353241601</v>
      </c>
      <c r="AF802" s="5">
        <v>0.11303238907619001</v>
      </c>
      <c r="AG802" s="5">
        <v>5.3070278731640001E-3</v>
      </c>
      <c r="AH802" s="5">
        <v>1.6047736275619E-2</v>
      </c>
      <c r="AI802" s="13">
        <v>0.35805932471760704</v>
      </c>
      <c r="AJ802" s="13">
        <v>1.1052193245506003E-2</v>
      </c>
      <c r="AK802" s="13">
        <v>1.3997541788579992E-3</v>
      </c>
      <c r="AL802" s="13">
        <v>8.643024496006399E-2</v>
      </c>
      <c r="AM802" s="13">
        <v>-0.44780890271255602</v>
      </c>
      <c r="AN802" s="13">
        <v>1.2701178635080577</v>
      </c>
      <c r="AO802" s="13">
        <v>-0.62491242525412705</v>
      </c>
      <c r="AP802" s="13">
        <v>0.64520543825393062</v>
      </c>
      <c r="AQ802" s="13">
        <v>1.8950302887621846</v>
      </c>
      <c r="AR802" s="19">
        <v>1.2917791209239098E-3</v>
      </c>
      <c r="AS802" s="19">
        <v>1.9404379945392287E-4</v>
      </c>
      <c r="AT802" s="19">
        <v>1.9931504240114834E-3</v>
      </c>
      <c r="AU802" s="19">
        <v>3.4239309680842724E-4</v>
      </c>
      <c r="AV802" s="19">
        <v>6.6299057084475404E-7</v>
      </c>
      <c r="AW802" s="19">
        <v>1.0408801951223143E-4</v>
      </c>
      <c r="AX802" s="19">
        <v>8.9985767586416286E-6</v>
      </c>
      <c r="AY802" s="19">
        <v>1.5221337526406097E-3</v>
      </c>
      <c r="AZ802" s="19">
        <v>-9.4653555074912098E-4</v>
      </c>
      <c r="BA802" s="19">
        <v>1.605997957629357E-4</v>
      </c>
      <c r="BB802" s="19">
        <v>4.1048697973043843E-4</v>
      </c>
      <c r="BC802" s="19">
        <v>-1.4858729216402196E-6</v>
      </c>
      <c r="BD802" s="19">
        <v>5.0300733061471507E-6</v>
      </c>
      <c r="BE802" s="19">
        <v>2.7009422819024437E-5</v>
      </c>
      <c r="BF802" s="19">
        <v>-6.354678642522503E-6</v>
      </c>
      <c r="BG802" s="19">
        <v>5.047258760303752E-3</v>
      </c>
      <c r="BH802" s="19">
        <v>1.0343300559562484E-5</v>
      </c>
      <c r="BI802" t="s">
        <v>887</v>
      </c>
      <c r="BJ802" t="s">
        <v>858</v>
      </c>
      <c r="BK802" s="5">
        <v>7.9790964722633362E-2</v>
      </c>
      <c r="BL802" s="5" t="s">
        <v>902</v>
      </c>
      <c r="BM802" s="5" t="s">
        <v>858</v>
      </c>
      <c r="BN802" s="5">
        <v>-2.3561984300613403E-2</v>
      </c>
      <c r="BO802" s="5">
        <f xml:space="preserve"> IF(ISBLANK(TBL_DATA[[#This Row],[SMALL.CAP]]),"",  SUM(TBL_DATA[[#This Row],[LARGE.CAP]:[SMALL.CAP]])*SQRT(252))</f>
        <v>8.0671090036024559E-2</v>
      </c>
    </row>
    <row r="803" spans="1:67" x14ac:dyDescent="0.25">
      <c r="A803" s="3">
        <f>DATE(YEAR(TBL_DATA[[#This Row],[Date]]), MONTH(TBL_DATA[[#This Row],[Date]]), DAY(TBL_DATA[[#This Row],[Date]]))</f>
        <v>41904</v>
      </c>
      <c r="B803" s="73" t="s">
        <v>927</v>
      </c>
      <c r="C803" s="11">
        <v>-5.4317428120523141E-3</v>
      </c>
      <c r="D803" s="6">
        <v>0.20909522111860324</v>
      </c>
      <c r="E803" s="83">
        <v>-4.1020408872576186E-2</v>
      </c>
      <c r="F803" s="55">
        <v>0.55287722825575225</v>
      </c>
      <c r="G803" s="121">
        <v>0.57922891217252914</v>
      </c>
      <c r="H803" s="120">
        <v>2.5635736234228823E-3</v>
      </c>
      <c r="I803" s="55">
        <v>-1.1911983463409825E-2</v>
      </c>
      <c r="J803" s="6">
        <v>0.97323102899559899</v>
      </c>
      <c r="K803" s="6">
        <v>0.42255567455303839</v>
      </c>
      <c r="L803" s="6">
        <v>3.0031561083933363E-3</v>
      </c>
      <c r="M803" s="6">
        <v>6.2736909283087186E-2</v>
      </c>
      <c r="N803" s="6">
        <v>4.621298788152492E-2</v>
      </c>
      <c r="O803" s="6">
        <v>-1.3976543099028627E-2</v>
      </c>
      <c r="P803" s="55">
        <v>-1.0422669014813516E-2</v>
      </c>
      <c r="Q803" s="55">
        <v>-9.0941222101773508E-3</v>
      </c>
      <c r="R803" s="6">
        <v>-8.2924768391468673E-2</v>
      </c>
      <c r="S803" s="83">
        <v>5.4599569411586932E-2</v>
      </c>
      <c r="T803" s="87">
        <v>-1.5187806293188582</v>
      </c>
      <c r="U803" s="83">
        <v>3.8044979362636955E-3</v>
      </c>
      <c r="V803" s="83">
        <v>5.7869059822782044E-2</v>
      </c>
      <c r="W803" s="29">
        <v>6.5743213176688423E-2</v>
      </c>
      <c r="X803">
        <v>0.76107089825621965</v>
      </c>
      <c r="Y803">
        <v>0.65004282516849488</v>
      </c>
      <c r="Z803" s="5">
        <v>0</v>
      </c>
      <c r="AA803">
        <v>0</v>
      </c>
      <c r="AB803" s="5">
        <f>SUM(TBL_DATA[[#This Row],[Consumer.Discretionary.1]:[Utilities.1]])*SQRT(252)</f>
        <v>8.1333506344184694E-2</v>
      </c>
      <c r="AC803" s="5">
        <v>0.267846951476225</v>
      </c>
      <c r="AD803" s="5">
        <v>6.3478209934385008E-2</v>
      </c>
      <c r="AE803" s="5">
        <v>0.16804809571765303</v>
      </c>
      <c r="AF803" s="5">
        <v>0.112537163251865</v>
      </c>
      <c r="AG803" s="5">
        <v>8.7722112342499999E-3</v>
      </c>
      <c r="AH803" s="5">
        <v>1.5842201815046E-2</v>
      </c>
      <c r="AI803" s="13">
        <v>0.35948403749479702</v>
      </c>
      <c r="AJ803" s="13">
        <v>1.0624699253121997E-2</v>
      </c>
      <c r="AK803" s="13">
        <v>1.6528754180030001E-3</v>
      </c>
      <c r="AL803" s="13">
        <v>9.0563606570079988E-2</v>
      </c>
      <c r="AM803" s="13">
        <v>-0.45385067934809503</v>
      </c>
      <c r="AN803" s="13">
        <v>1.285681598112792</v>
      </c>
      <c r="AO803" s="13">
        <v>-0.64068222529546104</v>
      </c>
      <c r="AP803" s="13">
        <v>0.644999372817331</v>
      </c>
      <c r="AQ803" s="13">
        <v>1.926363823408253</v>
      </c>
      <c r="AR803" s="19">
        <v>1.3663528716679491E-3</v>
      </c>
      <c r="AS803" s="19">
        <v>1.7501615524719697E-4</v>
      </c>
      <c r="AT803" s="19">
        <v>1.9431910099056437E-3</v>
      </c>
      <c r="AU803" s="19">
        <v>3.2006276414597791E-4</v>
      </c>
      <c r="AV803" s="19">
        <v>3.7043315284643899E-6</v>
      </c>
      <c r="AW803" s="19">
        <v>1.1741554042415501E-4</v>
      </c>
      <c r="AX803" s="19">
        <v>1.8033517452201656E-6</v>
      </c>
      <c r="AY803" s="19">
        <v>1.7121320869622602E-3</v>
      </c>
      <c r="AZ803" s="19">
        <v>-1.1262880810415086E-3</v>
      </c>
      <c r="BA803" s="19">
        <v>1.7369568288805721E-4</v>
      </c>
      <c r="BB803" s="19">
        <v>4.3644359708865159E-4</v>
      </c>
      <c r="BC803" s="19">
        <v>-5.7847158924148815E-7</v>
      </c>
      <c r="BD803" s="19">
        <v>1.97612277238411E-6</v>
      </c>
      <c r="BE803" s="19">
        <v>1.064851367017925E-5</v>
      </c>
      <c r="BF803" s="19">
        <v>-2.4971698893851869E-6</v>
      </c>
      <c r="BG803" s="19">
        <v>5.1098848174906085E-3</v>
      </c>
      <c r="BH803" s="19">
        <v>4.0954981075216351E-6</v>
      </c>
      <c r="BI803" t="s">
        <v>887</v>
      </c>
      <c r="BJ803" t="s">
        <v>858</v>
      </c>
      <c r="BK803" s="5">
        <v>7.9524010419845581E-2</v>
      </c>
      <c r="BL803" s="5" t="s">
        <v>902</v>
      </c>
      <c r="BM803" s="5" t="s">
        <v>858</v>
      </c>
      <c r="BN803" s="5">
        <v>-2.4312030524015427E-2</v>
      </c>
      <c r="BO803" s="5">
        <f xml:space="preserve"> IF(ISBLANK(TBL_DATA[[#This Row],[SMALL.CAP]]),"",  SUM(TBL_DATA[[#This Row],[LARGE.CAP]:[SMALL.CAP]])*SQRT(252))</f>
        <v>8.1333506344184681E-2</v>
      </c>
    </row>
    <row r="804" spans="1:67" x14ac:dyDescent="0.25">
      <c r="A804" s="3">
        <f>DATE(YEAR(TBL_DATA[[#This Row],[Date]]), MONTH(TBL_DATA[[#This Row],[Date]]), DAY(TBL_DATA[[#This Row],[Date]]))</f>
        <v>41905</v>
      </c>
      <c r="B804" s="73" t="s">
        <v>928</v>
      </c>
      <c r="C804" s="11">
        <v>-5.5318104070032563E-4</v>
      </c>
      <c r="D804" s="6">
        <v>0.20842637256587904</v>
      </c>
      <c r="E804" s="83">
        <v>-3.0389903005186514E-2</v>
      </c>
      <c r="F804" s="55">
        <v>0.54447113003456649</v>
      </c>
      <c r="G804" s="122">
        <v>0.56624101884780609</v>
      </c>
      <c r="H804" s="120">
        <v>2.5864191126176426E-3</v>
      </c>
      <c r="I804" s="55">
        <v>3.6488715087232837E-3</v>
      </c>
      <c r="J804" s="6">
        <v>0.9510150860496257</v>
      </c>
      <c r="K804" s="6">
        <v>0.41284156908154418</v>
      </c>
      <c r="L804" s="6">
        <v>3.0092087185756649E-3</v>
      </c>
      <c r="M804" s="6">
        <v>6.2341167485353018E-2</v>
      </c>
      <c r="N804" s="6">
        <v>4.569570894648859E-2</v>
      </c>
      <c r="O804" s="6">
        <v>-1.4521992581072007E-2</v>
      </c>
      <c r="P804" s="55">
        <v>-1.0310113918836777E-2</v>
      </c>
      <c r="Q804" s="55">
        <v>-8.9899475318343247E-3</v>
      </c>
      <c r="R804" s="54">
        <v>-6.8809999202755434E-2</v>
      </c>
      <c r="S804" s="83">
        <v>5.4435513927476017E-2</v>
      </c>
      <c r="T804" s="87">
        <v>-1.2640644725873338</v>
      </c>
      <c r="U804" s="83">
        <v>1.3231781876814175E-2</v>
      </c>
      <c r="V804" s="83">
        <v>5.7885205194722608E-2</v>
      </c>
      <c r="W804" s="29">
        <v>0.22858659362618128</v>
      </c>
      <c r="X804">
        <v>0.75248987956503854</v>
      </c>
      <c r="Y804">
        <v>0.64252748507868851</v>
      </c>
      <c r="Z804" s="5">
        <v>0</v>
      </c>
      <c r="AA804">
        <v>0</v>
      </c>
      <c r="AB804" s="5">
        <f>SUM(TBL_DATA[[#This Row],[Consumer.Discretionary.1]:[Utilities.1]])*SQRT(252)</f>
        <v>7.9471193761128753E-2</v>
      </c>
      <c r="AC804" s="5">
        <v>0.266432964611448</v>
      </c>
      <c r="AD804" s="5">
        <v>6.8130554880790992E-2</v>
      </c>
      <c r="AE804" s="5">
        <v>0.16384521764979304</v>
      </c>
      <c r="AF804" s="5">
        <v>0.12045200362260298</v>
      </c>
      <c r="AG804" s="5">
        <v>0</v>
      </c>
      <c r="AH804" s="5">
        <v>1.5758442118989E-2</v>
      </c>
      <c r="AI804" s="13">
        <v>0.361814676870989</v>
      </c>
      <c r="AJ804" s="13">
        <v>2.3616348524529984E-3</v>
      </c>
      <c r="AK804" s="13">
        <v>1.7433789983150004E-3</v>
      </c>
      <c r="AL804" s="13">
        <v>8.9218110194950004E-2</v>
      </c>
      <c r="AM804" s="13">
        <v>-0.462080403166788</v>
      </c>
      <c r="AN804" s="13">
        <v>1.2449282857632122</v>
      </c>
      <c r="AO804" s="13">
        <v>-0.61725170512966898</v>
      </c>
      <c r="AP804" s="13">
        <v>0.62767658063354326</v>
      </c>
      <c r="AQ804" s="13">
        <v>1.8621799908928813</v>
      </c>
      <c r="AR804" s="19">
        <v>1.4470918461760001E-3</v>
      </c>
      <c r="AS804" s="19">
        <v>6.6623441347258235E-5</v>
      </c>
      <c r="AT804" s="19">
        <v>1.9800762308156529E-3</v>
      </c>
      <c r="AU804" s="19">
        <v>3.3403814060479944E-4</v>
      </c>
      <c r="AV804" s="19">
        <v>7.6355185467601173E-6</v>
      </c>
      <c r="AW804" s="19">
        <v>1.2610108920621689E-4</v>
      </c>
      <c r="AX804" s="19">
        <v>1.0783514686945647E-5</v>
      </c>
      <c r="AY804" s="19">
        <v>1.6170743447711704E-3</v>
      </c>
      <c r="AZ804" s="19">
        <v>-1.1879893156993705E-3</v>
      </c>
      <c r="BA804" s="19">
        <v>1.8532036848851183E-4</v>
      </c>
      <c r="BB804" s="19">
        <v>4.1945946594592459E-4</v>
      </c>
      <c r="BC804" s="19">
        <v>-1.9115265084807413E-7</v>
      </c>
      <c r="BD804" s="19">
        <v>6.7234749968688595E-7</v>
      </c>
      <c r="BE804" s="19">
        <v>3.6633531710250493E-6</v>
      </c>
      <c r="BF804" s="19">
        <v>-8.5033610814402286E-7</v>
      </c>
      <c r="BG804" s="19">
        <v>5.0014925982095719E-3</v>
      </c>
      <c r="BH804" s="19">
        <v>1.4278347685762497E-6</v>
      </c>
      <c r="BI804" t="s">
        <v>929</v>
      </c>
      <c r="BJ804" t="s">
        <v>858</v>
      </c>
      <c r="BK804" s="5">
        <v>8.0222465097904205E-2</v>
      </c>
      <c r="BL804" s="5" t="s">
        <v>930</v>
      </c>
      <c r="BM804" s="5" t="s">
        <v>858</v>
      </c>
      <c r="BN804" s="5">
        <v>-2.1683361381292343E-2</v>
      </c>
      <c r="BO804" s="5">
        <f xml:space="preserve"> IF(ISBLANK(TBL_DATA[[#This Row],[SMALL.CAP]]),"",  SUM(TBL_DATA[[#This Row],[LARGE.CAP]:[SMALL.CAP]])*SQRT(252))</f>
        <v>7.9471193761128739E-2</v>
      </c>
    </row>
    <row r="805" spans="1:67" x14ac:dyDescent="0.25">
      <c r="A805" s="3">
        <f>DATE(YEAR(TBL_DATA[[#This Row],[Date]]), MONTH(TBL_DATA[[#This Row],[Date]]), DAY(TBL_DATA[[#This Row],[Date]]))</f>
        <v>41906</v>
      </c>
      <c r="B805" s="73" t="s">
        <v>931</v>
      </c>
      <c r="C805" s="11">
        <v>6.6747358150014468E-3</v>
      </c>
      <c r="D805" s="6">
        <v>0.21649229935463676</v>
      </c>
      <c r="E805" s="83">
        <v>-2.0804559454384419E-2</v>
      </c>
      <c r="F805" s="55">
        <v>0.55506254142851741</v>
      </c>
      <c r="G805" s="121">
        <v>0.57683009986032896</v>
      </c>
      <c r="H805" s="120">
        <v>2.6050469234635046E-3</v>
      </c>
      <c r="I805" s="55">
        <v>1.2749914944072849E-2</v>
      </c>
      <c r="J805" s="6">
        <v>0.97352654074180833</v>
      </c>
      <c r="K805" s="6">
        <v>0.42526456541758223</v>
      </c>
      <c r="L805" s="6">
        <v>3.0359327901904316E-3</v>
      </c>
      <c r="M805" s="6">
        <v>6.3570911180574896E-2</v>
      </c>
      <c r="N805" s="6">
        <v>4.569570894648859E-2</v>
      </c>
      <c r="O805" s="6">
        <v>-7.9441872300566319E-3</v>
      </c>
      <c r="P805" s="55">
        <v>-1.0446304680502151E-2</v>
      </c>
      <c r="Q805" s="55">
        <v>-9.1000966526940223E-3</v>
      </c>
      <c r="R805" s="6">
        <v>-5.5124147774129328E-2</v>
      </c>
      <c r="S805" s="83">
        <v>5.4111621014601929E-2</v>
      </c>
      <c r="T805" s="87">
        <v>-1.0187118171760956</v>
      </c>
      <c r="U805" s="83">
        <v>3.5222757721157238E-2</v>
      </c>
      <c r="V805" s="83">
        <v>5.6961545494755524E-2</v>
      </c>
      <c r="W805" s="29">
        <v>0.61836028877412064</v>
      </c>
      <c r="X805">
        <v>0.75949331785100593</v>
      </c>
      <c r="Y805">
        <v>0.65212312136404282</v>
      </c>
      <c r="Z805" s="5">
        <v>0</v>
      </c>
      <c r="AA805">
        <v>0</v>
      </c>
      <c r="AB805" s="5">
        <f>SUM(TBL_DATA[[#This Row],[Consumer.Discretionary.1]:[Utilities.1]])*SQRT(252)</f>
        <v>7.7207712104812698E-2</v>
      </c>
      <c r="AC805" s="5">
        <v>0.26719985650576</v>
      </c>
      <c r="AD805" s="5">
        <v>8.4566990867488007E-2</v>
      </c>
      <c r="AE805" s="5">
        <v>0.16181718171239001</v>
      </c>
      <c r="AF805" s="5">
        <v>0.11977660384251002</v>
      </c>
      <c r="AG805" s="5">
        <v>0</v>
      </c>
      <c r="AH805" s="5">
        <v>1.5805762354861998E-2</v>
      </c>
      <c r="AI805" s="13">
        <v>0.36688038417327495</v>
      </c>
      <c r="AJ805" s="13">
        <v>1.7964343788830009E-3</v>
      </c>
      <c r="AK805" s="13">
        <v>2.0781886777829998E-3</v>
      </c>
      <c r="AL805" s="13">
        <v>8.4374119340943993E-2</v>
      </c>
      <c r="AM805" s="13">
        <v>-0.46802425622468297</v>
      </c>
      <c r="AN805" s="13">
        <v>1.2680650191864822</v>
      </c>
      <c r="AO805" s="13">
        <v>-0.63179375355727008</v>
      </c>
      <c r="AP805" s="13">
        <v>0.6362712656292121</v>
      </c>
      <c r="AQ805" s="13">
        <v>1.8998587727437521</v>
      </c>
      <c r="AR805" s="19">
        <v>1.396345639796666E-3</v>
      </c>
      <c r="AS805" s="19">
        <v>5.4454989292523231E-5</v>
      </c>
      <c r="AT805" s="19">
        <v>1.902630572367506E-3</v>
      </c>
      <c r="AU805" s="19">
        <v>3.2008183533833035E-4</v>
      </c>
      <c r="AV805" s="19">
        <v>8.662632920176646E-6</v>
      </c>
      <c r="AW805" s="19">
        <v>1.2407976181380274E-4</v>
      </c>
      <c r="AX805" s="19">
        <v>8.6287292696550041E-6</v>
      </c>
      <c r="AY805" s="19">
        <v>1.5644649034316548E-3</v>
      </c>
      <c r="AZ805" s="19">
        <v>-1.0759070117290419E-3</v>
      </c>
      <c r="BA805" s="19">
        <v>1.5928433782965183E-4</v>
      </c>
      <c r="BB805" s="19">
        <v>4.009023126596844E-4</v>
      </c>
      <c r="BC805" s="19">
        <v>-3.7275338784144719E-7</v>
      </c>
      <c r="BD805" s="19">
        <v>1.2821420029310343E-6</v>
      </c>
      <c r="BE805" s="19">
        <v>6.9272357577270045E-6</v>
      </c>
      <c r="BF805" s="19">
        <v>-1.6205281244942331E-6</v>
      </c>
      <c r="BG805" s="19">
        <v>4.8547397765977777E-3</v>
      </c>
      <c r="BH805" s="19">
        <v>2.6728301445084321E-6</v>
      </c>
      <c r="BI805" t="s">
        <v>887</v>
      </c>
      <c r="BJ805" t="s">
        <v>858</v>
      </c>
      <c r="BK805" s="5">
        <v>8.1107527017593384E-2</v>
      </c>
      <c r="BL805" s="5" t="s">
        <v>930</v>
      </c>
      <c r="BM805" s="5" t="s">
        <v>858</v>
      </c>
      <c r="BN805" s="5">
        <v>-2.1897086873650551E-2</v>
      </c>
      <c r="BO805" s="5">
        <f xml:space="preserve"> IF(ISBLANK(TBL_DATA[[#This Row],[SMALL.CAP]]),"",  SUM(TBL_DATA[[#This Row],[LARGE.CAP]:[SMALL.CAP]])*SQRT(252))</f>
        <v>7.720771210481267E-2</v>
      </c>
    </row>
    <row r="806" spans="1:67" x14ac:dyDescent="0.25">
      <c r="A806" s="3">
        <f>DATE(YEAR(TBL_DATA[[#This Row],[Date]]), MONTH(TBL_DATA[[#This Row],[Date]]), DAY(TBL_DATA[[#This Row],[Date]]))</f>
        <v>41907</v>
      </c>
      <c r="B806" s="73" t="s">
        <v>932</v>
      </c>
      <c r="C806" s="11">
        <v>-3.2400152279008282E-3</v>
      </c>
      <c r="D806" s="6">
        <v>0.21255084578010375</v>
      </c>
      <c r="E806" s="83">
        <v>4.9995671371916295E-4</v>
      </c>
      <c r="F806" s="55">
        <v>0.51095171587116905</v>
      </c>
      <c r="G806" s="121">
        <v>0.55319428219007805</v>
      </c>
      <c r="H806" s="120">
        <v>2.6918846029050135E-3</v>
      </c>
      <c r="I806" s="55">
        <v>1.1807472058233071E-2</v>
      </c>
      <c r="J806" s="6">
        <v>0.97509766955076005</v>
      </c>
      <c r="K806" s="6">
        <v>0.43163523802811271</v>
      </c>
      <c r="L806" s="6">
        <v>3.0360620930951318E-3</v>
      </c>
      <c r="M806" s="6">
        <v>6.3928917065313298E-2</v>
      </c>
      <c r="N806" s="6">
        <v>4.6152883017535472E-2</v>
      </c>
      <c r="O806" s="6">
        <v>-1.1158463170358734E-2</v>
      </c>
      <c r="P806" s="55">
        <v>-1.0561374512324228E-2</v>
      </c>
      <c r="Q806" s="55">
        <v>-9.2075851806290368E-3</v>
      </c>
      <c r="R806" s="6">
        <v>-3.7660847352546933E-2</v>
      </c>
      <c r="S806" s="83">
        <v>5.4871612410304499E-2</v>
      </c>
      <c r="T806" s="87">
        <v>-0.68634482746627823</v>
      </c>
      <c r="U806" s="83">
        <v>3.4301176513388043E-2</v>
      </c>
      <c r="V806" s="83">
        <v>5.6958852383755011E-2</v>
      </c>
      <c r="W806" s="29">
        <v>0.6022097545485473</v>
      </c>
      <c r="X806">
        <v>0.7437703154805777</v>
      </c>
      <c r="Y806">
        <v>0.65698952657414011</v>
      </c>
      <c r="Z806" s="5">
        <v>0</v>
      </c>
      <c r="AA806">
        <v>0</v>
      </c>
      <c r="AB806" s="5">
        <f>SUM(TBL_DATA[[#This Row],[Consumer.Discretionary.1]:[Utilities.1]])*SQRT(252)</f>
        <v>7.8719312481405401E-2</v>
      </c>
      <c r="AC806" s="5">
        <v>0.26738908949499302</v>
      </c>
      <c r="AD806" s="5">
        <v>8.4093998880490003E-2</v>
      </c>
      <c r="AE806" s="5">
        <v>0.15850033445373699</v>
      </c>
      <c r="AF806" s="5">
        <v>0.11970918088622001</v>
      </c>
      <c r="AG806" s="5">
        <v>0</v>
      </c>
      <c r="AH806" s="5">
        <v>1.5727612265533999E-2</v>
      </c>
      <c r="AI806" s="13">
        <v>0.36188195646970595</v>
      </c>
      <c r="AJ806" s="13">
        <v>1.5686232355250004E-3</v>
      </c>
      <c r="AK806" s="13">
        <v>3.3364288315159991E-3</v>
      </c>
      <c r="AL806" s="13">
        <v>8.3749394538076005E-2</v>
      </c>
      <c r="AM806" s="13">
        <v>-0.46455613005473301</v>
      </c>
      <c r="AN806" s="13">
        <v>1.2563386383020858</v>
      </c>
      <c r="AO806" s="13">
        <v>-0.62493814930102209</v>
      </c>
      <c r="AP806" s="13">
        <v>0.63140048900106371</v>
      </c>
      <c r="AQ806" s="13">
        <v>1.8812767876031078</v>
      </c>
      <c r="AR806" s="19">
        <v>1.4826170333328578E-3</v>
      </c>
      <c r="AS806" s="19">
        <v>1.2888367977922506E-4</v>
      </c>
      <c r="AT806" s="19">
        <v>1.6947787507938907E-3</v>
      </c>
      <c r="AU806" s="19">
        <v>3.3602160341115404E-4</v>
      </c>
      <c r="AV806" s="19">
        <v>8.6881549878137941E-6</v>
      </c>
      <c r="AW806" s="19">
        <v>7.1341651042572697E-5</v>
      </c>
      <c r="AX806" s="19">
        <v>1.5134678965302415E-5</v>
      </c>
      <c r="AY806" s="19">
        <v>1.9924185923891314E-3</v>
      </c>
      <c r="AZ806" s="19">
        <v>-1.3222441529249795E-3</v>
      </c>
      <c r="BA806" s="19">
        <v>1.7221692440532016E-4</v>
      </c>
      <c r="BB806" s="19">
        <v>3.7899366009822439E-4</v>
      </c>
      <c r="BC806" s="19">
        <v>-1.2538513155375878E-6</v>
      </c>
      <c r="BD806" s="19">
        <v>4.2431814456219761E-6</v>
      </c>
      <c r="BE806" s="19">
        <v>2.2781112979621875E-5</v>
      </c>
      <c r="BF806" s="19">
        <v>-5.36051569127967E-6</v>
      </c>
      <c r="BG806" s="19">
        <v>4.9297180065080168E-3</v>
      </c>
      <c r="BH806" s="19">
        <v>8.7226423540691554E-6</v>
      </c>
      <c r="BI806" t="s">
        <v>929</v>
      </c>
      <c r="BJ806" t="s">
        <v>858</v>
      </c>
      <c r="BK806" s="5">
        <v>8.0811768770217896E-2</v>
      </c>
      <c r="BL806" s="5" t="s">
        <v>930</v>
      </c>
      <c r="BM806" s="5" t="s">
        <v>858</v>
      </c>
      <c r="BN806" s="5">
        <v>-2.1947504952549934E-2</v>
      </c>
      <c r="BO806" s="5">
        <f xml:space="preserve"> IF(ISBLANK(TBL_DATA[[#This Row],[SMALL.CAP]]),"",  SUM(TBL_DATA[[#This Row],[LARGE.CAP]:[SMALL.CAP]])*SQRT(252))</f>
        <v>7.8719312481405401E-2</v>
      </c>
    </row>
    <row r="807" spans="1:67" x14ac:dyDescent="0.25">
      <c r="A807" s="3">
        <f>DATE(YEAR(TBL_DATA[[#This Row],[Date]]), MONTH(TBL_DATA[[#This Row],[Date]]), DAY(TBL_DATA[[#This Row],[Date]]))</f>
        <v>41908</v>
      </c>
      <c r="B807" s="73" t="s">
        <v>933</v>
      </c>
      <c r="C807" s="11">
        <v>-2.2022219247624128E-3</v>
      </c>
      <c r="D807" s="6">
        <v>0.20988053972263754</v>
      </c>
      <c r="E807" s="83">
        <v>-2.8977940225431653E-2</v>
      </c>
      <c r="F807" s="55">
        <v>0.48420601211508324</v>
      </c>
      <c r="G807" s="121">
        <v>0.51300894362948701</v>
      </c>
      <c r="H807" s="120">
        <v>2.8106044989781513E-3</v>
      </c>
      <c r="I807" s="55">
        <v>-1.1659314671179977E-2</v>
      </c>
      <c r="J807" s="6">
        <v>0.93002390376185384</v>
      </c>
      <c r="K807" s="6">
        <v>0.40027203204437156</v>
      </c>
      <c r="L807" s="6">
        <v>3.1190073312870772E-3</v>
      </c>
      <c r="M807" s="6">
        <v>6.3935124436753005E-2</v>
      </c>
      <c r="N807" s="6">
        <v>4.636256826852813E-2</v>
      </c>
      <c r="O807" s="6">
        <v>-1.3336111682880736E-2</v>
      </c>
      <c r="P807" s="55">
        <v>-1.0633240947991977E-2</v>
      </c>
      <c r="Q807" s="55">
        <v>-9.279320166029538E-3</v>
      </c>
      <c r="R807" s="6">
        <v>-4.6687319967663399E-2</v>
      </c>
      <c r="S807" s="83">
        <v>5.5737222792846569E-2</v>
      </c>
      <c r="T807" s="87">
        <v>-0.8376326919118644</v>
      </c>
      <c r="U807" s="83">
        <v>2.3998208764849371E-2</v>
      </c>
      <c r="V807" s="83">
        <v>5.7599271560254302E-2</v>
      </c>
      <c r="W807" s="29">
        <v>0.41664083789228079</v>
      </c>
      <c r="X807">
        <v>0.716246426608529</v>
      </c>
      <c r="Y807">
        <v>0.63267055569575203</v>
      </c>
      <c r="Z807" s="5">
        <v>0</v>
      </c>
      <c r="AA807">
        <v>0</v>
      </c>
      <c r="AB807" s="5">
        <f>SUM(TBL_DATA[[#This Row],[Consumer.Discretionary.1]:[Utilities.1]])*SQRT(252)</f>
        <v>8.72486752755499E-2</v>
      </c>
      <c r="AC807" s="5">
        <v>0.26713626281216196</v>
      </c>
      <c r="AD807" s="5">
        <v>6.3875031264652993E-2</v>
      </c>
      <c r="AE807" s="5">
        <v>0.17461821219765697</v>
      </c>
      <c r="AF807" s="5">
        <v>0.11905253162008</v>
      </c>
      <c r="AG807" s="5">
        <v>-5.9203381263000002E-4</v>
      </c>
      <c r="AH807" s="5">
        <v>1.4084331180584001E-2</v>
      </c>
      <c r="AI807" s="13">
        <v>0.36359305625486799</v>
      </c>
      <c r="AJ807" s="13">
        <v>3.3890041900229984E-3</v>
      </c>
      <c r="AK807" s="13">
        <v>4.1665784993929998E-3</v>
      </c>
      <c r="AL807" s="13">
        <v>7.8453187239803004E-2</v>
      </c>
      <c r="AM807" s="13">
        <v>-0.47309304746287401</v>
      </c>
      <c r="AN807" s="13">
        <v>1.2674814304603561</v>
      </c>
      <c r="AO807" s="13">
        <v>-0.652798316476637</v>
      </c>
      <c r="AP807" s="13">
        <v>0.61468311398371911</v>
      </c>
      <c r="AQ807" s="13">
        <v>1.920279746936993</v>
      </c>
      <c r="AR807" s="19">
        <v>1.5949271074274286E-3</v>
      </c>
      <c r="AS807" s="19">
        <v>2.7726094356689062E-4</v>
      </c>
      <c r="AT807" s="19">
        <v>2.0080080538935376E-3</v>
      </c>
      <c r="AU807" s="19">
        <v>4.5718652734468631E-4</v>
      </c>
      <c r="AV807" s="19">
        <v>6.2697505392888314E-6</v>
      </c>
      <c r="AW807" s="19">
        <v>9.1242219779825678E-5</v>
      </c>
      <c r="AX807" s="19">
        <v>4.8534795217786958E-5</v>
      </c>
      <c r="AY807" s="19">
        <v>2.676022232263214E-3</v>
      </c>
      <c r="AZ807" s="19">
        <v>-2.2878559440311498E-3</v>
      </c>
      <c r="BA807" s="19">
        <v>3.3381123713564683E-4</v>
      </c>
      <c r="BB807" s="19">
        <v>2.9074300540891316E-4</v>
      </c>
      <c r="BC807" s="19">
        <v>3.619034488264385E-7</v>
      </c>
      <c r="BD807" s="19">
        <v>-1.1948387252022471E-6</v>
      </c>
      <c r="BE807" s="19">
        <v>-6.3520305526516277E-6</v>
      </c>
      <c r="BF807" s="19">
        <v>1.5083625500831417E-6</v>
      </c>
      <c r="BG807" s="19">
        <v>5.5042291082476012E-3</v>
      </c>
      <c r="BH807" s="19">
        <v>-2.402576422589038E-6</v>
      </c>
      <c r="BI807" t="s">
        <v>887</v>
      </c>
      <c r="BJ807" t="s">
        <v>858</v>
      </c>
      <c r="BK807" s="5">
        <v>8.077026903629303E-2</v>
      </c>
      <c r="BL807" s="5" t="s">
        <v>930</v>
      </c>
      <c r="BM807" s="5" t="s">
        <v>858</v>
      </c>
      <c r="BN807" s="5">
        <v>-2.1909840404987335E-2</v>
      </c>
      <c r="BO807" s="5">
        <f xml:space="preserve"> IF(ISBLANK(TBL_DATA[[#This Row],[SMALL.CAP]]),"",  SUM(TBL_DATA[[#This Row],[LARGE.CAP]:[SMALL.CAP]])*SQRT(252))</f>
        <v>8.7248675275549886E-2</v>
      </c>
    </row>
    <row r="808" spans="1:67" x14ac:dyDescent="0.25">
      <c r="A808" s="3">
        <f>DATE(YEAR(TBL_DATA[[#This Row],[Date]]), MONTH(TBL_DATA[[#This Row],[Date]]), DAY(TBL_DATA[[#This Row],[Date]]))</f>
        <v>41911</v>
      </c>
      <c r="B808" s="73" t="s">
        <v>934</v>
      </c>
      <c r="C808" s="11">
        <v>3.1740206921834577E-3</v>
      </c>
      <c r="D808" s="6">
        <v>0.21372072559078736</v>
      </c>
      <c r="E808" s="83">
        <v>-1.9787792837900109E-2</v>
      </c>
      <c r="F808" s="55">
        <v>0.4792883749161988</v>
      </c>
      <c r="G808" s="121">
        <v>0.50111061236544063</v>
      </c>
      <c r="H808" s="120">
        <v>2.8536307779993956E-3</v>
      </c>
      <c r="I808" s="55">
        <v>3.7547001694004933E-4</v>
      </c>
      <c r="J808" s="6">
        <v>0.93415441623232431</v>
      </c>
      <c r="K808" s="6">
        <v>0.39668113522818382</v>
      </c>
      <c r="L808" s="6">
        <v>3.1381167732492414E-3</v>
      </c>
      <c r="M808" s="6">
        <v>6.413512093416783E-2</v>
      </c>
      <c r="N808" s="6">
        <v>4.636256826852813E-2</v>
      </c>
      <c r="O808" s="6">
        <v>-1.0204420085132004E-2</v>
      </c>
      <c r="P808" s="55">
        <v>-1.0646740829283392E-2</v>
      </c>
      <c r="Q808" s="55">
        <v>-9.2885848258123533E-3</v>
      </c>
      <c r="R808" s="6">
        <v>-4.7791426652601499E-2</v>
      </c>
      <c r="S808" s="83">
        <v>5.5421013639817517E-2</v>
      </c>
      <c r="T808" s="87">
        <v>-0.86233404107689393</v>
      </c>
      <c r="U808" s="83">
        <v>1.9315877305210005E-2</v>
      </c>
      <c r="V808" s="83">
        <v>5.7282935032315158E-2</v>
      </c>
      <c r="W808" s="29">
        <v>0.33720125015090957</v>
      </c>
      <c r="X808">
        <v>0.70789166711117646</v>
      </c>
      <c r="Y808">
        <v>0.62982627384714884</v>
      </c>
      <c r="Z808" s="5">
        <v>0</v>
      </c>
      <c r="AA808">
        <v>0</v>
      </c>
      <c r="AB808" s="5">
        <f>SUM(TBL_DATA[[#This Row],[Consumer.Discretionary.1]:[Utilities.1]])*SQRT(252)</f>
        <v>8.9799020639314137E-2</v>
      </c>
      <c r="AC808" s="5">
        <v>0.27487617596243397</v>
      </c>
      <c r="AD808" s="5">
        <v>6.3129554278076011E-2</v>
      </c>
      <c r="AE808" s="5">
        <v>0.18676940311461704</v>
      </c>
      <c r="AF808" s="5">
        <v>0.11557463870618401</v>
      </c>
      <c r="AG808" s="5">
        <v>-5.9604542850399999E-4</v>
      </c>
      <c r="AH808" s="5">
        <v>1.4028296414037002E-2</v>
      </c>
      <c r="AI808" s="13">
        <v>0.35781168389412599</v>
      </c>
      <c r="AJ808" s="13">
        <v>3.1814167528419965E-3</v>
      </c>
      <c r="AK808" s="13">
        <v>4.7500996761069992E-3</v>
      </c>
      <c r="AL808" s="13">
        <v>7.8721408843295995E-2</v>
      </c>
      <c r="AM808" s="13">
        <v>-0.47498705704898708</v>
      </c>
      <c r="AN808" s="13">
        <v>1.2873136540044583</v>
      </c>
      <c r="AO808" s="13">
        <v>-0.66405407884023004</v>
      </c>
      <c r="AP808" s="13">
        <v>0.62325957516422825</v>
      </c>
      <c r="AQ808" s="13">
        <v>1.9513677328446883</v>
      </c>
      <c r="AR808" s="19">
        <v>1.5929834928095957E-3</v>
      </c>
      <c r="AS808" s="19">
        <v>2.4134513500967986E-4</v>
      </c>
      <c r="AT808" s="19">
        <v>2.0199325538490668E-3</v>
      </c>
      <c r="AU808" s="19">
        <v>4.3379096809992312E-4</v>
      </c>
      <c r="AV808" s="19">
        <v>5.1370858987028601E-6</v>
      </c>
      <c r="AW808" s="19">
        <v>2.2869514286647687E-4</v>
      </c>
      <c r="AX808" s="19">
        <v>4.8364109888594121E-5</v>
      </c>
      <c r="AY808" s="19">
        <v>2.8051323387597729E-3</v>
      </c>
      <c r="AZ808" s="19">
        <v>-2.3550144339809288E-3</v>
      </c>
      <c r="BA808" s="19">
        <v>3.3951104192022697E-4</v>
      </c>
      <c r="BB808" s="19">
        <v>2.9692915032607031E-4</v>
      </c>
      <c r="BC808" s="19">
        <v>-6.5664013336616344E-7</v>
      </c>
      <c r="BD808" s="19">
        <v>2.2287437818129177E-6</v>
      </c>
      <c r="BE808" s="19">
        <v>1.1979732200778478E-5</v>
      </c>
      <c r="BF808" s="19">
        <v>-2.81587118651025E-6</v>
      </c>
      <c r="BG808" s="19">
        <v>5.6414771894068988E-3</v>
      </c>
      <c r="BH808" s="19">
        <v>4.5934313775659287E-6</v>
      </c>
      <c r="BI808" t="s">
        <v>929</v>
      </c>
      <c r="BJ808" t="s">
        <v>858</v>
      </c>
      <c r="BK808" s="5">
        <v>8.4681212902069092E-2</v>
      </c>
      <c r="BL808" s="5" t="s">
        <v>930</v>
      </c>
      <c r="BM808" s="5" t="s">
        <v>858</v>
      </c>
      <c r="BN808" s="5">
        <v>-2.2175518795847893E-2</v>
      </c>
      <c r="BO808" s="5">
        <f xml:space="preserve"> IF(ISBLANK(TBL_DATA[[#This Row],[SMALL.CAP]]),"",  SUM(TBL_DATA[[#This Row],[LARGE.CAP]:[SMALL.CAP]])*SQRT(252))</f>
        <v>8.9799020639314123E-2</v>
      </c>
    </row>
    <row r="809" spans="1:67" x14ac:dyDescent="0.25">
      <c r="A809" s="3">
        <f>DATE(YEAR(TBL_DATA[[#This Row],[Date]]), MONTH(TBL_DATA[[#This Row],[Date]]), DAY(TBL_DATA[[#This Row],[Date]]))</f>
        <v>41912</v>
      </c>
      <c r="B809" s="73" t="s">
        <v>935</v>
      </c>
      <c r="C809" s="11">
        <v>-1.5247261865521662E-3</v>
      </c>
      <c r="D809" s="6">
        <v>0.21187013381731812</v>
      </c>
      <c r="E809" s="83">
        <v>-2.7436231173892378E-2</v>
      </c>
      <c r="F809" s="55">
        <v>0.47368474277390993</v>
      </c>
      <c r="G809" s="121">
        <v>0.49282682815481077</v>
      </c>
      <c r="H809" s="120">
        <v>2.8435948651731047E-3</v>
      </c>
      <c r="I809" s="55">
        <v>-7.1198394649814034E-3</v>
      </c>
      <c r="J809" s="6">
        <v>0.9149213856173215</v>
      </c>
      <c r="K809" s="6">
        <v>0.38877857383205838</v>
      </c>
      <c r="L809" s="6">
        <v>3.1216835084686449E-3</v>
      </c>
      <c r="M809" s="6">
        <v>6.3385490514989803E-2</v>
      </c>
      <c r="N809" s="6">
        <v>4.6462747402943823E-2</v>
      </c>
      <c r="O809" s="6">
        <v>-1.1713587325161701E-2</v>
      </c>
      <c r="P809" s="55">
        <v>-1.0626431264963232E-2</v>
      </c>
      <c r="Q809" s="55">
        <v>-9.2841497938757258E-3</v>
      </c>
      <c r="R809" s="6">
        <v>-5.24838288988837E-2</v>
      </c>
      <c r="S809" s="83">
        <v>5.5265591008098816E-2</v>
      </c>
      <c r="T809" s="87">
        <v>-0.94966556842199579</v>
      </c>
      <c r="U809" s="83">
        <v>1.7933945091086034E-2</v>
      </c>
      <c r="V809" s="83">
        <v>5.7254631147131869E-2</v>
      </c>
      <c r="W809" s="29">
        <v>0.31323134446538869</v>
      </c>
      <c r="X809">
        <v>0.70201625918123212</v>
      </c>
      <c r="Y809">
        <v>0.62352110937165417</v>
      </c>
      <c r="Z809" s="5">
        <v>0</v>
      </c>
      <c r="AA809">
        <v>0</v>
      </c>
      <c r="AB809" s="5">
        <f>SUM(TBL_DATA[[#This Row],[Consumer.Discretionary.1]:[Utilities.1]])*SQRT(252)</f>
        <v>8.8528011812069596E-2</v>
      </c>
      <c r="AC809" s="5">
        <v>0.29725104458002799</v>
      </c>
      <c r="AD809" s="5">
        <v>6.3227585573537998E-2</v>
      </c>
      <c r="AE809" s="5">
        <v>0.18368128187081398</v>
      </c>
      <c r="AF809" s="5">
        <v>0.11900838942561</v>
      </c>
      <c r="AG809" s="5">
        <v>-5.9460046986399995E-4</v>
      </c>
      <c r="AH809" s="5">
        <v>1.4907353915563E-2</v>
      </c>
      <c r="AI809" s="13">
        <v>0.35437333656230796</v>
      </c>
      <c r="AJ809" s="13">
        <v>1.0926935456243996E-2</v>
      </c>
      <c r="AK809" s="13">
        <v>5.4085596217119999E-3</v>
      </c>
      <c r="AL809" s="13">
        <v>7.4368935367521996E-2</v>
      </c>
      <c r="AM809" s="13">
        <v>-0.49193321106770599</v>
      </c>
      <c r="AN809" s="13">
        <v>1.275553055493015</v>
      </c>
      <c r="AO809" s="13">
        <v>-0.64492744465724605</v>
      </c>
      <c r="AP809" s="13">
        <v>0.63062561083576896</v>
      </c>
      <c r="AQ809" s="13">
        <v>1.9204805001502612</v>
      </c>
      <c r="AR809" s="19">
        <v>1.6758034314248492E-3</v>
      </c>
      <c r="AS809" s="19">
        <v>2.0759542184798374E-4</v>
      </c>
      <c r="AT809" s="19">
        <v>2.0663983023793205E-3</v>
      </c>
      <c r="AU809" s="19">
        <v>4.2379463376739166E-4</v>
      </c>
      <c r="AV809" s="19">
        <v>5.0291850345372389E-6</v>
      </c>
      <c r="AW809" s="19">
        <v>2.0878908972432456E-4</v>
      </c>
      <c r="AX809" s="19">
        <v>4.3922282998960817E-5</v>
      </c>
      <c r="AY809" s="19">
        <v>2.557922807653306E-3</v>
      </c>
      <c r="AZ809" s="19">
        <v>-2.2267080261961485E-3</v>
      </c>
      <c r="BA809" s="19">
        <v>3.2560345822889015E-4</v>
      </c>
      <c r="BB809" s="19">
        <v>2.8858996832050544E-4</v>
      </c>
      <c r="BC809" s="19">
        <v>-1.1589345550299616E-6</v>
      </c>
      <c r="BD809" s="19">
        <v>3.9170886169190057E-6</v>
      </c>
      <c r="BE809" s="19">
        <v>2.1020081746326625E-5</v>
      </c>
      <c r="BF809" s="19">
        <v>-4.9483737571761061E-6</v>
      </c>
      <c r="BG809" s="19">
        <v>5.549867158687171E-3</v>
      </c>
      <c r="BH809" s="19">
        <v>8.0435344457092364E-6</v>
      </c>
      <c r="BI809" t="s">
        <v>929</v>
      </c>
      <c r="BJ809" t="s">
        <v>858</v>
      </c>
      <c r="BK809" s="5">
        <v>8.5383288562297821E-2</v>
      </c>
      <c r="BL809" s="5" t="s">
        <v>859</v>
      </c>
      <c r="BM809" s="5" t="s">
        <v>858</v>
      </c>
      <c r="BN809" s="5">
        <v>-1.8534353002905846E-2</v>
      </c>
      <c r="BO809" s="5">
        <f xml:space="preserve"> IF(ISBLANK(TBL_DATA[[#This Row],[SMALL.CAP]]),"",  SUM(TBL_DATA[[#This Row],[LARGE.CAP]:[SMALL.CAP]])*SQRT(252))</f>
        <v>8.8528011812069582E-2</v>
      </c>
    </row>
    <row r="810" spans="1:67" x14ac:dyDescent="0.25">
      <c r="A810" s="3">
        <f>DATE(YEAR(TBL_DATA[[#This Row],[Date]]), MONTH(TBL_DATA[[#This Row],[Date]]), DAY(TBL_DATA[[#This Row],[Date]]))</f>
        <v>41913</v>
      </c>
      <c r="B810" s="73" t="s">
        <v>936</v>
      </c>
      <c r="C810" s="11">
        <v>-9.1811048088619798E-3</v>
      </c>
      <c r="D810" s="6">
        <v>0.20074382710401162</v>
      </c>
      <c r="E810" s="83">
        <v>-2.8537100418516648E-2</v>
      </c>
      <c r="F810" s="55">
        <v>0.49033377111069365</v>
      </c>
      <c r="G810" s="121">
        <v>0.52834626651434724</v>
      </c>
      <c r="H810" s="120">
        <v>2.8480426912610561E-3</v>
      </c>
      <c r="I810" s="55">
        <v>-2.4640649106979495E-3</v>
      </c>
      <c r="J810" s="6">
        <v>0.95790810389493786</v>
      </c>
      <c r="K810" s="6">
        <v>0.43791272715339219</v>
      </c>
      <c r="L810" s="6">
        <v>3.1091146173848122E-3</v>
      </c>
      <c r="M810" s="6">
        <v>6.5831708618934823E-2</v>
      </c>
      <c r="N810" s="6">
        <v>4.9767923823958893E-2</v>
      </c>
      <c r="O810" s="6">
        <v>-2.0787148461103633E-2</v>
      </c>
      <c r="P810" s="55">
        <v>-1.1144897004928917E-2</v>
      </c>
      <c r="Q810" s="55">
        <v>-9.7508132489890487E-3</v>
      </c>
      <c r="R810" s="6">
        <v>-5.4715526888481136E-2</v>
      </c>
      <c r="S810" s="83">
        <v>5.5307579772496451E-2</v>
      </c>
      <c r="T810" s="87">
        <v>-0.98929526682507751</v>
      </c>
      <c r="U810" s="83">
        <v>1.5365808071082121E-2</v>
      </c>
      <c r="V810" s="83">
        <v>5.7310025254362969E-2</v>
      </c>
      <c r="W810" s="29">
        <v>0.2681172797060028</v>
      </c>
      <c r="X810">
        <v>0.72687431273525349</v>
      </c>
      <c r="Y810">
        <v>0.66174974662132835</v>
      </c>
      <c r="Z810" s="5">
        <v>0</v>
      </c>
      <c r="AA810">
        <v>0</v>
      </c>
      <c r="AB810" s="5">
        <f>SUM(TBL_DATA[[#This Row],[Consumer.Discretionary.1]:[Utilities.1]])*SQRT(252)</f>
        <v>9.2655848333462631E-2</v>
      </c>
      <c r="AC810" s="5">
        <v>0.31377226879333997</v>
      </c>
      <c r="AD810" s="5">
        <v>6.2958098619085009E-2</v>
      </c>
      <c r="AE810" s="5">
        <v>0.18077680888713499</v>
      </c>
      <c r="AF810" s="5">
        <v>0.11981829918130099</v>
      </c>
      <c r="AG810" s="5">
        <v>-1.452993288612E-3</v>
      </c>
      <c r="AH810" s="5">
        <v>1.3601386019834001E-2</v>
      </c>
      <c r="AI810" s="13">
        <v>0.353272131699645</v>
      </c>
      <c r="AJ810" s="13">
        <v>1.3604780812503998E-2</v>
      </c>
      <c r="AK810" s="13">
        <v>5.4421537621800013E-3</v>
      </c>
      <c r="AL810" s="13">
        <v>7.5592640711862003E-2</v>
      </c>
      <c r="AM810" s="13">
        <v>-0.50296358654492201</v>
      </c>
      <c r="AN810" s="13">
        <v>1.2668064605189637</v>
      </c>
      <c r="AO810" s="13">
        <v>-0.63238447186561197</v>
      </c>
      <c r="AP810" s="13">
        <v>0.63442198865335175</v>
      </c>
      <c r="AQ810" s="13">
        <v>1.8991909323845757</v>
      </c>
      <c r="AR810" s="19">
        <v>1.9450570850822911E-3</v>
      </c>
      <c r="AS810" s="19">
        <v>2.3184532922613431E-4</v>
      </c>
      <c r="AT810" s="19">
        <v>1.9809950155731787E-3</v>
      </c>
      <c r="AU810" s="19">
        <v>4.7185381728483491E-4</v>
      </c>
      <c r="AV810" s="19">
        <v>3.0258291320723706E-6</v>
      </c>
      <c r="AW810" s="19">
        <v>2.8902092517570717E-4</v>
      </c>
      <c r="AX810" s="19">
        <v>5.4786659871702053E-5</v>
      </c>
      <c r="AY810" s="19">
        <v>2.8623239796362093E-3</v>
      </c>
      <c r="AZ810" s="19">
        <v>-2.5497550137040278E-3</v>
      </c>
      <c r="BA810" s="19">
        <v>2.9445933308739112E-4</v>
      </c>
      <c r="BB810" s="19">
        <v>2.5315685406452265E-4</v>
      </c>
      <c r="BC810" s="19">
        <v>6.7105518633531547E-8</v>
      </c>
      <c r="BD810" s="19">
        <v>-2.0824710209759609E-7</v>
      </c>
      <c r="BE810" s="19">
        <v>-1.0783814726808159E-6</v>
      </c>
      <c r="BF810" s="19">
        <v>2.6238583159597267E-7</v>
      </c>
      <c r="BG810" s="19">
        <v>5.838121219438666E-3</v>
      </c>
      <c r="BH810" s="19">
        <v>-3.942677841011711E-7</v>
      </c>
      <c r="BI810" t="s">
        <v>929</v>
      </c>
      <c r="BJ810" t="s">
        <v>858</v>
      </c>
      <c r="BK810" s="5">
        <v>8.4074772894382477E-2</v>
      </c>
      <c r="BL810" s="5" t="s">
        <v>859</v>
      </c>
      <c r="BM810" s="5" t="s">
        <v>858</v>
      </c>
      <c r="BN810" s="5">
        <v>-1.8678117543458939E-2</v>
      </c>
      <c r="BO810" s="5">
        <f xml:space="preserve"> IF(ISBLANK(TBL_DATA[[#This Row],[SMALL.CAP]]),"",  SUM(TBL_DATA[[#This Row],[LARGE.CAP]:[SMALL.CAP]])*SQRT(252))</f>
        <v>9.2655848333462659E-2</v>
      </c>
    </row>
    <row r="811" spans="1:67" x14ac:dyDescent="0.25">
      <c r="A811" s="3">
        <f>DATE(YEAR(TBL_DATA[[#This Row],[Date]]), MONTH(TBL_DATA[[#This Row],[Date]]), DAY(TBL_DATA[[#This Row],[Date]]))</f>
        <v>41914</v>
      </c>
      <c r="B811" s="73" t="s">
        <v>937</v>
      </c>
      <c r="C811" s="11">
        <v>-5.6565203343844899E-4</v>
      </c>
      <c r="D811" s="6">
        <v>0.20006462391657154</v>
      </c>
      <c r="E811" s="83">
        <v>-2.7211886357937365E-2</v>
      </c>
      <c r="F811" s="55">
        <v>0.49226344981196801</v>
      </c>
      <c r="G811" s="121">
        <v>0.52709134607194774</v>
      </c>
      <c r="H811" s="120">
        <v>2.846853503575956E-3</v>
      </c>
      <c r="I811" s="55">
        <v>9.1865202165803961E-3</v>
      </c>
      <c r="J811" s="6">
        <v>0.96499335749756343</v>
      </c>
      <c r="K811" s="6">
        <v>0.43673934001314191</v>
      </c>
      <c r="L811" s="6">
        <v>3.1069280677070033E-3</v>
      </c>
      <c r="M811" s="6">
        <v>6.5716853141482928E-2</v>
      </c>
      <c r="N811" s="6">
        <v>4.9780780333770459E-2</v>
      </c>
      <c r="O811" s="6">
        <v>-2.1341042201745708E-2</v>
      </c>
      <c r="P811" s="55">
        <v>-1.1162743234731888E-2</v>
      </c>
      <c r="Q811" s="55">
        <v>-9.7710917133299879E-3</v>
      </c>
      <c r="R811" s="6">
        <v>-4.6925209737480045E-2</v>
      </c>
      <c r="S811" s="83">
        <v>5.4948923129798155E-2</v>
      </c>
      <c r="T811" s="87">
        <v>-0.85397869630011103</v>
      </c>
      <c r="U811" s="83">
        <v>2.4884681336919678E-2</v>
      </c>
      <c r="V811" s="83">
        <v>5.7129467238848243E-2</v>
      </c>
      <c r="W811" s="29">
        <v>0.43558399088304478</v>
      </c>
      <c r="X811">
        <v>0.72601056884314563</v>
      </c>
      <c r="Y811">
        <v>0.66086257271322457</v>
      </c>
      <c r="Z811" s="5">
        <v>0</v>
      </c>
      <c r="AA811">
        <v>0</v>
      </c>
      <c r="AB811" s="5">
        <f>SUM(TBL_DATA[[#This Row],[Consumer.Discretionary.1]:[Utilities.1]])*SQRT(252)</f>
        <v>0.11029038152941789</v>
      </c>
      <c r="AC811" s="5">
        <v>0.30831508907481897</v>
      </c>
      <c r="AD811" s="5">
        <v>6.3639184529198006E-2</v>
      </c>
      <c r="AE811" s="5">
        <v>0.17800614030408698</v>
      </c>
      <c r="AF811" s="5">
        <v>0.11877723348609102</v>
      </c>
      <c r="AG811" s="5">
        <v>-1.474693621332E-3</v>
      </c>
      <c r="AH811" s="5">
        <v>1.6418801031006E-2</v>
      </c>
      <c r="AI811" s="13">
        <v>0.35157051274427298</v>
      </c>
      <c r="AJ811" s="13">
        <v>1.8328123027205E-2</v>
      </c>
      <c r="AK811" s="13">
        <v>5.811764707208001E-3</v>
      </c>
      <c r="AL811" s="13">
        <v>7.6752030890398004E-2</v>
      </c>
      <c r="AM811" s="13">
        <v>-0.50547341171185101</v>
      </c>
      <c r="AN811" s="13">
        <v>1.2585779587540467</v>
      </c>
      <c r="AO811" s="13">
        <v>-0.62790718429294501</v>
      </c>
      <c r="AP811" s="13">
        <v>0.63067077446110165</v>
      </c>
      <c r="AQ811" s="13">
        <v>1.8864851430469916</v>
      </c>
      <c r="AR811" s="19">
        <v>2.4303858703127626E-3</v>
      </c>
      <c r="AS811" s="19">
        <v>3.71797815142795E-4</v>
      </c>
      <c r="AT811" s="19">
        <v>2.3760093465148083E-3</v>
      </c>
      <c r="AU811" s="19">
        <v>4.7950080712804403E-4</v>
      </c>
      <c r="AV811" s="19">
        <v>-3.0970592844615271E-6</v>
      </c>
      <c r="AW811" s="19">
        <v>2.5222971741196748E-4</v>
      </c>
      <c r="AX811" s="19">
        <v>5.7657068340730793E-5</v>
      </c>
      <c r="AY811" s="19">
        <v>3.2582643875450437E-3</v>
      </c>
      <c r="AZ811" s="19">
        <v>-3.0315764661367037E-3</v>
      </c>
      <c r="BA811" s="19">
        <v>4.6520174032652902E-4</v>
      </c>
      <c r="BB811" s="19">
        <v>2.9126776149065683E-4</v>
      </c>
      <c r="BC811" s="19">
        <v>1.7594256522290597E-6</v>
      </c>
      <c r="BD811" s="19">
        <v>-5.9034421585294362E-6</v>
      </c>
      <c r="BE811" s="19">
        <v>-3.15881992962592E-5</v>
      </c>
      <c r="BF811" s="19">
        <v>7.4560879242354695E-6</v>
      </c>
      <c r="BG811" s="19">
        <v>6.9879618074027393E-3</v>
      </c>
      <c r="BH811" s="19">
        <v>-1.2044690732242223E-5</v>
      </c>
      <c r="BI811" t="s">
        <v>929</v>
      </c>
      <c r="BJ811" t="s">
        <v>858</v>
      </c>
      <c r="BK811" s="5">
        <v>8.3522319793701172E-2</v>
      </c>
      <c r="BL811" s="5" t="s">
        <v>859</v>
      </c>
      <c r="BM811" s="5" t="s">
        <v>858</v>
      </c>
      <c r="BN811" s="5">
        <v>-1.8909087404608727E-2</v>
      </c>
      <c r="BO811" s="5">
        <f xml:space="preserve"> IF(ISBLANK(TBL_DATA[[#This Row],[SMALL.CAP]]),"",  SUM(TBL_DATA[[#This Row],[LARGE.CAP]:[SMALL.CAP]])*SQRT(252))</f>
        <v>0.11029038152941789</v>
      </c>
    </row>
    <row r="812" spans="1:67" x14ac:dyDescent="0.25">
      <c r="A812" s="3">
        <f>DATE(YEAR(TBL_DATA[[#This Row],[Date]]), MONTH(TBL_DATA[[#This Row],[Date]]), DAY(TBL_DATA[[#This Row],[Date]]))</f>
        <v>41915</v>
      </c>
      <c r="B812" s="73" t="s">
        <v>938</v>
      </c>
      <c r="C812" s="11">
        <v>-9.8030499609306153E-4</v>
      </c>
      <c r="D812" s="6">
        <v>0.19888819457011153</v>
      </c>
      <c r="E812" s="83">
        <v>-3.8468430067337023E-2</v>
      </c>
      <c r="F812" s="55">
        <v>0.45740211856109075</v>
      </c>
      <c r="G812" s="121">
        <v>0.48977850012139751</v>
      </c>
      <c r="H812" s="120">
        <v>2.9191593251040818E-3</v>
      </c>
      <c r="I812" s="55">
        <v>-1.4475988215654989E-2</v>
      </c>
      <c r="J812" s="6">
        <v>0.90035924361124586</v>
      </c>
      <c r="K812" s="6">
        <v>0.39107405477765067</v>
      </c>
      <c r="L812" s="6">
        <v>3.1890450986058732E-3</v>
      </c>
      <c r="M812" s="6">
        <v>6.4875197334995832E-2</v>
      </c>
      <c r="N812" s="6">
        <v>4.8615475487155953E-2</v>
      </c>
      <c r="O812" s="6">
        <v>-2.2300426467546597E-2</v>
      </c>
      <c r="P812" s="55">
        <v>-1.0951724675619081E-2</v>
      </c>
      <c r="Q812" s="55">
        <v>-9.5778964602277836E-3</v>
      </c>
      <c r="R812" s="6">
        <v>-5.0087328583097168E-2</v>
      </c>
      <c r="S812" s="83">
        <v>5.5544236812050451E-2</v>
      </c>
      <c r="T812" s="87">
        <v>-0.90175563582918117</v>
      </c>
      <c r="U812" s="83">
        <v>2.598844239530318E-2</v>
      </c>
      <c r="V812" s="83">
        <v>5.6915862845973698E-2</v>
      </c>
      <c r="W812" s="29">
        <v>0.45661158587076811</v>
      </c>
      <c r="X812">
        <v>0.6998417679171467</v>
      </c>
      <c r="Y812">
        <v>0.62535914063652309</v>
      </c>
      <c r="Z812" s="5">
        <v>0</v>
      </c>
      <c r="AA812">
        <v>0</v>
      </c>
      <c r="AB812" s="5">
        <f>SUM(TBL_DATA[[#This Row],[Consumer.Discretionary.1]:[Utilities.1]])*SQRT(252)</f>
        <v>0.11127086085868361</v>
      </c>
      <c r="AC812" s="5">
        <v>0.29922840702828901</v>
      </c>
      <c r="AD812" s="5">
        <v>6.2791087207705001E-2</v>
      </c>
      <c r="AE812" s="5">
        <v>0.16725835433151501</v>
      </c>
      <c r="AF812" s="5">
        <v>0.118503431319385</v>
      </c>
      <c r="AG812" s="5">
        <v>-1.4847436049709999E-3</v>
      </c>
      <c r="AH812" s="5">
        <v>1.7801517809915998E-2</v>
      </c>
      <c r="AI812" s="13">
        <v>0.35088336902678796</v>
      </c>
      <c r="AJ812" s="13">
        <v>1.93029067246E-2</v>
      </c>
      <c r="AK812" s="13">
        <v>7.7363108832880015E-3</v>
      </c>
      <c r="AL812" s="13">
        <v>7.6343635268697002E-2</v>
      </c>
      <c r="AM812" s="13">
        <v>-0.49774844419277503</v>
      </c>
      <c r="AN812" s="13">
        <v>1.2372657759856034</v>
      </c>
      <c r="AO812" s="13">
        <v>-0.61664994418316599</v>
      </c>
      <c r="AP812" s="13">
        <v>0.6206158318024374</v>
      </c>
      <c r="AQ812" s="13">
        <v>1.8539157201687693</v>
      </c>
      <c r="AR812" s="19">
        <v>2.4736104949977023E-3</v>
      </c>
      <c r="AS812" s="19">
        <v>3.2876564532678183E-4</v>
      </c>
      <c r="AT812" s="19">
        <v>2.3358115274681418E-3</v>
      </c>
      <c r="AU812" s="19">
        <v>4.6517481128522206E-4</v>
      </c>
      <c r="AV812" s="19">
        <v>-2.6943425681058736E-6</v>
      </c>
      <c r="AW812" s="19">
        <v>2.4415881508604528E-4</v>
      </c>
      <c r="AX812" s="19">
        <v>6.9306341575306902E-5</v>
      </c>
      <c r="AY812" s="19">
        <v>3.0357087765785053E-3</v>
      </c>
      <c r="AZ812" s="19">
        <v>-2.6783305303186289E-3</v>
      </c>
      <c r="BA812" s="19">
        <v>4.3644840542605414E-4</v>
      </c>
      <c r="BB812" s="19">
        <v>3.014454360988755E-4</v>
      </c>
      <c r="BC812" s="19">
        <v>2.4528009071626753E-6</v>
      </c>
      <c r="BD812" s="19">
        <v>-8.2363080114916702E-6</v>
      </c>
      <c r="BE812" s="19">
        <v>-4.4084441038805581E-5</v>
      </c>
      <c r="BF812" s="19">
        <v>1.0402751307897517E-5</v>
      </c>
      <c r="BG812" s="19">
        <v>7.0656865002182686E-3</v>
      </c>
      <c r="BH812" s="19">
        <v>-1.681592242713018E-5</v>
      </c>
      <c r="BI812" t="s">
        <v>929</v>
      </c>
      <c r="BJ812" t="s">
        <v>858</v>
      </c>
      <c r="BK812" s="5">
        <v>8.5169941186904907E-2</v>
      </c>
      <c r="BL812" s="5" t="s">
        <v>859</v>
      </c>
      <c r="BM812" s="5" t="s">
        <v>858</v>
      </c>
      <c r="BN812" s="5">
        <v>-1.9026519730687141E-2</v>
      </c>
      <c r="BO812" s="5">
        <f xml:space="preserve"> IF(ISBLANK(TBL_DATA[[#This Row],[SMALL.CAP]]),"",  SUM(TBL_DATA[[#This Row],[LARGE.CAP]:[SMALL.CAP]])*SQRT(252))</f>
        <v>0.11127086085868364</v>
      </c>
    </row>
    <row r="813" spans="1:67" x14ac:dyDescent="0.25">
      <c r="A813" s="3">
        <f>DATE(YEAR(TBL_DATA[[#This Row],[Date]]), MONTH(TBL_DATA[[#This Row],[Date]]), DAY(TBL_DATA[[#This Row],[Date]]))</f>
        <v>41918</v>
      </c>
      <c r="B813" s="73" t="s">
        <v>939</v>
      </c>
      <c r="C813" s="11">
        <v>-5.1206919858749018E-3</v>
      </c>
      <c r="D813" s="6">
        <v>0.19274905740021619</v>
      </c>
      <c r="E813" s="83">
        <v>-4.7829446164631473E-2</v>
      </c>
      <c r="F813" s="55">
        <v>0.45515317518755294</v>
      </c>
      <c r="G813" s="121">
        <v>0.47585213438692198</v>
      </c>
      <c r="H813" s="120">
        <v>2.9597718578473604E-3</v>
      </c>
      <c r="I813" s="55">
        <v>-3.7147725856685687E-2</v>
      </c>
      <c r="J813" s="6">
        <v>0.90207471788446814</v>
      </c>
      <c r="K813" s="6">
        <v>0.36430761096672254</v>
      </c>
      <c r="L813" s="6">
        <v>3.2595288668448717E-3</v>
      </c>
      <c r="M813" s="6">
        <v>6.4898042285427837E-2</v>
      </c>
      <c r="N813" s="6">
        <v>4.8646366318021952E-2</v>
      </c>
      <c r="O813" s="6">
        <v>-2.730692483832764E-2</v>
      </c>
      <c r="P813" s="55">
        <v>-1.0956702233246234E-2</v>
      </c>
      <c r="Q813" s="55">
        <v>-9.582390242255448E-3</v>
      </c>
      <c r="R813" s="6">
        <v>-4.7278112301059605E-2</v>
      </c>
      <c r="S813" s="83">
        <v>5.5424048909596228E-2</v>
      </c>
      <c r="T813" s="87">
        <v>-0.85302523419348708</v>
      </c>
      <c r="U813" s="83">
        <v>2.1714860251970114E-2</v>
      </c>
      <c r="V813" s="83">
        <v>5.7249356647339919E-2</v>
      </c>
      <c r="W813" s="29">
        <v>0.37930313148731409</v>
      </c>
      <c r="X813">
        <v>0.68982036385346146</v>
      </c>
      <c r="Y813">
        <v>0.60357900142957466</v>
      </c>
      <c r="Z813" s="5">
        <v>0</v>
      </c>
      <c r="AA813">
        <v>0</v>
      </c>
      <c r="AB813" s="5">
        <f>SUM(TBL_DATA[[#This Row],[Consumer.Discretionary.1]:[Utilities.1]])*SQRT(252)</f>
        <v>0.11323167343341897</v>
      </c>
      <c r="AC813" s="5">
        <v>0.309160070461793</v>
      </c>
      <c r="AD813" s="5">
        <v>6.2866620083281005E-2</v>
      </c>
      <c r="AE813" s="5">
        <v>0.16770295554496101</v>
      </c>
      <c r="AF813" s="5">
        <v>0.12006453208705001</v>
      </c>
      <c r="AG813" s="5">
        <v>-1.471444541415E-3</v>
      </c>
      <c r="AH813" s="5">
        <v>1.8028136698607002E-2</v>
      </c>
      <c r="AI813" s="13">
        <v>0.35282779176327894</v>
      </c>
      <c r="AJ813" s="13">
        <v>2.3531192872584001E-2</v>
      </c>
      <c r="AK813" s="13">
        <v>7.3536365716830015E-3</v>
      </c>
      <c r="AL813" s="13">
        <v>8.2740394422714997E-2</v>
      </c>
      <c r="AM813" s="13">
        <v>-0.47834870172854699</v>
      </c>
      <c r="AN813" s="13">
        <v>1.2770263689164767</v>
      </c>
      <c r="AO813" s="13">
        <v>-0.61257118468048599</v>
      </c>
      <c r="AP813" s="13">
        <v>0.6644551842359907</v>
      </c>
      <c r="AQ813" s="13">
        <v>1.8895975535969627</v>
      </c>
      <c r="AR813" s="19">
        <v>2.7170916570441041E-3</v>
      </c>
      <c r="AS813" s="19">
        <v>3.8778591830916539E-4</v>
      </c>
      <c r="AT813" s="19">
        <v>2.1252672731374446E-3</v>
      </c>
      <c r="AU813" s="19">
        <v>4.8613593688184647E-4</v>
      </c>
      <c r="AV813" s="19">
        <v>-3.4991975745032627E-6</v>
      </c>
      <c r="AW813" s="19">
        <v>2.4203739581789497E-4</v>
      </c>
      <c r="AX813" s="19">
        <v>7.876834461966866E-5</v>
      </c>
      <c r="AY813" s="19">
        <v>2.9763643784654361E-3</v>
      </c>
      <c r="AZ813" s="19">
        <v>-2.6027450954261679E-3</v>
      </c>
      <c r="BA813" s="19">
        <v>4.196871182945235E-4</v>
      </c>
      <c r="BB813" s="19">
        <v>3.0603123329977274E-4</v>
      </c>
      <c r="BC813" s="19">
        <v>1.3722087337301752E-6</v>
      </c>
      <c r="BD813" s="19">
        <v>-4.6030923876974449E-6</v>
      </c>
      <c r="BE813" s="19">
        <v>-2.4627913927472387E-5</v>
      </c>
      <c r="BF813" s="19">
        <v>5.8136957257428407E-6</v>
      </c>
      <c r="BG813" s="19">
        <v>7.1643596619650769E-3</v>
      </c>
      <c r="BH813" s="19">
        <v>-9.389597240195153E-6</v>
      </c>
      <c r="BI813" t="s">
        <v>929</v>
      </c>
      <c r="BJ813" t="s">
        <v>858</v>
      </c>
      <c r="BK813" s="5">
        <v>8.4469757974147797E-2</v>
      </c>
      <c r="BL813" s="5" t="s">
        <v>859</v>
      </c>
      <c r="BM813" s="5" t="s">
        <v>858</v>
      </c>
      <c r="BN813" s="5">
        <v>-1.8904296681284904E-2</v>
      </c>
      <c r="BO813" s="5">
        <f xml:space="preserve"> IF(ISBLANK(TBL_DATA[[#This Row],[SMALL.CAP]]),"",  SUM(TBL_DATA[[#This Row],[LARGE.CAP]:[SMALL.CAP]])*SQRT(252))</f>
        <v>0.11323167343341896</v>
      </c>
    </row>
    <row r="814" spans="1:67" x14ac:dyDescent="0.25">
      <c r="A814" s="3">
        <f>DATE(YEAR(TBL_DATA[[#This Row],[Date]]), MONTH(TBL_DATA[[#This Row],[Date]]), DAY(TBL_DATA[[#This Row],[Date]]))</f>
        <v>41919</v>
      </c>
      <c r="B814" s="73" t="s">
        <v>940</v>
      </c>
      <c r="C814" s="11">
        <v>-5.6225240742475155E-3</v>
      </c>
      <c r="D814" s="6">
        <v>0.18604279711044747</v>
      </c>
      <c r="E814" s="83">
        <v>-3.5914322783513364E-2</v>
      </c>
      <c r="F814" s="55">
        <v>0.4500339966714958</v>
      </c>
      <c r="G814" s="121">
        <v>0.49127109585506662</v>
      </c>
      <c r="H814" s="120">
        <v>2.9568405250218863E-3</v>
      </c>
      <c r="I814" s="55">
        <v>-3.1615087798759989E-2</v>
      </c>
      <c r="J814" s="6">
        <v>0.87050194375054502</v>
      </c>
      <c r="K814" s="6">
        <v>0.37852565236667213</v>
      </c>
      <c r="L814" s="6">
        <v>3.2681072370656337E-3</v>
      </c>
      <c r="M814" s="6">
        <v>6.5808950597590204E-2</v>
      </c>
      <c r="N814" s="6">
        <v>4.9929150441492112E-2</v>
      </c>
      <c r="O814" s="6">
        <v>-3.2775915070277994E-2</v>
      </c>
      <c r="P814" s="55">
        <v>-1.1201235957024904E-2</v>
      </c>
      <c r="Q814" s="55">
        <v>-9.8076341358325821E-3</v>
      </c>
      <c r="R814" s="6">
        <v>-4.1566542632746839E-2</v>
      </c>
      <c r="S814" s="83">
        <v>5.5514794038820779E-2</v>
      </c>
      <c r="T814" s="87">
        <v>-0.74874712862448689</v>
      </c>
      <c r="U814" s="83">
        <v>1.4106636870389044E-2</v>
      </c>
      <c r="V814" s="83">
        <v>5.671505773471177E-2</v>
      </c>
      <c r="W814" s="29">
        <v>0.2487282466743439</v>
      </c>
      <c r="X814">
        <v>0.70090733756686163</v>
      </c>
      <c r="Y814">
        <v>0.61524438426260519</v>
      </c>
      <c r="Z814" s="5">
        <v>0</v>
      </c>
      <c r="AA814">
        <v>0</v>
      </c>
      <c r="AB814" s="5">
        <f>SUM(TBL_DATA[[#This Row],[Consumer.Discretionary.1]:[Utilities.1]])*SQRT(252)</f>
        <v>0.11309208634049109</v>
      </c>
      <c r="AC814" s="5">
        <v>0.29738094781977797</v>
      </c>
      <c r="AD814" s="5">
        <v>6.3347166843993996E-2</v>
      </c>
      <c r="AE814" s="5">
        <v>0.152592597380728</v>
      </c>
      <c r="AF814" s="5">
        <v>0.11976155128451201</v>
      </c>
      <c r="AG814" s="5">
        <v>-1.755965036506E-3</v>
      </c>
      <c r="AH814" s="5">
        <v>1.8635747629581E-2</v>
      </c>
      <c r="AI814" s="13">
        <v>0.35074632996347904</v>
      </c>
      <c r="AJ814" s="13">
        <v>2.2176017076756004E-2</v>
      </c>
      <c r="AK814" s="13">
        <v>8.3014319177099997E-3</v>
      </c>
      <c r="AL814" s="13">
        <v>7.5099027073331992E-2</v>
      </c>
      <c r="AM814" s="13">
        <v>-0.4843916107430441</v>
      </c>
      <c r="AN814" s="13">
        <v>1.2177763397356409</v>
      </c>
      <c r="AO814" s="13">
        <v>-0.59588309852532084</v>
      </c>
      <c r="AP814" s="13">
        <v>0.62189324121032008</v>
      </c>
      <c r="AQ814" s="13">
        <v>1.8136594382609617</v>
      </c>
      <c r="AR814" s="19">
        <v>2.7206721379636027E-3</v>
      </c>
      <c r="AS814" s="19">
        <v>3.8767394330250365E-4</v>
      </c>
      <c r="AT814" s="19">
        <v>2.0927640697602033E-3</v>
      </c>
      <c r="AU814" s="19">
        <v>3.9905701572172223E-4</v>
      </c>
      <c r="AV814" s="19">
        <v>-5.2449188878394299E-6</v>
      </c>
      <c r="AW814" s="19">
        <v>3.0016118800781577E-4</v>
      </c>
      <c r="AX814" s="19">
        <v>7.1277958499265664E-5</v>
      </c>
      <c r="AY814" s="19">
        <v>2.8298067607524647E-3</v>
      </c>
      <c r="AZ814" s="19">
        <v>-2.3930423139291914E-3</v>
      </c>
      <c r="BA814" s="19">
        <v>3.5205616058116626E-4</v>
      </c>
      <c r="BB814" s="19">
        <v>3.6894980076124326E-4</v>
      </c>
      <c r="BC814" s="19">
        <v>1.9978834655929807E-6</v>
      </c>
      <c r="BD814" s="19">
        <v>-6.7080282116334594E-6</v>
      </c>
      <c r="BE814" s="19">
        <v>-3.590290442401239E-5</v>
      </c>
      <c r="BF814" s="19">
        <v>8.472453054691161E-6</v>
      </c>
      <c r="BG814" s="19">
        <v>7.1699667869200108E-3</v>
      </c>
      <c r="BH814" s="19">
        <v>-1.3694388271691835E-5</v>
      </c>
      <c r="BI814" t="s">
        <v>929</v>
      </c>
      <c r="BJ814" t="s">
        <v>858</v>
      </c>
      <c r="BK814" s="5">
        <v>8.3694905042648315E-2</v>
      </c>
      <c r="BL814" s="5" t="s">
        <v>859</v>
      </c>
      <c r="BM814" s="5" t="s">
        <v>858</v>
      </c>
      <c r="BN814" s="5">
        <v>-1.9154101610183716E-2</v>
      </c>
      <c r="BO814" s="5">
        <f xml:space="preserve"> IF(ISBLANK(TBL_DATA[[#This Row],[SMALL.CAP]]),"",  SUM(TBL_DATA[[#This Row],[LARGE.CAP]:[SMALL.CAP]])*SQRT(252))</f>
        <v>0.1130920863404911</v>
      </c>
    </row>
    <row r="815" spans="1:67" x14ac:dyDescent="0.25">
      <c r="A815" s="3">
        <f>DATE(YEAR(TBL_DATA[[#This Row],[Date]]), MONTH(TBL_DATA[[#This Row],[Date]]), DAY(TBL_DATA[[#This Row],[Date]]))</f>
        <v>41920</v>
      </c>
      <c r="B815" s="73" t="s">
        <v>941</v>
      </c>
      <c r="C815" s="11">
        <v>4.2996551086534589E-3</v>
      </c>
      <c r="D815" s="6">
        <v>0.19114237208212503</v>
      </c>
      <c r="E815" s="83">
        <v>-4.2301767558890924E-2</v>
      </c>
      <c r="F815" s="55">
        <v>0.42566488441045275</v>
      </c>
      <c r="G815" s="121">
        <v>0.48733606622974412</v>
      </c>
      <c r="H815" s="120">
        <v>2.978818170528242E-3</v>
      </c>
      <c r="I815" s="55">
        <v>-2.1599552108123699E-2</v>
      </c>
      <c r="J815" s="6">
        <v>0.87655691620499832</v>
      </c>
      <c r="K815" s="6">
        <v>0.38032132695487941</v>
      </c>
      <c r="L815" s="6">
        <v>3.2749968480895383E-3</v>
      </c>
      <c r="M815" s="6">
        <v>6.6043165614883381E-2</v>
      </c>
      <c r="N815" s="6">
        <v>4.9376470098965224E-2</v>
      </c>
      <c r="O815" s="6">
        <v>-2.861718509229727E-2</v>
      </c>
      <c r="P815" s="55">
        <v>-1.1113200364877186E-2</v>
      </c>
      <c r="Q815" s="55">
        <v>-9.714638694429005E-3</v>
      </c>
      <c r="R815" s="6">
        <v>-5.529976964991723E-2</v>
      </c>
      <c r="S815" s="83">
        <v>5.5481232359901801E-2</v>
      </c>
      <c r="T815" s="87">
        <v>-0.99672929561464241</v>
      </c>
      <c r="U815" s="83">
        <v>7.8063259229006476E-3</v>
      </c>
      <c r="V815" s="83">
        <v>5.6384669458849582E-2</v>
      </c>
      <c r="W815" s="29">
        <v>0.13844766667645053</v>
      </c>
      <c r="X815">
        <v>0.69809459690628184</v>
      </c>
      <c r="Y815">
        <v>0.61670197579939645</v>
      </c>
      <c r="Z815" s="5">
        <v>0</v>
      </c>
      <c r="AA815">
        <v>0</v>
      </c>
      <c r="AB815" s="5">
        <f>SUM(TBL_DATA[[#This Row],[Consumer.Discretionary.1]:[Utilities.1]])*SQRT(252)</f>
        <v>0.12363109534949702</v>
      </c>
      <c r="AC815" s="5">
        <v>0.28255112529834803</v>
      </c>
      <c r="AD815" s="5">
        <v>6.8788072344167006E-2</v>
      </c>
      <c r="AE815" s="5">
        <v>0.15050397393055701</v>
      </c>
      <c r="AF815" s="5">
        <v>0.12113799503548799</v>
      </c>
      <c r="AG815" s="5">
        <v>-1.856978254308E-3</v>
      </c>
      <c r="AH815" s="5">
        <v>1.6940943914703001E-2</v>
      </c>
      <c r="AI815" s="13">
        <v>0.35567886422860001</v>
      </c>
      <c r="AJ815" s="13">
        <v>2.3922333037143001E-2</v>
      </c>
      <c r="AK815" s="13">
        <v>7.8375971359129996E-3</v>
      </c>
      <c r="AL815" s="13">
        <v>7.6746325243151003E-2</v>
      </c>
      <c r="AM815" s="13">
        <v>-0.50920247544992903</v>
      </c>
      <c r="AN815" s="13">
        <v>1.2154328946507851</v>
      </c>
      <c r="AO815" s="13">
        <v>-0.62238511818695208</v>
      </c>
      <c r="AP815" s="13">
        <v>0.593047776463833</v>
      </c>
      <c r="AQ815" s="13">
        <v>1.837818012837737</v>
      </c>
      <c r="AR815" s="19">
        <v>2.8387292183698178E-3</v>
      </c>
      <c r="AS815" s="19">
        <v>3.8682067587929173E-4</v>
      </c>
      <c r="AT815" s="19">
        <v>2.5755788581994041E-3</v>
      </c>
      <c r="AU815" s="19">
        <v>5.4879838498401773E-4</v>
      </c>
      <c r="AV815" s="19">
        <v>-9.8918885221595808E-6</v>
      </c>
      <c r="AW815" s="19">
        <v>4.5048477007345413E-4</v>
      </c>
      <c r="AX815" s="19">
        <v>8.8367435377503651E-5</v>
      </c>
      <c r="AY815" s="19">
        <v>3.2694672625060866E-3</v>
      </c>
      <c r="AZ815" s="19">
        <v>-3.1597751587702913E-3</v>
      </c>
      <c r="BA815" s="19">
        <v>4.4852061596470664E-4</v>
      </c>
      <c r="BB815" s="19">
        <v>3.5092679282586301E-4</v>
      </c>
      <c r="BC815" s="19">
        <v>3.0768047366717816E-6</v>
      </c>
      <c r="BD815" s="19">
        <v>-1.0338166233780095E-5</v>
      </c>
      <c r="BE815" s="19">
        <v>-5.5348332797759856E-5</v>
      </c>
      <c r="BF815" s="19">
        <v>1.3057716050554139E-5</v>
      </c>
      <c r="BG815" s="19">
        <v>7.8586979567979182E-3</v>
      </c>
      <c r="BH815" s="19">
        <v>-2.1119011665909685E-5</v>
      </c>
      <c r="BI815" t="s">
        <v>929</v>
      </c>
      <c r="BJ815" t="s">
        <v>858</v>
      </c>
      <c r="BK815" s="5">
        <v>8.43358114361763E-2</v>
      </c>
      <c r="BL815" s="5" t="s">
        <v>859</v>
      </c>
      <c r="BM815" s="5" t="s">
        <v>858</v>
      </c>
      <c r="BN815" s="5">
        <v>-1.9484704360365868E-2</v>
      </c>
      <c r="BO815" s="5">
        <f xml:space="preserve"> IF(ISBLANK(TBL_DATA[[#This Row],[SMALL.CAP]]),"",  SUM(TBL_DATA[[#This Row],[LARGE.CAP]:[SMALL.CAP]])*SQRT(252))</f>
        <v>0.12363109534949704</v>
      </c>
    </row>
    <row r="816" spans="1:67" x14ac:dyDescent="0.25">
      <c r="A816" s="3">
        <f>DATE(YEAR(TBL_DATA[[#This Row],[Date]]), MONTH(TBL_DATA[[#This Row],[Date]]), DAY(TBL_DATA[[#This Row],[Date]]))</f>
        <v>41921</v>
      </c>
      <c r="B816" s="73" t="s">
        <v>942</v>
      </c>
      <c r="C816" s="11">
        <v>-6.2309605775408778E-3</v>
      </c>
      <c r="D816" s="6">
        <v>0.18372041091944258</v>
      </c>
      <c r="E816" s="83">
        <v>-2.6190373125548505E-2</v>
      </c>
      <c r="F816" s="55">
        <v>0.40983215912928772</v>
      </c>
      <c r="G816" s="121">
        <v>0.50083102556796499</v>
      </c>
      <c r="H816" s="120">
        <v>2.9881010997126691E-3</v>
      </c>
      <c r="I816" s="55">
        <v>-1.0337854446414219E-2</v>
      </c>
      <c r="J816" s="6">
        <v>0.86231326280080356</v>
      </c>
      <c r="K816" s="6">
        <v>0.40207192512719303</v>
      </c>
      <c r="L816" s="6">
        <v>3.2703630557260675E-3</v>
      </c>
      <c r="M816" s="6">
        <v>6.7138520342337416E-2</v>
      </c>
      <c r="N816" s="6">
        <v>5.0870524770233835E-2</v>
      </c>
      <c r="O816" s="6">
        <v>-3.4669833117688009E-2</v>
      </c>
      <c r="P816" s="55">
        <v>-1.1375886206917195E-2</v>
      </c>
      <c r="Q816" s="55">
        <v>-9.9541287807371568E-3</v>
      </c>
      <c r="R816" s="6">
        <v>-4.975795879625311E-2</v>
      </c>
      <c r="S816" s="83">
        <v>5.5696652766707606E-2</v>
      </c>
      <c r="T816" s="87">
        <v>-0.89337431110394627</v>
      </c>
      <c r="U816" s="83">
        <v>1.4865430461282303E-2</v>
      </c>
      <c r="V816" s="83">
        <v>5.635134739726106E-2</v>
      </c>
      <c r="W816" s="29">
        <v>0.26379902429812763</v>
      </c>
      <c r="X816">
        <v>0.70769416103848481</v>
      </c>
      <c r="Y816">
        <v>0.63409141701113803</v>
      </c>
      <c r="Z816" s="5">
        <v>0</v>
      </c>
      <c r="AA816">
        <v>0</v>
      </c>
      <c r="AB816" s="5">
        <f>SUM(TBL_DATA[[#This Row],[Consumer.Discretionary.1]:[Utilities.1]])*SQRT(252)</f>
        <v>0.1202801989893946</v>
      </c>
      <c r="AC816" s="5">
        <v>0.28885385214181497</v>
      </c>
      <c r="AD816" s="5">
        <v>6.8709074294258002E-2</v>
      </c>
      <c r="AE816" s="5">
        <v>0.145670237812938</v>
      </c>
      <c r="AF816" s="5">
        <v>0.11867828210933198</v>
      </c>
      <c r="AG816" s="5">
        <v>-6.1190979372299998E-4</v>
      </c>
      <c r="AH816" s="5">
        <v>1.6986821826708E-2</v>
      </c>
      <c r="AI816" s="13">
        <v>0.34326942819883399</v>
      </c>
      <c r="AJ816" s="13">
        <v>2.2634688906211002E-2</v>
      </c>
      <c r="AK816" s="13">
        <v>8.5362752731659979E-3</v>
      </c>
      <c r="AL816" s="13">
        <v>7.4302928190562001E-2</v>
      </c>
      <c r="AM816" s="13">
        <v>-0.51889751569401199</v>
      </c>
      <c r="AN816" s="13">
        <v>1.18181133101425</v>
      </c>
      <c r="AO816" s="13">
        <v>-0.613679167748161</v>
      </c>
      <c r="AP816" s="13">
        <v>0.56813216326608895</v>
      </c>
      <c r="AQ816" s="13">
        <v>1.795490498762411</v>
      </c>
      <c r="AR816" s="19">
        <v>2.7114258030228279E-3</v>
      </c>
      <c r="AS816" s="19">
        <v>3.4073129698762719E-4</v>
      </c>
      <c r="AT816" s="19">
        <v>2.519071197685263E-3</v>
      </c>
      <c r="AU816" s="19">
        <v>5.1019227838535548E-4</v>
      </c>
      <c r="AV816" s="19">
        <v>-7.7980668299081123E-6</v>
      </c>
      <c r="AW816" s="19">
        <v>4.3641319367580236E-4</v>
      </c>
      <c r="AX816" s="19">
        <v>8.0900649129908017E-5</v>
      </c>
      <c r="AY816" s="19">
        <v>3.0424718042703627E-3</v>
      </c>
      <c r="AZ816" s="19">
        <v>-2.8152836567576713E-3</v>
      </c>
      <c r="BA816" s="19">
        <v>3.9642702918551656E-4</v>
      </c>
      <c r="BB816" s="19">
        <v>3.6238880865683431E-4</v>
      </c>
      <c r="BC816" s="19">
        <v>3.2170194469579039E-6</v>
      </c>
      <c r="BD816" s="19">
        <v>-1.0810053763200439E-5</v>
      </c>
      <c r="BE816" s="19">
        <v>-5.7876332136065747E-5</v>
      </c>
      <c r="BF816" s="19">
        <v>1.3653766337746431E-5</v>
      </c>
      <c r="BG816" s="19">
        <v>7.6508403067689149E-3</v>
      </c>
      <c r="BH816" s="19">
        <v>-2.2084369242436205E-5</v>
      </c>
      <c r="BI816" t="s">
        <v>929</v>
      </c>
      <c r="BJ816" t="s">
        <v>858</v>
      </c>
      <c r="BK816" s="5">
        <v>8.460487425327301E-2</v>
      </c>
      <c r="BL816" s="5" t="s">
        <v>859</v>
      </c>
      <c r="BM816" s="5" t="s">
        <v>858</v>
      </c>
      <c r="BN816" s="5">
        <v>-1.9501827657222748E-2</v>
      </c>
      <c r="BO816" s="5">
        <f xml:space="preserve"> IF(ISBLANK(TBL_DATA[[#This Row],[SMALL.CAP]]),"",  SUM(TBL_DATA[[#This Row],[LARGE.CAP]:[SMALL.CAP]])*SQRT(252))</f>
        <v>0.12028019898939457</v>
      </c>
    </row>
    <row r="817" spans="1:67" x14ac:dyDescent="0.25">
      <c r="A817" s="3">
        <f>DATE(YEAR(TBL_DATA[[#This Row],[Date]]), MONTH(TBL_DATA[[#This Row],[Date]]), DAY(TBL_DATA[[#This Row],[Date]]))</f>
        <v>41922</v>
      </c>
      <c r="B817" s="73" t="s">
        <v>943</v>
      </c>
      <c r="C817" s="11">
        <v>-4.6412579038428645E-3</v>
      </c>
      <c r="D817" s="6">
        <v>0.17822645920632274</v>
      </c>
      <c r="E817" s="83">
        <v>-2.6312248329842691E-2</v>
      </c>
      <c r="F817" s="55">
        <v>0.40925657475656391</v>
      </c>
      <c r="G817" s="121">
        <v>0.50715392541128401</v>
      </c>
      <c r="H817" s="120">
        <v>2.9880886341503588E-3</v>
      </c>
      <c r="I817" s="55">
        <v>3.0983553923413787E-4</v>
      </c>
      <c r="J817" s="6">
        <v>0.84123434664021779</v>
      </c>
      <c r="K817" s="6">
        <v>0.40627806245917625</v>
      </c>
      <c r="L817" s="6">
        <v>3.2796641507563313E-3</v>
      </c>
      <c r="M817" s="6">
        <v>6.7567538078030426E-2</v>
      </c>
      <c r="N817" s="6">
        <v>5.1710495937661527E-2</v>
      </c>
      <c r="O817" s="6">
        <v>-3.9150179384548345E-2</v>
      </c>
      <c r="P817" s="55">
        <v>-1.1552932615203114E-2</v>
      </c>
      <c r="Q817" s="55">
        <v>-1.0122090104207766E-2</v>
      </c>
      <c r="R817" s="6">
        <v>-4.8616573272441843E-2</v>
      </c>
      <c r="S817" s="83">
        <v>5.5708079787903944E-2</v>
      </c>
      <c r="T817" s="87">
        <v>-0.8727023702403417</v>
      </c>
      <c r="U817" s="83">
        <v>1.4747034386733082E-2</v>
      </c>
      <c r="V817" s="83">
        <v>5.6346197787572265E-2</v>
      </c>
      <c r="W817" s="29">
        <v>0.26172190787974858</v>
      </c>
      <c r="X817">
        <v>0.71214740427195533</v>
      </c>
      <c r="Y817">
        <v>0.63739945282309129</v>
      </c>
      <c r="Z817" s="5">
        <v>0</v>
      </c>
      <c r="AA817">
        <v>0</v>
      </c>
      <c r="AB817" s="5">
        <f>SUM(TBL_DATA[[#This Row],[Consumer.Discretionary.1]:[Utilities.1]])*SQRT(252)</f>
        <v>0.14108746487927173</v>
      </c>
      <c r="AC817" s="5">
        <v>0.26752995699745802</v>
      </c>
      <c r="AD817" s="5">
        <v>6.9304758062218003E-2</v>
      </c>
      <c r="AE817" s="5">
        <v>0.12870045595667101</v>
      </c>
      <c r="AF817" s="5">
        <v>0.11866730441203199</v>
      </c>
      <c r="AG817" s="5">
        <v>0</v>
      </c>
      <c r="AH817" s="5">
        <v>1.6552937152993E-2</v>
      </c>
      <c r="AI817" s="13">
        <v>0.34144373165789299</v>
      </c>
      <c r="AJ817" s="13">
        <v>2.2018228367078001E-2</v>
      </c>
      <c r="AK817" s="13">
        <v>7.5766490952269994E-3</v>
      </c>
      <c r="AL817" s="13">
        <v>7.3999449453614002E-2</v>
      </c>
      <c r="AM817" s="13">
        <v>-0.52958048635258304</v>
      </c>
      <c r="AN817" s="13">
        <v>1.135746665394753</v>
      </c>
      <c r="AO817" s="13">
        <v>-0.61953368059215208</v>
      </c>
      <c r="AP817" s="13">
        <v>0.51621298480260092</v>
      </c>
      <c r="AQ817" s="13">
        <v>1.7552803459869051</v>
      </c>
      <c r="AR817" s="19">
        <v>3.0021712705734374E-3</v>
      </c>
      <c r="AS817" s="19">
        <v>4.8341343488492438E-4</v>
      </c>
      <c r="AT817" s="19">
        <v>3.1122722339397241E-3</v>
      </c>
      <c r="AU817" s="19">
        <v>7.2527870725066666E-4</v>
      </c>
      <c r="AV817" s="19">
        <v>-1.1309215609952357E-5</v>
      </c>
      <c r="AW817" s="19">
        <v>5.9361951342377527E-4</v>
      </c>
      <c r="AX817" s="19">
        <v>1.2738661485891758E-4</v>
      </c>
      <c r="AY817" s="19">
        <v>4.0781885917505131E-3</v>
      </c>
      <c r="AZ817" s="19">
        <v>-4.0849235069351977E-3</v>
      </c>
      <c r="BA817" s="19">
        <v>6.0487407437855164E-4</v>
      </c>
      <c r="BB817" s="19">
        <v>2.5670316670160396E-4</v>
      </c>
      <c r="BC817" s="19">
        <v>4.2336291285823472E-6</v>
      </c>
      <c r="BD817" s="19">
        <v>-1.423090615697226E-5</v>
      </c>
      <c r="BE817" s="19">
        <v>-7.6201466763873847E-5</v>
      </c>
      <c r="BF817" s="19">
        <v>1.7974692303542694E-5</v>
      </c>
      <c r="BG817" s="19">
        <v>8.9849805472184477E-3</v>
      </c>
      <c r="BH817" s="19">
        <v>-2.9081610512761996E-5</v>
      </c>
      <c r="BI817" t="s">
        <v>929</v>
      </c>
      <c r="BJ817" t="s">
        <v>858</v>
      </c>
      <c r="BK817" s="5">
        <v>8.3440989255905151E-2</v>
      </c>
      <c r="BL817" s="5" t="s">
        <v>859</v>
      </c>
      <c r="BM817" s="5" t="s">
        <v>858</v>
      </c>
      <c r="BN817" s="5">
        <v>-1.9725482910871506E-2</v>
      </c>
      <c r="BO817" s="5">
        <f xml:space="preserve"> IF(ISBLANK(TBL_DATA[[#This Row],[SMALL.CAP]]),"",  SUM(TBL_DATA[[#This Row],[LARGE.CAP]:[SMALL.CAP]])*SQRT(252))</f>
        <v>0.14108746487927171</v>
      </c>
    </row>
    <row r="818" spans="1:67" x14ac:dyDescent="0.25">
      <c r="A818" s="3">
        <f>DATE(YEAR(TBL_DATA[[#This Row],[Date]]), MONTH(TBL_DATA[[#This Row],[Date]]), DAY(TBL_DATA[[#This Row],[Date]]))</f>
        <v>41925</v>
      </c>
      <c r="B818" s="73" t="s">
        <v>944</v>
      </c>
      <c r="C818" s="11">
        <v>-1.7517714735242418E-3</v>
      </c>
      <c r="D818" s="6">
        <v>0.17616247570573362</v>
      </c>
      <c r="E818" s="83">
        <v>-6.364534755680662E-4</v>
      </c>
      <c r="F818" s="55">
        <v>0.38644791608047085</v>
      </c>
      <c r="G818" s="121">
        <v>0.48855952177322448</v>
      </c>
      <c r="H818" s="120">
        <v>3.0343812791215796E-3</v>
      </c>
      <c r="I818" s="55">
        <v>2.0425106018683969E-2</v>
      </c>
      <c r="J818" s="6">
        <v>0.80795459010982851</v>
      </c>
      <c r="K818" s="6">
        <v>0.39725822352544254</v>
      </c>
      <c r="L818" s="6">
        <v>3.2941111451340395E-3</v>
      </c>
      <c r="M818" s="6">
        <v>6.7355470150479796E-2</v>
      </c>
      <c r="N818" s="6">
        <v>5.1402568531529358E-2</v>
      </c>
      <c r="O818" s="6">
        <v>-4.0833368690643468E-2</v>
      </c>
      <c r="P818" s="55">
        <v>-1.1492757078036391E-2</v>
      </c>
      <c r="Q818" s="55">
        <v>-1.0066405418929234E-2</v>
      </c>
      <c r="R818" s="6">
        <v>-3.2494909937381133E-2</v>
      </c>
      <c r="S818" s="83">
        <v>5.6298796041300295E-2</v>
      </c>
      <c r="T818" s="87">
        <v>-0.57718658696614322</v>
      </c>
      <c r="U818" s="83">
        <v>9.2128776948119384E-3</v>
      </c>
      <c r="V818" s="83">
        <v>5.5812908261718884E-2</v>
      </c>
      <c r="W818" s="29">
        <v>0.16506714990752225</v>
      </c>
      <c r="X818">
        <v>0.69897032968018369</v>
      </c>
      <c r="Y818">
        <v>0.63028424026421814</v>
      </c>
      <c r="Z818" s="5">
        <v>0</v>
      </c>
      <c r="AA818">
        <v>0</v>
      </c>
      <c r="AB818" s="5">
        <f>SUM(TBL_DATA[[#This Row],[Consumer.Discretionary.1]:[Utilities.1]])*SQRT(252)</f>
        <v>0.14335640128701904</v>
      </c>
      <c r="AC818" s="5">
        <v>0.27286385740811303</v>
      </c>
      <c r="AD818" s="5">
        <v>5.9287786107158999E-2</v>
      </c>
      <c r="AE818" s="5">
        <v>0.113852662513945</v>
      </c>
      <c r="AF818" s="5">
        <v>0.118205532825243</v>
      </c>
      <c r="AG818" s="5">
        <v>0</v>
      </c>
      <c r="AH818" s="5">
        <v>1.6512293721916999E-2</v>
      </c>
      <c r="AI818" s="13">
        <v>0.33857688454831902</v>
      </c>
      <c r="AJ818" s="13">
        <v>2.2132348579528997E-2</v>
      </c>
      <c r="AK818" s="13">
        <v>7.2262261916339991E-3</v>
      </c>
      <c r="AL818" s="13">
        <v>7.2491776991540996E-2</v>
      </c>
      <c r="AM818" s="13">
        <v>-0.50002579857859397</v>
      </c>
      <c r="AN818" s="13">
        <v>1.1754920028907869</v>
      </c>
      <c r="AO818" s="13">
        <v>-0.65436843258198096</v>
      </c>
      <c r="AP818" s="13">
        <v>0.52112357030880596</v>
      </c>
      <c r="AQ818" s="13">
        <v>1.8298604354727679</v>
      </c>
      <c r="AR818" s="19">
        <v>3.2831107214297355E-3</v>
      </c>
      <c r="AS818" s="19">
        <v>4.6134761310945592E-4</v>
      </c>
      <c r="AT818" s="19">
        <v>3.2022560380146133E-3</v>
      </c>
      <c r="AU818" s="19">
        <v>7.3137006666876129E-4</v>
      </c>
      <c r="AV818" s="19">
        <v>-9.9914249196253323E-6</v>
      </c>
      <c r="AW818" s="19">
        <v>5.777258810452814E-4</v>
      </c>
      <c r="AX818" s="19">
        <v>1.6682619413985544E-4</v>
      </c>
      <c r="AY818" s="19">
        <v>4.1924734414457362E-3</v>
      </c>
      <c r="AZ818" s="19">
        <v>-4.5319574322934941E-3</v>
      </c>
      <c r="BA818" s="19">
        <v>6.4488164437808944E-4</v>
      </c>
      <c r="BB818" s="19">
        <v>3.1256170113949953E-4</v>
      </c>
      <c r="BC818" s="19">
        <v>4.7966883379921954E-6</v>
      </c>
      <c r="BD818" s="19">
        <v>-1.6125115243391614E-5</v>
      </c>
      <c r="BE818" s="19">
        <v>-8.6347557918354547E-5</v>
      </c>
      <c r="BF818" s="19">
        <v>2.036727673649043E-5</v>
      </c>
      <c r="BG818" s="19">
        <v>9.1408684687763926E-3</v>
      </c>
      <c r="BH818" s="19">
        <v>-3.2955316531219853E-5</v>
      </c>
      <c r="BI818" t="s">
        <v>929</v>
      </c>
      <c r="BJ818" t="s">
        <v>858</v>
      </c>
      <c r="BK818" s="5">
        <v>8.3998821675777435E-2</v>
      </c>
      <c r="BL818" s="5" t="s">
        <v>945</v>
      </c>
      <c r="BM818" s="5" t="s">
        <v>858</v>
      </c>
      <c r="BN818" s="5">
        <v>-2.892678789794445E-2</v>
      </c>
      <c r="BO818" s="5">
        <f xml:space="preserve"> IF(ISBLANK(TBL_DATA[[#This Row],[SMALL.CAP]]),"",  SUM(TBL_DATA[[#This Row],[LARGE.CAP]:[SMALL.CAP]])*SQRT(252))</f>
        <v>0.14335640128701904</v>
      </c>
    </row>
    <row r="819" spans="1:67" x14ac:dyDescent="0.25">
      <c r="A819" s="3">
        <f>DATE(YEAR(TBL_DATA[[#This Row],[Date]]), MONTH(TBL_DATA[[#This Row],[Date]]), DAY(TBL_DATA[[#This Row],[Date]]))</f>
        <v>41926</v>
      </c>
      <c r="B819" s="73" t="s">
        <v>946</v>
      </c>
      <c r="C819" s="11">
        <v>4.9757263014827196E-3</v>
      </c>
      <c r="D819" s="6">
        <v>0.18201473827091963</v>
      </c>
      <c r="E819" s="83">
        <v>2.165917347906321E-2</v>
      </c>
      <c r="F819" s="55">
        <v>0.39058610692128043</v>
      </c>
      <c r="G819" s="121">
        <v>0.48490516617878976</v>
      </c>
      <c r="H819" s="120">
        <v>3.0808786585194573E-3</v>
      </c>
      <c r="I819" s="55">
        <v>4.1234097582647067E-2</v>
      </c>
      <c r="J819" s="6">
        <v>0.81530659020875573</v>
      </c>
      <c r="K819" s="6">
        <v>0.39411421632504379</v>
      </c>
      <c r="L819" s="6">
        <v>3.3413839176593021E-3</v>
      </c>
      <c r="M819" s="6">
        <v>6.81445718382577E-2</v>
      </c>
      <c r="N819" s="6">
        <v>5.1402568531529358E-2</v>
      </c>
      <c r="O819" s="6">
        <v>-3.6060818055732913E-2</v>
      </c>
      <c r="P819" s="55">
        <v>-1.1556468909728577E-2</v>
      </c>
      <c r="Q819" s="55">
        <v>-1.0113406855770762E-2</v>
      </c>
      <c r="R819" s="6">
        <v>-2.8160667779712489E-2</v>
      </c>
      <c r="S819" s="83">
        <v>5.6553901623844299E-2</v>
      </c>
      <c r="T819" s="87">
        <v>-0.49794385482043146</v>
      </c>
      <c r="U819" s="83">
        <v>3.5247093031647303E-3</v>
      </c>
      <c r="V819" s="83">
        <v>5.5195733737450292E-2</v>
      </c>
      <c r="W819" s="29">
        <v>6.3858364849912586E-2</v>
      </c>
      <c r="X819">
        <v>0.69635132381491871</v>
      </c>
      <c r="Y819">
        <v>0.62778516733437073</v>
      </c>
      <c r="Z819" s="5">
        <v>0</v>
      </c>
      <c r="AA819">
        <v>0</v>
      </c>
      <c r="AB819" s="5">
        <f>SUM(TBL_DATA[[#This Row],[Consumer.Discretionary.1]:[Utilities.1]])*SQRT(252)</f>
        <v>0.13920386591490772</v>
      </c>
      <c r="AC819" s="5">
        <v>0.27422111440313302</v>
      </c>
      <c r="AD819" s="5">
        <v>5.7619683949262999E-2</v>
      </c>
      <c r="AE819" s="5">
        <v>0.11360346464823398</v>
      </c>
      <c r="AF819" s="5">
        <v>0.120324178732349</v>
      </c>
      <c r="AG819" s="5">
        <v>0</v>
      </c>
      <c r="AH819" s="5">
        <v>1.6559901741041001E-2</v>
      </c>
      <c r="AI819" s="13">
        <v>0.34793216562763496</v>
      </c>
      <c r="AJ819" s="13">
        <v>2.2953822857994001E-2</v>
      </c>
      <c r="AK819" s="13">
        <v>7.7211761959279993E-3</v>
      </c>
      <c r="AL819" s="13">
        <v>7.2713101187561996E-2</v>
      </c>
      <c r="AM819" s="13">
        <v>-0.52478482738161913</v>
      </c>
      <c r="AN819" s="13">
        <v>1.1214036206818911</v>
      </c>
      <c r="AO819" s="13">
        <v>-0.6125398387203711</v>
      </c>
      <c r="AP819" s="13">
        <v>0.50886378196152005</v>
      </c>
      <c r="AQ819" s="13">
        <v>1.7339434594022622</v>
      </c>
      <c r="AR819" s="19">
        <v>3.2091854585535617E-3</v>
      </c>
      <c r="AS819" s="19">
        <v>4.4217607969744891E-4</v>
      </c>
      <c r="AT819" s="19">
        <v>3.0612141414633957E-3</v>
      </c>
      <c r="AU819" s="19">
        <v>7.3184533277378385E-4</v>
      </c>
      <c r="AV819" s="19">
        <v>-9.7979857304037092E-6</v>
      </c>
      <c r="AW819" s="19">
        <v>5.5856918725918578E-4</v>
      </c>
      <c r="AX819" s="19">
        <v>1.6545658074780127E-4</v>
      </c>
      <c r="AY819" s="19">
        <v>4.1271632606030527E-3</v>
      </c>
      <c r="AZ819" s="19">
        <v>-4.458201338990408E-3</v>
      </c>
      <c r="BA819" s="19">
        <v>6.3413281244037629E-4</v>
      </c>
      <c r="BB819" s="19">
        <v>3.0727577474473915E-4</v>
      </c>
      <c r="BC819" s="19">
        <v>4.8066838513395925E-6</v>
      </c>
      <c r="BD819" s="19">
        <v>-1.6158951241653321E-5</v>
      </c>
      <c r="BE819" s="19">
        <v>-8.6529240224049296E-5</v>
      </c>
      <c r="BF819" s="19">
        <v>2.0410022957136598E-5</v>
      </c>
      <c r="BG819" s="19">
        <v>8.879515678829001E-3</v>
      </c>
      <c r="BH819" s="19">
        <v>-3.3024890609239061E-5</v>
      </c>
      <c r="BI819" t="s">
        <v>887</v>
      </c>
      <c r="BJ819" t="s">
        <v>858</v>
      </c>
      <c r="BK819" s="5">
        <v>8.5644952952861786E-2</v>
      </c>
      <c r="BL819" s="5" t="s">
        <v>859</v>
      </c>
      <c r="BM819" s="5" t="s">
        <v>858</v>
      </c>
      <c r="BN819" s="5">
        <v>-1.9870437681674957E-2</v>
      </c>
      <c r="BO819" s="5">
        <f xml:space="preserve"> IF(ISBLANK(TBL_DATA[[#This Row],[SMALL.CAP]]),"",  SUM(TBL_DATA[[#This Row],[LARGE.CAP]:[SMALL.CAP]])*SQRT(252))</f>
        <v>0.13920386591490769</v>
      </c>
    </row>
    <row r="820" spans="1:67" x14ac:dyDescent="0.25">
      <c r="A820" s="3">
        <f>DATE(YEAR(TBL_DATA[[#This Row],[Date]]), MONTH(TBL_DATA[[#This Row],[Date]]), DAY(TBL_DATA[[#This Row],[Date]]))</f>
        <v>41927</v>
      </c>
      <c r="B820" s="73" t="s">
        <v>947</v>
      </c>
      <c r="C820" s="11">
        <v>5.222277041744876E-4</v>
      </c>
      <c r="D820" s="6">
        <v>0.18263201911398719</v>
      </c>
      <c r="E820" s="83">
        <v>2.8372011035932676E-2</v>
      </c>
      <c r="F820" s="55">
        <v>0.38903146430492169</v>
      </c>
      <c r="G820" s="121">
        <v>0.47430797793095075</v>
      </c>
      <c r="H820" s="120">
        <v>3.1048446966521295E-3</v>
      </c>
      <c r="I820" s="55">
        <v>5.7577538561069286E-2</v>
      </c>
      <c r="J820" s="6">
        <v>0.7840409750506111</v>
      </c>
      <c r="K820" s="6">
        <v>0.3742664131054006</v>
      </c>
      <c r="L820" s="6">
        <v>3.3874190229223073E-3</v>
      </c>
      <c r="M820" s="6">
        <v>6.7978951075958902E-2</v>
      </c>
      <c r="N820" s="6">
        <v>5.1130749564212361E-2</v>
      </c>
      <c r="O820" s="6">
        <v>-3.5557422309782427E-2</v>
      </c>
      <c r="P820" s="55">
        <v>-1.1478695806503382E-2</v>
      </c>
      <c r="Q820" s="55">
        <v>-1.0039141017041823E-2</v>
      </c>
      <c r="R820" s="6">
        <v>-2.233856762104891E-2</v>
      </c>
      <c r="S820" s="83">
        <v>5.6826965248179644E-2</v>
      </c>
      <c r="T820" s="87">
        <v>-0.39309802174882968</v>
      </c>
      <c r="U820" s="83">
        <v>1.6794744142656803E-2</v>
      </c>
      <c r="V820" s="83">
        <v>5.5648871650283066E-2</v>
      </c>
      <c r="W820" s="29">
        <v>0.30179846679014155</v>
      </c>
      <c r="X820">
        <v>0.68870020903942719</v>
      </c>
      <c r="Y820">
        <v>0.61177317128605802</v>
      </c>
      <c r="Z820" s="5">
        <v>0</v>
      </c>
      <c r="AA820">
        <v>0</v>
      </c>
      <c r="AB820" s="5">
        <f>SUM(TBL_DATA[[#This Row],[Consumer.Discretionary.1]:[Utilities.1]])*SQRT(252)</f>
        <v>0.13607039197526813</v>
      </c>
      <c r="AC820" s="5">
        <v>0.27444066316302801</v>
      </c>
      <c r="AD820" s="5">
        <v>5.76383056677E-2</v>
      </c>
      <c r="AE820" s="5">
        <v>0.10183381591629201</v>
      </c>
      <c r="AF820" s="5">
        <v>0.119008156044434</v>
      </c>
      <c r="AG820" s="5">
        <v>0</v>
      </c>
      <c r="AH820" s="5">
        <v>1.7630131528899001E-2</v>
      </c>
      <c r="AI820" s="13">
        <v>0.363102854654964</v>
      </c>
      <c r="AJ820" s="13">
        <v>2.3372466599747996E-2</v>
      </c>
      <c r="AK820" s="13">
        <v>7.6973455560489998E-3</v>
      </c>
      <c r="AL820" s="13">
        <v>7.2970076143205997E-2</v>
      </c>
      <c r="AM820" s="13">
        <v>-0.55387828700471198</v>
      </c>
      <c r="AN820" s="13">
        <v>1.1379895519174388</v>
      </c>
      <c r="AO820" s="13">
        <v>-0.65417402364783095</v>
      </c>
      <c r="AP820" s="13">
        <v>0.48381552826960783</v>
      </c>
      <c r="AQ820" s="13">
        <v>1.7921635755652696</v>
      </c>
      <c r="AR820" s="19">
        <v>3.1979905369889598E-3</v>
      </c>
      <c r="AS820" s="19">
        <v>3.8563918642397815E-4</v>
      </c>
      <c r="AT820" s="19">
        <v>3.0682870037476509E-3</v>
      </c>
      <c r="AU820" s="19">
        <v>6.9820259555598374E-4</v>
      </c>
      <c r="AV820" s="19">
        <v>-9.7108728084171054E-6</v>
      </c>
      <c r="AW820" s="19">
        <v>5.1532014640276165E-4</v>
      </c>
      <c r="AX820" s="19">
        <v>1.6144783708500521E-4</v>
      </c>
      <c r="AY820" s="19">
        <v>3.9399088196930693E-3</v>
      </c>
      <c r="AZ820" s="19">
        <v>-4.2803826103844488E-3</v>
      </c>
      <c r="BA820" s="19">
        <v>6.1437902790252639E-4</v>
      </c>
      <c r="BB820" s="19">
        <v>2.8054732857479879E-4</v>
      </c>
      <c r="BC820" s="19">
        <v>4.9968061040855693E-6</v>
      </c>
      <c r="BD820" s="19">
        <v>-1.6798616124945253E-5</v>
      </c>
      <c r="BE820" s="19">
        <v>-8.9955666737564981E-5</v>
      </c>
      <c r="BF820" s="19">
        <v>2.1217989196469901E-5</v>
      </c>
      <c r="BG820" s="19">
        <v>8.6865016299310562E-3</v>
      </c>
      <c r="BH820" s="19">
        <v>-3.4333143187232821E-5</v>
      </c>
      <c r="BI820" t="s">
        <v>887</v>
      </c>
      <c r="BJ820" t="s">
        <v>858</v>
      </c>
      <c r="BK820" s="5">
        <v>8.7965086102485657E-2</v>
      </c>
      <c r="BL820" s="5" t="s">
        <v>945</v>
      </c>
      <c r="BM820" s="5" t="s">
        <v>858</v>
      </c>
      <c r="BN820" s="5">
        <v>-2.4153802543878555E-2</v>
      </c>
      <c r="BO820" s="5">
        <f xml:space="preserve"> IF(ISBLANK(TBL_DATA[[#This Row],[SMALL.CAP]]),"",  SUM(TBL_DATA[[#This Row],[LARGE.CAP]:[SMALL.CAP]])*SQRT(252))</f>
        <v>0.13607039197526816</v>
      </c>
    </row>
    <row r="821" spans="1:67" x14ac:dyDescent="0.25">
      <c r="A821" s="3">
        <f>DATE(YEAR(TBL_DATA[[#This Row],[Date]]), MONTH(TBL_DATA[[#This Row],[Date]]), DAY(TBL_DATA[[#This Row],[Date]]))</f>
        <v>41928</v>
      </c>
      <c r="B821" s="73" t="s">
        <v>948</v>
      </c>
      <c r="C821" s="11">
        <v>3.762189164342762E-3</v>
      </c>
      <c r="D821" s="6">
        <v>0.18708130448170257</v>
      </c>
      <c r="E821" s="83">
        <v>2.679769210063343E-2</v>
      </c>
      <c r="F821" s="55">
        <v>0.37902177810863719</v>
      </c>
      <c r="G821" s="121">
        <v>0.45246215916644755</v>
      </c>
      <c r="H821" s="120">
        <v>3.1067073042873993E-3</v>
      </c>
      <c r="I821" s="55">
        <v>5.3629671862890138E-2</v>
      </c>
      <c r="J821" s="6">
        <v>0.74936356466500564</v>
      </c>
      <c r="K821" s="6">
        <v>0.34726156649895784</v>
      </c>
      <c r="L821" s="6">
        <v>3.3920548124203777E-3</v>
      </c>
      <c r="M821" s="6">
        <v>6.6648984918572782E-2</v>
      </c>
      <c r="N821" s="6">
        <v>5.1130749564212361E-2</v>
      </c>
      <c r="O821" s="6">
        <v>-3.1929006894365508E-2</v>
      </c>
      <c r="P821" s="55">
        <v>-1.1317093250567701E-2</v>
      </c>
      <c r="Q821" s="55">
        <v>-9.9057024607175463E-3</v>
      </c>
      <c r="R821" s="6">
        <v>-2.5935270055441717E-2</v>
      </c>
      <c r="S821" s="83">
        <v>5.6516492356853798E-2</v>
      </c>
      <c r="T821" s="87">
        <v>-0.4588973762151134</v>
      </c>
      <c r="U821" s="83">
        <v>2.2873698955493627E-2</v>
      </c>
      <c r="V821" s="83">
        <v>5.6053674930850172E-2</v>
      </c>
      <c r="W821" s="29">
        <v>0.40806778473867134</v>
      </c>
      <c r="X821">
        <v>0.6726530748955567</v>
      </c>
      <c r="Y821">
        <v>0.58928903476898153</v>
      </c>
      <c r="Z821" s="5">
        <v>0</v>
      </c>
      <c r="AA821">
        <v>0</v>
      </c>
      <c r="AB821" s="5">
        <f>SUM(TBL_DATA[[#This Row],[Consumer.Discretionary.1]:[Utilities.1]])*SQRT(252)</f>
        <v>0.13496340773497556</v>
      </c>
      <c r="AC821" s="5">
        <v>0.249809260820893</v>
      </c>
      <c r="AD821" s="5">
        <v>5.6658776254366001E-2</v>
      </c>
      <c r="AE821" s="5">
        <v>0.11406627082858702</v>
      </c>
      <c r="AF821" s="5">
        <v>0.11821461328379501</v>
      </c>
      <c r="AG821" s="5">
        <v>0</v>
      </c>
      <c r="AH821" s="5">
        <v>1.710858297482E-2</v>
      </c>
      <c r="AI821" s="13">
        <v>0.36288053000861392</v>
      </c>
      <c r="AJ821" s="13">
        <v>2.3512083465099004E-2</v>
      </c>
      <c r="AK821" s="13">
        <v>1.2376985378759E-2</v>
      </c>
      <c r="AL821" s="13">
        <v>7.0572321532954008E-2</v>
      </c>
      <c r="AM821" s="13">
        <v>-0.55190463420921598</v>
      </c>
      <c r="AN821" s="13">
        <v>1.1328014346318456</v>
      </c>
      <c r="AO821" s="13">
        <v>-0.65950664429317496</v>
      </c>
      <c r="AP821" s="13">
        <v>0.47329479033867061</v>
      </c>
      <c r="AQ821" s="13">
        <v>1.7923080789250205</v>
      </c>
      <c r="AR821" s="19">
        <v>3.2583105082788825E-3</v>
      </c>
      <c r="AS821" s="19">
        <v>3.8741970366127618E-4</v>
      </c>
      <c r="AT821" s="19">
        <v>2.837446334900792E-3</v>
      </c>
      <c r="AU821" s="19">
        <v>7.790727354440916E-4</v>
      </c>
      <c r="AV821" s="19">
        <v>-9.6815005857879476E-6</v>
      </c>
      <c r="AW821" s="19">
        <v>4.765915994761528E-4</v>
      </c>
      <c r="AX821" s="19">
        <v>1.6118900469997587E-4</v>
      </c>
      <c r="AY821" s="19">
        <v>3.5183132859181012E-3</v>
      </c>
      <c r="AZ821" s="19">
        <v>-3.7746698452394865E-3</v>
      </c>
      <c r="BA821" s="19">
        <v>5.9885559871172573E-4</v>
      </c>
      <c r="BB821" s="19">
        <v>2.6904812141418988E-4</v>
      </c>
      <c r="BC821" s="19">
        <v>5.3561296849083869E-6</v>
      </c>
      <c r="BD821" s="19">
        <v>-1.8007409932831975E-5</v>
      </c>
      <c r="BE821" s="19">
        <v>-9.6430374458583942E-5</v>
      </c>
      <c r="BF821" s="19">
        <v>2.2744821596479518E-5</v>
      </c>
      <c r="BG821" s="19">
        <v>8.6250375003325743E-3</v>
      </c>
      <c r="BH821" s="19">
        <v>-3.6805120542630162E-5</v>
      </c>
      <c r="BI821" t="s">
        <v>887</v>
      </c>
      <c r="BJ821" t="s">
        <v>858</v>
      </c>
      <c r="BK821" s="5">
        <v>8.5647590458393097E-2</v>
      </c>
      <c r="BL821" s="5" t="s">
        <v>859</v>
      </c>
      <c r="BM821" s="5" t="s">
        <v>858</v>
      </c>
      <c r="BN821" s="5">
        <v>-1.930745504796505E-2</v>
      </c>
      <c r="BO821" s="5">
        <f xml:space="preserve"> IF(ISBLANK(TBL_DATA[[#This Row],[SMALL.CAP]]),"",  SUM(TBL_DATA[[#This Row],[LARGE.CAP]:[SMALL.CAP]])*SQRT(252))</f>
        <v>0.13496340773497556</v>
      </c>
    </row>
    <row r="822" spans="1:67" x14ac:dyDescent="0.25">
      <c r="A822" s="3">
        <f>DATE(YEAR(TBL_DATA[[#This Row],[Date]]), MONTH(TBL_DATA[[#This Row],[Date]]), DAY(TBL_DATA[[#This Row],[Date]]))</f>
        <v>41929</v>
      </c>
      <c r="B822" s="73" t="s">
        <v>949</v>
      </c>
      <c r="C822" s="11">
        <v>1.9822661637609222E-3</v>
      </c>
      <c r="D822" s="6">
        <v>0.1894344155852099</v>
      </c>
      <c r="E822" s="83">
        <v>8.9253300983804795E-3</v>
      </c>
      <c r="F822" s="55">
        <v>0.36828645507517921</v>
      </c>
      <c r="G822" s="121">
        <v>0.44799790292565683</v>
      </c>
      <c r="H822" s="120">
        <v>3.1259074813287969E-3</v>
      </c>
      <c r="I822" s="55">
        <v>3.7641484247957768E-2</v>
      </c>
      <c r="J822" s="6">
        <v>0.73081816269051769</v>
      </c>
      <c r="K822" s="6">
        <v>0.34619038935855234</v>
      </c>
      <c r="L822" s="6">
        <v>3.4019772588926955E-3</v>
      </c>
      <c r="M822" s="6">
        <v>6.6789166927369512E-2</v>
      </c>
      <c r="N822" s="6">
        <v>5.1130749564212361E-2</v>
      </c>
      <c r="O822" s="6">
        <v>-3.0010032520613739E-2</v>
      </c>
      <c r="P822" s="55">
        <v>-1.1312314101879902E-2</v>
      </c>
      <c r="Q822" s="55">
        <v>-9.8979547507476798E-3</v>
      </c>
      <c r="R822" s="6">
        <v>-3.8243802794638015E-2</v>
      </c>
      <c r="S822" s="83">
        <v>5.655948804614841E-2</v>
      </c>
      <c r="T822" s="87">
        <v>-0.67616953610743202</v>
      </c>
      <c r="U822" s="83">
        <v>1.03538487181567E-2</v>
      </c>
      <c r="V822" s="83">
        <v>5.6086013769020018E-2</v>
      </c>
      <c r="W822" s="29">
        <v>0.18460660728710601</v>
      </c>
      <c r="X822">
        <v>0.66932645467339535</v>
      </c>
      <c r="Y822">
        <v>0.58837946034727651</v>
      </c>
      <c r="Z822" s="5">
        <v>0</v>
      </c>
      <c r="AA822">
        <v>0</v>
      </c>
      <c r="AB822" s="5">
        <f>SUM(TBL_DATA[[#This Row],[Consumer.Discretionary.1]:[Utilities.1]])*SQRT(252)</f>
        <v>0.15988759291785928</v>
      </c>
      <c r="AC822" s="5">
        <v>0.25899694731467904</v>
      </c>
      <c r="AD822" s="5">
        <v>5.6510531003669998E-2</v>
      </c>
      <c r="AE822" s="5">
        <v>0.14118159394763399</v>
      </c>
      <c r="AF822" s="5">
        <v>0.118834169123386</v>
      </c>
      <c r="AG822" s="5">
        <v>0</v>
      </c>
      <c r="AH822" s="5">
        <v>1.7471778303943E-2</v>
      </c>
      <c r="AI822" s="13">
        <v>0.34464018364835997</v>
      </c>
      <c r="AJ822" s="13">
        <v>1.8600430996411999E-2</v>
      </c>
      <c r="AK822" s="13">
        <v>1.1784861567543001E-2</v>
      </c>
      <c r="AL822" s="13">
        <v>7.168758630500599E-2</v>
      </c>
      <c r="AM822" s="13">
        <v>-0.51378253353124603</v>
      </c>
      <c r="AN822" s="13">
        <v>1.1575539792936542</v>
      </c>
      <c r="AO822" s="13">
        <v>-0.6316284306142671</v>
      </c>
      <c r="AP822" s="13">
        <v>0.52592554867938712</v>
      </c>
      <c r="AQ822" s="13">
        <v>1.7891824099079212</v>
      </c>
      <c r="AR822" s="19">
        <v>3.7534279743756285E-3</v>
      </c>
      <c r="AS822" s="19">
        <v>3.544355716088507E-4</v>
      </c>
      <c r="AT822" s="19">
        <v>3.1312699467099204E-3</v>
      </c>
      <c r="AU822" s="19">
        <v>8.8729139068932769E-4</v>
      </c>
      <c r="AV822" s="19">
        <v>-6.3789650369045415E-6</v>
      </c>
      <c r="AW822" s="19">
        <v>4.6532903485167905E-4</v>
      </c>
      <c r="AX822" s="19">
        <v>1.0389352127590862E-4</v>
      </c>
      <c r="AY822" s="19">
        <v>3.4201516544288858E-3</v>
      </c>
      <c r="AZ822" s="19">
        <v>-3.3187136111549123E-3</v>
      </c>
      <c r="BA822" s="19">
        <v>3.6556297201217284E-4</v>
      </c>
      <c r="BB822" s="19">
        <v>9.1570214322486481E-4</v>
      </c>
      <c r="BC822" s="19">
        <v>2.5596373733081048E-6</v>
      </c>
      <c r="BD822" s="19">
        <v>-8.6036366781938498E-6</v>
      </c>
      <c r="BE822" s="19">
        <v>-4.6068752970709763E-5</v>
      </c>
      <c r="BF822" s="19">
        <v>1.0867020750561942E-5</v>
      </c>
      <c r="BG822" s="19">
        <v>1.0130798774603043E-2</v>
      </c>
      <c r="BH822" s="19">
        <v>-1.7581410092587306E-5</v>
      </c>
      <c r="BI822" t="s">
        <v>929</v>
      </c>
      <c r="BJ822" t="s">
        <v>858</v>
      </c>
      <c r="BK822" s="5">
        <v>8.5951186716556549E-2</v>
      </c>
      <c r="BL822" s="5" t="s">
        <v>859</v>
      </c>
      <c r="BM822" s="5" t="s">
        <v>858</v>
      </c>
      <c r="BN822" s="5">
        <v>-1.9503802061080933E-2</v>
      </c>
      <c r="BO822" s="5">
        <f xml:space="preserve"> IF(ISBLANK(TBL_DATA[[#This Row],[SMALL.CAP]]),"",  SUM(TBL_DATA[[#This Row],[LARGE.CAP]:[SMALL.CAP]])*SQRT(252))</f>
        <v>0.15988759291785928</v>
      </c>
    </row>
    <row r="823" spans="1:67" x14ac:dyDescent="0.25">
      <c r="A823" s="3">
        <f>DATE(YEAR(TBL_DATA[[#This Row],[Date]]), MONTH(TBL_DATA[[#This Row],[Date]]), DAY(TBL_DATA[[#This Row],[Date]]))</f>
        <v>41932</v>
      </c>
      <c r="B823" s="73" t="s">
        <v>950</v>
      </c>
      <c r="C823" s="11">
        <v>1.4485167882206604E-4</v>
      </c>
      <c r="D823" s="6">
        <v>0.18960670715715611</v>
      </c>
      <c r="E823" s="83">
        <v>-5.4045516494359847E-3</v>
      </c>
      <c r="F823" s="55">
        <v>0.35967545240377702</v>
      </c>
      <c r="G823" s="122">
        <v>0.43648772053751617</v>
      </c>
      <c r="H823" s="120">
        <v>3.152124993320478E-3</v>
      </c>
      <c r="I823" s="55">
        <v>2.1834522155615543E-2</v>
      </c>
      <c r="J823" s="6">
        <v>0.70731278479385529</v>
      </c>
      <c r="K823" s="6">
        <v>0.33317507931099544</v>
      </c>
      <c r="L823" s="6">
        <v>3.4289223426347327E-3</v>
      </c>
      <c r="M823" s="6">
        <v>6.6657958534698844E-2</v>
      </c>
      <c r="N823" s="6">
        <v>5.1130749564212361E-2</v>
      </c>
      <c r="O823" s="6">
        <v>-2.986952784538377E-2</v>
      </c>
      <c r="P823" s="55">
        <v>-1.1318354429986147E-2</v>
      </c>
      <c r="Q823" s="55">
        <v>-9.9067736105478837E-3</v>
      </c>
      <c r="R823" s="54">
        <v>-5.2703348399332106E-2</v>
      </c>
      <c r="S823" s="83">
        <v>5.6459142979679161E-2</v>
      </c>
      <c r="T823" s="87">
        <v>-0.93347765513020908</v>
      </c>
      <c r="U823" s="83">
        <v>-2.1386543276590286E-3</v>
      </c>
      <c r="V823" s="83">
        <v>5.6326615166005282E-2</v>
      </c>
      <c r="W823" s="29">
        <v>-3.7968806067185223E-2</v>
      </c>
      <c r="X823">
        <v>0.66067217327318706</v>
      </c>
      <c r="Y823">
        <v>0.57721320091539441</v>
      </c>
      <c r="Z823" s="5">
        <v>0</v>
      </c>
      <c r="AA823">
        <v>0</v>
      </c>
      <c r="AB823" s="5">
        <f>SUM(TBL_DATA[[#This Row],[Consumer.Discretionary.1]:[Utilities.1]])*SQRT(252)</f>
        <v>0.15507117133138457</v>
      </c>
      <c r="AC823" s="5">
        <v>0.25721085529457699</v>
      </c>
      <c r="AD823" s="5">
        <v>5.5912980346641002E-2</v>
      </c>
      <c r="AE823" s="5">
        <v>0.15317187877838698</v>
      </c>
      <c r="AF823" s="5">
        <v>0.122734781281781</v>
      </c>
      <c r="AG823" s="5">
        <v>0</v>
      </c>
      <c r="AH823" s="5">
        <v>1.7469547231249001E-2</v>
      </c>
      <c r="AI823" s="13">
        <v>0.34954976691763101</v>
      </c>
      <c r="AJ823" s="13">
        <v>2.0590653110054997E-2</v>
      </c>
      <c r="AK823" s="13">
        <v>1.3311313418568999E-2</v>
      </c>
      <c r="AL823" s="13">
        <v>7.4390476683041995E-2</v>
      </c>
      <c r="AM823" s="13">
        <v>-0.51020329370525108</v>
      </c>
      <c r="AN823" s="13">
        <v>1.1596137008667304</v>
      </c>
      <c r="AO823" s="13">
        <v>-0.60547474151004899</v>
      </c>
      <c r="AP823" s="13">
        <v>0.55413895935668145</v>
      </c>
      <c r="AQ823" s="13">
        <v>1.7650884423767794</v>
      </c>
      <c r="AR823" s="19">
        <v>3.6388949204922815E-3</v>
      </c>
      <c r="AS823" s="19">
        <v>3.4280735499908057E-4</v>
      </c>
      <c r="AT823" s="19">
        <v>3.0415842259774299E-3</v>
      </c>
      <c r="AU823" s="19">
        <v>8.6427313127882888E-4</v>
      </c>
      <c r="AV823" s="19">
        <v>-6.1224123511693969E-6</v>
      </c>
      <c r="AW823" s="19">
        <v>4.4885143352579854E-4</v>
      </c>
      <c r="AX823" s="19">
        <v>1.0283134097175347E-4</v>
      </c>
      <c r="AY823" s="19">
        <v>3.317258418644874E-3</v>
      </c>
      <c r="AZ823" s="19">
        <v>-3.2274074785158214E-3</v>
      </c>
      <c r="BA823" s="19">
        <v>3.6174583300658999E-4</v>
      </c>
      <c r="BB823" s="19">
        <v>8.8384882383541234E-4</v>
      </c>
      <c r="BC823" s="19">
        <v>2.4028859548590832E-6</v>
      </c>
      <c r="BD823" s="19">
        <v>-8.0766061871813061E-6</v>
      </c>
      <c r="BE823" s="19">
        <v>-4.3246422418127243E-5</v>
      </c>
      <c r="BF823" s="19">
        <v>1.02013373366849E-5</v>
      </c>
      <c r="BG823" s="19">
        <v>9.8237885634049268E-3</v>
      </c>
      <c r="BH823" s="19">
        <v>-1.6504166226104255E-5</v>
      </c>
      <c r="BI823" t="s">
        <v>887</v>
      </c>
      <c r="BJ823" t="s">
        <v>858</v>
      </c>
      <c r="BK823" s="5">
        <v>8.4349408745765686E-2</v>
      </c>
      <c r="BL823" s="5" t="s">
        <v>859</v>
      </c>
      <c r="BM823" s="5" t="s">
        <v>858</v>
      </c>
      <c r="BN823" s="5">
        <v>-1.9505981355905533E-2</v>
      </c>
      <c r="BO823" s="5">
        <f xml:space="preserve"> IF(ISBLANK(TBL_DATA[[#This Row],[SMALL.CAP]]),"",  SUM(TBL_DATA[[#This Row],[LARGE.CAP]:[SMALL.CAP]])*SQRT(252))</f>
        <v>0.15507117133138454</v>
      </c>
    </row>
    <row r="824" spans="1:67" x14ac:dyDescent="0.25">
      <c r="A824" s="3">
        <f>DATE(YEAR(TBL_DATA[[#This Row],[Date]]), MONTH(TBL_DATA[[#This Row],[Date]]), DAY(TBL_DATA[[#This Row],[Date]]))</f>
        <v>41933</v>
      </c>
      <c r="B824" s="73" t="s">
        <v>951</v>
      </c>
      <c r="C824" s="11">
        <v>-1.8497029687620261E-3</v>
      </c>
      <c r="D824" s="6">
        <v>0.1874062880992684</v>
      </c>
      <c r="E824" s="83">
        <v>-4.8289614532760927E-2</v>
      </c>
      <c r="F824" s="55">
        <v>0.31581702201069678</v>
      </c>
      <c r="G824" s="121">
        <v>0.37348653888692407</v>
      </c>
      <c r="H824" s="120">
        <v>3.31960098905021E-3</v>
      </c>
      <c r="I824" s="55">
        <v>-1.3264816910252053E-2</v>
      </c>
      <c r="J824" s="6">
        <v>0.67245107679928573</v>
      </c>
      <c r="K824" s="6">
        <v>0.31314992437263917</v>
      </c>
      <c r="L824" s="6">
        <v>3.4757750164423062E-3</v>
      </c>
      <c r="M824" s="6">
        <v>6.6576498824628558E-2</v>
      </c>
      <c r="N824" s="6">
        <v>5.1264404368809267E-2</v>
      </c>
      <c r="O824" s="6">
        <v>-3.1663981059814605E-2</v>
      </c>
      <c r="P824" s="55">
        <v>-1.1366557019470968E-2</v>
      </c>
      <c r="Q824" s="55">
        <v>-9.9567012298238926E-3</v>
      </c>
      <c r="R824" s="6">
        <v>-7.0502764618123326E-2</v>
      </c>
      <c r="S824" s="83">
        <v>5.8006100724695989E-2</v>
      </c>
      <c r="T824" s="87">
        <v>-1.2154370615728511</v>
      </c>
      <c r="U824" s="83">
        <v>-1.464489371893829E-2</v>
      </c>
      <c r="V824" s="83">
        <v>5.6965559382713242E-2</v>
      </c>
      <c r="W824" s="29">
        <v>-0.2570832951985797</v>
      </c>
      <c r="X824">
        <v>0.61113545052379681</v>
      </c>
      <c r="Y824">
        <v>0.559598002473775</v>
      </c>
      <c r="Z824" s="5">
        <v>0</v>
      </c>
      <c r="AA824">
        <v>0</v>
      </c>
      <c r="AB824" s="5">
        <f>SUM(TBL_DATA[[#This Row],[Consumer.Discretionary.1]:[Utilities.1]])*SQRT(252)</f>
        <v>0.15258238092633433</v>
      </c>
      <c r="AC824" s="5">
        <v>0.264122177426449</v>
      </c>
      <c r="AD824" s="5">
        <v>5.6722599241602001E-2</v>
      </c>
      <c r="AE824" s="5">
        <v>0.15210642345119899</v>
      </c>
      <c r="AF824" s="5">
        <v>0.12073824092327201</v>
      </c>
      <c r="AG824" s="5">
        <v>0</v>
      </c>
      <c r="AH824" s="5">
        <v>1.7710760078262E-2</v>
      </c>
      <c r="AI824" s="13">
        <v>0.34888463386428303</v>
      </c>
      <c r="AJ824" s="13">
        <v>1.9554526659802E-2</v>
      </c>
      <c r="AK824" s="13">
        <v>1.1309487112858998E-2</v>
      </c>
      <c r="AL824" s="13">
        <v>7.8076296995457012E-2</v>
      </c>
      <c r="AM824" s="13">
        <v>-0.50954342587063506</v>
      </c>
      <c r="AN824" s="13">
        <v>1.177442405971781</v>
      </c>
      <c r="AO824" s="13">
        <v>-0.61776068608923096</v>
      </c>
      <c r="AP824" s="13">
        <v>0.55968171988255</v>
      </c>
      <c r="AQ824" s="13">
        <v>1.795203092061012</v>
      </c>
      <c r="AR824" s="19">
        <v>3.6530897946369248E-3</v>
      </c>
      <c r="AS824" s="19">
        <v>3.4192849988093138E-4</v>
      </c>
      <c r="AT824" s="19">
        <v>2.8727584408857446E-3</v>
      </c>
      <c r="AU824" s="19">
        <v>8.3526455198712143E-4</v>
      </c>
      <c r="AV824" s="19">
        <v>-5.4622408953574545E-6</v>
      </c>
      <c r="AW824" s="19">
        <v>4.4433639867631189E-4</v>
      </c>
      <c r="AX824" s="19">
        <v>1.008533364412221E-4</v>
      </c>
      <c r="AY824" s="19">
        <v>3.3786436318619115E-3</v>
      </c>
      <c r="AZ824" s="19">
        <v>-3.2704226098942499E-3</v>
      </c>
      <c r="BA824" s="19">
        <v>3.7287336014076825E-4</v>
      </c>
      <c r="BB824" s="19">
        <v>8.8792336916452587E-4</v>
      </c>
      <c r="BC824" s="19">
        <v>1.7939186520236921E-6</v>
      </c>
      <c r="BD824" s="19">
        <v>-6.0287655749384571E-6</v>
      </c>
      <c r="BE824" s="19">
        <v>-3.2279137913518524E-5</v>
      </c>
      <c r="BF824" s="19">
        <v>7.6147303582085907E-6</v>
      </c>
      <c r="BG824" s="19">
        <v>9.653003528876403E-3</v>
      </c>
      <c r="BH824" s="19">
        <v>-1.2317741512321809E-5</v>
      </c>
      <c r="BI824" t="s">
        <v>887</v>
      </c>
      <c r="BJ824" t="s">
        <v>858</v>
      </c>
      <c r="BK824" s="5">
        <v>8.6203530430793762E-2</v>
      </c>
      <c r="BL824" s="5" t="s">
        <v>859</v>
      </c>
      <c r="BM824" s="5" t="s">
        <v>858</v>
      </c>
      <c r="BN824" s="5">
        <v>-1.9915595650672913E-2</v>
      </c>
      <c r="BO824" s="5">
        <f xml:space="preserve"> IF(ISBLANK(TBL_DATA[[#This Row],[SMALL.CAP]]),"",  SUM(TBL_DATA[[#This Row],[LARGE.CAP]:[SMALL.CAP]])*SQRT(252))</f>
        <v>0.15258238092633442</v>
      </c>
    </row>
    <row r="825" spans="1:67" x14ac:dyDescent="0.25">
      <c r="A825" s="3">
        <f>DATE(YEAR(TBL_DATA[[#This Row],[Date]]), MONTH(TBL_DATA[[#This Row],[Date]]), DAY(TBL_DATA[[#This Row],[Date]]))</f>
        <v>41934</v>
      </c>
      <c r="B825" s="73" t="s">
        <v>952</v>
      </c>
      <c r="C825" s="11">
        <v>-2.9666784120981195E-3</v>
      </c>
      <c r="D825" s="6">
        <v>0.18388363549797471</v>
      </c>
      <c r="E825" s="83">
        <v>-3.3720301383825979E-2</v>
      </c>
      <c r="F825" s="55">
        <v>0.31754898358203121</v>
      </c>
      <c r="G825" s="121">
        <v>0.3850489079947354</v>
      </c>
      <c r="H825" s="120">
        <v>3.2753177141393009E-3</v>
      </c>
      <c r="I825" s="55">
        <v>-1.3054704119067617E-3</v>
      </c>
      <c r="J825" s="6">
        <v>0.68264178295974098</v>
      </c>
      <c r="K825" s="6">
        <v>0.32517992133110496</v>
      </c>
      <c r="L825" s="6">
        <v>3.4310507631956548E-3</v>
      </c>
      <c r="M825" s="6">
        <v>6.6303036123071799E-2</v>
      </c>
      <c r="N825" s="6">
        <v>5.0886500217470973E-2</v>
      </c>
      <c r="O825" s="6">
        <v>-3.453672262286156E-2</v>
      </c>
      <c r="P825" s="55">
        <v>-1.1299916815669477E-2</v>
      </c>
      <c r="Q825" s="55">
        <v>-9.8958520030165194E-3</v>
      </c>
      <c r="R825" s="6">
        <v>-7.3612006268088614E-2</v>
      </c>
      <c r="S825" s="83">
        <v>5.7951291234129371E-2</v>
      </c>
      <c r="T825" s="87">
        <v>-1.2702392768210857</v>
      </c>
      <c r="U825" s="83">
        <v>-2.1355538123294049E-2</v>
      </c>
      <c r="V825" s="83">
        <v>5.6974090362296857E-2</v>
      </c>
      <c r="W825" s="29">
        <v>-0.37482894395495742</v>
      </c>
      <c r="X825">
        <v>0.62052309223326696</v>
      </c>
      <c r="Y825">
        <v>0.57024549216202047</v>
      </c>
      <c r="Z825" s="5">
        <v>0</v>
      </c>
      <c r="AA825">
        <v>0</v>
      </c>
      <c r="AB825" s="5">
        <f>SUM(TBL_DATA[[#This Row],[Consumer.Discretionary.1]:[Utilities.1]])*SQRT(252)</f>
        <v>0.14851730841882926</v>
      </c>
      <c r="AC825" s="5">
        <v>0.26422554590456798</v>
      </c>
      <c r="AD825" s="5">
        <v>5.6731018785681001E-2</v>
      </c>
      <c r="AE825" s="5">
        <v>0.147816337899734</v>
      </c>
      <c r="AF825" s="5">
        <v>0.121154246723715</v>
      </c>
      <c r="AG825" s="5">
        <v>-5.1178980614710002E-3</v>
      </c>
      <c r="AH825" s="5">
        <v>2.8472402252705999E-2</v>
      </c>
      <c r="AI825" s="13">
        <v>0.34743912566834101</v>
      </c>
      <c r="AJ825" s="13">
        <v>1.9194747271720002E-2</v>
      </c>
      <c r="AK825" s="13">
        <v>1.1332913591609E-2</v>
      </c>
      <c r="AL825" s="13">
        <v>7.9027340811162E-2</v>
      </c>
      <c r="AM825" s="13">
        <v>-0.50229708156695696</v>
      </c>
      <c r="AN825" s="13">
        <v>1.1837010779822958</v>
      </c>
      <c r="AO825" s="13">
        <v>-0.61572237870148794</v>
      </c>
      <c r="AP825" s="13">
        <v>0.56797869928080791</v>
      </c>
      <c r="AQ825" s="13">
        <v>1.7994234566837837</v>
      </c>
      <c r="AR825" s="19">
        <v>3.6311172692889671E-3</v>
      </c>
      <c r="AS825" s="19">
        <v>3.5147325476506602E-4</v>
      </c>
      <c r="AT825" s="19">
        <v>2.8737846655409178E-3</v>
      </c>
      <c r="AU825" s="19">
        <v>8.5863854493813411E-4</v>
      </c>
      <c r="AV825" s="19">
        <v>-5.0742972294010132E-6</v>
      </c>
      <c r="AW825" s="19">
        <v>4.3933716128939496E-4</v>
      </c>
      <c r="AX825" s="19">
        <v>1.0279485991961622E-4</v>
      </c>
      <c r="AY825" s="19">
        <v>3.2888029517065868E-3</v>
      </c>
      <c r="AZ825" s="19">
        <v>-3.3798654880667226E-3</v>
      </c>
      <c r="BA825" s="19">
        <v>3.8663630740122979E-4</v>
      </c>
      <c r="BB825" s="19">
        <v>8.0806580532482078E-4</v>
      </c>
      <c r="BC825" s="19">
        <v>1.4720253732748237E-6</v>
      </c>
      <c r="BD825" s="19">
        <v>-4.9463425781590199E-6</v>
      </c>
      <c r="BE825" s="19">
        <v>-2.6482272537071481E-5</v>
      </c>
      <c r="BF825" s="19">
        <v>6.2475342919034351E-6</v>
      </c>
      <c r="BG825" s="19">
        <v>9.3895250986051754E-3</v>
      </c>
      <c r="BH825" s="19">
        <v>-1.0105008276510022E-5</v>
      </c>
      <c r="BI825" t="s">
        <v>887</v>
      </c>
      <c r="BJ825" t="s">
        <v>858</v>
      </c>
      <c r="BK825" s="5">
        <v>8.6093805730342865E-2</v>
      </c>
      <c r="BL825" s="5" t="s">
        <v>859</v>
      </c>
      <c r="BM825" s="5" t="s">
        <v>858</v>
      </c>
      <c r="BN825" s="5">
        <v>-2.0189933478832245E-2</v>
      </c>
      <c r="BO825" s="5">
        <f xml:space="preserve"> IF(ISBLANK(TBL_DATA[[#This Row],[SMALL.CAP]]),"",  SUM(TBL_DATA[[#This Row],[LARGE.CAP]:[SMALL.CAP]])*SQRT(252))</f>
        <v>0.14851730841882929</v>
      </c>
    </row>
    <row r="826" spans="1:67" x14ac:dyDescent="0.25">
      <c r="A826" s="3">
        <f>DATE(YEAR(TBL_DATA[[#This Row],[Date]]), MONTH(TBL_DATA[[#This Row],[Date]]), DAY(TBL_DATA[[#This Row],[Date]]))</f>
        <v>41935</v>
      </c>
      <c r="B826" s="73" t="s">
        <v>953</v>
      </c>
      <c r="C826" s="11">
        <v>8.8408046227781215E-3</v>
      </c>
      <c r="D826" s="6">
        <v>0.19435011941551661</v>
      </c>
      <c r="E826" s="83">
        <v>-7.168585328865662E-3</v>
      </c>
      <c r="F826" s="55">
        <v>0.33050701252344661</v>
      </c>
      <c r="G826" s="121">
        <v>0.40426484272632229</v>
      </c>
      <c r="H826" s="120">
        <v>3.3282155894870193E-3</v>
      </c>
      <c r="I826" s="55">
        <v>3.130886019746093E-2</v>
      </c>
      <c r="J826" s="6">
        <v>0.71475257522376434</v>
      </c>
      <c r="K826" s="6">
        <v>0.34511822480164622</v>
      </c>
      <c r="L826" s="6">
        <v>3.4895247858498083E-3</v>
      </c>
      <c r="M826" s="6">
        <v>6.8451836689464418E-2</v>
      </c>
      <c r="N826" s="6">
        <v>5.0459709314270129E-2</v>
      </c>
      <c r="O826" s="6">
        <v>-2.6001250417103217E-2</v>
      </c>
      <c r="P826" s="55">
        <v>-1.146528342469018E-2</v>
      </c>
      <c r="Q826" s="55">
        <v>-1.0015714583246137E-2</v>
      </c>
      <c r="R826" s="6">
        <v>-3.88574685434534E-2</v>
      </c>
      <c r="S826" s="83">
        <v>5.507273297446847E-2</v>
      </c>
      <c r="T826" s="87">
        <v>-0.70556637458808491</v>
      </c>
      <c r="U826" s="83">
        <v>1.3436571253587992E-2</v>
      </c>
      <c r="V826" s="83">
        <v>5.4376081784224664E-2</v>
      </c>
      <c r="W826" s="29">
        <v>0.24710444027407188</v>
      </c>
      <c r="X826">
        <v>0.63581824661323005</v>
      </c>
      <c r="Y826">
        <v>0.58746763723770024</v>
      </c>
      <c r="Z826" s="5">
        <v>0</v>
      </c>
      <c r="AA826">
        <v>0</v>
      </c>
      <c r="AB826" s="5">
        <f>SUM(TBL_DATA[[#This Row],[Consumer.Discretionary.1]:[Utilities.1]])*SQRT(252)</f>
        <v>0.15220605407439514</v>
      </c>
      <c r="AC826" s="5">
        <v>0.26636123719778804</v>
      </c>
      <c r="AD826" s="5">
        <v>5.6292361303744001E-2</v>
      </c>
      <c r="AE826" s="5">
        <v>0.14371781690063498</v>
      </c>
      <c r="AF826" s="5">
        <v>0.12596664168523899</v>
      </c>
      <c r="AG826" s="5">
        <v>-6.3107128342270004E-3</v>
      </c>
      <c r="AH826" s="5">
        <v>2.3486067815749998E-2</v>
      </c>
      <c r="AI826" s="13">
        <v>0.35231990494267101</v>
      </c>
      <c r="AJ826" s="13">
        <v>2.1402442813136004E-2</v>
      </c>
      <c r="AK826" s="13">
        <v>1.1987039049456E-2</v>
      </c>
      <c r="AL826" s="13">
        <v>8.0176165046628001E-2</v>
      </c>
      <c r="AM826" s="13">
        <v>-0.53862670803437307</v>
      </c>
      <c r="AN826" s="13">
        <v>1.1919185172372513</v>
      </c>
      <c r="AO826" s="13">
        <v>-0.655146261350804</v>
      </c>
      <c r="AP826" s="13">
        <v>0.53677225588644728</v>
      </c>
      <c r="AQ826" s="13">
        <v>1.8470647785880554</v>
      </c>
      <c r="AR826" s="19">
        <v>3.6728593000473855E-3</v>
      </c>
      <c r="AS826" s="19">
        <v>3.8049100838149645E-4</v>
      </c>
      <c r="AT826" s="19">
        <v>3.1299270842505837E-3</v>
      </c>
      <c r="AU826" s="19">
        <v>8.8285293357783846E-4</v>
      </c>
      <c r="AV826" s="19">
        <v>-6.1265158401909996E-6</v>
      </c>
      <c r="AW826" s="19">
        <v>4.5231547110854259E-4</v>
      </c>
      <c r="AX826" s="19">
        <v>1.1732396013620111E-4</v>
      </c>
      <c r="AY826" s="19">
        <v>3.3979722208574512E-3</v>
      </c>
      <c r="AZ826" s="19">
        <v>-3.6726147213071211E-3</v>
      </c>
      <c r="BA826" s="19">
        <v>4.3527086917957957E-4</v>
      </c>
      <c r="BB826" s="19">
        <v>7.9780855911534929E-4</v>
      </c>
      <c r="BC826" s="19">
        <v>2.3033386464796615E-6</v>
      </c>
      <c r="BD826" s="19">
        <v>-7.7425304295599414E-6</v>
      </c>
      <c r="BE826" s="19">
        <v>-4.1458714050930189E-5</v>
      </c>
      <c r="BF826" s="19">
        <v>9.7793950359379202E-6</v>
      </c>
      <c r="BG826" s="19">
        <v>9.6410211247133469E-3</v>
      </c>
      <c r="BH826" s="19">
        <v>-1.582244440815733E-5</v>
      </c>
      <c r="BI826" t="s">
        <v>887</v>
      </c>
      <c r="BJ826" t="s">
        <v>858</v>
      </c>
      <c r="BK826" s="5">
        <v>8.694419264793396E-2</v>
      </c>
      <c r="BL826" s="5" t="s">
        <v>859</v>
      </c>
      <c r="BM826" s="5" t="s">
        <v>858</v>
      </c>
      <c r="BN826" s="5">
        <v>-1.9797839224338531E-2</v>
      </c>
      <c r="BO826" s="5">
        <f xml:space="preserve"> IF(ISBLANK(TBL_DATA[[#This Row],[SMALL.CAP]]),"",  SUM(TBL_DATA[[#This Row],[LARGE.CAP]:[SMALL.CAP]])*SQRT(252))</f>
        <v>0.15220605407439516</v>
      </c>
    </row>
    <row r="827" spans="1:67" x14ac:dyDescent="0.25">
      <c r="A827" s="3">
        <f>DATE(YEAR(TBL_DATA[[#This Row],[Date]]), MONTH(TBL_DATA[[#This Row],[Date]]), DAY(TBL_DATA[[#This Row],[Date]]))</f>
        <v>41936</v>
      </c>
      <c r="B827" s="73" t="s">
        <v>954</v>
      </c>
      <c r="C827" s="11">
        <v>-1.4593941236001691E-3</v>
      </c>
      <c r="D827" s="6">
        <v>0.19260709186972047</v>
      </c>
      <c r="E827" s="83">
        <v>-2.0690729087144089E-2</v>
      </c>
      <c r="F827" s="55">
        <v>0.32436939692060607</v>
      </c>
      <c r="G827" s="121">
        <v>0.39335961335159247</v>
      </c>
      <c r="H827" s="120">
        <v>3.3612799028918941E-3</v>
      </c>
      <c r="I827" s="55">
        <v>1.6542529016646768E-2</v>
      </c>
      <c r="J827" s="6">
        <v>0.71283275565569615</v>
      </c>
      <c r="K827" s="6">
        <v>0.34213997254298556</v>
      </c>
      <c r="L827" s="6">
        <v>3.500304032946469E-3</v>
      </c>
      <c r="M827" s="6">
        <v>6.8507684557151172E-2</v>
      </c>
      <c r="N827" s="6">
        <v>5.054119057272833E-2</v>
      </c>
      <c r="O827" s="6">
        <v>-2.7422698468638318E-2</v>
      </c>
      <c r="P827" s="55">
        <v>-1.1493478827775298E-2</v>
      </c>
      <c r="Q827" s="55">
        <v>-1.0042727325167216E-2</v>
      </c>
      <c r="R827" s="6">
        <v>-2.8040926989098436E-2</v>
      </c>
      <c r="S827" s="83">
        <v>5.3672241140405266E-2</v>
      </c>
      <c r="T827" s="87">
        <v>-0.52244747737930408</v>
      </c>
      <c r="U827" s="83">
        <v>2.0088487172974068E-2</v>
      </c>
      <c r="V827" s="83">
        <v>5.3856241154483592E-2</v>
      </c>
      <c r="W827" s="29">
        <v>0.37300202803517934</v>
      </c>
      <c r="X827">
        <v>0.62718387523244923</v>
      </c>
      <c r="Y827">
        <v>0.5849273224452638</v>
      </c>
      <c r="Z827" s="5">
        <v>0</v>
      </c>
      <c r="AA827">
        <v>0</v>
      </c>
      <c r="AB827" s="5">
        <f>SUM(TBL_DATA[[#This Row],[Consumer.Discretionary.1]:[Utilities.1]])*SQRT(252)</f>
        <v>0.15171605154212825</v>
      </c>
      <c r="AC827" s="5">
        <v>0.26795936761132</v>
      </c>
      <c r="AD827" s="5">
        <v>5.7338424824603995E-2</v>
      </c>
      <c r="AE827" s="5">
        <v>0.14254616654424801</v>
      </c>
      <c r="AF827" s="5">
        <v>0.128369377339072</v>
      </c>
      <c r="AG827" s="5">
        <v>-6.4201782683659999E-3</v>
      </c>
      <c r="AH827" s="5">
        <v>2.3951649263269002E-2</v>
      </c>
      <c r="AI827" s="13">
        <v>0.35143315384385804</v>
      </c>
      <c r="AJ827" s="13">
        <v>3.2892399120849999E-2</v>
      </c>
      <c r="AK827" s="13">
        <v>1.178481408858E-2</v>
      </c>
      <c r="AL827" s="13">
        <v>8.1039157092301001E-2</v>
      </c>
      <c r="AM827" s="13">
        <v>-0.54210388118855302</v>
      </c>
      <c r="AN827" s="13">
        <v>1.1971535774050948</v>
      </c>
      <c r="AO827" s="13">
        <v>-0.64836312713391198</v>
      </c>
      <c r="AP827" s="13">
        <v>0.54879045027118278</v>
      </c>
      <c r="AQ827" s="13">
        <v>1.8455167045390066</v>
      </c>
      <c r="AR827" s="19">
        <v>3.6638930809956474E-3</v>
      </c>
      <c r="AS827" s="19">
        <v>3.7054206865995231E-4</v>
      </c>
      <c r="AT827" s="19">
        <v>3.0520924027207289E-3</v>
      </c>
      <c r="AU827" s="19">
        <v>8.9985798196064604E-4</v>
      </c>
      <c r="AV827" s="19">
        <v>-1.993500579039028E-6</v>
      </c>
      <c r="AW827" s="19">
        <v>4.4538774265239525E-4</v>
      </c>
      <c r="AX827" s="19">
        <v>1.2756963791885005E-4</v>
      </c>
      <c r="AY827" s="19">
        <v>3.6481964117903369E-3</v>
      </c>
      <c r="AZ827" s="19">
        <v>-3.9584513933157168E-3</v>
      </c>
      <c r="BA827" s="19">
        <v>5.1336664160885797E-4</v>
      </c>
      <c r="BB827" s="19">
        <v>7.967518369475493E-4</v>
      </c>
      <c r="BC827" s="19">
        <v>1.4891282700504104E-6</v>
      </c>
      <c r="BD827" s="19">
        <v>-5.0044429100987267E-6</v>
      </c>
      <c r="BE827" s="19">
        <v>-2.6794673519635735E-5</v>
      </c>
      <c r="BF827" s="19">
        <v>6.3209420975471092E-6</v>
      </c>
      <c r="BG827" s="19">
        <v>9.5914268002555165E-3</v>
      </c>
      <c r="BH827" s="19">
        <v>-1.0224842833170647E-5</v>
      </c>
      <c r="BI827" t="s">
        <v>887</v>
      </c>
      <c r="BJ827" t="s">
        <v>858</v>
      </c>
      <c r="BK827" s="5">
        <v>8.7143480777740479E-2</v>
      </c>
      <c r="BL827" s="5" t="s">
        <v>859</v>
      </c>
      <c r="BM827" s="5" t="s">
        <v>858</v>
      </c>
      <c r="BN827" s="5">
        <v>-2.0074909552931786E-2</v>
      </c>
      <c r="BO827" s="5">
        <f xml:space="preserve"> IF(ISBLANK(TBL_DATA[[#This Row],[SMALL.CAP]]),"",  SUM(TBL_DATA[[#This Row],[LARGE.CAP]:[SMALL.CAP]])*SQRT(252))</f>
        <v>0.15171605154212822</v>
      </c>
    </row>
    <row r="828" spans="1:67" x14ac:dyDescent="0.25">
      <c r="A828" s="3">
        <f>DATE(YEAR(TBL_DATA[[#This Row],[Date]]), MONTH(TBL_DATA[[#This Row],[Date]]), DAY(TBL_DATA[[#This Row],[Date]]))</f>
        <v>41939</v>
      </c>
      <c r="B828" s="73" t="s">
        <v>955</v>
      </c>
      <c r="C828" s="11">
        <v>1.0655331156124101E-3</v>
      </c>
      <c r="D828" s="6">
        <v>0.19387785422002191</v>
      </c>
      <c r="E828" s="83">
        <v>-2.099894934217017E-2</v>
      </c>
      <c r="F828" s="55">
        <v>0.32558265328107644</v>
      </c>
      <c r="G828" s="121">
        <v>0.394233930040645</v>
      </c>
      <c r="H828" s="120">
        <v>3.3606622818513608E-3</v>
      </c>
      <c r="I828" s="55">
        <v>1.9315008981927173E-2</v>
      </c>
      <c r="J828" s="6">
        <v>0.71216131950264583</v>
      </c>
      <c r="K828" s="6">
        <v>0.34075694479878776</v>
      </c>
      <c r="L828" s="6">
        <v>3.5058649407957157E-3</v>
      </c>
      <c r="M828" s="6">
        <v>6.8544509042562249E-2</v>
      </c>
      <c r="N828" s="6">
        <v>5.054119057272833E-2</v>
      </c>
      <c r="O828" s="6">
        <v>-2.6386385146363711E-2</v>
      </c>
      <c r="P828" s="55">
        <v>-1.14854315154907E-2</v>
      </c>
      <c r="Q828" s="55">
        <v>-1.0033900199962531E-2</v>
      </c>
      <c r="R828" s="6">
        <v>-2.3655754732991086E-2</v>
      </c>
      <c r="S828" s="83">
        <v>5.3722814251827941E-2</v>
      </c>
      <c r="T828" s="87">
        <v>-0.44032977539307128</v>
      </c>
      <c r="U828" s="83">
        <v>2.5055930978788776E-2</v>
      </c>
      <c r="V828" s="83">
        <v>5.3945946274710492E-2</v>
      </c>
      <c r="W828" s="29">
        <v>0.46446364757781317</v>
      </c>
      <c r="X828">
        <v>0.62788050617983426</v>
      </c>
      <c r="Y828">
        <v>0.58374390343607674</v>
      </c>
      <c r="Z828" s="5">
        <v>0</v>
      </c>
      <c r="AA828">
        <v>0</v>
      </c>
      <c r="AB828" s="5">
        <f>SUM(TBL_DATA[[#This Row],[Consumer.Discretionary.1]:[Utilities.1]])*SQRT(252)</f>
        <v>0.14716587156595254</v>
      </c>
      <c r="AC828" s="5">
        <v>0.26794817437074803</v>
      </c>
      <c r="AD828" s="5">
        <v>6.0061659042717999E-2</v>
      </c>
      <c r="AE828" s="5">
        <v>0.12294648161924</v>
      </c>
      <c r="AF828" s="5">
        <v>0.13219680219393598</v>
      </c>
      <c r="AG828" s="5">
        <v>-6.4777512730450001E-3</v>
      </c>
      <c r="AH828" s="5">
        <v>2.4086968281061001E-2</v>
      </c>
      <c r="AI828" s="13">
        <v>0.34865921813830897</v>
      </c>
      <c r="AJ828" s="13">
        <v>3.2926315246234995E-2</v>
      </c>
      <c r="AK828" s="13">
        <v>1.1321702627273E-2</v>
      </c>
      <c r="AL828" s="13">
        <v>8.1602281040064006E-2</v>
      </c>
      <c r="AM828" s="13">
        <v>-0.52214617416103604</v>
      </c>
      <c r="AN828" s="13">
        <v>1.1970998733884528</v>
      </c>
      <c r="AO828" s="13">
        <v>-0.64397419626295016</v>
      </c>
      <c r="AP828" s="13">
        <v>0.55312567712550265</v>
      </c>
      <c r="AQ828" s="13">
        <v>1.841074069651403</v>
      </c>
      <c r="AR828" s="19">
        <v>3.5440152277059446E-3</v>
      </c>
      <c r="AS828" s="19">
        <v>3.5176046740658463E-4</v>
      </c>
      <c r="AT828" s="19">
        <v>2.9661072500538851E-3</v>
      </c>
      <c r="AU828" s="19">
        <v>8.687617586275113E-4</v>
      </c>
      <c r="AV828" s="19">
        <v>-1.2359631020363819E-6</v>
      </c>
      <c r="AW828" s="19">
        <v>4.2738136027038666E-4</v>
      </c>
      <c r="AX828" s="19">
        <v>1.2068967516852338E-4</v>
      </c>
      <c r="AY828" s="19">
        <v>3.5430699192587215E-3</v>
      </c>
      <c r="AZ828" s="19">
        <v>-3.8155601329993355E-3</v>
      </c>
      <c r="BA828" s="19">
        <v>4.9196931434573453E-4</v>
      </c>
      <c r="BB828" s="19">
        <v>7.7361963849222168E-4</v>
      </c>
      <c r="BC828" s="19">
        <v>1.5348676864401234E-6</v>
      </c>
      <c r="BD828" s="19">
        <v>-5.1583865425131251E-6</v>
      </c>
      <c r="BE828" s="19">
        <v>-2.761940112729029E-5</v>
      </c>
      <c r="BF828" s="19">
        <v>6.5153916299093944E-6</v>
      </c>
      <c r="BG828" s="19">
        <v>9.3058458312860835E-3</v>
      </c>
      <c r="BH828" s="19">
        <v>-1.0539787704487023E-5</v>
      </c>
      <c r="BI828" t="s">
        <v>887</v>
      </c>
      <c r="BJ828" t="s">
        <v>858</v>
      </c>
      <c r="BK828" s="5">
        <v>8.6960397660732269E-2</v>
      </c>
      <c r="BL828" s="5" t="s">
        <v>859</v>
      </c>
      <c r="BM828" s="5" t="s">
        <v>858</v>
      </c>
      <c r="BN828" s="5">
        <v>-2.0414697006344795E-2</v>
      </c>
      <c r="BO828" s="5">
        <f xml:space="preserve"> IF(ISBLANK(TBL_DATA[[#This Row],[SMALL.CAP]]),"",  SUM(TBL_DATA[[#This Row],[LARGE.CAP]:[SMALL.CAP]])*SQRT(252))</f>
        <v>0.14716587156595251</v>
      </c>
    </row>
    <row r="829" spans="1:67" x14ac:dyDescent="0.25">
      <c r="A829" s="3">
        <f>DATE(YEAR(TBL_DATA[[#This Row],[Date]]), MONTH(TBL_DATA[[#This Row],[Date]]), DAY(TBL_DATA[[#This Row],[Date]]))</f>
        <v>41940</v>
      </c>
      <c r="B829" s="73" t="s">
        <v>956</v>
      </c>
      <c r="C829" s="11">
        <v>1.0319556614675352E-3</v>
      </c>
      <c r="D829" s="6">
        <v>0.19510988323078493</v>
      </c>
      <c r="E829" s="83">
        <v>-3.0142354844222785E-2</v>
      </c>
      <c r="F829" s="55">
        <v>0.31827710569248907</v>
      </c>
      <c r="G829" s="121">
        <v>0.38856029942450915</v>
      </c>
      <c r="H829" s="120">
        <v>3.3779920392553158E-3</v>
      </c>
      <c r="I829" s="55">
        <v>4.2400798282000718E-3</v>
      </c>
      <c r="J829" s="6">
        <v>0.67831349118488704</v>
      </c>
      <c r="K829" s="6">
        <v>0.32881839813356284</v>
      </c>
      <c r="L829" s="6">
        <v>3.5391732798576423E-3</v>
      </c>
      <c r="M829" s="6">
        <v>6.857756732778994E-2</v>
      </c>
      <c r="N829" s="6">
        <v>5.0536913738815664E-2</v>
      </c>
      <c r="O829" s="6">
        <v>-2.5381659064433681E-2</v>
      </c>
      <c r="P829" s="55">
        <v>-1.1469339104749952E-2</v>
      </c>
      <c r="Q829" s="55">
        <v>-1.0017107731158549E-2</v>
      </c>
      <c r="R829" s="6">
        <v>-5.0527828366628502E-2</v>
      </c>
      <c r="S829" s="83">
        <v>5.1401957787824623E-2</v>
      </c>
      <c r="T829" s="87">
        <v>-0.98299423876412795</v>
      </c>
      <c r="U829" s="83">
        <v>-7.6454338265723454E-3</v>
      </c>
      <c r="V829" s="83">
        <v>5.1690344178057034E-2</v>
      </c>
      <c r="W829" s="29">
        <v>-0.14790835596366358</v>
      </c>
      <c r="X829">
        <v>0.62334605110204167</v>
      </c>
      <c r="Y829">
        <v>0.57342688996380586</v>
      </c>
      <c r="Z829" s="5">
        <v>0</v>
      </c>
      <c r="AA829">
        <v>0</v>
      </c>
      <c r="AB829" s="5">
        <f>SUM(TBL_DATA[[#This Row],[Consumer.Discretionary.1]:[Utilities.1]])*SQRT(252)</f>
        <v>0.14887742495410491</v>
      </c>
      <c r="AC829" s="5">
        <v>0.26929580673023901</v>
      </c>
      <c r="AD829" s="5">
        <v>6.1671462471430002E-2</v>
      </c>
      <c r="AE829" s="5">
        <v>0.108544672679893</v>
      </c>
      <c r="AF829" s="5">
        <v>0.13575695657988701</v>
      </c>
      <c r="AG829" s="5">
        <v>-2.1633835407749999E-3</v>
      </c>
      <c r="AH829" s="5">
        <v>2.4629559385485E-2</v>
      </c>
      <c r="AI829" s="13">
        <v>0.355105907025839</v>
      </c>
      <c r="AJ829" s="13">
        <v>3.8336742588289001E-2</v>
      </c>
      <c r="AK829" s="13">
        <v>1.1721973378521001E-2</v>
      </c>
      <c r="AL829" s="13">
        <v>8.4759231143449992E-2</v>
      </c>
      <c r="AM829" s="13">
        <v>-0.58089719504465087</v>
      </c>
      <c r="AN829" s="13">
        <v>1.2047888375201738</v>
      </c>
      <c r="AO829" s="13">
        <v>-0.69802710412256697</v>
      </c>
      <c r="AP829" s="13">
        <v>0.50676173339760688</v>
      </c>
      <c r="AQ829" s="13">
        <v>1.9028159416427408</v>
      </c>
      <c r="AR829" s="19">
        <v>3.4156220774804141E-3</v>
      </c>
      <c r="AS829" s="19">
        <v>3.6456698508889894E-4</v>
      </c>
      <c r="AT829" s="19">
        <v>2.9646349393579836E-3</v>
      </c>
      <c r="AU829" s="19">
        <v>8.4420055384425857E-4</v>
      </c>
      <c r="AV829" s="19">
        <v>-2.8309287714619901E-6</v>
      </c>
      <c r="AW829" s="19">
        <v>4.214390176199693E-4</v>
      </c>
      <c r="AX829" s="19">
        <v>1.2484775270101353E-4</v>
      </c>
      <c r="AY829" s="19">
        <v>3.6035274507736042E-3</v>
      </c>
      <c r="AZ829" s="19">
        <v>-3.5713123143865308E-3</v>
      </c>
      <c r="BA829" s="19">
        <v>4.4657646176909645E-4</v>
      </c>
      <c r="BB829" s="19">
        <v>7.6712424881425945E-4</v>
      </c>
      <c r="BC829" s="19">
        <v>2.2658497667962532E-6</v>
      </c>
      <c r="BD829" s="19">
        <v>-7.6170447049921717E-6</v>
      </c>
      <c r="BE829" s="19">
        <v>-4.0787904050395879E-5</v>
      </c>
      <c r="BF829" s="19">
        <v>9.6209169692151122E-6</v>
      </c>
      <c r="BG829" s="19">
        <v>9.4304813902797748E-3</v>
      </c>
      <c r="BH829" s="19">
        <v>-1.5566963968893247E-5</v>
      </c>
      <c r="BI829" t="s">
        <v>887</v>
      </c>
      <c r="BJ829" t="s">
        <v>858</v>
      </c>
      <c r="BK829" s="5">
        <v>8.6375683546066284E-2</v>
      </c>
      <c r="BL829" s="5" t="s">
        <v>859</v>
      </c>
      <c r="BM829" s="5" t="s">
        <v>858</v>
      </c>
      <c r="BN829" s="5">
        <v>-2.0481789484620094E-2</v>
      </c>
      <c r="BO829" s="5">
        <f xml:space="preserve"> IF(ISBLANK(TBL_DATA[[#This Row],[SMALL.CAP]]),"",  SUM(TBL_DATA[[#This Row],[LARGE.CAP]:[SMALL.CAP]])*SQRT(252))</f>
        <v>0.14887742495410491</v>
      </c>
    </row>
    <row r="830" spans="1:67" x14ac:dyDescent="0.25">
      <c r="A830" s="3">
        <f>DATE(YEAR(TBL_DATA[[#This Row],[Date]]), MONTH(TBL_DATA[[#This Row],[Date]]), DAY(TBL_DATA[[#This Row],[Date]]))</f>
        <v>41941</v>
      </c>
      <c r="B830" s="73" t="s">
        <v>957</v>
      </c>
      <c r="C830" s="11">
        <v>8.0283112750362592E-3</v>
      </c>
      <c r="D830" s="6">
        <v>0.20470459738123403</v>
      </c>
      <c r="E830" s="83">
        <v>4.0475781898382523E-2</v>
      </c>
      <c r="F830" s="55">
        <v>0.27582395130820236</v>
      </c>
      <c r="G830" s="121">
        <v>0.30104361630333865</v>
      </c>
      <c r="H830" s="120">
        <v>3.3876558019617967E-3</v>
      </c>
      <c r="I830" s="55">
        <v>7.0740341845560106E-2</v>
      </c>
      <c r="J830" s="6">
        <v>0.5903215111018747</v>
      </c>
      <c r="K830" s="6">
        <v>0.2578625222025287</v>
      </c>
      <c r="L830" s="6">
        <v>3.4907313156845561E-3</v>
      </c>
      <c r="M830" s="6">
        <v>6.4324217321009736E-2</v>
      </c>
      <c r="N830" s="6">
        <v>4.1981851431740415E-2</v>
      </c>
      <c r="O830" s="6">
        <v>-1.7557119649043385E-2</v>
      </c>
      <c r="P830" s="55">
        <v>-1.0410206141871567E-2</v>
      </c>
      <c r="Q830" s="55">
        <v>-9.0480457428480879E-3</v>
      </c>
      <c r="R830" s="6">
        <v>-2.7352022792802355E-2</v>
      </c>
      <c r="S830" s="83">
        <v>5.2628718000530025E-2</v>
      </c>
      <c r="T830" s="87">
        <v>-0.51971668381750991</v>
      </c>
      <c r="U830" s="83">
        <v>1.6808938655463068E-2</v>
      </c>
      <c r="V830" s="83">
        <v>5.2310087079197543E-2</v>
      </c>
      <c r="W830" s="29">
        <v>0.32133264527000904</v>
      </c>
      <c r="X830">
        <v>0.54867441739463174</v>
      </c>
      <c r="Y830">
        <v>0.50780165636056041</v>
      </c>
      <c r="Z830" s="5">
        <v>0</v>
      </c>
      <c r="AA830">
        <v>0</v>
      </c>
      <c r="AB830" s="5">
        <f>SUM(TBL_DATA[[#This Row],[Consumer.Discretionary.1]:[Utilities.1]])*SQRT(252)</f>
        <v>0.14439918104117039</v>
      </c>
      <c r="AC830" s="5">
        <v>0.28533404125290701</v>
      </c>
      <c r="AD830" s="5">
        <v>6.6579679768424993E-2</v>
      </c>
      <c r="AE830" s="5">
        <v>0.11427858328580499</v>
      </c>
      <c r="AF830" s="5">
        <v>0.140799769215188</v>
      </c>
      <c r="AG830" s="5">
        <v>-4.6233901509700002E-4</v>
      </c>
      <c r="AH830" s="5">
        <v>2.7264091699115003E-2</v>
      </c>
      <c r="AI830" s="13">
        <v>0.34946214470853498</v>
      </c>
      <c r="AJ830" s="13">
        <v>3.0682076486407001E-2</v>
      </c>
      <c r="AK830" s="13">
        <v>1.0252111366720001E-2</v>
      </c>
      <c r="AL830" s="13">
        <v>8.6848452663806003E-2</v>
      </c>
      <c r="AM830" s="13">
        <v>-0.5504626658203372</v>
      </c>
      <c r="AN830" s="13">
        <v>1.2090301421524736</v>
      </c>
      <c r="AO830" s="13">
        <v>-0.64845419654100001</v>
      </c>
      <c r="AP830" s="13">
        <v>0.56057594561147361</v>
      </c>
      <c r="AQ830" s="13">
        <v>1.8574843386934736</v>
      </c>
      <c r="AR830" s="19">
        <v>3.3289958451213782E-3</v>
      </c>
      <c r="AS830" s="19">
        <v>3.6470646479812318E-4</v>
      </c>
      <c r="AT830" s="19">
        <v>2.8618932429878628E-3</v>
      </c>
      <c r="AU830" s="19">
        <v>8.3061179624392104E-4</v>
      </c>
      <c r="AV830" s="19">
        <v>-2.7432378439393803E-6</v>
      </c>
      <c r="AW830" s="19">
        <v>4.2005514450366654E-4</v>
      </c>
      <c r="AX830" s="19">
        <v>1.2454208051351621E-4</v>
      </c>
      <c r="AY830" s="19">
        <v>3.5359636424511596E-3</v>
      </c>
      <c r="AZ830" s="19">
        <v>-3.5593741223994683E-3</v>
      </c>
      <c r="BA830" s="19">
        <v>4.4521633557870584E-4</v>
      </c>
      <c r="BB830" s="19">
        <v>7.4642620224339999E-4</v>
      </c>
      <c r="BC830" s="19">
        <v>2.1131973846655064E-6</v>
      </c>
      <c r="BD830" s="19">
        <v>-7.1037550623506728E-6</v>
      </c>
      <c r="BE830" s="19">
        <v>-3.8039071113781245E-5</v>
      </c>
      <c r="BF830" s="19">
        <v>8.9725878650747208E-6</v>
      </c>
      <c r="BG830" s="19">
        <v>9.144868167373553E-3</v>
      </c>
      <c r="BH830" s="19">
        <v>-1.4517732248834633E-5</v>
      </c>
      <c r="BI830" t="s">
        <v>929</v>
      </c>
      <c r="BJ830" t="s">
        <v>858</v>
      </c>
      <c r="BK830" s="5">
        <v>8.1882767379283905E-2</v>
      </c>
      <c r="BL830" s="5" t="s">
        <v>859</v>
      </c>
      <c r="BM830" s="5" t="s">
        <v>858</v>
      </c>
      <c r="BN830" s="5">
        <v>-2.0566781982779503E-2</v>
      </c>
      <c r="BO830" s="5">
        <f xml:space="preserve"> IF(ISBLANK(TBL_DATA[[#This Row],[SMALL.CAP]]),"",  SUM(TBL_DATA[[#This Row],[LARGE.CAP]:[SMALL.CAP]])*SQRT(252))</f>
        <v>0.14439918104117039</v>
      </c>
    </row>
    <row r="831" spans="1:67" x14ac:dyDescent="0.25">
      <c r="A831" s="3">
        <f>DATE(YEAR(TBL_DATA[[#This Row],[Date]]), MONTH(TBL_DATA[[#This Row],[Date]]), DAY(TBL_DATA[[#This Row],[Date]]))</f>
        <v>41942</v>
      </c>
      <c r="B831" s="73" t="s">
        <v>958</v>
      </c>
      <c r="C831" s="11">
        <v>7.9614402215102801E-4</v>
      </c>
      <c r="D831" s="6">
        <v>0.20566371574489706</v>
      </c>
      <c r="E831" s="83">
        <v>2.1055997139918459E-2</v>
      </c>
      <c r="F831" s="55">
        <v>0.27738956025702455</v>
      </c>
      <c r="G831" s="121">
        <v>0.30803227166472569</v>
      </c>
      <c r="H831" s="120">
        <v>3.3596535314437295E-3</v>
      </c>
      <c r="I831" s="55">
        <v>4.6722609411353755E-2</v>
      </c>
      <c r="J831" s="6">
        <v>0.59406185494836328</v>
      </c>
      <c r="K831" s="6">
        <v>0.26581229820763652</v>
      </c>
      <c r="L831" s="6">
        <v>3.4606296547198155E-3</v>
      </c>
      <c r="M831" s="6">
        <v>6.4113847912785252E-2</v>
      </c>
      <c r="N831" s="6">
        <v>4.1981851431740415E-2</v>
      </c>
      <c r="O831" s="6">
        <v>-1.6774953622747057E-2</v>
      </c>
      <c r="P831" s="55">
        <v>-1.0408795703105456E-2</v>
      </c>
      <c r="Q831" s="55">
        <v>-9.0510901873123387E-3</v>
      </c>
      <c r="R831" s="6">
        <v>-3.510906360215682E-2</v>
      </c>
      <c r="S831" s="83">
        <v>5.2522250219867256E-2</v>
      </c>
      <c r="T831" s="87">
        <v>-0.66846076577420399</v>
      </c>
      <c r="U831" s="83">
        <v>9.0977774549780843E-3</v>
      </c>
      <c r="V831" s="83">
        <v>5.2349005850802086E-2</v>
      </c>
      <c r="W831" s="29">
        <v>0.17379083531991638</v>
      </c>
      <c r="X831">
        <v>0.55500655101063956</v>
      </c>
      <c r="Y831">
        <v>0.51556987713367863</v>
      </c>
      <c r="Z831" s="5">
        <v>0</v>
      </c>
      <c r="AA831">
        <v>0</v>
      </c>
      <c r="AB831" s="5">
        <f>SUM(TBL_DATA[[#This Row],[Consumer.Discretionary.1]:[Utilities.1]])*SQRT(252)</f>
        <v>0.14005046840318158</v>
      </c>
      <c r="AC831" s="5">
        <v>0.28601125004030098</v>
      </c>
      <c r="AD831" s="5">
        <v>7.4530660419900002E-2</v>
      </c>
      <c r="AE831" s="5">
        <v>0.128516107428884</v>
      </c>
      <c r="AF831" s="5">
        <v>0.143312083691848</v>
      </c>
      <c r="AG831" s="5">
        <v>-4.6594388001299999E-4</v>
      </c>
      <c r="AH831" s="5">
        <v>2.7215150330686E-2</v>
      </c>
      <c r="AI831" s="13">
        <v>0.34979598931587502</v>
      </c>
      <c r="AJ831" s="13">
        <v>2.7147319669640999E-2</v>
      </c>
      <c r="AK831" s="13">
        <v>9.107093347063E-3</v>
      </c>
      <c r="AL831" s="13">
        <v>8.9501621160978997E-2</v>
      </c>
      <c r="AM831" s="13">
        <v>-0.54658935531559405</v>
      </c>
      <c r="AN831" s="13">
        <v>1.2218511462207822</v>
      </c>
      <c r="AO831" s="13">
        <v>-0.63376917001121202</v>
      </c>
      <c r="AP831" s="13">
        <v>0.58808197620957015</v>
      </c>
      <c r="AQ831" s="13">
        <v>1.8556203162319942</v>
      </c>
      <c r="AR831" s="19">
        <v>3.2051498659092558E-3</v>
      </c>
      <c r="AS831" s="19">
        <v>3.5623081279150909E-4</v>
      </c>
      <c r="AT831" s="19">
        <v>2.7639984472848616E-3</v>
      </c>
      <c r="AU831" s="19">
        <v>8.0680229685225146E-4</v>
      </c>
      <c r="AV831" s="19">
        <v>-2.5713949626794892E-6</v>
      </c>
      <c r="AW831" s="19">
        <v>4.5767821367214599E-4</v>
      </c>
      <c r="AX831" s="19">
        <v>1.2061621328401106E-4</v>
      </c>
      <c r="AY831" s="19">
        <v>3.4218216749088161E-3</v>
      </c>
      <c r="AZ831" s="19">
        <v>-3.4664845844434395E-3</v>
      </c>
      <c r="BA831" s="19">
        <v>4.3455776997312922E-4</v>
      </c>
      <c r="BB831" s="19">
        <v>7.2455093218079687E-4</v>
      </c>
      <c r="BC831" s="19">
        <v>2.1268870147138442E-6</v>
      </c>
      <c r="BD831" s="19">
        <v>-7.1498953755223294E-6</v>
      </c>
      <c r="BE831" s="19">
        <v>-3.8286399034014353E-5</v>
      </c>
      <c r="BF831" s="19">
        <v>9.0308711345592924E-6</v>
      </c>
      <c r="BG831" s="19">
        <v>8.8712410302489927E-3</v>
      </c>
      <c r="BH831" s="19">
        <v>-1.4612246538071313E-5</v>
      </c>
      <c r="BI831" t="s">
        <v>889</v>
      </c>
      <c r="BJ831" t="s">
        <v>858</v>
      </c>
      <c r="BK831" s="5">
        <v>8.5378699004650116E-2</v>
      </c>
      <c r="BL831" s="5" t="s">
        <v>959</v>
      </c>
      <c r="BM831" s="5" t="s">
        <v>858</v>
      </c>
      <c r="BN831" s="5">
        <v>-2.2657321766018867E-2</v>
      </c>
      <c r="BO831" s="5">
        <f xml:space="preserve"> IF(ISBLANK(TBL_DATA[[#This Row],[SMALL.CAP]]),"",  SUM(TBL_DATA[[#This Row],[LARGE.CAP]:[SMALL.CAP]])*SQRT(252))</f>
        <v>0.14005046840318155</v>
      </c>
    </row>
    <row r="832" spans="1:67" x14ac:dyDescent="0.25">
      <c r="A832" s="3">
        <f>DATE(YEAR(TBL_DATA[[#This Row],[Date]]), MONTH(TBL_DATA[[#This Row],[Date]]), DAY(TBL_DATA[[#This Row],[Date]]))</f>
        <v>41943</v>
      </c>
      <c r="B832" s="73" t="s">
        <v>960</v>
      </c>
      <c r="C832" s="11">
        <v>1.0092943570488329E-2</v>
      </c>
      <c r="D832" s="6">
        <v>0.21783241159289557</v>
      </c>
      <c r="E832" s="83">
        <v>4.6741348725164444E-2</v>
      </c>
      <c r="F832" s="55">
        <v>0.29588264429603883</v>
      </c>
      <c r="G832" s="121">
        <v>0.32720646398639464</v>
      </c>
      <c r="H832" s="120">
        <v>3.4620549376405776E-3</v>
      </c>
      <c r="I832" s="55">
        <v>6.6572668124994738E-2</v>
      </c>
      <c r="J832" s="6">
        <v>0.64166989928391482</v>
      </c>
      <c r="K832" s="6">
        <v>0.30004091876391042</v>
      </c>
      <c r="L832" s="6">
        <v>3.5312574083622831E-3</v>
      </c>
      <c r="M832" s="6">
        <v>6.7002856855857815E-2</v>
      </c>
      <c r="N832" s="6">
        <v>4.1981851431740415E-2</v>
      </c>
      <c r="O832" s="6">
        <v>-6.8513187125707198E-3</v>
      </c>
      <c r="P832" s="55">
        <v>-1.0757571076084183E-2</v>
      </c>
      <c r="Q832" s="55">
        <v>-9.3386865247959399E-3</v>
      </c>
      <c r="R832" s="6">
        <v>-1.6726903554728612E-2</v>
      </c>
      <c r="S832" s="83">
        <v>5.2815810293106592E-2</v>
      </c>
      <c r="T832" s="87">
        <v>-0.31670258322083855</v>
      </c>
      <c r="U832" s="83">
        <v>2.5216721659305108E-2</v>
      </c>
      <c r="V832" s="83">
        <v>5.2507364625563158E-2</v>
      </c>
      <c r="W832" s="29">
        <v>0.48025113884745174</v>
      </c>
      <c r="X832">
        <v>0.57201963601470418</v>
      </c>
      <c r="Y832">
        <v>0.54775990978156708</v>
      </c>
      <c r="Z832" s="5">
        <v>0</v>
      </c>
      <c r="AA832">
        <v>0</v>
      </c>
      <c r="AB832" s="5">
        <f>SUM(TBL_DATA[[#This Row],[Consumer.Discretionary.1]:[Utilities.1]])*SQRT(252)</f>
        <v>0.1358033520948668</v>
      </c>
      <c r="AC832" s="5">
        <v>0.284504902587772</v>
      </c>
      <c r="AD832" s="5">
        <v>7.4642878740528995E-2</v>
      </c>
      <c r="AE832" s="5">
        <v>0.126756111654241</v>
      </c>
      <c r="AF832" s="5">
        <v>0.14147457066211699</v>
      </c>
      <c r="AG832" s="5">
        <v>-4.4712422987199999E-4</v>
      </c>
      <c r="AH832" s="5">
        <v>2.7381071093877E-2</v>
      </c>
      <c r="AI832" s="13">
        <v>0.35790421485059598</v>
      </c>
      <c r="AJ832" s="13">
        <v>2.4575547177199002E-2</v>
      </c>
      <c r="AK832" s="13">
        <v>7.8237823833749998E-3</v>
      </c>
      <c r="AL832" s="13">
        <v>9.2347637157157006E-2</v>
      </c>
      <c r="AM832" s="13">
        <v>-0.51308942284717407</v>
      </c>
      <c r="AN832" s="13">
        <v>1.2267022470866067</v>
      </c>
      <c r="AO832" s="13">
        <v>-0.60282807785678993</v>
      </c>
      <c r="AP832" s="13">
        <v>0.62387416922981676</v>
      </c>
      <c r="AQ832" s="13">
        <v>1.8295303249433967</v>
      </c>
      <c r="AR832" s="19">
        <v>3.0852074231800973E-3</v>
      </c>
      <c r="AS832" s="19">
        <v>3.4292841650868528E-4</v>
      </c>
      <c r="AT832" s="19">
        <v>2.6913895165127807E-3</v>
      </c>
      <c r="AU832" s="19">
        <v>7.845682185914953E-4</v>
      </c>
      <c r="AV832" s="19">
        <v>-2.5178035987844347E-6</v>
      </c>
      <c r="AW832" s="19">
        <v>4.5196663893204989E-4</v>
      </c>
      <c r="AX832" s="19">
        <v>1.1741975075277829E-4</v>
      </c>
      <c r="AY832" s="19">
        <v>3.303820352479545E-3</v>
      </c>
      <c r="AZ832" s="19">
        <v>-3.3451645202965384E-3</v>
      </c>
      <c r="BA832" s="19">
        <v>4.2084221037410349E-4</v>
      </c>
      <c r="BB832" s="19">
        <v>7.0434686446759767E-4</v>
      </c>
      <c r="BC832" s="19">
        <v>2.1114964799673752E-6</v>
      </c>
      <c r="BD832" s="19">
        <v>-7.0982309698854477E-6</v>
      </c>
      <c r="BE832" s="19">
        <v>-3.8009901254771843E-5</v>
      </c>
      <c r="BF832" s="19">
        <v>8.9656177327965825E-6</v>
      </c>
      <c r="BG832" s="19">
        <v>8.6033448786881211E-3</v>
      </c>
      <c r="BH832" s="19">
        <v>-1.4506792772415902E-5</v>
      </c>
      <c r="BI832" t="s">
        <v>889</v>
      </c>
      <c r="BJ832" t="s">
        <v>858</v>
      </c>
      <c r="BK832" s="5">
        <v>8.56952965259552E-2</v>
      </c>
      <c r="BL832" s="5" t="s">
        <v>959</v>
      </c>
      <c r="BM832" s="5" t="s">
        <v>858</v>
      </c>
      <c r="BN832" s="5">
        <v>-2.5739694014191628E-2</v>
      </c>
      <c r="BO832" s="5">
        <f xml:space="preserve"> IF(ISBLANK(TBL_DATA[[#This Row],[SMALL.CAP]]),"",  SUM(TBL_DATA[[#This Row],[LARGE.CAP]:[SMALL.CAP]])*SQRT(252))</f>
        <v>0.13580335209486682</v>
      </c>
    </row>
    <row r="833" spans="1:67" x14ac:dyDescent="0.25">
      <c r="A833" s="3">
        <f>DATE(YEAR(TBL_DATA[[#This Row],[Date]]), MONTH(TBL_DATA[[#This Row],[Date]]), DAY(TBL_DATA[[#This Row],[Date]]))</f>
        <v>41946</v>
      </c>
      <c r="B833" s="73" t="s">
        <v>961</v>
      </c>
      <c r="C833" s="11">
        <v>-1.4343233003085703E-3</v>
      </c>
      <c r="D833" s="6">
        <v>0.216085646189077</v>
      </c>
      <c r="E833" s="83">
        <v>1.8073158729247529E-2</v>
      </c>
      <c r="F833" s="55">
        <v>0.30841764223784163</v>
      </c>
      <c r="G833" s="121">
        <v>0.34605021285029114</v>
      </c>
      <c r="H833" s="120">
        <v>3.4142261914298314E-3</v>
      </c>
      <c r="I833" s="55">
        <v>4.7144632378457008E-2</v>
      </c>
      <c r="J833" s="6">
        <v>0.65834539972113637</v>
      </c>
      <c r="K833" s="6">
        <v>0.31281964323358608</v>
      </c>
      <c r="L833" s="6">
        <v>3.4998985555204391E-3</v>
      </c>
      <c r="M833" s="6">
        <v>6.7022459140933549E-2</v>
      </c>
      <c r="N833" s="6">
        <v>4.2079745519144444E-2</v>
      </c>
      <c r="O833" s="6">
        <v>-8.2758150068119596E-3</v>
      </c>
      <c r="P833" s="55">
        <v>-1.0815279073060385E-2</v>
      </c>
      <c r="Q833" s="55">
        <v>-9.3959794144055451E-3</v>
      </c>
      <c r="R833" s="6">
        <v>-1.3603722977410637E-2</v>
      </c>
      <c r="S833" s="83">
        <v>5.2722901290667215E-2</v>
      </c>
      <c r="T833" s="87">
        <v>-0.25802303447626679</v>
      </c>
      <c r="U833" s="83">
        <v>3.2544925680179304E-2</v>
      </c>
      <c r="V833" s="83">
        <v>5.224111964978323E-2</v>
      </c>
      <c r="W833" s="29">
        <v>0.62297527117251106</v>
      </c>
      <c r="X833">
        <v>0.58826032744890355</v>
      </c>
      <c r="Y833">
        <v>0.55930281890366518</v>
      </c>
      <c r="Z833" s="5">
        <v>0</v>
      </c>
      <c r="AA833">
        <v>0</v>
      </c>
      <c r="AB833" s="5">
        <f>SUM(TBL_DATA[[#This Row],[Consumer.Discretionary.1]:[Utilities.1]])*SQRT(252)</f>
        <v>0.13696348999459776</v>
      </c>
      <c r="AC833" s="5">
        <v>0.27729249036667303</v>
      </c>
      <c r="AD833" s="5">
        <v>7.4502054355315997E-2</v>
      </c>
      <c r="AE833" s="5">
        <v>0.11528905106580596</v>
      </c>
      <c r="AF833" s="5">
        <v>0.12813179578383002</v>
      </c>
      <c r="AG833" s="5">
        <v>0</v>
      </c>
      <c r="AH833" s="5">
        <v>2.7621831342723998E-2</v>
      </c>
      <c r="AI833" s="13">
        <v>0.35576274501289901</v>
      </c>
      <c r="AJ833" s="13">
        <v>3.48215269824E-2</v>
      </c>
      <c r="AK833" s="13">
        <v>5.4054317005720002E-3</v>
      </c>
      <c r="AL833" s="13">
        <v>9.2143405841543999E-2</v>
      </c>
      <c r="AM833" s="13">
        <v>-0.56742337826000988</v>
      </c>
      <c r="AN833" s="13">
        <v>1.209745421781971</v>
      </c>
      <c r="AO833" s="13">
        <v>-0.66619846759021695</v>
      </c>
      <c r="AP833" s="13">
        <v>0.54354695419175403</v>
      </c>
      <c r="AQ833" s="13">
        <v>1.8759438893721878</v>
      </c>
      <c r="AR833" s="19">
        <v>3.1440742489933253E-3</v>
      </c>
      <c r="AS833" s="19">
        <v>3.7652821337226956E-4</v>
      </c>
      <c r="AT833" s="19">
        <v>2.5829447859321559E-3</v>
      </c>
      <c r="AU833" s="19">
        <v>6.9415229325364648E-4</v>
      </c>
      <c r="AV833" s="19">
        <v>-7.3570827298510942E-7</v>
      </c>
      <c r="AW833" s="19">
        <v>5.8386823973404932E-4</v>
      </c>
      <c r="AX833" s="19">
        <v>1.3487449865851045E-4</v>
      </c>
      <c r="AY833" s="19">
        <v>3.4379282238429384E-3</v>
      </c>
      <c r="AZ833" s="19">
        <v>-3.4830246817543339E-3</v>
      </c>
      <c r="BA833" s="19">
        <v>5.0350899762878563E-4</v>
      </c>
      <c r="BB833" s="19">
        <v>6.5376977483042281E-4</v>
      </c>
      <c r="BC833" s="19">
        <v>1.1578693805869903E-6</v>
      </c>
      <c r="BD833" s="19">
        <v>-3.8912465772749037E-6</v>
      </c>
      <c r="BE833" s="19">
        <v>-2.0834528669220506E-5</v>
      </c>
      <c r="BF833" s="19">
        <v>4.9149034220737529E-6</v>
      </c>
      <c r="BG833" s="19">
        <v>8.6544923908985025E-3</v>
      </c>
      <c r="BH833" s="19">
        <v>-7.9505022358814421E-6</v>
      </c>
      <c r="BI833" t="s">
        <v>889</v>
      </c>
      <c r="BJ833" t="s">
        <v>858</v>
      </c>
      <c r="BK833" s="5">
        <v>8.8228076696395874E-2</v>
      </c>
      <c r="BL833" s="5" t="s">
        <v>959</v>
      </c>
      <c r="BM833" s="5" t="s">
        <v>858</v>
      </c>
      <c r="BN833" s="5">
        <v>-2.5071695446968079E-2</v>
      </c>
      <c r="BO833" s="5">
        <f xml:space="preserve"> IF(ISBLANK(TBL_DATA[[#This Row],[SMALL.CAP]]),"",  SUM(TBL_DATA[[#This Row],[LARGE.CAP]:[SMALL.CAP]])*SQRT(252))</f>
        <v>0.13696348999459779</v>
      </c>
    </row>
    <row r="834" spans="1:67" x14ac:dyDescent="0.25">
      <c r="A834" s="3">
        <f>DATE(YEAR(TBL_DATA[[#This Row],[Date]]), MONTH(TBL_DATA[[#This Row],[Date]]), DAY(TBL_DATA[[#This Row],[Date]]))</f>
        <v>41947</v>
      </c>
      <c r="B834" s="73" t="s">
        <v>962</v>
      </c>
      <c r="C834" s="11">
        <v>9.6555371348701726E-4</v>
      </c>
      <c r="D834" s="6">
        <v>0.21725984220067285</v>
      </c>
      <c r="E834" s="83">
        <v>6.1042729242457572E-3</v>
      </c>
      <c r="F834" s="55">
        <v>0.30743474424323014</v>
      </c>
      <c r="G834" s="121">
        <v>0.35167437557348397</v>
      </c>
      <c r="H834" s="120">
        <v>3.367057546236011E-3</v>
      </c>
      <c r="I834" s="55">
        <v>2.4782621348272027E-2</v>
      </c>
      <c r="J834" s="6">
        <v>0.67922047188941037</v>
      </c>
      <c r="K834" s="6">
        <v>0.3366696572524619</v>
      </c>
      <c r="L834" s="6">
        <v>3.4057979309666275E-3</v>
      </c>
      <c r="M834" s="6">
        <v>6.6382593500834433E-2</v>
      </c>
      <c r="N834" s="6">
        <v>4.2079745519144444E-2</v>
      </c>
      <c r="O834" s="6">
        <v>-7.3182520372371274E-3</v>
      </c>
      <c r="P834" s="55">
        <v>-1.0771865871140257E-2</v>
      </c>
      <c r="Q834" s="55">
        <v>-9.3661163133951439E-3</v>
      </c>
      <c r="R834" s="6">
        <v>1.1319596250388919E-2</v>
      </c>
      <c r="S834" s="83">
        <v>5.0338979520016452E-2</v>
      </c>
      <c r="T834" s="87">
        <v>0.2248674160326963</v>
      </c>
      <c r="U834" s="83">
        <v>4.9012224492165357E-2</v>
      </c>
      <c r="V834" s="83">
        <v>5.1570886882023874E-2</v>
      </c>
      <c r="W834" s="29">
        <v>0.95038552670789156</v>
      </c>
      <c r="X834">
        <v>0.59302139554444733</v>
      </c>
      <c r="Y834">
        <v>0.58023241658189173</v>
      </c>
      <c r="Z834" s="5">
        <v>0</v>
      </c>
      <c r="AA834">
        <v>0</v>
      </c>
      <c r="AB834" s="5">
        <f>SUM(TBL_DATA[[#This Row],[Consumer.Discretionary.1]:[Utilities.1]])*SQRT(252)</f>
        <v>0.13308425518375117</v>
      </c>
      <c r="AC834" s="5">
        <v>0.26991431377376901</v>
      </c>
      <c r="AD834" s="5">
        <v>7.5156231780107011E-2</v>
      </c>
      <c r="AE834" s="5">
        <v>0.10503970771172701</v>
      </c>
      <c r="AF834" s="5">
        <v>0.13133853496560599</v>
      </c>
      <c r="AG834" s="5">
        <v>0</v>
      </c>
      <c r="AH834" s="5">
        <v>2.8002900247237998E-2</v>
      </c>
      <c r="AI834" s="13">
        <v>0.35179154632470999</v>
      </c>
      <c r="AJ834" s="13">
        <v>4.0371636455594995E-2</v>
      </c>
      <c r="AK834" s="13">
        <v>4.9369401726069989E-3</v>
      </c>
      <c r="AL834" s="13">
        <v>9.0115578663507001E-2</v>
      </c>
      <c r="AM834" s="13">
        <v>-0.56657431769737099</v>
      </c>
      <c r="AN834" s="13">
        <v>1.198146531470178</v>
      </c>
      <c r="AO834" s="13">
        <v>-0.66805345907268299</v>
      </c>
      <c r="AP834" s="13">
        <v>0.53009307239749504</v>
      </c>
      <c r="AQ834" s="13">
        <v>1.866199990542861</v>
      </c>
      <c r="AR834" s="19">
        <v>3.0707336526594195E-3</v>
      </c>
      <c r="AS834" s="19">
        <v>3.6970398431428609E-4</v>
      </c>
      <c r="AT834" s="19">
        <v>2.5334779811302254E-3</v>
      </c>
      <c r="AU834" s="19">
        <v>6.6563502801890819E-4</v>
      </c>
      <c r="AV834" s="19">
        <v>-7.5237023255425537E-7</v>
      </c>
      <c r="AW834" s="19">
        <v>5.7340089789030926E-4</v>
      </c>
      <c r="AX834" s="19">
        <v>1.284715458946848E-4</v>
      </c>
      <c r="AY834" s="19">
        <v>3.3378460119648495E-3</v>
      </c>
      <c r="AZ834" s="19">
        <v>-3.422402595861023E-3</v>
      </c>
      <c r="BA834" s="19">
        <v>4.946038029710856E-4</v>
      </c>
      <c r="BB834" s="19">
        <v>6.328021239751482E-4</v>
      </c>
      <c r="BC834" s="19">
        <v>1.315271968233338E-6</v>
      </c>
      <c r="BD834" s="19">
        <v>-4.4207078763954899E-6</v>
      </c>
      <c r="BE834" s="19">
        <v>-2.367038813749646E-5</v>
      </c>
      <c r="BF834" s="19">
        <v>5.5836661480067865E-6</v>
      </c>
      <c r="BG834" s="19">
        <v>8.4137453714070512E-3</v>
      </c>
      <c r="BH834" s="19">
        <v>-9.0331507840591631E-6</v>
      </c>
      <c r="BI834" t="s">
        <v>889</v>
      </c>
      <c r="BJ834" t="s">
        <v>858</v>
      </c>
      <c r="BK834" s="5">
        <v>8.6571037769317627E-2</v>
      </c>
      <c r="BL834" s="5" t="s">
        <v>959</v>
      </c>
      <c r="BM834" s="5" t="s">
        <v>858</v>
      </c>
      <c r="BN834" s="5">
        <v>-2.6483923196792603E-2</v>
      </c>
      <c r="BO834" s="5">
        <f xml:space="preserve"> IF(ISBLANK(TBL_DATA[[#This Row],[SMALL.CAP]]),"",  SUM(TBL_DATA[[#This Row],[LARGE.CAP]:[SMALL.CAP]])*SQRT(252))</f>
        <v>0.13308425518375122</v>
      </c>
    </row>
    <row r="835" spans="1:67" x14ac:dyDescent="0.25">
      <c r="A835" s="3">
        <f>DATE(YEAR(TBL_DATA[[#This Row],[Date]]), MONTH(TBL_DATA[[#This Row],[Date]]), DAY(TBL_DATA[[#This Row],[Date]]))</f>
        <v>41948</v>
      </c>
      <c r="B835" s="73" t="s">
        <v>963</v>
      </c>
      <c r="C835" s="11">
        <v>4.4978056699822256E-3</v>
      </c>
      <c r="D835" s="6">
        <v>0.22273484042076475</v>
      </c>
      <c r="E835" s="83">
        <v>3.4956414910927824E-2</v>
      </c>
      <c r="F835" s="55">
        <v>0.30401979223900966</v>
      </c>
      <c r="G835" s="121">
        <v>0.34974000103931763</v>
      </c>
      <c r="H835" s="120">
        <v>3.3384560411051792E-3</v>
      </c>
      <c r="I835" s="55">
        <v>6.5563014008358289E-2</v>
      </c>
      <c r="J835" s="6">
        <v>0.65923106274129106</v>
      </c>
      <c r="K835" s="6">
        <v>0.3216075887157247</v>
      </c>
      <c r="L835" s="6">
        <v>3.4099077748216888E-3</v>
      </c>
      <c r="M835" s="6">
        <v>6.5720735173745978E-2</v>
      </c>
      <c r="N835" s="6">
        <v>4.0423598145114703E-2</v>
      </c>
      <c r="O835" s="6">
        <v>-2.8533624427622417E-3</v>
      </c>
      <c r="P835" s="55">
        <v>-1.0497464850805563E-2</v>
      </c>
      <c r="Q835" s="55">
        <v>-9.1057311216312751E-3</v>
      </c>
      <c r="R835" s="6">
        <v>2.0866360944668427E-2</v>
      </c>
      <c r="S835" s="83">
        <v>5.0294604874040978E-2</v>
      </c>
      <c r="T835" s="87">
        <v>0.41488268964288805</v>
      </c>
      <c r="U835" s="83">
        <v>6.2834565399483955E-2</v>
      </c>
      <c r="V835" s="83">
        <v>5.1964898966231014E-2</v>
      </c>
      <c r="W835" s="29">
        <v>1.2091732428906772</v>
      </c>
      <c r="X835">
        <v>0.59138819825840094</v>
      </c>
      <c r="Y835">
        <v>0.56710456594505099</v>
      </c>
      <c r="Z835" s="5">
        <v>0</v>
      </c>
      <c r="AA835">
        <v>0</v>
      </c>
      <c r="AB835" s="5">
        <f>SUM(TBL_DATA[[#This Row],[Consumer.Discretionary.1]:[Utilities.1]])*SQRT(252)</f>
        <v>0.13481553341543123</v>
      </c>
      <c r="AC835" s="5">
        <v>0.26712015957595697</v>
      </c>
      <c r="AD835" s="5">
        <v>7.595551536141501E-2</v>
      </c>
      <c r="AE835" s="5">
        <v>9.6330032086075004E-2</v>
      </c>
      <c r="AF835" s="5">
        <v>0.140986776809613</v>
      </c>
      <c r="AG835" s="5">
        <v>0</v>
      </c>
      <c r="AH835" s="5">
        <v>2.7982342672207002E-2</v>
      </c>
      <c r="AI835" s="13">
        <v>0.35637921819266399</v>
      </c>
      <c r="AJ835" s="13">
        <v>4.1191241307373998E-2</v>
      </c>
      <c r="AK835" s="13">
        <v>3.9468575124539992E-3</v>
      </c>
      <c r="AL835" s="13">
        <v>9.6114921712513998E-2</v>
      </c>
      <c r="AM835" s="13">
        <v>-0.56800973676169009</v>
      </c>
      <c r="AN835" s="13">
        <v>1.201514265717017</v>
      </c>
      <c r="AO835" s="13">
        <v>-0.66351693724843397</v>
      </c>
      <c r="AP835" s="13">
        <v>0.53799732846858306</v>
      </c>
      <c r="AQ835" s="13">
        <v>1.865031202965451</v>
      </c>
      <c r="AR835" s="19">
        <v>3.0444896792203211E-3</v>
      </c>
      <c r="AS835" s="19">
        <v>3.4296140782056169E-4</v>
      </c>
      <c r="AT835" s="19">
        <v>2.8082767477088642E-3</v>
      </c>
      <c r="AU835" s="19">
        <v>6.1230935399895288E-4</v>
      </c>
      <c r="AV835" s="19">
        <v>-1.3552671073577892E-6</v>
      </c>
      <c r="AW835" s="19">
        <v>5.036559974617576E-4</v>
      </c>
      <c r="AX835" s="19">
        <v>1.1264990399354568E-4</v>
      </c>
      <c r="AY835" s="19">
        <v>3.2949915366927078E-3</v>
      </c>
      <c r="AZ835" s="19">
        <v>-3.3061247630147214E-3</v>
      </c>
      <c r="BA835" s="19">
        <v>4.7382684921029448E-4</v>
      </c>
      <c r="BB835" s="19">
        <v>6.0689889415196094E-4</v>
      </c>
      <c r="BC835" s="19">
        <v>2.0729152204670335E-6</v>
      </c>
      <c r="BD835" s="19">
        <v>-6.9689745285941653E-6</v>
      </c>
      <c r="BE835" s="19">
        <v>-3.7318691027899572E-5</v>
      </c>
      <c r="BF835" s="19">
        <v>8.8023732874536564E-6</v>
      </c>
      <c r="BG835" s="19">
        <v>8.5402361453544798E-3</v>
      </c>
      <c r="BH835" s="19">
        <v>-1.4243428169016985E-5</v>
      </c>
      <c r="BI835" t="s">
        <v>889</v>
      </c>
      <c r="BJ835" t="s">
        <v>858</v>
      </c>
      <c r="BK835" s="5">
        <v>8.4683902561664581E-2</v>
      </c>
      <c r="BL835" s="5" t="s">
        <v>959</v>
      </c>
      <c r="BM835" s="5" t="s">
        <v>858</v>
      </c>
      <c r="BN835" s="5">
        <v>-2.6849692687392235E-2</v>
      </c>
      <c r="BO835" s="5">
        <f xml:space="preserve"> IF(ISBLANK(TBL_DATA[[#This Row],[SMALL.CAP]]),"",  SUM(TBL_DATA[[#This Row],[LARGE.CAP]:[SMALL.CAP]])*SQRT(252))</f>
        <v>0.13481553341543129</v>
      </c>
    </row>
    <row r="836" spans="1:67" x14ac:dyDescent="0.25">
      <c r="A836" s="3">
        <f>DATE(YEAR(TBL_DATA[[#This Row],[Date]]), MONTH(TBL_DATA[[#This Row],[Date]]), DAY(TBL_DATA[[#This Row],[Date]]))</f>
        <v>41949</v>
      </c>
      <c r="B836" s="73" t="s">
        <v>964</v>
      </c>
      <c r="C836" s="11">
        <v>2.2962095901926326E-3</v>
      </c>
      <c r="D836" s="6">
        <v>0.22554249588760156</v>
      </c>
      <c r="E836" s="83">
        <v>1.0394819327609106E-2</v>
      </c>
      <c r="F836" s="55">
        <v>0.2826205241079392</v>
      </c>
      <c r="G836" s="121">
        <v>0.33446039611710177</v>
      </c>
      <c r="H836" s="120">
        <v>3.1694800157736833E-3</v>
      </c>
      <c r="I836" s="55">
        <v>3.0770080326276039E-2</v>
      </c>
      <c r="J836" s="6">
        <v>0.64604212403321382</v>
      </c>
      <c r="K836" s="6">
        <v>0.35064151381203174</v>
      </c>
      <c r="L836" s="6">
        <v>3.1307135009409569E-3</v>
      </c>
      <c r="M836" s="6">
        <v>6.1673889204463643E-2</v>
      </c>
      <c r="N836" s="6">
        <v>4.0423598145114703E-2</v>
      </c>
      <c r="O836" s="6">
        <v>-5.637047707750531E-4</v>
      </c>
      <c r="P836" s="55">
        <v>-9.9742741020751487E-3</v>
      </c>
      <c r="Q836" s="55">
        <v>-8.6682383191781457E-3</v>
      </c>
      <c r="R836" s="6">
        <v>1.9835947793145792E-2</v>
      </c>
      <c r="S836" s="83">
        <v>5.0276546794131911E-2</v>
      </c>
      <c r="T836" s="87">
        <v>0.39453679812912229</v>
      </c>
      <c r="U836" s="83">
        <v>6.0737931090182995E-2</v>
      </c>
      <c r="V836" s="83">
        <v>5.1867372024094152E-2</v>
      </c>
      <c r="W836" s="29">
        <v>1.1710238772453743</v>
      </c>
      <c r="X836">
        <v>0.57832551051903436</v>
      </c>
      <c r="Y836">
        <v>0.59214990822597591</v>
      </c>
      <c r="Z836" s="5">
        <v>0</v>
      </c>
      <c r="AA836">
        <v>0</v>
      </c>
      <c r="AB836" s="5">
        <f>SUM(TBL_DATA[[#This Row],[Consumer.Discretionary.1]:[Utilities.1]])*SQRT(252)</f>
        <v>0.13482773998276684</v>
      </c>
      <c r="AC836" s="5">
        <v>0.26342479047464601</v>
      </c>
      <c r="AD836" s="5">
        <v>7.0474259147342996E-2</v>
      </c>
      <c r="AE836" s="5">
        <v>8.8769422825575012E-2</v>
      </c>
      <c r="AF836" s="5">
        <v>0.15052176547392002</v>
      </c>
      <c r="AG836" s="5">
        <v>0</v>
      </c>
      <c r="AH836" s="5">
        <v>2.8233129733420001E-2</v>
      </c>
      <c r="AI836" s="13">
        <v>0.35897567193084501</v>
      </c>
      <c r="AJ836" s="13">
        <v>4.2456892366560001E-2</v>
      </c>
      <c r="AK836" s="13">
        <v>2.8315112199770003E-3</v>
      </c>
      <c r="AL836" s="13">
        <v>9.5770978793773998E-2</v>
      </c>
      <c r="AM836" s="13">
        <v>-0.57048817365949811</v>
      </c>
      <c r="AN836" s="13">
        <v>1.2003854086874708</v>
      </c>
      <c r="AO836" s="13">
        <v>-0.66941516038090909</v>
      </c>
      <c r="AP836" s="13">
        <v>0.5309702483065617</v>
      </c>
      <c r="AQ836" s="13">
        <v>1.8698005690683799</v>
      </c>
      <c r="AR836" s="19">
        <v>2.9464822550302155E-3</v>
      </c>
      <c r="AS836" s="19">
        <v>4.0765547112012711E-4</v>
      </c>
      <c r="AT836" s="19">
        <v>2.7713656039282416E-3</v>
      </c>
      <c r="AU836" s="19">
        <v>5.9140323552899345E-4</v>
      </c>
      <c r="AV836" s="19">
        <v>-7.1763887013216762E-7</v>
      </c>
      <c r="AW836" s="19">
        <v>4.674355569788536E-4</v>
      </c>
      <c r="AX836" s="19">
        <v>1.1566124202783948E-4</v>
      </c>
      <c r="AY836" s="19">
        <v>3.469239902959696E-3</v>
      </c>
      <c r="AZ836" s="19">
        <v>-3.2737372649637364E-3</v>
      </c>
      <c r="BA836" s="19">
        <v>4.7601105467399204E-4</v>
      </c>
      <c r="BB836" s="19">
        <v>5.2254986318783965E-4</v>
      </c>
      <c r="BC836" s="19">
        <v>1.226849203751521E-6</v>
      </c>
      <c r="BD836" s="19">
        <v>-4.1236803133874177E-6</v>
      </c>
      <c r="BE836" s="19">
        <v>-2.2080326884030127E-5</v>
      </c>
      <c r="BF836" s="19">
        <v>5.2085055791197647E-6</v>
      </c>
      <c r="BG836" s="19">
        <v>8.5215444481173235E-3</v>
      </c>
      <c r="BH836" s="19">
        <v>-8.4265141008477E-6</v>
      </c>
      <c r="BI836" t="s">
        <v>889</v>
      </c>
      <c r="BJ836" t="s">
        <v>858</v>
      </c>
      <c r="BK836" s="5">
        <v>8.4727123379707336E-2</v>
      </c>
      <c r="BL836" s="5" t="s">
        <v>965</v>
      </c>
      <c r="BM836" s="5" t="s">
        <v>858</v>
      </c>
      <c r="BN836" s="5">
        <v>-2.6956707239151001E-2</v>
      </c>
      <c r="BO836" s="5">
        <f xml:space="preserve"> IF(ISBLANK(TBL_DATA[[#This Row],[SMALL.CAP]]),"",  SUM(TBL_DATA[[#This Row],[LARGE.CAP]:[SMALL.CAP]])*SQRT(252))</f>
        <v>0.13482773998276684</v>
      </c>
    </row>
    <row r="837" spans="1:67" x14ac:dyDescent="0.25">
      <c r="A837" s="3">
        <f>DATE(YEAR(TBL_DATA[[#This Row],[Date]]), MONTH(TBL_DATA[[#This Row],[Date]]), DAY(TBL_DATA[[#This Row],[Date]]))</f>
        <v>41950</v>
      </c>
      <c r="B837" s="73" t="s">
        <v>966</v>
      </c>
      <c r="C837" s="11">
        <v>1.7319394784352075E-3</v>
      </c>
      <c r="D837" s="6">
        <v>0.22766506131872943</v>
      </c>
      <c r="E837" s="83">
        <v>7.1540021800415854E-3</v>
      </c>
      <c r="F837" s="55">
        <v>0.28121165545616977</v>
      </c>
      <c r="G837" s="121">
        <v>0.33325937536961658</v>
      </c>
      <c r="H837" s="120">
        <v>3.1605546335844292E-3</v>
      </c>
      <c r="I837" s="55">
        <v>4.3938611042693365E-2</v>
      </c>
      <c r="J837" s="6">
        <v>0.64223323887622552</v>
      </c>
      <c r="K837" s="6">
        <v>0.33816784164467617</v>
      </c>
      <c r="L837" s="6">
        <v>3.1488993264549969E-3</v>
      </c>
      <c r="M837" s="6">
        <v>6.1444796975707421E-2</v>
      </c>
      <c r="N837" s="6">
        <v>4.0423598145114703E-2</v>
      </c>
      <c r="O837" s="6">
        <v>0</v>
      </c>
      <c r="P837" s="55">
        <v>-9.960860531263438E-3</v>
      </c>
      <c r="Q837" s="55">
        <v>-8.6596761150014648E-3</v>
      </c>
      <c r="R837" s="6">
        <v>1.4562802621006066E-2</v>
      </c>
      <c r="S837" s="83">
        <v>4.9878326136917388E-2</v>
      </c>
      <c r="T837" s="87">
        <v>0.29196654637188041</v>
      </c>
      <c r="U837" s="83">
        <v>5.6134769219597924E-2</v>
      </c>
      <c r="V837" s="83">
        <v>5.1476980592723973E-2</v>
      </c>
      <c r="W837" s="29">
        <v>1.0904829415642203</v>
      </c>
      <c r="X837">
        <v>0.5772862161611142</v>
      </c>
      <c r="Y837">
        <v>0.58152200443721491</v>
      </c>
      <c r="Z837" s="5">
        <v>0</v>
      </c>
      <c r="AA837">
        <v>0</v>
      </c>
      <c r="AB837" s="5">
        <f>SUM(TBL_DATA[[#This Row],[Consumer.Discretionary.1]:[Utilities.1]])*SQRT(252)</f>
        <v>0.13163512264825417</v>
      </c>
      <c r="AC837" s="5">
        <v>0.27076651709560101</v>
      </c>
      <c r="AD837" s="5">
        <v>8.2630526824580997E-2</v>
      </c>
      <c r="AE837" s="5">
        <v>8.7761620804601995E-2</v>
      </c>
      <c r="AF837" s="5">
        <v>0.14967901964010299</v>
      </c>
      <c r="AG837" s="5">
        <v>-1.4042165985399999E-3</v>
      </c>
      <c r="AH837" s="5">
        <v>2.8048830068878001E-2</v>
      </c>
      <c r="AI837" s="13">
        <v>0.35726573443984799</v>
      </c>
      <c r="AJ837" s="13">
        <v>3.8376926063127995E-2</v>
      </c>
      <c r="AK837" s="13">
        <v>3.496042961983999E-3</v>
      </c>
      <c r="AL837" s="13">
        <v>9.3849612601777002E-2</v>
      </c>
      <c r="AM837" s="13">
        <v>-0.55014261515057405</v>
      </c>
      <c r="AN837" s="13">
        <v>1.2276586809235117</v>
      </c>
      <c r="AO837" s="13">
        <v>-0.6673306821721241</v>
      </c>
      <c r="AP837" s="13">
        <v>0.56032799875138761</v>
      </c>
      <c r="AQ837" s="13">
        <v>1.8949893630956358</v>
      </c>
      <c r="AR837" s="19">
        <v>2.8433339228521076E-3</v>
      </c>
      <c r="AS837" s="19">
        <v>4.1779627327088678E-4</v>
      </c>
      <c r="AT837" s="19">
        <v>2.6371188960457328E-3</v>
      </c>
      <c r="AU837" s="19">
        <v>5.8102242651574172E-4</v>
      </c>
      <c r="AV837" s="19">
        <v>-4.2409031200429642E-7</v>
      </c>
      <c r="AW837" s="19">
        <v>4.8231840748023941E-4</v>
      </c>
      <c r="AX837" s="19">
        <v>1.2025249341662364E-4</v>
      </c>
      <c r="AY837" s="19">
        <v>3.4347668765676545E-3</v>
      </c>
      <c r="AZ837" s="19">
        <v>-3.1805263336573113E-3</v>
      </c>
      <c r="BA837" s="19">
        <v>4.5795868631735338E-4</v>
      </c>
      <c r="BB837" s="19">
        <v>4.9861573504503774E-4</v>
      </c>
      <c r="BC837" s="19">
        <v>8.3504126625519729E-7</v>
      </c>
      <c r="BD837" s="19">
        <v>-2.8060603903363214E-6</v>
      </c>
      <c r="BE837" s="19">
        <v>-1.5023670932917896E-5</v>
      </c>
      <c r="BF837" s="19">
        <v>3.5442313765121976E-6</v>
      </c>
      <c r="BG837" s="19">
        <v>8.3114165595761201E-3</v>
      </c>
      <c r="BH837" s="19">
        <v>-5.7328073535696452E-6</v>
      </c>
      <c r="BI837" t="s">
        <v>889</v>
      </c>
      <c r="BJ837" t="s">
        <v>858</v>
      </c>
      <c r="BK837" s="5">
        <v>8.5680969059467316E-2</v>
      </c>
      <c r="BL837" s="5" t="s">
        <v>965</v>
      </c>
      <c r="BM837" s="5" t="s">
        <v>858</v>
      </c>
      <c r="BN837" s="5">
        <v>-2.6598086580634117E-2</v>
      </c>
      <c r="BO837" s="5">
        <f xml:space="preserve"> IF(ISBLANK(TBL_DATA[[#This Row],[SMALL.CAP]]),"",  SUM(TBL_DATA[[#This Row],[LARGE.CAP]:[SMALL.CAP]])*SQRT(252))</f>
        <v>0.13163512264825419</v>
      </c>
    </row>
    <row r="838" spans="1:67" x14ac:dyDescent="0.25">
      <c r="A838" s="3">
        <f>DATE(YEAR(TBL_DATA[[#This Row],[Date]]), MONTH(TBL_DATA[[#This Row],[Date]]), DAY(TBL_DATA[[#This Row],[Date]]))</f>
        <v>41953</v>
      </c>
      <c r="B838" s="73" t="s">
        <v>967</v>
      </c>
      <c r="C838" s="11">
        <v>-7.7410804701554849E-4</v>
      </c>
      <c r="D838" s="6">
        <v>0.22671471591572279</v>
      </c>
      <c r="E838" s="83">
        <v>2.0342916037828118E-2</v>
      </c>
      <c r="F838" s="55">
        <v>0.27719915188590238</v>
      </c>
      <c r="G838" s="121">
        <v>0.33392703005738988</v>
      </c>
      <c r="H838" s="120">
        <v>3.110365193748404E-3</v>
      </c>
      <c r="I838" s="55">
        <v>6.2831539366265732E-2</v>
      </c>
      <c r="J838" s="6">
        <v>0.64226451940245666</v>
      </c>
      <c r="K838" s="6">
        <v>0.34888016089645524</v>
      </c>
      <c r="L838" s="6">
        <v>3.0752536491564183E-3</v>
      </c>
      <c r="M838" s="6">
        <v>6.0499355596232533E-2</v>
      </c>
      <c r="N838" s="6">
        <v>3.9132065777189598E-2</v>
      </c>
      <c r="O838" s="6">
        <v>-7.7410804701549818E-4</v>
      </c>
      <c r="P838" s="55">
        <v>-9.7342986575185142E-3</v>
      </c>
      <c r="Q838" s="55">
        <v>-8.4531353602122824E-3</v>
      </c>
      <c r="R838" s="6">
        <v>1.3405215313843755E-2</v>
      </c>
      <c r="S838" s="83">
        <v>4.9921658014284012E-2</v>
      </c>
      <c r="T838" s="87">
        <v>0.26852504197693394</v>
      </c>
      <c r="U838" s="83">
        <v>5.7511973496953361E-2</v>
      </c>
      <c r="V838" s="83">
        <v>5.1444582337809443E-2</v>
      </c>
      <c r="W838" s="29">
        <v>1.1179403327507367</v>
      </c>
      <c r="X838">
        <v>0.57786419689870905</v>
      </c>
      <c r="Y838">
        <v>0.5906607832728149</v>
      </c>
      <c r="Z838" s="5">
        <v>0</v>
      </c>
      <c r="AA838">
        <v>0</v>
      </c>
      <c r="AB838" s="5">
        <f>SUM(TBL_DATA[[#This Row],[Consumer.Discretionary.1]:[Utilities.1]])*SQRT(252)</f>
        <v>0.13019154640665695</v>
      </c>
      <c r="AC838" s="5">
        <v>0.27024701365790998</v>
      </c>
      <c r="AD838" s="5">
        <v>8.1577726732641007E-2</v>
      </c>
      <c r="AE838" s="5">
        <v>0.10133535268936598</v>
      </c>
      <c r="AF838" s="5">
        <v>9.8064855439951998E-2</v>
      </c>
      <c r="AG838" s="5">
        <v>-2.2871639826599999E-3</v>
      </c>
      <c r="AH838" s="5">
        <v>2.1932919885904002E-2</v>
      </c>
      <c r="AI838" s="13">
        <v>0.35500269307654897</v>
      </c>
      <c r="AJ838" s="13">
        <v>3.7228133523447997E-2</v>
      </c>
      <c r="AK838" s="13">
        <v>3.0239866910689982E-3</v>
      </c>
      <c r="AL838" s="13">
        <v>9.1665576627698003E-2</v>
      </c>
      <c r="AM838" s="13">
        <v>-0.54302856008203004</v>
      </c>
      <c r="AN838" s="13">
        <v>1.168614479061187</v>
      </c>
      <c r="AO838" s="13">
        <v>-0.65385194480134012</v>
      </c>
      <c r="AP838" s="13">
        <v>0.51476253425984686</v>
      </c>
      <c r="AQ838" s="13">
        <v>1.8224664238625272</v>
      </c>
      <c r="AR838" s="19">
        <v>2.8226104746733424E-3</v>
      </c>
      <c r="AS838" s="19">
        <v>3.4083095455231314E-4</v>
      </c>
      <c r="AT838" s="19">
        <v>2.7951975157460862E-3</v>
      </c>
      <c r="AU838" s="19">
        <v>5.5630453345085313E-4</v>
      </c>
      <c r="AV838" s="19">
        <v>5.2781352545767258E-6</v>
      </c>
      <c r="AW838" s="19">
        <v>4.7882870058744081E-4</v>
      </c>
      <c r="AX838" s="19">
        <v>1.1170463226795647E-4</v>
      </c>
      <c r="AY838" s="19">
        <v>3.3253302830753826E-3</v>
      </c>
      <c r="AZ838" s="19">
        <v>-3.145603970768992E-3</v>
      </c>
      <c r="BA838" s="19">
        <v>4.0277993129203326E-4</v>
      </c>
      <c r="BB838" s="19">
        <v>5.0803534784374675E-4</v>
      </c>
      <c r="BC838" s="19">
        <v>2.1247283905584242E-7</v>
      </c>
      <c r="BD838" s="19">
        <v>-7.1238341694676476E-7</v>
      </c>
      <c r="BE838" s="19">
        <v>-3.8106997314297343E-6</v>
      </c>
      <c r="BF838" s="19">
        <v>8.997252829854329E-7</v>
      </c>
      <c r="BG838" s="19">
        <v>8.2061599241464583E-3</v>
      </c>
      <c r="BH838" s="19">
        <v>-1.4525011453830688E-6</v>
      </c>
      <c r="BI838" t="s">
        <v>889</v>
      </c>
      <c r="BJ838" t="s">
        <v>858</v>
      </c>
      <c r="BK838" s="5">
        <v>8.6371652781963348E-2</v>
      </c>
      <c r="BL838" s="5" t="s">
        <v>959</v>
      </c>
      <c r="BM838" s="5" t="s">
        <v>858</v>
      </c>
      <c r="BN838" s="5">
        <v>-2.921617403626442E-2</v>
      </c>
      <c r="BO838" s="5">
        <f xml:space="preserve"> IF(ISBLANK(TBL_DATA[[#This Row],[SMALL.CAP]]),"",  SUM(TBL_DATA[[#This Row],[LARGE.CAP]:[SMALL.CAP]])*SQRT(252))</f>
        <v>0.13019154640665695</v>
      </c>
    </row>
    <row r="839" spans="1:67" x14ac:dyDescent="0.25">
      <c r="A839" s="3">
        <f>DATE(YEAR(TBL_DATA[[#This Row],[Date]]), MONTH(TBL_DATA[[#This Row],[Date]]), DAY(TBL_DATA[[#This Row],[Date]]))</f>
        <v>41954</v>
      </c>
      <c r="B839" s="73" t="s">
        <v>968</v>
      </c>
      <c r="C839" s="11">
        <v>-1.9668613167232417E-3</v>
      </c>
      <c r="D839" s="6">
        <v>0.22430193819433297</v>
      </c>
      <c r="E839" s="83">
        <v>6.7462272983893623E-3</v>
      </c>
      <c r="F839" s="55">
        <v>0.27537393146328287</v>
      </c>
      <c r="G839" s="121">
        <v>0.32767980570682043</v>
      </c>
      <c r="H839" s="120">
        <v>3.1190304724774041E-3</v>
      </c>
      <c r="I839" s="55">
        <v>4.3177234905308559E-2</v>
      </c>
      <c r="J839" s="6">
        <v>0.63119613778324413</v>
      </c>
      <c r="K839" s="6">
        <v>0.33713871911166798</v>
      </c>
      <c r="L839" s="6">
        <v>3.0970118387621415E-3</v>
      </c>
      <c r="M839" s="6">
        <v>6.0385380893211035E-2</v>
      </c>
      <c r="N839" s="6">
        <v>3.9329286107774475E-2</v>
      </c>
      <c r="O839" s="6">
        <v>-2.7394468005661476E-3</v>
      </c>
      <c r="P839" s="55">
        <v>-9.7976800080551343E-3</v>
      </c>
      <c r="Q839" s="55">
        <v>-8.518930293586165E-3</v>
      </c>
      <c r="R839" s="6">
        <v>2.1233965714432479E-2</v>
      </c>
      <c r="S839" s="83">
        <v>4.9370922161611895E-2</v>
      </c>
      <c r="T839" s="87">
        <v>0.43009052261419656</v>
      </c>
      <c r="U839" s="83">
        <v>6.2750143383655921E-2</v>
      </c>
      <c r="V839" s="83">
        <v>5.1044072954337202E-2</v>
      </c>
      <c r="W839" s="29">
        <v>1.229332609092356</v>
      </c>
      <c r="X839">
        <v>0.57243323253181266</v>
      </c>
      <c r="Y839">
        <v>0.58063647759305304</v>
      </c>
      <c r="Z839" s="5">
        <v>0</v>
      </c>
      <c r="AA839">
        <v>0</v>
      </c>
      <c r="AB839" s="5">
        <f>SUM(TBL_DATA[[#This Row],[Consumer.Discretionary.1]:[Utilities.1]])*SQRT(252)</f>
        <v>0.12631899718510481</v>
      </c>
      <c r="AC839" s="5">
        <v>0.26315222283080097</v>
      </c>
      <c r="AD839" s="5">
        <v>8.4989618070001993E-2</v>
      </c>
      <c r="AE839" s="5">
        <v>0.10098410959849301</v>
      </c>
      <c r="AF839" s="5">
        <v>8.8073350706482992E-2</v>
      </c>
      <c r="AG839" s="5">
        <v>-7.7322770438329998E-3</v>
      </c>
      <c r="AH839" s="5">
        <v>2.1483871299638004E-2</v>
      </c>
      <c r="AI839" s="13">
        <v>0.35815870411614997</v>
      </c>
      <c r="AJ839" s="13">
        <v>3.2157708914558006E-2</v>
      </c>
      <c r="AK839" s="13">
        <v>2.5951908167400062E-4</v>
      </c>
      <c r="AL839" s="13">
        <v>9.1802457077136995E-2</v>
      </c>
      <c r="AM839" s="13">
        <v>-0.52224493615649414</v>
      </c>
      <c r="AN839" s="13">
        <v>1.158478966185563</v>
      </c>
      <c r="AO839" s="13">
        <v>-0.64739461769095408</v>
      </c>
      <c r="AP839" s="13">
        <v>0.51108434849460893</v>
      </c>
      <c r="AQ839" s="13">
        <v>1.805873583876517</v>
      </c>
      <c r="AR839" s="19">
        <v>2.753592675517271E-3</v>
      </c>
      <c r="AS839" s="19">
        <v>3.3248107662421346E-4</v>
      </c>
      <c r="AT839" s="19">
        <v>2.6876938140742304E-3</v>
      </c>
      <c r="AU839" s="19">
        <v>5.4962044444177864E-4</v>
      </c>
      <c r="AV839" s="19">
        <v>5.038171225680455E-6</v>
      </c>
      <c r="AW839" s="19">
        <v>4.6796823548383016E-4</v>
      </c>
      <c r="AX839" s="19">
        <v>1.0735439486463811E-4</v>
      </c>
      <c r="AY839" s="19">
        <v>3.2261504418827974E-3</v>
      </c>
      <c r="AZ839" s="19">
        <v>-3.0526802682024931E-3</v>
      </c>
      <c r="BA839" s="19">
        <v>3.808436318051154E-4</v>
      </c>
      <c r="BB839" s="19">
        <v>4.9928624930330547E-4</v>
      </c>
      <c r="BC839" s="19">
        <v>9.262947010085031E-8</v>
      </c>
      <c r="BD839" s="19">
        <v>-3.094005416385305E-7</v>
      </c>
      <c r="BE839" s="19">
        <v>-1.6525685343628662E-6</v>
      </c>
      <c r="BF839" s="19">
        <v>3.9072267039249918E-7</v>
      </c>
      <c r="BG839" s="19">
        <v>7.9594562120547212E-3</v>
      </c>
      <c r="BH839" s="19">
        <v>-6.2872809884385401E-7</v>
      </c>
      <c r="BI839" t="s">
        <v>889</v>
      </c>
      <c r="BJ839" t="s">
        <v>858</v>
      </c>
      <c r="BK839" s="5">
        <v>8.7563484907150269E-2</v>
      </c>
      <c r="BL839" s="5" t="s">
        <v>959</v>
      </c>
      <c r="BM839" s="5" t="s">
        <v>858</v>
      </c>
      <c r="BN839" s="5">
        <v>-3.0548380687832832E-2</v>
      </c>
      <c r="BO839" s="5">
        <f xml:space="preserve"> IF(ISBLANK(TBL_DATA[[#This Row],[SMALL.CAP]]),"",  SUM(TBL_DATA[[#This Row],[LARGE.CAP]:[SMALL.CAP]])*SQRT(252))</f>
        <v>0.12631899718510484</v>
      </c>
    </row>
    <row r="840" spans="1:67" x14ac:dyDescent="0.25">
      <c r="A840" s="3">
        <f>DATE(YEAR(TBL_DATA[[#This Row],[Date]]), MONTH(TBL_DATA[[#This Row],[Date]]), DAY(TBL_DATA[[#This Row],[Date]]))</f>
        <v>41955</v>
      </c>
      <c r="B840" s="73" t="s">
        <v>969</v>
      </c>
      <c r="C840" s="11">
        <v>3.4000136259539657E-4</v>
      </c>
      <c r="D840" s="6">
        <v>0.22471820252154728</v>
      </c>
      <c r="E840" s="83">
        <v>1.6759524644862855E-2</v>
      </c>
      <c r="F840" s="55">
        <v>0.27724936693155883</v>
      </c>
      <c r="G840" s="121">
        <v>0.33168730338011787</v>
      </c>
      <c r="H840" s="120">
        <v>3.1073548903949081E-3</v>
      </c>
      <c r="I840" s="55">
        <v>5.548401576689721E-2</v>
      </c>
      <c r="J840" s="6">
        <v>0.64153242659068477</v>
      </c>
      <c r="K840" s="6">
        <v>0.34544412224710735</v>
      </c>
      <c r="L840" s="6">
        <v>3.0752070692649648E-3</v>
      </c>
      <c r="M840" s="6">
        <v>6.0339439437587218E-2</v>
      </c>
      <c r="N840" s="6">
        <v>3.9288017655556458E-2</v>
      </c>
      <c r="O840" s="6">
        <v>-2.4003768536157155E-3</v>
      </c>
      <c r="P840" s="55">
        <v>-9.7703359433602387E-3</v>
      </c>
      <c r="Q840" s="55">
        <v>-8.4925591071341872E-3</v>
      </c>
      <c r="R840" s="6">
        <v>1.511619641560058E-2</v>
      </c>
      <c r="S840" s="83">
        <v>4.9197700613725755E-2</v>
      </c>
      <c r="T840" s="87">
        <v>0.30725412421781528</v>
      </c>
      <c r="U840" s="83">
        <v>5.1146805550467578E-2</v>
      </c>
      <c r="V840" s="83">
        <v>5.056099929903686E-2</v>
      </c>
      <c r="W840" s="29">
        <v>1.0115861288256198</v>
      </c>
      <c r="X840">
        <v>0.57592300125981932</v>
      </c>
      <c r="Y840">
        <v>0.58774494659427523</v>
      </c>
      <c r="Z840" s="5">
        <v>0</v>
      </c>
      <c r="AA840">
        <v>0</v>
      </c>
      <c r="AB840" s="5">
        <f>SUM(TBL_DATA[[#This Row],[Consumer.Discretionary.1]:[Utilities.1]])*SQRT(252)</f>
        <v>0.12881492574655126</v>
      </c>
      <c r="AC840" s="5">
        <v>0.26027624264249299</v>
      </c>
      <c r="AD840" s="5">
        <v>8.4482674391756996E-2</v>
      </c>
      <c r="AE840" s="5">
        <v>0.101278627011814</v>
      </c>
      <c r="AF840" s="5">
        <v>8.6753012235915999E-2</v>
      </c>
      <c r="AG840" s="5">
        <v>-7.8150773711129998E-3</v>
      </c>
      <c r="AH840" s="5">
        <v>2.132532688249E-2</v>
      </c>
      <c r="AI840" s="13">
        <v>0.35484606184703998</v>
      </c>
      <c r="AJ840" s="13">
        <v>3.5216212566443E-2</v>
      </c>
      <c r="AK840" s="13">
        <v>-5.9463084799999538E-5</v>
      </c>
      <c r="AL840" s="13">
        <v>8.9292213099996992E-2</v>
      </c>
      <c r="AM840" s="13">
        <v>-0.51335317488335208</v>
      </c>
      <c r="AN840" s="13">
        <v>1.1502693900922651</v>
      </c>
      <c r="AO840" s="13">
        <v>-0.63802673475358007</v>
      </c>
      <c r="AP840" s="13">
        <v>0.51224265533868507</v>
      </c>
      <c r="AQ840" s="13">
        <v>1.7882961248458451</v>
      </c>
      <c r="AR840" s="19">
        <v>3.1440186141825201E-3</v>
      </c>
      <c r="AS840" s="19">
        <v>3.4694609114355396E-4</v>
      </c>
      <c r="AT840" s="19">
        <v>2.3659077740546498E-3</v>
      </c>
      <c r="AU840" s="19">
        <v>5.6621144878779052E-4</v>
      </c>
      <c r="AV840" s="19">
        <v>1.108526772413112E-5</v>
      </c>
      <c r="AW840" s="19">
        <v>4.3235302819516258E-4</v>
      </c>
      <c r="AX840" s="19">
        <v>1.1258433233372665E-4</v>
      </c>
      <c r="AY840" s="19">
        <v>3.0473409980764101E-3</v>
      </c>
      <c r="AZ840" s="19">
        <v>-2.7289598636928802E-3</v>
      </c>
      <c r="BA840" s="19">
        <v>3.2923373298597943E-4</v>
      </c>
      <c r="BB840" s="19">
        <v>4.878561637952882E-4</v>
      </c>
      <c r="BC840" s="19">
        <v>9.9709662650382726E-7</v>
      </c>
      <c r="BD840" s="19">
        <v>-3.3514262254728667E-6</v>
      </c>
      <c r="BE840" s="19">
        <v>-1.7945254579957543E-5</v>
      </c>
      <c r="BF840" s="19">
        <v>4.2330925826021868E-6</v>
      </c>
      <c r="BG840" s="19">
        <v>8.1374925151518895E-3</v>
      </c>
      <c r="BH840" s="19">
        <v>-6.8484359692303369E-6</v>
      </c>
      <c r="BI840" t="s">
        <v>889</v>
      </c>
      <c r="BJ840" t="s">
        <v>858</v>
      </c>
      <c r="BK840" s="5">
        <v>8.5891567170619965E-2</v>
      </c>
      <c r="BL840" s="5" t="s">
        <v>959</v>
      </c>
      <c r="BM840" s="5" t="s">
        <v>858</v>
      </c>
      <c r="BN840" s="5">
        <v>-3.0117105692625046E-2</v>
      </c>
      <c r="BO840" s="5">
        <f xml:space="preserve"> IF(ISBLANK(TBL_DATA[[#This Row],[SMALL.CAP]]),"",  SUM(TBL_DATA[[#This Row],[LARGE.CAP]:[SMALL.CAP]])*SQRT(252))</f>
        <v>0.12881492574655135</v>
      </c>
    </row>
    <row r="841" spans="1:67" x14ac:dyDescent="0.25">
      <c r="A841" s="3">
        <f>DATE(YEAR(TBL_DATA[[#This Row],[Date]]), MONTH(TBL_DATA[[#This Row],[Date]]), DAY(TBL_DATA[[#This Row],[Date]]))</f>
        <v>41956</v>
      </c>
      <c r="B841" s="73" t="s">
        <v>970</v>
      </c>
      <c r="C841" s="11">
        <v>-2.1400736187474484E-3</v>
      </c>
      <c r="D841" s="6">
        <v>0.22209721540593108</v>
      </c>
      <c r="E841" s="83">
        <v>1.3322930762303065E-2</v>
      </c>
      <c r="F841" s="55">
        <v>0.27706727984574925</v>
      </c>
      <c r="G841" s="121">
        <v>0.33014335749790136</v>
      </c>
      <c r="H841" s="120">
        <v>3.1159626154333444E-3</v>
      </c>
      <c r="I841" s="55">
        <v>4.8306524850853183E-2</v>
      </c>
      <c r="J841" s="6">
        <v>0.64065745384809802</v>
      </c>
      <c r="K841" s="6">
        <v>0.34201849816163138</v>
      </c>
      <c r="L841" s="6">
        <v>3.0882193970161393E-3</v>
      </c>
      <c r="M841" s="6">
        <v>6.0436815779891268E-2</v>
      </c>
      <c r="N841" s="6">
        <v>3.9415554006870253E-2</v>
      </c>
      <c r="O841" s="6">
        <v>-4.5353134891836788E-3</v>
      </c>
      <c r="P841" s="55">
        <v>-9.7976836925529314E-3</v>
      </c>
      <c r="Q841" s="55">
        <v>-8.5178447683169085E-3</v>
      </c>
      <c r="R841" s="6">
        <v>1.2827475686392642E-2</v>
      </c>
      <c r="S841" s="83">
        <v>4.9279264135790195E-2</v>
      </c>
      <c r="T841" s="87">
        <v>0.2603016889831436</v>
      </c>
      <c r="U841" s="83">
        <v>4.2122221963007078E-2</v>
      </c>
      <c r="V841" s="83">
        <v>5.0593226688490658E-2</v>
      </c>
      <c r="W841" s="29">
        <v>0.832566426774068</v>
      </c>
      <c r="X841">
        <v>0.57458102779146947</v>
      </c>
      <c r="Y841">
        <v>0.58482347606917362</v>
      </c>
      <c r="Z841" s="5">
        <v>0</v>
      </c>
      <c r="AA841">
        <v>0</v>
      </c>
      <c r="AB841" s="5">
        <f>SUM(TBL_DATA[[#This Row],[Consumer.Discretionary.1]:[Utilities.1]])*SQRT(252)</f>
        <v>0.12634278574571922</v>
      </c>
      <c r="AC841" s="5">
        <v>0.257948848816553</v>
      </c>
      <c r="AD841" s="5">
        <v>0.106070924137513</v>
      </c>
      <c r="AE841" s="5">
        <v>9.5519463548497996E-2</v>
      </c>
      <c r="AF841" s="5">
        <v>8.6532700746467003E-2</v>
      </c>
      <c r="AG841" s="5">
        <v>-2.4188107747519999E-3</v>
      </c>
      <c r="AH841" s="5">
        <v>2.1676510155399002E-2</v>
      </c>
      <c r="AI841" s="13">
        <v>0.35191292094843396</v>
      </c>
      <c r="AJ841" s="13">
        <v>3.2213177375466008E-2</v>
      </c>
      <c r="AK841" s="13">
        <v>-1.2026658656449998E-2</v>
      </c>
      <c r="AL841" s="13">
        <v>9.112034587735901E-2</v>
      </c>
      <c r="AM841" s="13">
        <v>-0.511291126164656</v>
      </c>
      <c r="AN841" s="13">
        <v>1.1520994807916198</v>
      </c>
      <c r="AO841" s="13">
        <v>-0.63484118478178908</v>
      </c>
      <c r="AP841" s="13">
        <v>0.51725829600983075</v>
      </c>
      <c r="AQ841" s="13">
        <v>1.7869406655734088</v>
      </c>
      <c r="AR841" s="19">
        <v>3.0097418281466713E-3</v>
      </c>
      <c r="AS841" s="19">
        <v>3.280766105647613E-4</v>
      </c>
      <c r="AT841" s="19">
        <v>2.3186235833994599E-3</v>
      </c>
      <c r="AU841" s="19">
        <v>5.4367381973773705E-4</v>
      </c>
      <c r="AV841" s="19">
        <v>6.5515489183063977E-6</v>
      </c>
      <c r="AW841" s="19">
        <v>4.4010117998653434E-4</v>
      </c>
      <c r="AX841" s="19">
        <v>1.0394498826812038E-4</v>
      </c>
      <c r="AY841" s="19">
        <v>3.0434985055418401E-3</v>
      </c>
      <c r="AZ841" s="19">
        <v>-2.6319527273586598E-3</v>
      </c>
      <c r="BA841" s="19">
        <v>3.3249403107975191E-4</v>
      </c>
      <c r="BB841" s="19">
        <v>4.6409403719855394E-4</v>
      </c>
      <c r="BC841" s="19">
        <v>5.1093987178732586E-7</v>
      </c>
      <c r="BD841" s="19">
        <v>-1.7164893322942491E-6</v>
      </c>
      <c r="BE841" s="19">
        <v>-9.1891115128173784E-6</v>
      </c>
      <c r="BF841" s="19">
        <v>2.1680170031561139E-6</v>
      </c>
      <c r="BG841" s="19">
        <v>7.970580011723901E-3</v>
      </c>
      <c r="BH841" s="19">
        <v>-3.5059622706538143E-6</v>
      </c>
      <c r="BI841" t="s">
        <v>889</v>
      </c>
      <c r="BJ841" t="s">
        <v>858</v>
      </c>
      <c r="BK841" s="5">
        <v>8.2687430083751678E-2</v>
      </c>
      <c r="BL841" s="5" t="s">
        <v>971</v>
      </c>
      <c r="BM841" s="5" t="s">
        <v>858</v>
      </c>
      <c r="BN841" s="5">
        <v>-2.5392912328243256E-2</v>
      </c>
      <c r="BO841" s="5">
        <f xml:space="preserve"> IF(ISBLANK(TBL_DATA[[#This Row],[SMALL.CAP]]),"",  SUM(TBL_DATA[[#This Row],[LARGE.CAP]:[SMALL.CAP]])*SQRT(252))</f>
        <v>0.12634278574571922</v>
      </c>
    </row>
    <row r="842" spans="1:67" x14ac:dyDescent="0.25">
      <c r="A842" s="3">
        <f>DATE(YEAR(TBL_DATA[[#This Row],[Date]]), MONTH(TBL_DATA[[#This Row],[Date]]), DAY(TBL_DATA[[#This Row],[Date]]))</f>
        <v>41957</v>
      </c>
      <c r="B842" s="73" t="s">
        <v>972</v>
      </c>
      <c r="C842" s="11">
        <v>1.662488801225537E-3</v>
      </c>
      <c r="D842" s="6">
        <v>0.22412893834055247</v>
      </c>
      <c r="E842" s="83">
        <v>1.2397999909569357E-2</v>
      </c>
      <c r="F842" s="55">
        <v>0.27297003665559522</v>
      </c>
      <c r="G842" s="121">
        <v>0.3205721214689855</v>
      </c>
      <c r="H842" s="120">
        <v>3.1122905825487373E-3</v>
      </c>
      <c r="I842" s="55">
        <v>4.9579652886095671E-2</v>
      </c>
      <c r="J842" s="6">
        <v>0.63245706272579549</v>
      </c>
      <c r="K842" s="6">
        <v>0.33020881971550387</v>
      </c>
      <c r="L842" s="6">
        <v>3.0901400967647116E-3</v>
      </c>
      <c r="M842" s="6">
        <v>5.9938894339264387E-2</v>
      </c>
      <c r="N842" s="6">
        <v>3.9415554006870253E-2</v>
      </c>
      <c r="O842" s="6">
        <v>-2.8803645958438429E-3</v>
      </c>
      <c r="P842" s="55">
        <v>-9.7572490153580022E-3</v>
      </c>
      <c r="Q842" s="55">
        <v>-8.4879543137568528E-3</v>
      </c>
      <c r="R842" s="6">
        <v>7.4258890705127811E-3</v>
      </c>
      <c r="S842" s="83">
        <v>4.8927520946989489E-2</v>
      </c>
      <c r="T842" s="87">
        <v>0.15177325412743389</v>
      </c>
      <c r="U842" s="83">
        <v>3.5324527354966717E-2</v>
      </c>
      <c r="V842" s="83">
        <v>5.0149840201388095E-2</v>
      </c>
      <c r="W842" s="29">
        <v>0.70437965929927271</v>
      </c>
      <c r="X842">
        <v>0.56619088783641291</v>
      </c>
      <c r="Y842">
        <v>0.57463799014292805</v>
      </c>
      <c r="Z842" s="5">
        <v>0</v>
      </c>
      <c r="AA842">
        <v>0</v>
      </c>
      <c r="AB842" s="5">
        <f>SUM(TBL_DATA[[#This Row],[Consumer.Discretionary.1]:[Utilities.1]])*SQRT(252)</f>
        <v>0.12345507124916075</v>
      </c>
      <c r="AC842" s="5">
        <v>0.25933726100379001</v>
      </c>
      <c r="AD842" s="5">
        <v>9.9464135710785995E-2</v>
      </c>
      <c r="AE842" s="5">
        <v>9.784033952133997E-2</v>
      </c>
      <c r="AF842" s="5">
        <v>8.6313690719084998E-2</v>
      </c>
      <c r="AG842" s="5">
        <v>-2.049466494057E-3</v>
      </c>
      <c r="AH842" s="5">
        <v>2.1755084776179E-2</v>
      </c>
      <c r="AI842" s="13">
        <v>0.354459197519365</v>
      </c>
      <c r="AJ842" s="13">
        <v>3.3873274711151993E-2</v>
      </c>
      <c r="AK842" s="13">
        <v>-1.2325712385049E-2</v>
      </c>
      <c r="AL842" s="13">
        <v>8.7508846626379005E-2</v>
      </c>
      <c r="AM842" s="13">
        <v>-0.55824913121080599</v>
      </c>
      <c r="AN842" s="13">
        <v>1.1757167060770675</v>
      </c>
      <c r="AO842" s="13">
        <v>-0.70778918557890402</v>
      </c>
      <c r="AP842" s="13">
        <v>0.46792752049816344</v>
      </c>
      <c r="AQ842" s="13">
        <v>1.8835058916559715</v>
      </c>
      <c r="AR842" s="19">
        <v>2.9850319674123681E-3</v>
      </c>
      <c r="AS842" s="19">
        <v>2.9030237957524514E-4</v>
      </c>
      <c r="AT842" s="19">
        <v>2.3307450014737521E-3</v>
      </c>
      <c r="AU842" s="19">
        <v>5.4240853771742698E-4</v>
      </c>
      <c r="AV842" s="19">
        <v>4.1606714920705682E-6</v>
      </c>
      <c r="AW842" s="19">
        <v>4.3962697874342808E-4</v>
      </c>
      <c r="AX842" s="19">
        <v>9.351593219866177E-5</v>
      </c>
      <c r="AY842" s="19">
        <v>2.9907040268565797E-3</v>
      </c>
      <c r="AZ842" s="19">
        <v>-2.6280715184867375E-3</v>
      </c>
      <c r="BA842" s="19">
        <v>2.7655223658010366E-4</v>
      </c>
      <c r="BB842" s="19">
        <v>4.51962277271373E-4</v>
      </c>
      <c r="BC842" s="19">
        <v>8.5784891694794682E-7</v>
      </c>
      <c r="BD842" s="19">
        <v>-2.8832681459414987E-6</v>
      </c>
      <c r="BE842" s="19">
        <v>-1.5438240204078464E-5</v>
      </c>
      <c r="BF842" s="19">
        <v>3.641770724253468E-6</v>
      </c>
      <c r="BG842" s="19">
        <v>7.7966519446892261E-3</v>
      </c>
      <c r="BH842" s="19">
        <v>-5.8915651461334984E-6</v>
      </c>
      <c r="BI842" t="s">
        <v>889</v>
      </c>
      <c r="BJ842" t="s">
        <v>858</v>
      </c>
      <c r="BK842" s="5">
        <v>8.2162283360958099E-2</v>
      </c>
      <c r="BL842" s="5" t="s">
        <v>971</v>
      </c>
      <c r="BM842" s="5" t="s">
        <v>858</v>
      </c>
      <c r="BN842" s="5">
        <v>-2.5641938671469688E-2</v>
      </c>
      <c r="BO842" s="5">
        <f xml:space="preserve"> IF(ISBLANK(TBL_DATA[[#This Row],[SMALL.CAP]]),"",  SUM(TBL_DATA[[#This Row],[LARGE.CAP]:[SMALL.CAP]])*SQRT(252))</f>
        <v>0.12345507124916077</v>
      </c>
    </row>
    <row r="843" spans="1:67" x14ac:dyDescent="0.25">
      <c r="A843" s="3">
        <f>DATE(YEAR(TBL_DATA[[#This Row],[Date]]), MONTH(TBL_DATA[[#This Row],[Date]]), DAY(TBL_DATA[[#This Row],[Date]]))</f>
        <v>41960</v>
      </c>
      <c r="B843" s="73" t="s">
        <v>973</v>
      </c>
      <c r="C843" s="11">
        <v>-4.6529268777864051E-3</v>
      </c>
      <c r="D843" s="6">
        <v>0.21843315590147161</v>
      </c>
      <c r="E843" s="83">
        <v>-2.231277105045204E-2</v>
      </c>
      <c r="F843" s="55">
        <v>0.26781693926033834</v>
      </c>
      <c r="G843" s="121">
        <v>0.30870189630485662</v>
      </c>
      <c r="H843" s="120">
        <v>3.1300737446200671E-3</v>
      </c>
      <c r="I843" s="55">
        <v>2.1662777866197303E-2</v>
      </c>
      <c r="J843" s="6">
        <v>0.62558391205220409</v>
      </c>
      <c r="K843" s="6">
        <v>0.31991504746588112</v>
      </c>
      <c r="L843" s="6">
        <v>3.1045843919858497E-3</v>
      </c>
      <c r="M843" s="6">
        <v>5.9761591869498733E-2</v>
      </c>
      <c r="N843" s="6">
        <v>4.0499195199270498E-2</v>
      </c>
      <c r="O843" s="6">
        <v>-7.5198893477844697E-3</v>
      </c>
      <c r="P843" s="55">
        <v>-9.8882480135631737E-3</v>
      </c>
      <c r="Q843" s="55">
        <v>-8.6227079538841872E-3</v>
      </c>
      <c r="R843" s="6">
        <v>7.0743579740468743E-3</v>
      </c>
      <c r="S843" s="83">
        <v>4.905958880231856E-2</v>
      </c>
      <c r="T843" s="87">
        <v>0.14419929205995585</v>
      </c>
      <c r="U843" s="83">
        <v>4.068568720054766E-2</v>
      </c>
      <c r="V843" s="83">
        <v>4.9638422238135499E-2</v>
      </c>
      <c r="W843" s="29">
        <v>0.81964102334602895</v>
      </c>
      <c r="X843">
        <v>0.55560948183490944</v>
      </c>
      <c r="Y843">
        <v>0.5656103318238459</v>
      </c>
      <c r="Z843" s="5">
        <v>0</v>
      </c>
      <c r="AA843">
        <v>0</v>
      </c>
      <c r="AB843" s="5">
        <f>SUM(TBL_DATA[[#This Row],[Consumer.Discretionary.1]:[Utilities.1]])*SQRT(252)</f>
        <v>0.12160292912074053</v>
      </c>
      <c r="AC843" s="5">
        <v>0.25644710121661601</v>
      </c>
      <c r="AD843" s="5">
        <v>0.100822332771629</v>
      </c>
      <c r="AE843" s="5">
        <v>0.10159871381563601</v>
      </c>
      <c r="AF843" s="5">
        <v>8.6996873820304993E-2</v>
      </c>
      <c r="AG843" s="5">
        <v>-2.0512120168420002E-3</v>
      </c>
      <c r="AH843" s="5">
        <v>2.1719020635149997E-2</v>
      </c>
      <c r="AI843" s="13">
        <v>0.35157647268703901</v>
      </c>
      <c r="AJ843" s="13">
        <v>3.3785719870843008E-2</v>
      </c>
      <c r="AK843" s="13">
        <v>-4.1804964811110006E-3</v>
      </c>
      <c r="AL843" s="13">
        <v>8.1169148775340996E-2</v>
      </c>
      <c r="AM843" s="13">
        <v>-0.52745961905899097</v>
      </c>
      <c r="AN843" s="13">
        <v>1.1660873820307678</v>
      </c>
      <c r="AO843" s="13">
        <v>-0.66566332599515299</v>
      </c>
      <c r="AP843" s="13">
        <v>0.50042405603561479</v>
      </c>
      <c r="AQ843" s="13">
        <v>1.8317507080259208</v>
      </c>
      <c r="AR843" s="19">
        <v>2.8739999532267167E-3</v>
      </c>
      <c r="AS843" s="19">
        <v>2.8524379471856192E-4</v>
      </c>
      <c r="AT843" s="19">
        <v>2.1528370488126405E-3</v>
      </c>
      <c r="AU843" s="19">
        <v>5.507567484860107E-4</v>
      </c>
      <c r="AV843" s="19">
        <v>4.478859309528436E-6</v>
      </c>
      <c r="AW843" s="19">
        <v>3.5312632298058585E-4</v>
      </c>
      <c r="AX843" s="19">
        <v>9.3334403881711628E-5</v>
      </c>
      <c r="AY843" s="19">
        <v>3.0391690998643607E-3</v>
      </c>
      <c r="AZ843" s="19">
        <v>-2.4045526203517547E-3</v>
      </c>
      <c r="BA843" s="19">
        <v>2.791890704684844E-4</v>
      </c>
      <c r="BB843" s="19">
        <v>4.3268182218633917E-4</v>
      </c>
      <c r="BC843" s="19">
        <v>1.3377782051218079E-6</v>
      </c>
      <c r="BD843" s="19">
        <v>-4.4974252329858239E-6</v>
      </c>
      <c r="BE843" s="19">
        <v>-2.4083439387115464E-5</v>
      </c>
      <c r="BF843" s="19">
        <v>5.6806055744533367E-6</v>
      </c>
      <c r="BG843" s="19">
        <v>7.6910188353991812E-3</v>
      </c>
      <c r="BH843" s="19">
        <v>-9.1918509754693907E-6</v>
      </c>
      <c r="BI843" t="s">
        <v>889</v>
      </c>
      <c r="BJ843" t="s">
        <v>858</v>
      </c>
      <c r="BK843" s="5">
        <v>8.0426037311553955E-2</v>
      </c>
      <c r="BL843" s="5" t="s">
        <v>971</v>
      </c>
      <c r="BM843" s="5" t="s">
        <v>858</v>
      </c>
      <c r="BN843" s="5">
        <v>-2.5685371831059456E-2</v>
      </c>
      <c r="BO843" s="5">
        <f xml:space="preserve"> IF(ISBLANK(TBL_DATA[[#This Row],[SMALL.CAP]]),"",  SUM(TBL_DATA[[#This Row],[LARGE.CAP]:[SMALL.CAP]])*SQRT(252))</f>
        <v>0.12160292912074055</v>
      </c>
    </row>
    <row r="844" spans="1:67" x14ac:dyDescent="0.25">
      <c r="A844" s="3">
        <f>DATE(YEAR(TBL_DATA[[#This Row],[Date]]), MONTH(TBL_DATA[[#This Row],[Date]]), DAY(TBL_DATA[[#This Row],[Date]]))</f>
        <v>41961</v>
      </c>
      <c r="B844" s="73" t="s">
        <v>974</v>
      </c>
      <c r="C844" s="11">
        <v>2.2816793668172701E-3</v>
      </c>
      <c r="D844" s="6">
        <v>0.22121322969313795</v>
      </c>
      <c r="E844" s="83">
        <v>-1.7805631987631632E-2</v>
      </c>
      <c r="F844" s="55">
        <v>0.26911595068222477</v>
      </c>
      <c r="G844" s="121">
        <v>0.31154376689434576</v>
      </c>
      <c r="H844" s="120">
        <v>3.1321176598784321E-3</v>
      </c>
      <c r="I844" s="55">
        <v>1.9427815133462145E-2</v>
      </c>
      <c r="J844" s="6">
        <v>0.62690001618991809</v>
      </c>
      <c r="K844" s="6">
        <v>0.32411105187574291</v>
      </c>
      <c r="L844" s="6">
        <v>3.1033986911170896E-3</v>
      </c>
      <c r="M844" s="6">
        <v>5.9923913780721462E-2</v>
      </c>
      <c r="N844" s="6">
        <v>4.0499195199270498E-2</v>
      </c>
      <c r="O844" s="6">
        <v>-5.2553679573328349E-3</v>
      </c>
      <c r="P844" s="55">
        <v>-9.8843671214565668E-3</v>
      </c>
      <c r="Q844" s="55">
        <v>-8.6153896553298991E-3</v>
      </c>
      <c r="R844" s="6">
        <v>7.0863443413793359E-3</v>
      </c>
      <c r="S844" s="83">
        <v>4.9059384750473084E-2</v>
      </c>
      <c r="T844" s="87">
        <v>0.14444421546299563</v>
      </c>
      <c r="U844" s="83">
        <v>3.9525139770966611E-2</v>
      </c>
      <c r="V844" s="83">
        <v>4.963986388936379E-2</v>
      </c>
      <c r="W844" s="29">
        <v>0.79623787565290971</v>
      </c>
      <c r="X844">
        <v>0.5581610582030474</v>
      </c>
      <c r="Y844">
        <v>0.5693075196023174</v>
      </c>
      <c r="Z844" s="5">
        <v>0</v>
      </c>
      <c r="AA844">
        <v>0</v>
      </c>
      <c r="AB844" s="5">
        <f>SUM(TBL_DATA[[#This Row],[Consumer.Discretionary.1]:[Utilities.1]])*SQRT(252)</f>
        <v>0.11790690249098099</v>
      </c>
      <c r="AC844" s="5">
        <v>0.26282254952454798</v>
      </c>
      <c r="AD844" s="5">
        <v>9.7224631969388006E-2</v>
      </c>
      <c r="AE844" s="5">
        <v>9.8535066116660006E-2</v>
      </c>
      <c r="AF844" s="5">
        <v>8.5143968962998001E-2</v>
      </c>
      <c r="AG844" s="5">
        <v>-5.6906005256340004E-3</v>
      </c>
      <c r="AH844" s="5">
        <v>2.1387424566290999E-2</v>
      </c>
      <c r="AI844" s="13">
        <v>0.35742749797995904</v>
      </c>
      <c r="AJ844" s="13">
        <v>3.3364770037230998E-2</v>
      </c>
      <c r="AK844" s="13">
        <v>-4.4230304704270008E-3</v>
      </c>
      <c r="AL844" s="13">
        <v>7.9188857461994999E-2</v>
      </c>
      <c r="AM844" s="13">
        <v>-0.52928250045020508</v>
      </c>
      <c r="AN844" s="13">
        <v>1.173828234308556</v>
      </c>
      <c r="AO844" s="13">
        <v>-0.6781295991357521</v>
      </c>
      <c r="AP844" s="13">
        <v>0.49569863517280388</v>
      </c>
      <c r="AQ844" s="13">
        <v>1.8519578334443081</v>
      </c>
      <c r="AR844" s="19">
        <v>2.7770157211010772E-3</v>
      </c>
      <c r="AS844" s="19">
        <v>2.8054076833844129E-4</v>
      </c>
      <c r="AT844" s="19">
        <v>2.0834377043118025E-3</v>
      </c>
      <c r="AU844" s="19">
        <v>5.3583139722641535E-4</v>
      </c>
      <c r="AV844" s="19">
        <v>4.3635313971419281E-6</v>
      </c>
      <c r="AW844" s="19">
        <v>3.4049820338425638E-4</v>
      </c>
      <c r="AX844" s="19">
        <v>9.0245545370408489E-5</v>
      </c>
      <c r="AY844" s="19">
        <v>2.9489993943600033E-3</v>
      </c>
      <c r="AZ844" s="19">
        <v>-2.3226568523186755E-3</v>
      </c>
      <c r="BA844" s="19">
        <v>2.6941323535205325E-4</v>
      </c>
      <c r="BB844" s="19">
        <v>4.1974806216940358E-4</v>
      </c>
      <c r="BC844" s="19">
        <v>1.2616362377477731E-6</v>
      </c>
      <c r="BD844" s="19">
        <v>-4.2414009758897738E-6</v>
      </c>
      <c r="BE844" s="19">
        <v>-2.2712348608217368E-5</v>
      </c>
      <c r="BF844" s="19">
        <v>5.3572248901641444E-6</v>
      </c>
      <c r="BG844" s="19">
        <v>7.4564401047964328E-3</v>
      </c>
      <c r="BH844" s="19">
        <v>-8.6685056479078058E-6</v>
      </c>
      <c r="BI844" t="s">
        <v>889</v>
      </c>
      <c r="BJ844" t="s">
        <v>858</v>
      </c>
      <c r="BK844" s="5">
        <v>7.9422272741794586E-2</v>
      </c>
      <c r="BL844" s="5" t="s">
        <v>971</v>
      </c>
      <c r="BM844" s="5" t="s">
        <v>858</v>
      </c>
      <c r="BN844" s="5">
        <v>-2.6009507477283478E-2</v>
      </c>
      <c r="BO844" s="5">
        <f xml:space="preserve"> IF(ISBLANK(TBL_DATA[[#This Row],[SMALL.CAP]]),"",  SUM(TBL_DATA[[#This Row],[LARGE.CAP]:[SMALL.CAP]])*SQRT(252))</f>
        <v>0.11790690249098101</v>
      </c>
    </row>
    <row r="845" spans="1:67" x14ac:dyDescent="0.25">
      <c r="A845" s="3">
        <f>DATE(YEAR(TBL_DATA[[#This Row],[Date]]), MONTH(TBL_DATA[[#This Row],[Date]]), DAY(TBL_DATA[[#This Row],[Date]]))</f>
        <v>41962</v>
      </c>
      <c r="B845" s="73" t="s">
        <v>975</v>
      </c>
      <c r="C845" s="11">
        <v>-4.9495972195846213E-3</v>
      </c>
      <c r="D845" s="6">
        <v>0.21516871608692867</v>
      </c>
      <c r="E845" s="83">
        <v>-3.5601328749867323E-2</v>
      </c>
      <c r="F845" s="55">
        <v>0.27147119904394085</v>
      </c>
      <c r="G845" s="121">
        <v>0.30831945403442185</v>
      </c>
      <c r="H845" s="120">
        <v>3.1827676454212308E-3</v>
      </c>
      <c r="I845" s="55">
        <v>3.4155957899033584E-3</v>
      </c>
      <c r="J845" s="6">
        <v>0.63168445292605935</v>
      </c>
      <c r="K845" s="6">
        <v>0.31755015596478736</v>
      </c>
      <c r="L845" s="6">
        <v>3.1614587783077271E-3</v>
      </c>
      <c r="M845" s="6">
        <v>6.0750859188754558E-2</v>
      </c>
      <c r="N845" s="6">
        <v>4.1691472297498602E-2</v>
      </c>
      <c r="O845" s="6">
        <v>-1.0178953222288123E-2</v>
      </c>
      <c r="P845" s="55">
        <v>-1.0112197342500998E-2</v>
      </c>
      <c r="Q845" s="55">
        <v>-8.8257080847989177E-3</v>
      </c>
      <c r="R845" s="6">
        <v>-5.3375449847413714E-3</v>
      </c>
      <c r="S845" s="83">
        <v>4.940739799990182E-2</v>
      </c>
      <c r="T845" s="87">
        <v>-0.10803129087575059</v>
      </c>
      <c r="U845" s="83">
        <v>3.0522939597285692E-2</v>
      </c>
      <c r="V845" s="83">
        <v>5.011502127471535E-2</v>
      </c>
      <c r="W845" s="29">
        <v>0.60905770008493443</v>
      </c>
      <c r="X845">
        <v>0.55526521053855149</v>
      </c>
      <c r="Y845">
        <v>0.56351588794353202</v>
      </c>
      <c r="Z845" s="5">
        <v>0</v>
      </c>
      <c r="AA845">
        <v>0</v>
      </c>
      <c r="AB845" s="5">
        <f>SUM(TBL_DATA[[#This Row],[Consumer.Discretionary.1]:[Utilities.1]])*SQRT(252)</f>
        <v>0.11453321239958605</v>
      </c>
      <c r="AC845" s="5">
        <v>0.26376717022455898</v>
      </c>
      <c r="AD845" s="5">
        <v>0.11364643509459801</v>
      </c>
      <c r="AE845" s="5">
        <v>9.8254655598264018E-2</v>
      </c>
      <c r="AF845" s="5">
        <v>8.252385094722299E-2</v>
      </c>
      <c r="AG845" s="5">
        <v>-8.4844542904249989E-3</v>
      </c>
      <c r="AH845" s="5">
        <v>2.1236478025238002E-2</v>
      </c>
      <c r="AI845" s="13">
        <v>0.35316652201612198</v>
      </c>
      <c r="AJ845" s="13">
        <v>3.3186747746373008E-2</v>
      </c>
      <c r="AK845" s="13">
        <v>-9.5625960713399995E-3</v>
      </c>
      <c r="AL845" s="13">
        <v>7.9562948460722011E-2</v>
      </c>
      <c r="AM845" s="13">
        <v>-0.50214533315215604</v>
      </c>
      <c r="AN845" s="13">
        <v>1.1796661013595306</v>
      </c>
      <c r="AO845" s="13">
        <v>-0.6545136767603531</v>
      </c>
      <c r="AP845" s="13">
        <v>0.52515242459917755</v>
      </c>
      <c r="AQ845" s="13">
        <v>1.8341797781198839</v>
      </c>
      <c r="AR845" s="19">
        <v>2.6882770158793744E-3</v>
      </c>
      <c r="AS845" s="19">
        <v>2.5176712867062604E-4</v>
      </c>
      <c r="AT845" s="19">
        <v>2.0196284100753403E-3</v>
      </c>
      <c r="AU845" s="19">
        <v>5.1520349882696736E-4</v>
      </c>
      <c r="AV845" s="19">
        <v>4.1758174162488688E-6</v>
      </c>
      <c r="AW845" s="19">
        <v>3.4072620682380533E-4</v>
      </c>
      <c r="AX845" s="19">
        <v>8.3575142107205857E-5</v>
      </c>
      <c r="AY845" s="19">
        <v>2.9227900351809391E-3</v>
      </c>
      <c r="AZ845" s="19">
        <v>-2.2846272090138531E-3</v>
      </c>
      <c r="BA845" s="19">
        <v>2.6197075128245832E-4</v>
      </c>
      <c r="BB845" s="19">
        <v>4.1142741386145966E-4</v>
      </c>
      <c r="BC845" s="19">
        <v>1.0393808669406051E-6</v>
      </c>
      <c r="BD845" s="19">
        <v>-3.4939766835440253E-6</v>
      </c>
      <c r="BE845" s="19">
        <v>-1.8709444216615904E-5</v>
      </c>
      <c r="BF845" s="19">
        <v>4.4131599293947616E-6</v>
      </c>
      <c r="BG845" s="19">
        <v>7.2388055888827664E-3</v>
      </c>
      <c r="BH845" s="19">
        <v>-7.1404976683681816E-6</v>
      </c>
      <c r="BI845" t="s">
        <v>889</v>
      </c>
      <c r="BJ845" t="s">
        <v>858</v>
      </c>
      <c r="BK845" s="5">
        <v>7.795310765504837E-2</v>
      </c>
      <c r="BL845" s="5" t="s">
        <v>971</v>
      </c>
      <c r="BM845" s="5" t="s">
        <v>858</v>
      </c>
      <c r="BN845" s="5">
        <v>-2.6329608634114265E-2</v>
      </c>
      <c r="BO845" s="5">
        <f xml:space="preserve"> IF(ISBLANK(TBL_DATA[[#This Row],[SMALL.CAP]]),"",  SUM(TBL_DATA[[#This Row],[LARGE.CAP]:[SMALL.CAP]])*SQRT(252))</f>
        <v>0.11453321239958608</v>
      </c>
    </row>
    <row r="846" spans="1:67" x14ac:dyDescent="0.25">
      <c r="A846" s="3">
        <f>DATE(YEAR(TBL_DATA[[#This Row],[Date]]), MONTH(TBL_DATA[[#This Row],[Date]]), DAY(TBL_DATA[[#This Row],[Date]]))</f>
        <v>41963</v>
      </c>
      <c r="B846" s="73" t="s">
        <v>976</v>
      </c>
      <c r="C846" s="11">
        <v>2.9775844102089546E-3</v>
      </c>
      <c r="D846" s="6">
        <v>0.21878698351172265</v>
      </c>
      <c r="E846" s="83">
        <v>-1.9369340471328655E-2</v>
      </c>
      <c r="F846" s="55">
        <v>0.27138066366431068</v>
      </c>
      <c r="G846" s="121">
        <v>0.30666515679303014</v>
      </c>
      <c r="H846" s="120">
        <v>3.1924375645050076E-3</v>
      </c>
      <c r="I846" s="55">
        <v>1.803979159184621E-2</v>
      </c>
      <c r="J846" s="6">
        <v>0.63461913750207799</v>
      </c>
      <c r="K846" s="6">
        <v>0.32078566214206472</v>
      </c>
      <c r="L846" s="6">
        <v>3.1597616365693294E-3</v>
      </c>
      <c r="M846" s="6">
        <v>6.0862693706104053E-2</v>
      </c>
      <c r="N846" s="6">
        <v>4.1449799173920589E-2</v>
      </c>
      <c r="O846" s="6">
        <v>-7.231677504506151E-3</v>
      </c>
      <c r="P846" s="55">
        <v>-1.0047985107179025E-2</v>
      </c>
      <c r="Q846" s="55">
        <v>-8.7591275882353478E-3</v>
      </c>
      <c r="R846" s="6">
        <v>-8.0389396346914888E-3</v>
      </c>
      <c r="S846" s="83">
        <v>4.921700139124971E-2</v>
      </c>
      <c r="T846" s="87">
        <v>-0.16333663993029718</v>
      </c>
      <c r="U846" s="83">
        <v>2.5901880845287772E-2</v>
      </c>
      <c r="V846" s="83">
        <v>4.9875603439781008E-2</v>
      </c>
      <c r="W846" s="29">
        <v>0.51932967340558156</v>
      </c>
      <c r="X846">
        <v>0.5537735609371669</v>
      </c>
      <c r="Y846">
        <v>0.56637943301471028</v>
      </c>
      <c r="Z846" s="5">
        <v>0</v>
      </c>
      <c r="AA846">
        <v>0</v>
      </c>
      <c r="AB846" s="5">
        <f>SUM(TBL_DATA[[#This Row],[Consumer.Discretionary.1]:[Utilities.1]])*SQRT(252)</f>
        <v>0.11370614014884518</v>
      </c>
      <c r="AC846" s="5">
        <v>0.26644441899666904</v>
      </c>
      <c r="AD846" s="5">
        <v>0.115893663084605</v>
      </c>
      <c r="AE846" s="5">
        <v>9.9963768828627994E-2</v>
      </c>
      <c r="AF846" s="5">
        <v>7.6365547612924994E-2</v>
      </c>
      <c r="AG846" s="5">
        <v>-1.0510227926588001E-2</v>
      </c>
      <c r="AH846" s="5">
        <v>2.1519318797067002E-2</v>
      </c>
      <c r="AI846" s="13">
        <v>0.35818478265600795</v>
      </c>
      <c r="AJ846" s="13">
        <v>3.5087599194280998E-2</v>
      </c>
      <c r="AK846" s="13">
        <v>-4.4659120967870001E-3</v>
      </c>
      <c r="AL846" s="13">
        <v>8.0210448624339001E-2</v>
      </c>
      <c r="AM846" s="13">
        <v>-0.50528921308380803</v>
      </c>
      <c r="AN846" s="13">
        <v>1.1884130845634822</v>
      </c>
      <c r="AO846" s="13">
        <v>-0.65500888987614303</v>
      </c>
      <c r="AP846" s="13">
        <v>0.53340419468733913</v>
      </c>
      <c r="AQ846" s="13">
        <v>1.8434219744396252</v>
      </c>
      <c r="AR846" s="19">
        <v>2.6913550046634019E-3</v>
      </c>
      <c r="AS846" s="19">
        <v>2.6186939804527997E-4</v>
      </c>
      <c r="AT846" s="19">
        <v>1.956620616010929E-3</v>
      </c>
      <c r="AU846" s="19">
        <v>4.5374161916612816E-4</v>
      </c>
      <c r="AV846" s="19">
        <v>4.2675978412648601E-6</v>
      </c>
      <c r="AW846" s="19">
        <v>3.4414935321465102E-4</v>
      </c>
      <c r="AX846" s="19">
        <v>9.6917301064305383E-5</v>
      </c>
      <c r="AY846" s="19">
        <v>3.0066884572794916E-3</v>
      </c>
      <c r="AZ846" s="19">
        <v>-2.3124744356195102E-3</v>
      </c>
      <c r="BA846" s="19">
        <v>2.5710248593018562E-4</v>
      </c>
      <c r="BB846" s="19">
        <v>4.0257615894913974E-4</v>
      </c>
      <c r="BC846" s="19">
        <v>1.6168720608550393E-6</v>
      </c>
      <c r="BD846" s="19">
        <v>-5.4362526217195468E-6</v>
      </c>
      <c r="BE846" s="19">
        <v>-2.9111973768027306E-5</v>
      </c>
      <c r="BF846" s="19">
        <v>6.8664397878848483E-6</v>
      </c>
      <c r="BG846" s="19">
        <v>7.199990098310587E-3</v>
      </c>
      <c r="BH846" s="19">
        <v>-1.1111627224310915E-5</v>
      </c>
      <c r="BI846" t="s">
        <v>889</v>
      </c>
      <c r="BJ846" t="s">
        <v>858</v>
      </c>
      <c r="BK846" s="5">
        <v>7.566516101360321E-2</v>
      </c>
      <c r="BL846" s="5" t="s">
        <v>971</v>
      </c>
      <c r="BM846" s="5" t="s">
        <v>858</v>
      </c>
      <c r="BN846" s="5">
        <v>-2.7003679424524307E-2</v>
      </c>
      <c r="BO846" s="5">
        <f xml:space="preserve"> IF(ISBLANK(TBL_DATA[[#This Row],[SMALL.CAP]]),"",  SUM(TBL_DATA[[#This Row],[LARGE.CAP]:[SMALL.CAP]])*SQRT(252))</f>
        <v>0.11370614014884521</v>
      </c>
    </row>
    <row r="847" spans="1:67" x14ac:dyDescent="0.25">
      <c r="A847" s="3">
        <f>DATE(YEAR(TBL_DATA[[#This Row],[Date]]), MONTH(TBL_DATA[[#This Row],[Date]]), DAY(TBL_DATA[[#This Row],[Date]]))</f>
        <v>41964</v>
      </c>
      <c r="B847" s="73" t="s">
        <v>977</v>
      </c>
      <c r="C847" s="11">
        <v>-1.8565499615527713E-3</v>
      </c>
      <c r="D847" s="6">
        <v>0.21652424458434294</v>
      </c>
      <c r="E847" s="83">
        <v>-2.9085825476279581E-2</v>
      </c>
      <c r="F847" s="55">
        <v>0.26800858008632533</v>
      </c>
      <c r="G847" s="121">
        <v>0.29837653115846091</v>
      </c>
      <c r="H847" s="120">
        <v>3.217479292070809E-3</v>
      </c>
      <c r="I847" s="55">
        <v>9.1840595010839188E-3</v>
      </c>
      <c r="J847" s="6">
        <v>0.63084896094228571</v>
      </c>
      <c r="K847" s="6">
        <v>0.31519990197307657</v>
      </c>
      <c r="L847" s="6">
        <v>3.1786712480519463E-3</v>
      </c>
      <c r="M847" s="6">
        <v>6.0976708427763426E-2</v>
      </c>
      <c r="N847" s="6">
        <v>4.1615777808390354E-2</v>
      </c>
      <c r="O847" s="6">
        <v>-9.0748014954659117E-3</v>
      </c>
      <c r="P847" s="55">
        <v>-1.0106117656454095E-2</v>
      </c>
      <c r="Q847" s="55">
        <v>-8.8148457072193351E-3</v>
      </c>
      <c r="R847" s="6">
        <v>-2.0685435167435928E-2</v>
      </c>
      <c r="S847" s="83">
        <v>4.9282373173897727E-2</v>
      </c>
      <c r="T847" s="87">
        <v>-0.4197329356369533</v>
      </c>
      <c r="U847" s="83">
        <v>1.779593088904674E-2</v>
      </c>
      <c r="V847" s="83">
        <v>5.0030349637345269E-2</v>
      </c>
      <c r="W847" s="29">
        <v>0.35570270881662852</v>
      </c>
      <c r="X847">
        <v>0.54623852954406371</v>
      </c>
      <c r="Y847">
        <v>0.56142666660310725</v>
      </c>
      <c r="Z847" s="5">
        <v>0</v>
      </c>
      <c r="AA847">
        <v>0</v>
      </c>
      <c r="AB847" s="5">
        <f>SUM(TBL_DATA[[#This Row],[Consumer.Discretionary.1]:[Utilities.1]])*SQRT(252)</f>
        <v>0.11025779733301953</v>
      </c>
      <c r="AC847" s="5">
        <v>0.27555953121049398</v>
      </c>
      <c r="AD847" s="5">
        <v>0.11785710772039699</v>
      </c>
      <c r="AE847" s="5">
        <v>0.103428276485015</v>
      </c>
      <c r="AF847" s="5">
        <v>5.7356940668943E-2</v>
      </c>
      <c r="AG847" s="5">
        <v>1.6015608359499999E-3</v>
      </c>
      <c r="AH847" s="5">
        <v>2.1133753396189E-2</v>
      </c>
      <c r="AI847" s="13">
        <v>0.35898443423649501</v>
      </c>
      <c r="AJ847" s="13">
        <v>3.6040150288818996E-2</v>
      </c>
      <c r="AK847" s="13">
        <v>-7.3759426820050001E-3</v>
      </c>
      <c r="AL847" s="13">
        <v>8.0363536365990001E-2</v>
      </c>
      <c r="AM847" s="13">
        <v>-0.51713096043623397</v>
      </c>
      <c r="AN847" s="13">
        <v>1.1831253452652328</v>
      </c>
      <c r="AO847" s="13">
        <v>-0.65530695717518006</v>
      </c>
      <c r="AP847" s="13">
        <v>0.52781838809005277</v>
      </c>
      <c r="AQ847" s="13">
        <v>1.8384323024404128</v>
      </c>
      <c r="AR847" s="19">
        <v>2.6000638535545999E-3</v>
      </c>
      <c r="AS847" s="19">
        <v>2.5501195784743996E-4</v>
      </c>
      <c r="AT847" s="19">
        <v>1.9124597884199331E-3</v>
      </c>
      <c r="AU847" s="19">
        <v>4.335656452271675E-4</v>
      </c>
      <c r="AV847" s="19">
        <v>3.4426500402558231E-6</v>
      </c>
      <c r="AW847" s="19">
        <v>3.3337646573555616E-4</v>
      </c>
      <c r="AX847" s="19">
        <v>9.4940553665574063E-5</v>
      </c>
      <c r="AY847" s="19">
        <v>2.930291419351362E-3</v>
      </c>
      <c r="AZ847" s="19">
        <v>-2.2609348733035285E-3</v>
      </c>
      <c r="BA847" s="19">
        <v>2.518724823779459E-4</v>
      </c>
      <c r="BB847" s="19">
        <v>3.9149843443917745E-4</v>
      </c>
      <c r="BC847" s="19">
        <v>1.5179090251574064E-6</v>
      </c>
      <c r="BD847" s="19">
        <v>-5.103471891933034E-6</v>
      </c>
      <c r="BE847" s="19">
        <v>-2.7329782148112321E-5</v>
      </c>
      <c r="BF847" s="19">
        <v>6.4461082651042916E-6</v>
      </c>
      <c r="BG847" s="19">
        <v>6.9804889573079299E-3</v>
      </c>
      <c r="BH847" s="19">
        <v>-1.0431343202660809E-5</v>
      </c>
      <c r="BI847" t="s">
        <v>978</v>
      </c>
      <c r="BJ847" t="s">
        <v>858</v>
      </c>
      <c r="BK847" s="5">
        <v>7.4374563992023468E-2</v>
      </c>
      <c r="BL847" s="5" t="s">
        <v>971</v>
      </c>
      <c r="BM847" s="5" t="s">
        <v>858</v>
      </c>
      <c r="BN847" s="5">
        <v>-2.7141185477375984E-2</v>
      </c>
      <c r="BO847" s="5">
        <f xml:space="preserve"> IF(ISBLANK(TBL_DATA[[#This Row],[SMALL.CAP]]),"",  SUM(TBL_DATA[[#This Row],[LARGE.CAP]:[SMALL.CAP]])*SQRT(252))</f>
        <v>0.11025779733301955</v>
      </c>
    </row>
    <row r="848" spans="1:67" x14ac:dyDescent="0.25">
      <c r="A848" s="3">
        <f>DATE(YEAR(TBL_DATA[[#This Row],[Date]]), MONTH(TBL_DATA[[#This Row],[Date]]), DAY(TBL_DATA[[#This Row],[Date]]))</f>
        <v>41967</v>
      </c>
      <c r="B848" s="73" t="s">
        <v>979</v>
      </c>
      <c r="C848" s="11">
        <v>5.4107433220538202E-3</v>
      </c>
      <c r="D848" s="6">
        <v>0.22310654501684435</v>
      </c>
      <c r="E848" s="83">
        <v>-1.5995647401510271E-2</v>
      </c>
      <c r="F848" s="55">
        <v>0.27065193413725952</v>
      </c>
      <c r="G848" s="121">
        <v>0.29610655580279122</v>
      </c>
      <c r="H848" s="120">
        <v>3.2689959799566998E-3</v>
      </c>
      <c r="I848" s="55">
        <v>1.9528637724965492E-2</v>
      </c>
      <c r="J848" s="6">
        <v>0.64403586545914726</v>
      </c>
      <c r="K848" s="6">
        <v>0.32303344008387441</v>
      </c>
      <c r="L848" s="6">
        <v>3.2058598652236203E-3</v>
      </c>
      <c r="M848" s="6">
        <v>6.1853060963497686E-2</v>
      </c>
      <c r="N848" s="6">
        <v>4.1615777808390354E-2</v>
      </c>
      <c r="O848" s="6">
        <v>-3.7131595950026242E-3</v>
      </c>
      <c r="P848" s="55">
        <v>-1.0189482755926779E-2</v>
      </c>
      <c r="Q848" s="55">
        <v>-8.8796527461437857E-3</v>
      </c>
      <c r="R848" s="6">
        <v>-1.0095584263980162E-2</v>
      </c>
      <c r="S848" s="83">
        <v>4.9661179846797493E-2</v>
      </c>
      <c r="T848" s="87">
        <v>-0.20328925521150695</v>
      </c>
      <c r="U848" s="83">
        <v>2.7784240413896377E-2</v>
      </c>
      <c r="V848" s="83">
        <v>5.012470951455536E-2</v>
      </c>
      <c r="W848" s="29">
        <v>0.55430227293044576</v>
      </c>
      <c r="X848">
        <v>0.54415673826829636</v>
      </c>
      <c r="Y848">
        <v>0.56836030832903384</v>
      </c>
      <c r="Z848" s="5">
        <v>0</v>
      </c>
      <c r="AA848">
        <v>0</v>
      </c>
      <c r="AB848" s="5">
        <f>SUM(TBL_DATA[[#This Row],[Consumer.Discretionary.1]:[Utilities.1]])*SQRT(252)</f>
        <v>0.10786102173894116</v>
      </c>
      <c r="AC848" s="5">
        <v>0.27823929415889903</v>
      </c>
      <c r="AD848" s="5">
        <v>0.115416007459632</v>
      </c>
      <c r="AE848" s="5">
        <v>0.10497668447599301</v>
      </c>
      <c r="AF848" s="5">
        <v>5.5552375350654014E-2</v>
      </c>
      <c r="AG848" s="5">
        <v>1.5954971109129999E-3</v>
      </c>
      <c r="AH848" s="5">
        <v>6.3372765413330003E-3</v>
      </c>
      <c r="AI848" s="13">
        <v>0.36240310805939202</v>
      </c>
      <c r="AJ848" s="13">
        <v>4.0169078723041998E-2</v>
      </c>
      <c r="AK848" s="13">
        <v>-8.9439319080179998E-3</v>
      </c>
      <c r="AL848" s="13">
        <v>6.4847880677634001E-2</v>
      </c>
      <c r="AM848" s="13">
        <v>-0.53621960288313797</v>
      </c>
      <c r="AN848" s="13">
        <v>1.177293174343333</v>
      </c>
      <c r="AO848" s="13">
        <v>-0.69291950657699697</v>
      </c>
      <c r="AP848" s="13">
        <v>0.48437366776633606</v>
      </c>
      <c r="AQ848" s="13">
        <v>1.8702126809203299</v>
      </c>
      <c r="AR848" s="19">
        <v>2.5217521804784945E-3</v>
      </c>
      <c r="AS848" s="19">
        <v>2.5853805296694333E-4</v>
      </c>
      <c r="AT848" s="19">
        <v>1.9351342724985771E-3</v>
      </c>
      <c r="AU848" s="19">
        <v>4.1233037643832965E-4</v>
      </c>
      <c r="AV848" s="19">
        <v>7.4548090360686456E-6</v>
      </c>
      <c r="AW848" s="19">
        <v>3.4685240348839111E-4</v>
      </c>
      <c r="AX848" s="19">
        <v>7.9461851763559576E-5</v>
      </c>
      <c r="AY848" s="19">
        <v>2.8458605746542278E-3</v>
      </c>
      <c r="AZ848" s="19">
        <v>-2.2431121378503321E-3</v>
      </c>
      <c r="BA848" s="19">
        <v>2.5522722883783601E-4</v>
      </c>
      <c r="BB848" s="19">
        <v>3.7510609432052057E-4</v>
      </c>
      <c r="BC848" s="19">
        <v>1.0665443135150843E-6</v>
      </c>
      <c r="BD848" s="19">
        <v>-3.5855224129155298E-6</v>
      </c>
      <c r="BE848" s="19">
        <v>-1.9200144891062726E-5</v>
      </c>
      <c r="BF848" s="19">
        <v>4.5287978861093476E-6</v>
      </c>
      <c r="BG848" s="19">
        <v>6.8191240390865241E-3</v>
      </c>
      <c r="BH848" s="19">
        <v>-7.3280073495513645E-6</v>
      </c>
      <c r="BI848" t="s">
        <v>889</v>
      </c>
      <c r="BJ848" t="s">
        <v>858</v>
      </c>
      <c r="BK848" s="5">
        <v>7.5776763260364532E-2</v>
      </c>
      <c r="BL848" s="5" t="s">
        <v>971</v>
      </c>
      <c r="BM848" s="5" t="s">
        <v>858</v>
      </c>
      <c r="BN848" s="5">
        <v>-2.6786863803863525E-2</v>
      </c>
      <c r="BO848" s="5">
        <f xml:space="preserve"> IF(ISBLANK(TBL_DATA[[#This Row],[SMALL.CAP]]),"",  SUM(TBL_DATA[[#This Row],[LARGE.CAP]:[SMALL.CAP]])*SQRT(252))</f>
        <v>0.10786102173894122</v>
      </c>
    </row>
    <row r="849" spans="1:67" x14ac:dyDescent="0.25">
      <c r="A849" s="3">
        <f>DATE(YEAR(TBL_DATA[[#This Row],[Date]]), MONTH(TBL_DATA[[#This Row],[Date]]), DAY(TBL_DATA[[#This Row],[Date]]))</f>
        <v>41968</v>
      </c>
      <c r="B849" s="73" t="s">
        <v>980</v>
      </c>
      <c r="C849" s="11">
        <v>4.2374616034276968E-4</v>
      </c>
      <c r="D849" s="6">
        <v>0.22362483171898506</v>
      </c>
      <c r="E849" s="83">
        <v>-1.980888051951013E-2</v>
      </c>
      <c r="F849" s="55">
        <v>0.27048592389017245</v>
      </c>
      <c r="G849" s="121">
        <v>0.29677825911935768</v>
      </c>
      <c r="H849" s="120">
        <v>3.2628852792902061E-3</v>
      </c>
      <c r="I849" s="55">
        <v>1.309574115610479E-2</v>
      </c>
      <c r="J849" s="6">
        <v>0.64134043459781731</v>
      </c>
      <c r="K849" s="6">
        <v>0.32169128785487983</v>
      </c>
      <c r="L849" s="6">
        <v>3.2045670115472108E-3</v>
      </c>
      <c r="M849" s="6">
        <v>6.176691781597532E-2</v>
      </c>
      <c r="N849" s="6">
        <v>4.1615777808390354E-2</v>
      </c>
      <c r="O849" s="6">
        <v>-3.2909868717811985E-3</v>
      </c>
      <c r="P849" s="55">
        <v>-1.0196222250525128E-2</v>
      </c>
      <c r="Q849" s="55">
        <v>-8.88821644924539E-3</v>
      </c>
      <c r="R849" s="6">
        <v>-5.9804779327886637E-3</v>
      </c>
      <c r="S849" s="83">
        <v>4.963931857541936E-2</v>
      </c>
      <c r="T849" s="87">
        <v>-0.12047864685536006</v>
      </c>
      <c r="U849" s="83">
        <v>2.5583033463618232E-2</v>
      </c>
      <c r="V849" s="83">
        <v>5.0138011778567297E-2</v>
      </c>
      <c r="W849" s="29">
        <v>0.51025225285367848</v>
      </c>
      <c r="X849">
        <v>0.54477358518870722</v>
      </c>
      <c r="Y849">
        <v>0.56717835629974434</v>
      </c>
      <c r="Z849" s="5">
        <v>0</v>
      </c>
      <c r="AA849">
        <v>0</v>
      </c>
      <c r="AB849" s="5">
        <f>SUM(TBL_DATA[[#This Row],[Consumer.Discretionary.1]:[Utilities.1]])*SQRT(252)</f>
        <v>0.10575241687365312</v>
      </c>
      <c r="AC849" s="5">
        <v>0.27689097038025501</v>
      </c>
      <c r="AD849" s="5">
        <v>0.11138777993218299</v>
      </c>
      <c r="AE849" s="5">
        <v>0.10474441547326799</v>
      </c>
      <c r="AF849" s="5">
        <v>5.5715275858528999E-2</v>
      </c>
      <c r="AG849" s="5">
        <v>1.5927554849549999E-3</v>
      </c>
      <c r="AH849" s="5">
        <v>6.3321044070089993E-3</v>
      </c>
      <c r="AI849" s="13">
        <v>0.36320858121333299</v>
      </c>
      <c r="AJ849" s="13">
        <v>4.3893161373851998E-2</v>
      </c>
      <c r="AK849" s="13">
        <v>-9.4624068436509993E-3</v>
      </c>
      <c r="AL849" s="13">
        <v>6.6777497436040015E-2</v>
      </c>
      <c r="AM849" s="13">
        <v>-0.53183822711499296</v>
      </c>
      <c r="AN849" s="13">
        <v>1.1590201596027563</v>
      </c>
      <c r="AO849" s="13">
        <v>-0.66977825200197605</v>
      </c>
      <c r="AP849" s="13">
        <v>0.48924190760078023</v>
      </c>
      <c r="AQ849" s="13">
        <v>1.8287984116047324</v>
      </c>
      <c r="AR849" s="19">
        <v>2.5353734151928936E-3</v>
      </c>
      <c r="AS849" s="19">
        <v>2.5935189524857851E-4</v>
      </c>
      <c r="AT849" s="19">
        <v>1.7946429725503516E-3</v>
      </c>
      <c r="AU849" s="19">
        <v>4.0446053011993383E-4</v>
      </c>
      <c r="AV849" s="19">
        <v>7.4846359742956566E-6</v>
      </c>
      <c r="AW849" s="19">
        <v>3.7334358441642838E-4</v>
      </c>
      <c r="AX849" s="19">
        <v>9.5504456166760926E-5</v>
      </c>
      <c r="AY849" s="19">
        <v>2.8209214640343111E-3</v>
      </c>
      <c r="AZ849" s="19">
        <v>-2.2324407142494088E-3</v>
      </c>
      <c r="BA849" s="19">
        <v>2.3955932931929148E-4</v>
      </c>
      <c r="BB849" s="19">
        <v>3.635745167436312E-4</v>
      </c>
      <c r="BC849" s="19">
        <v>5.8486688059269302E-7</v>
      </c>
      <c r="BD849" s="19">
        <v>-1.9656274722046859E-6</v>
      </c>
      <c r="BE849" s="19">
        <v>-1.052451474040933E-5</v>
      </c>
      <c r="BF849" s="19">
        <v>2.4827208580957753E-6</v>
      </c>
      <c r="BG849" s="19">
        <v>6.6752148858840029E-3</v>
      </c>
      <c r="BH849" s="19">
        <v>-4.0162458930072118E-6</v>
      </c>
      <c r="BI849" t="s">
        <v>889</v>
      </c>
      <c r="BJ849" t="s">
        <v>858</v>
      </c>
      <c r="BK849" s="5">
        <v>7.6302722096443176E-2</v>
      </c>
      <c r="BL849" s="5" t="s">
        <v>971</v>
      </c>
      <c r="BM849" s="5" t="s">
        <v>858</v>
      </c>
      <c r="BN849" s="5">
        <v>-2.6965528726577759E-2</v>
      </c>
      <c r="BO849" s="5">
        <f xml:space="preserve"> IF(ISBLANK(TBL_DATA[[#This Row],[SMALL.CAP]]),"",  SUM(TBL_DATA[[#This Row],[LARGE.CAP]:[SMALL.CAP]])*SQRT(252))</f>
        <v>0.10575241687365315</v>
      </c>
    </row>
    <row r="850" spans="1:67" x14ac:dyDescent="0.25">
      <c r="A850" s="3">
        <f>DATE(YEAR(TBL_DATA[[#This Row],[Date]]), MONTH(TBL_DATA[[#This Row],[Date]]), DAY(TBL_DATA[[#This Row],[Date]]))</f>
        <v>41969</v>
      </c>
      <c r="B850" s="73" t="s">
        <v>981</v>
      </c>
      <c r="C850" s="11">
        <v>1.4679443869889521E-3</v>
      </c>
      <c r="D850" s="6">
        <v>0.22542104492248738</v>
      </c>
      <c r="E850" s="83">
        <v>-2.2025831240380822E-2</v>
      </c>
      <c r="F850" s="55">
        <v>0.27166602698574127</v>
      </c>
      <c r="G850" s="121">
        <v>0.29895940353319855</v>
      </c>
      <c r="H850" s="120">
        <v>3.2603672834155255E-3</v>
      </c>
      <c r="I850" s="55">
        <v>7.947667246471557E-3</v>
      </c>
      <c r="J850" s="6">
        <v>0.6462206937041195</v>
      </c>
      <c r="K850" s="6">
        <v>0.32567995568172919</v>
      </c>
      <c r="L850" s="6">
        <v>3.1976282866023149E-3</v>
      </c>
      <c r="M850" s="6">
        <v>6.1815190616461423E-2</v>
      </c>
      <c r="N850" s="6">
        <v>4.1615777808390354E-2</v>
      </c>
      <c r="O850" s="6">
        <v>-1.8278734704981758E-3</v>
      </c>
      <c r="P850" s="55">
        <v>-1.019268392801792E-2</v>
      </c>
      <c r="Q850" s="55">
        <v>-8.8836558788211329E-3</v>
      </c>
      <c r="R850" s="6">
        <v>-8.4255794852405863E-4</v>
      </c>
      <c r="S850" s="83">
        <v>4.9541807410163945E-2</v>
      </c>
      <c r="T850" s="87">
        <v>-1.7007008677507401E-2</v>
      </c>
      <c r="U850" s="83">
        <v>3.0421655611965193E-2</v>
      </c>
      <c r="V850" s="83">
        <v>5.0048624396324383E-2</v>
      </c>
      <c r="W850" s="29">
        <v>0.60784199323966603</v>
      </c>
      <c r="X850">
        <v>0.54677180206480891</v>
      </c>
      <c r="Y850">
        <v>0.57068376153674572</v>
      </c>
      <c r="Z850" s="5">
        <v>0</v>
      </c>
      <c r="AA850">
        <v>0</v>
      </c>
      <c r="AB850" s="5">
        <f>SUM(TBL_DATA[[#This Row],[Consumer.Discretionary.1]:[Utilities.1]])*SQRT(252)</f>
        <v>0.10281572244188146</v>
      </c>
      <c r="AC850" s="5">
        <v>0.27635321519758799</v>
      </c>
      <c r="AD850" s="5">
        <v>0.11020161040083701</v>
      </c>
      <c r="AE850" s="5">
        <v>9.8436227989007002E-2</v>
      </c>
      <c r="AF850" s="5">
        <v>5.5374115390987994E-2</v>
      </c>
      <c r="AG850" s="5">
        <v>1.5967711124469999E-3</v>
      </c>
      <c r="AH850" s="5">
        <v>6.512384730788E-3</v>
      </c>
      <c r="AI850" s="13">
        <v>0.36472009809414396</v>
      </c>
      <c r="AJ850" s="13">
        <v>6.2548942742889996E-2</v>
      </c>
      <c r="AK850" s="13">
        <v>-1.0320906052548E-2</v>
      </c>
      <c r="AL850" s="13">
        <v>6.7913896960762013E-2</v>
      </c>
      <c r="AM850" s="13">
        <v>-0.53294172998873712</v>
      </c>
      <c r="AN850" s="13">
        <v>1.1748387201815869</v>
      </c>
      <c r="AO850" s="13">
        <v>-0.67444409360342106</v>
      </c>
      <c r="AP850" s="13">
        <v>0.5003946265781658</v>
      </c>
      <c r="AQ850" s="13">
        <v>1.8492828137850079</v>
      </c>
      <c r="AR850" s="19">
        <v>2.4895904964447706E-3</v>
      </c>
      <c r="AS850" s="19">
        <v>2.5013206081135831E-4</v>
      </c>
      <c r="AT850" s="19">
        <v>1.7474631858279907E-3</v>
      </c>
      <c r="AU850" s="19">
        <v>3.9062035721975383E-4</v>
      </c>
      <c r="AV850" s="19">
        <v>7.4052089694926755E-6</v>
      </c>
      <c r="AW850" s="19">
        <v>3.4294195255735351E-4</v>
      </c>
      <c r="AX850" s="19">
        <v>9.1571706281394746E-5</v>
      </c>
      <c r="AY850" s="19">
        <v>2.7101610661873824E-3</v>
      </c>
      <c r="AZ850" s="19">
        <v>-2.1501290934401512E-3</v>
      </c>
      <c r="BA850" s="19">
        <v>2.4369786205512154E-4</v>
      </c>
      <c r="BB850" s="19">
        <v>3.5332692205364903E-4</v>
      </c>
      <c r="BC850" s="19">
        <v>3.4663975376914768E-7</v>
      </c>
      <c r="BD850" s="19">
        <v>-1.1644790877818545E-6</v>
      </c>
      <c r="BE850" s="19">
        <v>-6.2338590965348577E-6</v>
      </c>
      <c r="BF850" s="19">
        <v>1.4707970078439701E-6</v>
      </c>
      <c r="BG850" s="19">
        <v>6.4847410099892868E-3</v>
      </c>
      <c r="BH850" s="19">
        <v>-2.3783835984654556E-6</v>
      </c>
      <c r="BI850" t="s">
        <v>889</v>
      </c>
      <c r="BJ850" t="s">
        <v>858</v>
      </c>
      <c r="BK850" s="5">
        <v>7.6756745576858521E-2</v>
      </c>
      <c r="BL850" s="5" t="s">
        <v>971</v>
      </c>
      <c r="BM850" s="5" t="s">
        <v>858</v>
      </c>
      <c r="BN850" s="5">
        <v>-2.7702508494257927E-2</v>
      </c>
      <c r="BO850" s="5">
        <f xml:space="preserve"> IF(ISBLANK(TBL_DATA[[#This Row],[SMALL.CAP]]),"",  SUM(TBL_DATA[[#This Row],[LARGE.CAP]:[SMALL.CAP]])*SQRT(252))</f>
        <v>0.10281572244188147</v>
      </c>
    </row>
    <row r="851" spans="1:67" x14ac:dyDescent="0.25">
      <c r="A851" s="3">
        <f>DATE(YEAR(TBL_DATA[[#This Row],[Date]]), MONTH(TBL_DATA[[#This Row],[Date]]), DAY(TBL_DATA[[#This Row],[Date]]))</f>
        <v>41971</v>
      </c>
      <c r="B851" s="73" t="s">
        <v>982</v>
      </c>
      <c r="C851" s="11">
        <v>-2.9910482658804158E-3</v>
      </c>
      <c r="D851" s="6">
        <v>0.2217557514310986</v>
      </c>
      <c r="E851" s="83">
        <v>-4.4845235335526978E-2</v>
      </c>
      <c r="F851" s="55">
        <v>0.27076141959720457</v>
      </c>
      <c r="G851" s="121">
        <v>0.30070666611644215</v>
      </c>
      <c r="H851" s="120">
        <v>3.237044891917788E-3</v>
      </c>
      <c r="I851" s="55">
        <v>-2.0337388326221562E-2</v>
      </c>
      <c r="J851" s="6">
        <v>0.62783779416783236</v>
      </c>
      <c r="K851" s="6">
        <v>0.31032921248013334</v>
      </c>
      <c r="L851" s="6">
        <v>3.214696250135375E-3</v>
      </c>
      <c r="M851" s="6">
        <v>6.1449633722207742E-2</v>
      </c>
      <c r="N851" s="6">
        <v>4.2043530316953875E-2</v>
      </c>
      <c r="O851" s="6">
        <v>-4.8134544786044842E-3</v>
      </c>
      <c r="P851" s="55">
        <v>-1.0251463076027804E-2</v>
      </c>
      <c r="Q851" s="55">
        <v>-8.9501762345080178E-3</v>
      </c>
      <c r="R851" s="6">
        <v>-4.542670562059925E-4</v>
      </c>
      <c r="S851" s="83">
        <v>4.9514285940990381E-2</v>
      </c>
      <c r="T851" s="87">
        <v>-9.174464451479198E-3</v>
      </c>
      <c r="U851" s="83">
        <v>2.7256407407600269E-2</v>
      </c>
      <c r="V851" s="83">
        <v>5.0285919963642865E-2</v>
      </c>
      <c r="W851" s="29">
        <v>0.54202861213053033</v>
      </c>
      <c r="X851">
        <v>0.54836727301731114</v>
      </c>
      <c r="Y851">
        <v>0.55707199936824447</v>
      </c>
      <c r="Z851" s="5">
        <v>0</v>
      </c>
      <c r="AA851">
        <v>0</v>
      </c>
      <c r="AB851" s="5">
        <f>SUM(TBL_DATA[[#This Row],[Consumer.Discretionary.1]:[Utilities.1]])*SQRT(252)</f>
        <v>0.10028477382419725</v>
      </c>
      <c r="AC851" s="5">
        <v>0.27521952762302798</v>
      </c>
      <c r="AD851" s="5">
        <v>0.10176829086329901</v>
      </c>
      <c r="AE851" s="5">
        <v>7.6998622319429999E-2</v>
      </c>
      <c r="AF851" s="5">
        <v>5.6627062180682995E-2</v>
      </c>
      <c r="AG851" s="5">
        <v>1.627067376818E-3</v>
      </c>
      <c r="AH851" s="5">
        <v>5.1268405573609999E-3</v>
      </c>
      <c r="AI851" s="13">
        <v>0.36589440368151704</v>
      </c>
      <c r="AJ851" s="13">
        <v>6.3281955790326E-2</v>
      </c>
      <c r="AK851" s="13">
        <v>-1.0566182718111E-2</v>
      </c>
      <c r="AL851" s="13">
        <v>6.8716618237577007E-2</v>
      </c>
      <c r="AM851" s="13">
        <v>-0.51084873659193486</v>
      </c>
      <c r="AN851" s="13">
        <v>1.171269436554526</v>
      </c>
      <c r="AO851" s="13">
        <v>-0.67742396723453302</v>
      </c>
      <c r="AP851" s="13">
        <v>0.49384546931999296</v>
      </c>
      <c r="AQ851" s="13">
        <v>1.848693403789059</v>
      </c>
      <c r="AR851" s="19">
        <v>2.4041481367545275E-3</v>
      </c>
      <c r="AS851" s="19">
        <v>2.2808375314825689E-4</v>
      </c>
      <c r="AT851" s="19">
        <v>1.7159542952094238E-3</v>
      </c>
      <c r="AU851" s="19">
        <v>3.9146791682770658E-4</v>
      </c>
      <c r="AV851" s="19">
        <v>6.911594715735951E-6</v>
      </c>
      <c r="AW851" s="19">
        <v>3.4862570791192697E-4</v>
      </c>
      <c r="AX851" s="19">
        <v>8.5236467667590141E-5</v>
      </c>
      <c r="AY851" s="19">
        <v>2.5873444006097135E-3</v>
      </c>
      <c r="AZ851" s="19">
        <v>-2.0221233918030633E-3</v>
      </c>
      <c r="BA851" s="19">
        <v>2.2902441429023315E-4</v>
      </c>
      <c r="BB851" s="19">
        <v>3.426736528866577E-4</v>
      </c>
      <c r="BC851" s="19">
        <v>6.5566870417130607E-7</v>
      </c>
      <c r="BD851" s="19">
        <v>-2.203838008942761E-6</v>
      </c>
      <c r="BE851" s="19">
        <v>-1.1800508884632621E-5</v>
      </c>
      <c r="BF851" s="19">
        <v>2.7836065826724538E-6</v>
      </c>
      <c r="BG851" s="19">
        <v>6.332415454613197E-3</v>
      </c>
      <c r="BH851" s="19">
        <v>-4.5034347877530716E-6</v>
      </c>
      <c r="BI851" t="s">
        <v>889</v>
      </c>
      <c r="BJ851" t="s">
        <v>858</v>
      </c>
      <c r="BK851" s="5">
        <v>7.6588340103626251E-2</v>
      </c>
      <c r="BL851" s="5" t="s">
        <v>971</v>
      </c>
      <c r="BM851" s="5" t="s">
        <v>858</v>
      </c>
      <c r="BN851" s="5">
        <v>-2.5488361716270447E-2</v>
      </c>
      <c r="BO851" s="5">
        <f xml:space="preserve"> IF(ISBLANK(TBL_DATA[[#This Row],[SMALL.CAP]]),"",  SUM(TBL_DATA[[#This Row],[LARGE.CAP]:[SMALL.CAP]])*SQRT(252))</f>
        <v>0.1002847738241973</v>
      </c>
    </row>
    <row r="852" spans="1:67" x14ac:dyDescent="0.25">
      <c r="A852" s="3">
        <f>DATE(YEAR(TBL_DATA[[#This Row],[Date]]), MONTH(TBL_DATA[[#This Row],[Date]]), DAY(TBL_DATA[[#This Row],[Date]]))</f>
        <v>41974</v>
      </c>
      <c r="B852" s="73" t="s">
        <v>983</v>
      </c>
      <c r="C852" s="11">
        <v>-6.9001579684897811E-3</v>
      </c>
      <c r="D852" s="6">
        <v>0.2133254437473131</v>
      </c>
      <c r="E852" s="83">
        <v>-6.9461623594660571E-2</v>
      </c>
      <c r="F852" s="55">
        <v>0.28032931834234015</v>
      </c>
      <c r="G852" s="121">
        <v>0.31161012271580152</v>
      </c>
      <c r="H852" s="120">
        <v>3.289093885525765E-3</v>
      </c>
      <c r="I852" s="55">
        <v>-3.1424822999076896E-2</v>
      </c>
      <c r="J852" s="6">
        <v>0.65275125208542828</v>
      </c>
      <c r="K852" s="6">
        <v>0.33283546382458634</v>
      </c>
      <c r="L852" s="6">
        <v>3.2379900441328086E-3</v>
      </c>
      <c r="M852" s="6">
        <v>6.2930227684512632E-2</v>
      </c>
      <c r="N852" s="6">
        <v>4.4250504646535634E-2</v>
      </c>
      <c r="O852" s="6">
        <v>-1.168039885081773E-2</v>
      </c>
      <c r="P852" s="55">
        <v>-1.0623799903991701E-2</v>
      </c>
      <c r="Q852" s="55">
        <v>-9.2911592964024393E-3</v>
      </c>
      <c r="R852" s="6">
        <v>-1.1888234319147983E-2</v>
      </c>
      <c r="S852" s="83">
        <v>4.9900586186234004E-2</v>
      </c>
      <c r="T852" s="87">
        <v>-0.23823837008206472</v>
      </c>
      <c r="U852" s="83">
        <v>1.9196902872372856E-2</v>
      </c>
      <c r="V852" s="83">
        <v>5.0394660712666753E-2</v>
      </c>
      <c r="W852" s="29">
        <v>0.38093128519759423</v>
      </c>
      <c r="X852">
        <v>0.55822049650277217</v>
      </c>
      <c r="Y852">
        <v>0.5769189404280175</v>
      </c>
      <c r="Z852" s="5">
        <v>0</v>
      </c>
      <c r="AA852">
        <v>0</v>
      </c>
      <c r="AB852" s="5">
        <f>SUM(TBL_DATA[[#This Row],[Consumer.Discretionary.1]:[Utilities.1]])*SQRT(252)</f>
        <v>0.1050683089222892</v>
      </c>
      <c r="AC852" s="5">
        <v>0.27582575438512302</v>
      </c>
      <c r="AD852" s="5">
        <v>0.100506255977692</v>
      </c>
      <c r="AE852" s="5">
        <v>5.5387722591245012E-2</v>
      </c>
      <c r="AF852" s="5">
        <v>5.7443378215456989E-2</v>
      </c>
      <c r="AG852" s="5">
        <v>1.6515984272499999E-3</v>
      </c>
      <c r="AH852" s="5">
        <v>5.2085419266149997E-3</v>
      </c>
      <c r="AI852" s="13">
        <v>0.37215731288318504</v>
      </c>
      <c r="AJ852" s="13">
        <v>6.3458770768375999E-2</v>
      </c>
      <c r="AK852" s="13">
        <v>-1.0803521191130001E-2</v>
      </c>
      <c r="AL852" s="13">
        <v>6.072174199772E-2</v>
      </c>
      <c r="AM852" s="13">
        <v>-0.49526185979352799</v>
      </c>
      <c r="AN852" s="13">
        <v>1.1818496628439519</v>
      </c>
      <c r="AO852" s="13">
        <v>-0.69555396665594704</v>
      </c>
      <c r="AP852" s="13">
        <v>0.48629569618800483</v>
      </c>
      <c r="AQ852" s="13">
        <v>1.877403629499899</v>
      </c>
      <c r="AR852" s="19">
        <v>2.1264037416490493E-3</v>
      </c>
      <c r="AS852" s="19">
        <v>2.0443728073866278E-4</v>
      </c>
      <c r="AT852" s="19">
        <v>2.7038536972168606E-3</v>
      </c>
      <c r="AU852" s="19">
        <v>2.9472847643147539E-4</v>
      </c>
      <c r="AV852" s="19">
        <v>4.1112137184613235E-6</v>
      </c>
      <c r="AW852" s="19">
        <v>5.3366435494157829E-4</v>
      </c>
      <c r="AX852" s="19">
        <v>8.5603384210966929E-5</v>
      </c>
      <c r="AY852" s="19">
        <v>2.7538533197222349E-3</v>
      </c>
      <c r="AZ852" s="19">
        <v>-2.5744395560802556E-3</v>
      </c>
      <c r="BA852" s="19">
        <v>1.6844410871903338E-4</v>
      </c>
      <c r="BB852" s="19">
        <v>3.1802131402921917E-4</v>
      </c>
      <c r="BC852" s="19">
        <v>1.7030714891979764E-6</v>
      </c>
      <c r="BD852" s="19">
        <v>-5.7265424800961502E-6</v>
      </c>
      <c r="BE852" s="19">
        <v>-3.0667516371178838E-5</v>
      </c>
      <c r="BF852" s="19">
        <v>7.2331175662024924E-6</v>
      </c>
      <c r="BG852" s="19">
        <v>6.6578450296197441E-3</v>
      </c>
      <c r="BH852" s="19">
        <v>-1.1705824526581101E-5</v>
      </c>
      <c r="BI852" t="s">
        <v>889</v>
      </c>
      <c r="BJ852" t="s">
        <v>858</v>
      </c>
      <c r="BK852" s="5">
        <v>7.6915472745895386E-2</v>
      </c>
      <c r="BL852" s="5" t="s">
        <v>984</v>
      </c>
      <c r="BM852" s="5" t="s">
        <v>858</v>
      </c>
      <c r="BN852" s="5">
        <v>-2.6770379394292831E-2</v>
      </c>
      <c r="BO852" s="5">
        <f xml:space="preserve"> IF(ISBLANK(TBL_DATA[[#This Row],[SMALL.CAP]]),"",  SUM(TBL_DATA[[#This Row],[LARGE.CAP]:[SMALL.CAP]])*SQRT(252))</f>
        <v>0.10506830892228922</v>
      </c>
    </row>
    <row r="853" spans="1:67" x14ac:dyDescent="0.25">
      <c r="A853" s="3">
        <f>DATE(YEAR(TBL_DATA[[#This Row],[Date]]), MONTH(TBL_DATA[[#This Row],[Date]]), DAY(TBL_DATA[[#This Row],[Date]]))</f>
        <v>41975</v>
      </c>
      <c r="B853" s="73" t="s">
        <v>985</v>
      </c>
      <c r="C853" s="11">
        <v>6.1935533313757047E-3</v>
      </c>
      <c r="D853" s="6">
        <v>0.22084023959147725</v>
      </c>
      <c r="E853" s="83">
        <v>-5.5370293416383887E-2</v>
      </c>
      <c r="F853" s="55">
        <v>0.28750409038813501</v>
      </c>
      <c r="G853" s="121">
        <v>0.3177054008472095</v>
      </c>
      <c r="H853" s="120">
        <v>3.3401578701418746E-3</v>
      </c>
      <c r="I853" s="55">
        <v>-3.6667657043495394E-3</v>
      </c>
      <c r="J853" s="6">
        <v>0.65477267676195772</v>
      </c>
      <c r="K853" s="6">
        <v>0.32072342132571241</v>
      </c>
      <c r="L853" s="6">
        <v>3.3327623571631389E-3</v>
      </c>
      <c r="M853" s="6">
        <v>6.4192057722617268E-2</v>
      </c>
      <c r="N853" s="6">
        <v>4.4250504646535634E-2</v>
      </c>
      <c r="O853" s="6">
        <v>-5.5591886926562584E-3</v>
      </c>
      <c r="P853" s="55">
        <v>-1.0738578182653809E-2</v>
      </c>
      <c r="Q853" s="55">
        <v>-9.3792164585117157E-3</v>
      </c>
      <c r="R853" s="6">
        <v>-1.5237410594357015E-2</v>
      </c>
      <c r="S853" s="83">
        <v>4.9622627821896054E-2</v>
      </c>
      <c r="T853" s="87">
        <v>-0.30706577348234443</v>
      </c>
      <c r="U853" s="83">
        <v>2.5020354318175286E-2</v>
      </c>
      <c r="V853" s="83">
        <v>5.0902035870048976E-2</v>
      </c>
      <c r="W853" s="29">
        <v>0.49153936361310441</v>
      </c>
      <c r="X853">
        <v>0.56365361778951562</v>
      </c>
      <c r="Y853">
        <v>0.56632448413053127</v>
      </c>
      <c r="Z853" s="5">
        <v>0</v>
      </c>
      <c r="AA853">
        <v>0</v>
      </c>
      <c r="AB853" s="5">
        <f>SUM(TBL_DATA[[#This Row],[Consumer.Discretionary.1]:[Utilities.1]])*SQRT(252)</f>
        <v>0.12010254438239429</v>
      </c>
      <c r="AC853" s="5">
        <v>0.27760214550557899</v>
      </c>
      <c r="AD853" s="5">
        <v>0.100367137579452</v>
      </c>
      <c r="AE853" s="5">
        <v>5.4442372247267001E-2</v>
      </c>
      <c r="AF853" s="5">
        <v>5.8212281022787998E-2</v>
      </c>
      <c r="AG853" s="5">
        <v>1.657447068787E-3</v>
      </c>
      <c r="AH853" s="5">
        <v>5.2456151563209999E-3</v>
      </c>
      <c r="AI853" s="13">
        <v>0.37558644680466796</v>
      </c>
      <c r="AJ853" s="13">
        <v>6.4653756356160996E-2</v>
      </c>
      <c r="AK853" s="13">
        <v>-1.0770592548935001E-2</v>
      </c>
      <c r="AL853" s="13">
        <v>5.6148308101758998E-2</v>
      </c>
      <c r="AM853" s="13">
        <v>-0.5074983919435051</v>
      </c>
      <c r="AN853" s="13">
        <v>1.1564791355675081</v>
      </c>
      <c r="AO853" s="13">
        <v>-0.68083261021716612</v>
      </c>
      <c r="AP853" s="13">
        <v>0.47564652535034202</v>
      </c>
      <c r="AQ853" s="13">
        <v>1.8373117457846742</v>
      </c>
      <c r="AR853" s="19">
        <v>2.3762404889345547E-3</v>
      </c>
      <c r="AS853" s="19">
        <v>3.2819404861185485E-4</v>
      </c>
      <c r="AT853" s="19">
        <v>3.1552514060541976E-3</v>
      </c>
      <c r="AU853" s="19">
        <v>2.6666649974287109E-4</v>
      </c>
      <c r="AV853" s="19">
        <v>2.5578608610981689E-6</v>
      </c>
      <c r="AW853" s="19">
        <v>6.0711585697883054E-4</v>
      </c>
      <c r="AX853" s="19">
        <v>7.7212256570424688E-5</v>
      </c>
      <c r="AY853" s="19">
        <v>2.5340464800031946E-3</v>
      </c>
      <c r="AZ853" s="19">
        <v>-2.1607848629192194E-3</v>
      </c>
      <c r="BA853" s="19">
        <v>1.1290585049902913E-4</v>
      </c>
      <c r="BB853" s="19">
        <v>2.663432637563277E-4</v>
      </c>
      <c r="BC853" s="19">
        <v>2.9586176167305463E-6</v>
      </c>
      <c r="BD853" s="19">
        <v>-9.9493365417396928E-6</v>
      </c>
      <c r="BE853" s="19">
        <v>-5.3284182607802923E-5</v>
      </c>
      <c r="BF853" s="19">
        <v>1.2566910044520855E-5</v>
      </c>
      <c r="BG853" s="19">
        <v>7.6337968151049523E-3</v>
      </c>
      <c r="BH853" s="19">
        <v>-2.0339674523496109E-5</v>
      </c>
      <c r="BI853" t="s">
        <v>889</v>
      </c>
      <c r="BJ853" t="s">
        <v>858</v>
      </c>
      <c r="BK853" s="5">
        <v>7.7895134687423706E-2</v>
      </c>
      <c r="BL853" s="5" t="s">
        <v>984</v>
      </c>
      <c r="BM853" s="5" t="s">
        <v>858</v>
      </c>
      <c r="BN853" s="5">
        <v>-2.698085829615593E-2</v>
      </c>
      <c r="BO853" s="5">
        <f xml:space="preserve"> IF(ISBLANK(TBL_DATA[[#This Row],[SMALL.CAP]]),"",  SUM(TBL_DATA[[#This Row],[LARGE.CAP]:[SMALL.CAP]])*SQRT(252))</f>
        <v>0.12010254438239432</v>
      </c>
    </row>
    <row r="854" spans="1:67" x14ac:dyDescent="0.25">
      <c r="A854" s="3">
        <f>DATE(YEAR(TBL_DATA[[#This Row],[Date]]), MONTH(TBL_DATA[[#This Row],[Date]]), DAY(TBL_DATA[[#This Row],[Date]]))</f>
        <v>41976</v>
      </c>
      <c r="B854" s="73" t="s">
        <v>986</v>
      </c>
      <c r="C854" s="11">
        <v>1.0665178487758089E-4</v>
      </c>
      <c r="D854" s="6">
        <v>0.22097044438208013</v>
      </c>
      <c r="E854" s="83">
        <v>-4.129638685156789E-2</v>
      </c>
      <c r="F854" s="55">
        <v>0.28431715988227724</v>
      </c>
      <c r="G854" s="121">
        <v>0.31919198033066548</v>
      </c>
      <c r="H854" s="120">
        <v>3.2946152707486929E-3</v>
      </c>
      <c r="I854" s="55">
        <v>1.174585874066425E-2</v>
      </c>
      <c r="J854" s="6">
        <v>0.64997526481150858</v>
      </c>
      <c r="K854" s="6">
        <v>0.3249593478411405</v>
      </c>
      <c r="L854" s="6">
        <v>3.2806306601930223E-3</v>
      </c>
      <c r="M854" s="6">
        <v>6.3385897790172091E-2</v>
      </c>
      <c r="N854" s="6">
        <v>4.3088151886365729E-2</v>
      </c>
      <c r="O854" s="6">
        <v>-5.4531298051750943E-3</v>
      </c>
      <c r="P854" s="55">
        <v>-1.0522650087118571E-2</v>
      </c>
      <c r="Q854" s="55">
        <v>-9.1803599913769622E-3</v>
      </c>
      <c r="R854" s="6">
        <v>-2.8664480247182933E-2</v>
      </c>
      <c r="S854" s="83">
        <v>4.8871421336457666E-2</v>
      </c>
      <c r="T854" s="87">
        <v>-0.58652847540162445</v>
      </c>
      <c r="U854" s="83">
        <v>1.244595094853107E-2</v>
      </c>
      <c r="V854" s="83">
        <v>5.0354785482021602E-2</v>
      </c>
      <c r="W854" s="29">
        <v>0.24716520643255852</v>
      </c>
      <c r="X854">
        <v>0.56497077829801545</v>
      </c>
      <c r="Y854">
        <v>0.57005205713262752</v>
      </c>
      <c r="Z854" s="5">
        <v>0</v>
      </c>
      <c r="AA854">
        <v>0</v>
      </c>
      <c r="AB854" s="5">
        <f>SUM(TBL_DATA[[#This Row],[Consumer.Discretionary.1]:[Utilities.1]])*SQRT(252)</f>
        <v>0.12045798641786952</v>
      </c>
      <c r="AC854" s="5">
        <v>0.28379376120911398</v>
      </c>
      <c r="AD854" s="5">
        <v>9.8579622427582003E-2</v>
      </c>
      <c r="AE854" s="5">
        <v>5.5073769051984994E-2</v>
      </c>
      <c r="AF854" s="5">
        <v>5.4970608620993996E-2</v>
      </c>
      <c r="AG854" s="5">
        <v>1.6471172942950001E-3</v>
      </c>
      <c r="AH854" s="5">
        <v>5.2089544531589999E-3</v>
      </c>
      <c r="AI854" s="13">
        <v>0.371134586725478</v>
      </c>
      <c r="AJ854" s="13">
        <v>7.008143711317201E-2</v>
      </c>
      <c r="AK854" s="13">
        <v>-1.0695426838334E-2</v>
      </c>
      <c r="AL854" s="13">
        <v>5.6610399871639003E-2</v>
      </c>
      <c r="AM854" s="13">
        <v>-0.50739003626620716</v>
      </c>
      <c r="AN854" s="13">
        <v>1.1590368585959663</v>
      </c>
      <c r="AO854" s="13">
        <v>-0.68002206493308903</v>
      </c>
      <c r="AP854" s="13">
        <v>0.47901479366287725</v>
      </c>
      <c r="AQ854" s="13">
        <v>1.8390589235290553</v>
      </c>
      <c r="AR854" s="19">
        <v>2.3514639220242966E-3</v>
      </c>
      <c r="AS854" s="19">
        <v>3.4679422297021004E-4</v>
      </c>
      <c r="AT854" s="19">
        <v>2.8733066521707423E-3</v>
      </c>
      <c r="AU854" s="19">
        <v>3.2305116568416423E-4</v>
      </c>
      <c r="AV854" s="19">
        <v>4.1443615038066569E-6</v>
      </c>
      <c r="AW854" s="19">
        <v>6.6248801331865426E-4</v>
      </c>
      <c r="AX854" s="19">
        <v>7.4222058744144581E-5</v>
      </c>
      <c r="AY854" s="19">
        <v>2.6760919314518555E-3</v>
      </c>
      <c r="AZ854" s="19">
        <v>-2.0568921876536277E-3</v>
      </c>
      <c r="BA854" s="19">
        <v>8.5676956354352154E-5</v>
      </c>
      <c r="BB854" s="19">
        <v>2.4779279612851802E-4</v>
      </c>
      <c r="BC854" s="19">
        <v>2.019876577544834E-6</v>
      </c>
      <c r="BD854" s="19">
        <v>-6.7922679673285511E-6</v>
      </c>
      <c r="BE854" s="19">
        <v>-3.6375832734801501E-5</v>
      </c>
      <c r="BF854" s="19">
        <v>8.5792385694429046E-6</v>
      </c>
      <c r="BG854" s="19">
        <v>7.6345940471862304E-3</v>
      </c>
      <c r="BH854" s="19">
        <v>-1.3885168933970311E-5</v>
      </c>
      <c r="BI854" t="s">
        <v>889</v>
      </c>
      <c r="BJ854" t="s">
        <v>858</v>
      </c>
      <c r="BK854" s="5">
        <v>7.8637555241584778E-2</v>
      </c>
      <c r="BL854" s="5" t="s">
        <v>984</v>
      </c>
      <c r="BM854" s="5" t="s">
        <v>858</v>
      </c>
      <c r="BN854" s="5">
        <v>-2.75985486805439E-2</v>
      </c>
      <c r="BO854" s="5">
        <f xml:space="preserve"> IF(ISBLANK(TBL_DATA[[#This Row],[SMALL.CAP]]),"",  SUM(TBL_DATA[[#This Row],[LARGE.CAP]:[SMALL.CAP]])*SQRT(252))</f>
        <v>0.12045798641786955</v>
      </c>
    </row>
    <row r="855" spans="1:67" x14ac:dyDescent="0.25">
      <c r="A855" s="3">
        <f>DATE(YEAR(TBL_DATA[[#This Row],[Date]]), MONTH(TBL_DATA[[#This Row],[Date]]), DAY(TBL_DATA[[#This Row],[Date]]))</f>
        <v>41977</v>
      </c>
      <c r="B855" s="73" t="s">
        <v>987</v>
      </c>
      <c r="C855" s="11">
        <v>1.794518547566862E-3</v>
      </c>
      <c r="D855" s="6">
        <v>0.22316149849055478</v>
      </c>
      <c r="E855" s="83">
        <v>-3.7896582311528926E-2</v>
      </c>
      <c r="F855" s="55">
        <v>0.28155715206942217</v>
      </c>
      <c r="G855" s="121">
        <v>0.31314564468136974</v>
      </c>
      <c r="H855" s="120">
        <v>3.3017448959428417E-3</v>
      </c>
      <c r="I855" s="55">
        <v>1.1186613830253433E-2</v>
      </c>
      <c r="J855" s="6">
        <v>0.64653263895225899</v>
      </c>
      <c r="K855" s="6">
        <v>0.32242175453237537</v>
      </c>
      <c r="L855" s="6">
        <v>3.2793737342111185E-3</v>
      </c>
      <c r="M855" s="6">
        <v>6.3242853554633979E-2</v>
      </c>
      <c r="N855" s="6">
        <v>4.3088151886365729E-2</v>
      </c>
      <c r="O855" s="6">
        <v>-3.6683970001858413E-3</v>
      </c>
      <c r="P855" s="55">
        <v>-1.0514471208811898E-2</v>
      </c>
      <c r="Q855" s="55">
        <v>-9.1752102862351342E-3</v>
      </c>
      <c r="R855" s="6">
        <v>-2.7990373066601015E-2</v>
      </c>
      <c r="S855" s="83">
        <v>4.8886655549671393E-2</v>
      </c>
      <c r="T855" s="87">
        <v>-0.57255651367194338</v>
      </c>
      <c r="U855" s="83">
        <v>1.2962544513500651E-2</v>
      </c>
      <c r="V855" s="83">
        <v>5.0370054925426115E-2</v>
      </c>
      <c r="W855" s="29">
        <v>0.25734624535732509</v>
      </c>
      <c r="X855">
        <v>0.55959417856279559</v>
      </c>
      <c r="Y855">
        <v>0.56782193910800538</v>
      </c>
      <c r="Z855" s="5">
        <v>0</v>
      </c>
      <c r="AA855">
        <v>0</v>
      </c>
      <c r="AB855" s="5">
        <f>SUM(TBL_DATA[[#This Row],[Consumer.Discretionary.1]:[Utilities.1]])*SQRT(252)</f>
        <v>0.11864276344435523</v>
      </c>
      <c r="AC855" s="5">
        <v>0.28700570732750502</v>
      </c>
      <c r="AD855" s="5">
        <v>0.102162573635296</v>
      </c>
      <c r="AE855" s="5">
        <v>5.3915832708846E-2</v>
      </c>
      <c r="AF855" s="5">
        <v>5.5935879093487989E-2</v>
      </c>
      <c r="AG855" s="5">
        <v>1.6530698098440001E-3</v>
      </c>
      <c r="AH855" s="5">
        <v>5.2190470273339997E-3</v>
      </c>
      <c r="AI855" s="13">
        <v>0.37162748150778102</v>
      </c>
      <c r="AJ855" s="13">
        <v>5.7557303007594006E-2</v>
      </c>
      <c r="AK855" s="13">
        <v>-1.0759669309217E-2</v>
      </c>
      <c r="AL855" s="13">
        <v>5.5950166519406999E-2</v>
      </c>
      <c r="AM855" s="13">
        <v>-0.50629856871637602</v>
      </c>
      <c r="AN855" s="13">
        <v>1.153667222907429</v>
      </c>
      <c r="AO855" s="13">
        <v>-0.6796984002959271</v>
      </c>
      <c r="AP855" s="13">
        <v>0.47396882261150186</v>
      </c>
      <c r="AQ855" s="13">
        <v>1.8333656232033562</v>
      </c>
      <c r="AR855" s="19">
        <v>2.4126051247171177E-3</v>
      </c>
      <c r="AS855" s="19">
        <v>2.8581212340274427E-4</v>
      </c>
      <c r="AT855" s="19">
        <v>2.76692192303461E-3</v>
      </c>
      <c r="AU855" s="19">
        <v>3.1644350425156945E-4</v>
      </c>
      <c r="AV855" s="19">
        <v>4.8972701152469802E-6</v>
      </c>
      <c r="AW855" s="19">
        <v>6.8004786432266577E-4</v>
      </c>
      <c r="AX855" s="19">
        <v>6.8726905084425977E-5</v>
      </c>
      <c r="AY855" s="19">
        <v>2.7272982519669265E-3</v>
      </c>
      <c r="AZ855" s="19">
        <v>-2.0864530904629299E-3</v>
      </c>
      <c r="BA855" s="19">
        <v>6.0013379901550718E-5</v>
      </c>
      <c r="BB855" s="19">
        <v>2.3747833726676015E-4</v>
      </c>
      <c r="BC855" s="19">
        <v>1.4097115318025347E-6</v>
      </c>
      <c r="BD855" s="19">
        <v>-4.7402311575947266E-6</v>
      </c>
      <c r="BE855" s="19">
        <v>-2.5385718572579716E-5</v>
      </c>
      <c r="BF855" s="19">
        <v>5.9873251399149693E-6</v>
      </c>
      <c r="BG855" s="19">
        <v>7.5062103683718236E-3</v>
      </c>
      <c r="BH855" s="19">
        <v>-9.689861712678687E-6</v>
      </c>
      <c r="BI855" t="s">
        <v>889</v>
      </c>
      <c r="BJ855" t="s">
        <v>858</v>
      </c>
      <c r="BK855" s="5">
        <v>7.9125307500362396E-2</v>
      </c>
      <c r="BL855" s="5" t="s">
        <v>984</v>
      </c>
      <c r="BM855" s="5" t="s">
        <v>858</v>
      </c>
      <c r="BN855" s="5">
        <v>-2.7571463957428932E-2</v>
      </c>
      <c r="BO855" s="5">
        <f xml:space="preserve"> IF(ISBLANK(TBL_DATA[[#This Row],[SMALL.CAP]]),"",  SUM(TBL_DATA[[#This Row],[LARGE.CAP]:[SMALL.CAP]])*SQRT(252))</f>
        <v>0.11864276344435523</v>
      </c>
    </row>
    <row r="856" spans="1:67" x14ac:dyDescent="0.25">
      <c r="A856" s="3">
        <f>DATE(YEAR(TBL_DATA[[#This Row],[Date]]), MONTH(TBL_DATA[[#This Row],[Date]]), DAY(TBL_DATA[[#This Row],[Date]]))</f>
        <v>41978</v>
      </c>
      <c r="B856" s="73" t="s">
        <v>988</v>
      </c>
      <c r="C856" s="11">
        <v>3.047038160514489E-3</v>
      </c>
      <c r="D856" s="6">
        <v>0.22688851825292766</v>
      </c>
      <c r="E856" s="83">
        <v>-2.0288092090117726E-2</v>
      </c>
      <c r="F856" s="55">
        <v>0.28062109536987923</v>
      </c>
      <c r="G856" s="121">
        <v>0.30980963898248587</v>
      </c>
      <c r="H856" s="120">
        <v>3.3115302932367804E-3</v>
      </c>
      <c r="I856" s="55">
        <v>2.8869829829620386E-2</v>
      </c>
      <c r="J856" s="6">
        <v>0.6502231861916713</v>
      </c>
      <c r="K856" s="6">
        <v>0.32750302927577718</v>
      </c>
      <c r="L856" s="6">
        <v>3.2688083114430716E-3</v>
      </c>
      <c r="M856" s="6">
        <v>6.3276807227455378E-2</v>
      </c>
      <c r="N856" s="6">
        <v>4.2739640883036827E-2</v>
      </c>
      <c r="O856" s="6">
        <v>-6.325365853188103E-4</v>
      </c>
      <c r="P856" s="55">
        <v>-1.0428354483708692E-2</v>
      </c>
      <c r="Q856" s="55">
        <v>-9.0883745419126517E-3</v>
      </c>
      <c r="R856" s="6">
        <v>-3.4308972612182131E-2</v>
      </c>
      <c r="S856" s="83">
        <v>4.8321342723157155E-2</v>
      </c>
      <c r="T856" s="87">
        <v>-0.71001695480080607</v>
      </c>
      <c r="U856" s="83">
        <v>5.0059222700531425E-3</v>
      </c>
      <c r="V856" s="83">
        <v>4.9813033496202037E-2</v>
      </c>
      <c r="W856" s="29">
        <v>0.10049422648461703</v>
      </c>
      <c r="X856">
        <v>0.55660546079111173</v>
      </c>
      <c r="Y856">
        <v>0.57227880379739493</v>
      </c>
      <c r="Z856" s="5">
        <v>0</v>
      </c>
      <c r="AA856">
        <v>0</v>
      </c>
      <c r="AB856" s="5">
        <f>SUM(TBL_DATA[[#This Row],[Consumer.Discretionary.1]:[Utilities.1]])*SQRT(252)</f>
        <v>0.11701190434326451</v>
      </c>
      <c r="AC856" s="5">
        <v>0.287786526226884</v>
      </c>
      <c r="AD856" s="5">
        <v>9.8930397666598002E-2</v>
      </c>
      <c r="AE856" s="5">
        <v>5.0914556961193007E-2</v>
      </c>
      <c r="AF856" s="5">
        <v>5.6157806663558997E-2</v>
      </c>
      <c r="AG856" s="5">
        <v>1.643393708298E-3</v>
      </c>
      <c r="AH856" s="5">
        <v>3.4433778575439999E-3</v>
      </c>
      <c r="AI856" s="13">
        <v>0.37204472544928202</v>
      </c>
      <c r="AJ856" s="13">
        <v>5.7446771218970002E-2</v>
      </c>
      <c r="AK856" s="13">
        <v>-1.0521124551741E-2</v>
      </c>
      <c r="AL856" s="13">
        <v>4.7522765464314998E-2</v>
      </c>
      <c r="AM856" s="13">
        <v>-0.50410654228386798</v>
      </c>
      <c r="AN856" s="13">
        <v>1.1516930416160829</v>
      </c>
      <c r="AO856" s="13">
        <v>-0.69043038723504901</v>
      </c>
      <c r="AP856" s="13">
        <v>0.46126265438103387</v>
      </c>
      <c r="AQ856" s="13">
        <v>1.8421234288511319</v>
      </c>
      <c r="AR856" s="19">
        <v>2.3750524591971147E-3</v>
      </c>
      <c r="AS856" s="19">
        <v>3.1833829712720721E-4</v>
      </c>
      <c r="AT856" s="19">
        <v>2.863112938598044E-3</v>
      </c>
      <c r="AU856" s="19">
        <v>2.9285597210487393E-4</v>
      </c>
      <c r="AV856" s="19">
        <v>4.4112539146767174E-6</v>
      </c>
      <c r="AW856" s="19">
        <v>6.9522878302192832E-4</v>
      </c>
      <c r="AX856" s="19">
        <v>6.8546553664502067E-5</v>
      </c>
      <c r="AY856" s="19">
        <v>2.5054133192908136E-3</v>
      </c>
      <c r="AZ856" s="19">
        <v>-2.0340842547409248E-3</v>
      </c>
      <c r="BA856" s="19">
        <v>5.6669042103963913E-5</v>
      </c>
      <c r="BB856" s="19">
        <v>2.2551276253581214E-4</v>
      </c>
      <c r="BC856" s="19">
        <v>1.8828846801412996E-6</v>
      </c>
      <c r="BD856" s="19">
        <v>-6.3316232278386432E-6</v>
      </c>
      <c r="BE856" s="19">
        <v>-3.3908902688569511E-5</v>
      </c>
      <c r="BF856" s="19">
        <v>7.9974040330752169E-6</v>
      </c>
      <c r="BG856" s="19">
        <v>7.414360890757277E-3</v>
      </c>
      <c r="BH856" s="19">
        <v>-1.2943526736072976E-5</v>
      </c>
      <c r="BI856" t="s">
        <v>889</v>
      </c>
      <c r="BJ856" t="s">
        <v>858</v>
      </c>
      <c r="BK856" s="5">
        <v>7.9043105244636536E-2</v>
      </c>
      <c r="BL856" s="5" t="s">
        <v>984</v>
      </c>
      <c r="BM856" s="5" t="s">
        <v>858</v>
      </c>
      <c r="BN856" s="5">
        <v>-2.6821102946996689E-2</v>
      </c>
      <c r="BO856" s="5">
        <f xml:space="preserve"> IF(ISBLANK(TBL_DATA[[#This Row],[SMALL.CAP]]),"",  SUM(TBL_DATA[[#This Row],[LARGE.CAP]:[SMALL.CAP]])*SQRT(252))</f>
        <v>0.11701190434326451</v>
      </c>
    </row>
    <row r="857" spans="1:67" x14ac:dyDescent="0.25">
      <c r="A857" s="3">
        <f>DATE(YEAR(TBL_DATA[[#This Row],[Date]]), MONTH(TBL_DATA[[#This Row],[Date]]), DAY(TBL_DATA[[#This Row],[Date]]))</f>
        <v>41981</v>
      </c>
      <c r="B857" s="73" t="s">
        <v>989</v>
      </c>
      <c r="C857" s="11">
        <v>-6.0841417059986653E-3</v>
      </c>
      <c r="D857" s="6">
        <v>0.21942395465041398</v>
      </c>
      <c r="E857" s="83">
        <v>-4.5753164179489825E-2</v>
      </c>
      <c r="F857" s="55">
        <v>0.29249271085948153</v>
      </c>
      <c r="G857" s="121">
        <v>0.32488415980944124</v>
      </c>
      <c r="H857" s="120">
        <v>3.337339827309882E-3</v>
      </c>
      <c r="I857" s="55">
        <v>1.0568949150520535E-2</v>
      </c>
      <c r="J857" s="6">
        <v>0.67296200186446431</v>
      </c>
      <c r="K857" s="6">
        <v>0.34582575096625773</v>
      </c>
      <c r="L857" s="6">
        <v>3.2851711828489386E-3</v>
      </c>
      <c r="M857" s="6">
        <v>6.4477999228450392E-2</v>
      </c>
      <c r="N857" s="6">
        <v>4.4438092038313733E-2</v>
      </c>
      <c r="O857" s="6">
        <v>-6.7128298490982674E-3</v>
      </c>
      <c r="P857" s="55">
        <v>-1.0727494675428623E-2</v>
      </c>
      <c r="Q857" s="55">
        <v>-9.3620777171631326E-3</v>
      </c>
      <c r="R857" s="6">
        <v>-3.9180134936498634E-2</v>
      </c>
      <c r="S857" s="83">
        <v>4.8531974919531325E-2</v>
      </c>
      <c r="T857" s="87">
        <v>-0.80730559597999973</v>
      </c>
      <c r="U857" s="83">
        <v>3.4420527402314605E-3</v>
      </c>
      <c r="V857" s="83">
        <v>4.9876746830229593E-2</v>
      </c>
      <c r="W857" s="29">
        <v>6.9011171717905245E-2</v>
      </c>
      <c r="X857">
        <v>0.56998610492663881</v>
      </c>
      <c r="Y857">
        <v>0.58806951201899393</v>
      </c>
      <c r="Z857" s="5">
        <v>0</v>
      </c>
      <c r="AA857">
        <v>0</v>
      </c>
      <c r="AB857" s="5">
        <f>SUM(TBL_DATA[[#This Row],[Consumer.Discretionary.1]:[Utilities.1]])*SQRT(252)</f>
        <v>0.12760014536236375</v>
      </c>
      <c r="AC857" s="5">
        <v>0.28591897391397397</v>
      </c>
      <c r="AD857" s="5">
        <v>9.6023625337911006E-2</v>
      </c>
      <c r="AE857" s="5">
        <v>4.8635003228046009E-2</v>
      </c>
      <c r="AF857" s="5">
        <v>5.7132927379423007E-2</v>
      </c>
      <c r="AG857" s="5">
        <v>1.6774380072339999E-3</v>
      </c>
      <c r="AH857" s="5">
        <v>2.3834473953710002E-3</v>
      </c>
      <c r="AI857" s="13">
        <v>0.37678765553452898</v>
      </c>
      <c r="AJ857" s="13">
        <v>5.8720676736400995E-2</v>
      </c>
      <c r="AK857" s="13">
        <v>-1.0868929579525E-2</v>
      </c>
      <c r="AL857" s="13">
        <v>5.0686615130059003E-2</v>
      </c>
      <c r="AM857" s="13">
        <v>-0.5162320385613679</v>
      </c>
      <c r="AN857" s="13">
        <v>1.1518184472835529</v>
      </c>
      <c r="AO857" s="13">
        <v>-0.700953052761498</v>
      </c>
      <c r="AP857" s="13">
        <v>0.45086539452205487</v>
      </c>
      <c r="AQ857" s="13">
        <v>1.8527715000450509</v>
      </c>
      <c r="AR857" s="19">
        <v>2.7354021867907787E-3</v>
      </c>
      <c r="AS857" s="19">
        <v>4.3101828862453516E-4</v>
      </c>
      <c r="AT857" s="19">
        <v>2.3591642970903696E-3</v>
      </c>
      <c r="AU857" s="19">
        <v>2.9755995103873434E-4</v>
      </c>
      <c r="AV857" s="19">
        <v>6.4764207901443257E-6</v>
      </c>
      <c r="AW857" s="19">
        <v>8.7361688650426401E-4</v>
      </c>
      <c r="AX857" s="19">
        <v>5.9657200294409837E-5</v>
      </c>
      <c r="AY857" s="19">
        <v>2.6364391860663281E-3</v>
      </c>
      <c r="AZ857" s="19">
        <v>-1.640949728790999E-3</v>
      </c>
      <c r="BA857" s="19">
        <v>7.3647725781063851E-5</v>
      </c>
      <c r="BB857" s="19">
        <v>2.0602120210813743E-4</v>
      </c>
      <c r="BC857" s="19">
        <v>2.7663512961417965E-7</v>
      </c>
      <c r="BD857" s="19">
        <v>-9.2967452459682469E-7</v>
      </c>
      <c r="BE857" s="19">
        <v>-4.9776418925611656E-6</v>
      </c>
      <c r="BF857" s="19">
        <v>1.1742403566204421E-6</v>
      </c>
      <c r="BG857" s="19">
        <v>8.0444095244589751E-3</v>
      </c>
      <c r="BH857" s="19">
        <v>-1.8994672302839639E-6</v>
      </c>
      <c r="BI857" t="s">
        <v>889</v>
      </c>
      <c r="BJ857" t="s">
        <v>858</v>
      </c>
      <c r="BK857" s="5">
        <v>8.0853722989559174E-2</v>
      </c>
      <c r="BL857" s="5" t="s">
        <v>990</v>
      </c>
      <c r="BM857" s="5" t="s">
        <v>858</v>
      </c>
      <c r="BN857" s="5">
        <v>-2.87359319627285E-2</v>
      </c>
      <c r="BO857" s="5">
        <f xml:space="preserve"> IF(ISBLANK(TBL_DATA[[#This Row],[SMALL.CAP]]),"",  SUM(TBL_DATA[[#This Row],[LARGE.CAP]:[SMALL.CAP]])*SQRT(252))</f>
        <v>0.12760014536236378</v>
      </c>
    </row>
    <row r="858" spans="1:67" x14ac:dyDescent="0.25">
      <c r="A858" s="3">
        <f>DATE(YEAR(TBL_DATA[[#This Row],[Date]]), MONTH(TBL_DATA[[#This Row],[Date]]), DAY(TBL_DATA[[#This Row],[Date]]))</f>
        <v>41982</v>
      </c>
      <c r="B858" s="73" t="s">
        <v>991</v>
      </c>
      <c r="C858" s="11">
        <v>1.9275978646719849E-3</v>
      </c>
      <c r="D858" s="6">
        <v>0.22177451366152812</v>
      </c>
      <c r="E858" s="83">
        <v>-3.5931075544265112E-2</v>
      </c>
      <c r="F858" s="55">
        <v>0.29012094640164504</v>
      </c>
      <c r="G858" s="121">
        <v>0.31888633068646294</v>
      </c>
      <c r="H858" s="120">
        <v>3.3556758787038213E-3</v>
      </c>
      <c r="I858" s="55">
        <v>2.2621769864077157E-2</v>
      </c>
      <c r="J858" s="6">
        <v>0.65541413806918014</v>
      </c>
      <c r="K858" s="6">
        <v>0.33187584101905765</v>
      </c>
      <c r="L858" s="6">
        <v>3.3235238214036392E-3</v>
      </c>
      <c r="M858" s="6">
        <v>6.4546170135653572E-2</v>
      </c>
      <c r="N858" s="6">
        <v>4.4438092038313733E-2</v>
      </c>
      <c r="O858" s="6">
        <v>-4.7981716209092307E-3</v>
      </c>
      <c r="P858" s="55">
        <v>-1.0727872671225193E-2</v>
      </c>
      <c r="Q858" s="55">
        <v>-9.3610120932154563E-3</v>
      </c>
      <c r="R858" s="6">
        <v>-3.2891015298466386E-2</v>
      </c>
      <c r="S858" s="83">
        <v>4.8705839119713303E-2</v>
      </c>
      <c r="T858" s="87">
        <v>-0.67529922269944032</v>
      </c>
      <c r="U858" s="83">
        <v>1.2212448590412261E-2</v>
      </c>
      <c r="V858" s="83">
        <v>5.0260224470511615E-2</v>
      </c>
      <c r="W858" s="29">
        <v>0.24298436226796954</v>
      </c>
      <c r="X858">
        <v>0.56470021310998542</v>
      </c>
      <c r="Y858">
        <v>0.57608666103205131</v>
      </c>
      <c r="Z858" s="5">
        <v>0</v>
      </c>
      <c r="AA858">
        <v>0</v>
      </c>
      <c r="AB858" s="5">
        <f>SUM(TBL_DATA[[#This Row],[Consumer.Discretionary.1]:[Utilities.1]])*SQRT(252)</f>
        <v>0.14902915758019467</v>
      </c>
      <c r="AC858" s="5">
        <v>0.29114596153416</v>
      </c>
      <c r="AD858" s="5">
        <v>9.5670547317106988E-2</v>
      </c>
      <c r="AE858" s="5">
        <v>4.0246010402877008E-2</v>
      </c>
      <c r="AF858" s="5">
        <v>5.6126957213463002E-2</v>
      </c>
      <c r="AG858" s="5">
        <v>1.669734252747E-3</v>
      </c>
      <c r="AH858" s="5">
        <v>8.2778611512499998E-4</v>
      </c>
      <c r="AI858" s="13">
        <v>0.377645872450662</v>
      </c>
      <c r="AJ858" s="13">
        <v>6.4295663231952002E-2</v>
      </c>
      <c r="AK858" s="13">
        <v>-1.0887752664676001E-2</v>
      </c>
      <c r="AL858" s="13">
        <v>4.8300637213615993E-2</v>
      </c>
      <c r="AM858" s="13">
        <v>-0.52047846734285297</v>
      </c>
      <c r="AN858" s="13">
        <v>1.1557814104574058</v>
      </c>
      <c r="AO858" s="13">
        <v>-0.71121846073322603</v>
      </c>
      <c r="AP858" s="13">
        <v>0.44456294972417976</v>
      </c>
      <c r="AQ858" s="13">
        <v>1.8669998711906319</v>
      </c>
      <c r="AR858" s="19">
        <v>3.3827256640631851E-3</v>
      </c>
      <c r="AS858" s="19">
        <v>4.9037679695051193E-4</v>
      </c>
      <c r="AT858" s="19">
        <v>2.8372154008180269E-3</v>
      </c>
      <c r="AU858" s="19">
        <v>3.6650275368416472E-4</v>
      </c>
      <c r="AV858" s="19">
        <v>4.2516050662285486E-6</v>
      </c>
      <c r="AW858" s="19">
        <v>9.3925816219384776E-4</v>
      </c>
      <c r="AX858" s="19">
        <v>6.1710971388989202E-5</v>
      </c>
      <c r="AY858" s="19">
        <v>2.7260526202834649E-3</v>
      </c>
      <c r="AZ858" s="19">
        <v>-1.6953853421213191E-3</v>
      </c>
      <c r="BA858" s="19">
        <v>9.6833220850046285E-5</v>
      </c>
      <c r="BB858" s="19">
        <v>1.7841264812408088E-4</v>
      </c>
      <c r="BC858" s="19">
        <v>1.8627025113669697E-6</v>
      </c>
      <c r="BD858" s="19">
        <v>-6.2639930753726336E-6</v>
      </c>
      <c r="BE858" s="19">
        <v>-3.3547212451063607E-5</v>
      </c>
      <c r="BF858" s="19">
        <v>7.9119899566583362E-6</v>
      </c>
      <c r="BG858" s="19">
        <v>9.4307967149442565E-3</v>
      </c>
      <c r="BH858" s="19">
        <v>-1.2805700584617417E-5</v>
      </c>
      <c r="BI858" t="s">
        <v>889</v>
      </c>
      <c r="BJ858" t="s">
        <v>858</v>
      </c>
      <c r="BK858" s="5">
        <v>8.216075599193573E-2</v>
      </c>
      <c r="BL858" s="5" t="s">
        <v>990</v>
      </c>
      <c r="BM858" s="5" t="s">
        <v>858</v>
      </c>
      <c r="BN858" s="5">
        <v>-2.9936360195279121E-2</v>
      </c>
      <c r="BO858" s="5">
        <f xml:space="preserve"> IF(ISBLANK(TBL_DATA[[#This Row],[SMALL.CAP]]),"",  SUM(TBL_DATA[[#This Row],[LARGE.CAP]:[SMALL.CAP]])*SQRT(252))</f>
        <v>0.14902915758019469</v>
      </c>
    </row>
    <row r="859" spans="1:67" x14ac:dyDescent="0.25">
      <c r="A859" s="3">
        <f>DATE(YEAR(TBL_DATA[[#This Row],[Date]]), MONTH(TBL_DATA[[#This Row],[Date]]), DAY(TBL_DATA[[#This Row],[Date]]))</f>
        <v>41983</v>
      </c>
      <c r="B859" s="73" t="s">
        <v>992</v>
      </c>
      <c r="C859" s="11">
        <v>-5.4646868734354731E-3</v>
      </c>
      <c r="D859" s="6">
        <v>0.21509789851442385</v>
      </c>
      <c r="E859" s="83">
        <v>-5.7466068083092292E-2</v>
      </c>
      <c r="F859" s="55">
        <v>0.29349945504735264</v>
      </c>
      <c r="G859" s="122">
        <v>0.34173199177888636</v>
      </c>
      <c r="H859" s="120">
        <v>3.311566827033297E-3</v>
      </c>
      <c r="I859" s="55">
        <v>-6.7788147704628265E-3</v>
      </c>
      <c r="J859" s="6">
        <v>0.66076245757635466</v>
      </c>
      <c r="K859" s="6">
        <v>0.3367091487045471</v>
      </c>
      <c r="L859" s="6">
        <v>3.3241770942663796E-3</v>
      </c>
      <c r="M859" s="6">
        <v>6.4793646091973064E-2</v>
      </c>
      <c r="N859" s="6">
        <v>4.5762377937607596E-2</v>
      </c>
      <c r="O859" s="6">
        <v>-1.0236637988871533E-2</v>
      </c>
      <c r="P859" s="55">
        <v>-1.0928301233294557E-2</v>
      </c>
      <c r="Q859" s="55">
        <v>-9.5561999860400391E-3</v>
      </c>
      <c r="R859" s="54">
        <v>-3.2151010631894184E-2</v>
      </c>
      <c r="S859" s="83">
        <v>4.8699242827599722E-2</v>
      </c>
      <c r="T859" s="87">
        <v>-0.66019528775246128</v>
      </c>
      <c r="U859" s="83">
        <v>9.4155667078754668E-3</v>
      </c>
      <c r="V859" s="83">
        <v>5.0414485402359856E-2</v>
      </c>
      <c r="W859" s="29">
        <v>0.18676312239884002</v>
      </c>
      <c r="X859">
        <v>0.58457847358492976</v>
      </c>
      <c r="Y859">
        <v>0.58026644630251289</v>
      </c>
      <c r="Z859" s="5">
        <v>0</v>
      </c>
      <c r="AA859">
        <v>0</v>
      </c>
      <c r="AB859" s="5">
        <f>SUM(TBL_DATA[[#This Row],[Consumer.Discretionary.1]:[Utilities.1]])*SQRT(252)</f>
        <v>0.14449694858676779</v>
      </c>
      <c r="AC859" s="5">
        <v>0.29280521936510201</v>
      </c>
      <c r="AD859" s="5">
        <v>9.5600146008572001E-2</v>
      </c>
      <c r="AE859" s="5">
        <v>3.4955974531123001E-2</v>
      </c>
      <c r="AF859" s="5">
        <v>5.6494792220956991E-2</v>
      </c>
      <c r="AG859" s="5">
        <v>0</v>
      </c>
      <c r="AH859" s="5">
        <v>8.1836407668199997E-4</v>
      </c>
      <c r="AI859" s="13">
        <v>0.34976212884651603</v>
      </c>
      <c r="AJ859" s="13">
        <v>7.9988734422166002E-2</v>
      </c>
      <c r="AK859" s="13">
        <v>-1.0980287320702E-2</v>
      </c>
      <c r="AL859" s="13">
        <v>4.2522376893397003E-2</v>
      </c>
      <c r="AM859" s="13">
        <v>-0.51719967458163607</v>
      </c>
      <c r="AN859" s="13">
        <v>1.082717931136042</v>
      </c>
      <c r="AO859" s="13">
        <v>-0.65795015667386503</v>
      </c>
      <c r="AP859" s="13">
        <v>0.42476777446217695</v>
      </c>
      <c r="AQ859" s="13">
        <v>1.740668087809907</v>
      </c>
      <c r="AR859" s="19">
        <v>3.2821573022389222E-3</v>
      </c>
      <c r="AS859" s="19">
        <v>4.7452904201525614E-4</v>
      </c>
      <c r="AT859" s="19">
        <v>2.7477994576309362E-3</v>
      </c>
      <c r="AU859" s="19">
        <v>3.5716684676229907E-4</v>
      </c>
      <c r="AV859" s="19">
        <v>4.1264836684727764E-6</v>
      </c>
      <c r="AW859" s="19">
        <v>9.1819616816046963E-4</v>
      </c>
      <c r="AX859" s="19">
        <v>5.9848448565755632E-5</v>
      </c>
      <c r="AY859" s="19">
        <v>2.645303085942598E-3</v>
      </c>
      <c r="AZ859" s="19">
        <v>-1.6519789019653842E-3</v>
      </c>
      <c r="BA859" s="19">
        <v>9.2335331708104916E-5</v>
      </c>
      <c r="BB859" s="19">
        <v>1.7296890594575192E-4</v>
      </c>
      <c r="BC859" s="19">
        <v>1.7752591706373017E-6</v>
      </c>
      <c r="BD859" s="19">
        <v>-5.9699249145591787E-6</v>
      </c>
      <c r="BE859" s="19">
        <v>-3.1972292396355844E-5</v>
      </c>
      <c r="BF859" s="19">
        <v>7.5405549247415933E-6</v>
      </c>
      <c r="BG859" s="19">
        <v>9.1432830841226224E-3</v>
      </c>
      <c r="BH859" s="19">
        <v>-1.2204510233902584E-5</v>
      </c>
      <c r="BI859" t="s">
        <v>889</v>
      </c>
      <c r="BJ859" t="s">
        <v>858</v>
      </c>
      <c r="BK859" s="5">
        <v>8.2750760018825531E-2</v>
      </c>
      <c r="BL859" s="5" t="s">
        <v>984</v>
      </c>
      <c r="BM859" s="5" t="s">
        <v>858</v>
      </c>
      <c r="BN859" s="5">
        <v>-2.5608886033296585E-2</v>
      </c>
      <c r="BO859" s="5">
        <f xml:space="preserve"> IF(ISBLANK(TBL_DATA[[#This Row],[SMALL.CAP]]),"",  SUM(TBL_DATA[[#This Row],[LARGE.CAP]:[SMALL.CAP]])*SQRT(252))</f>
        <v>0.14449694858676784</v>
      </c>
    </row>
    <row r="860" spans="1:67" x14ac:dyDescent="0.25">
      <c r="A860" s="3">
        <f>DATE(YEAR(TBL_DATA[[#This Row],[Date]]), MONTH(TBL_DATA[[#This Row],[Date]]), DAY(TBL_DATA[[#This Row],[Date]]))</f>
        <v>41984</v>
      </c>
      <c r="B860" s="73" t="s">
        <v>993</v>
      </c>
      <c r="C860" s="11">
        <v>1.8313582296142655E-3</v>
      </c>
      <c r="D860" s="6">
        <v>0.21732317805065526</v>
      </c>
      <c r="E860" s="83">
        <v>-4.1767765679436186E-2</v>
      </c>
      <c r="F860" s="55">
        <v>0.28892864807964108</v>
      </c>
      <c r="G860" s="121">
        <v>0.33717967225813633</v>
      </c>
      <c r="H860" s="120">
        <v>3.2847164822036989E-3</v>
      </c>
      <c r="I860" s="55">
        <v>1.4895837353142261E-2</v>
      </c>
      <c r="J860" s="6">
        <v>0.65702286727815284</v>
      </c>
      <c r="K860" s="6">
        <v>0.34149280535826759</v>
      </c>
      <c r="L860" s="6">
        <v>3.2740118147425996E-3</v>
      </c>
      <c r="M860" s="6">
        <v>6.404721510503622E-2</v>
      </c>
      <c r="N860" s="6">
        <v>4.4514829017626809E-2</v>
      </c>
      <c r="O860" s="6">
        <v>-8.4240267104817024E-3</v>
      </c>
      <c r="P860" s="55">
        <v>-1.0690684095731821E-2</v>
      </c>
      <c r="Q860" s="55">
        <v>-9.3343896281530715E-3</v>
      </c>
      <c r="R860" s="6">
        <v>-3.1010474173723823E-2</v>
      </c>
      <c r="S860" s="83">
        <v>4.8697503889539182E-2</v>
      </c>
      <c r="T860" s="87">
        <v>-0.63679802242154038</v>
      </c>
      <c r="U860" s="83">
        <v>5.6682678596742253E-3</v>
      </c>
      <c r="V860" s="83">
        <v>5.0296340799603559E-2</v>
      </c>
      <c r="W860" s="29">
        <v>0.11269742032046401</v>
      </c>
      <c r="X860">
        <v>0.58067174225902907</v>
      </c>
      <c r="Y860">
        <v>0.58437385752467363</v>
      </c>
      <c r="Z860" s="5">
        <v>0</v>
      </c>
      <c r="AA860">
        <v>0</v>
      </c>
      <c r="AB860" s="5">
        <f>SUM(TBL_DATA[[#This Row],[Consumer.Discretionary.1]:[Utilities.1]])*SQRT(252)</f>
        <v>0.14856006685474626</v>
      </c>
      <c r="AC860" s="5">
        <v>0.28687206617975103</v>
      </c>
      <c r="AD860" s="5">
        <v>8.7840950446611998E-2</v>
      </c>
      <c r="AE860" s="5">
        <v>3.0850659540465994E-2</v>
      </c>
      <c r="AF860" s="5">
        <v>4.9748995503220997E-2</v>
      </c>
      <c r="AG860" s="5">
        <v>0</v>
      </c>
      <c r="AH860" s="5">
        <v>8.10648357781E-4</v>
      </c>
      <c r="AI860" s="13">
        <v>0.32539789306142503</v>
      </c>
      <c r="AJ860" s="13">
        <v>8.0935919714293009E-2</v>
      </c>
      <c r="AK860" s="13">
        <v>-1.1077259533407E-2</v>
      </c>
      <c r="AL860" s="13">
        <v>3.9982244003868996E-2</v>
      </c>
      <c r="AM860" s="13">
        <v>-0.51096765282137091</v>
      </c>
      <c r="AN860" s="13">
        <v>1.0316226242639221</v>
      </c>
      <c r="AO860" s="13">
        <v>-0.6512281598112819</v>
      </c>
      <c r="AP860" s="13">
        <v>0.38039446445264025</v>
      </c>
      <c r="AQ860" s="13">
        <v>1.6828507840752041</v>
      </c>
      <c r="AR860" s="19">
        <v>3.1746030903977377E-3</v>
      </c>
      <c r="AS860" s="19">
        <v>4.9107071882315792E-4</v>
      </c>
      <c r="AT860" s="19">
        <v>3.0247129755036142E-3</v>
      </c>
      <c r="AU860" s="19">
        <v>3.9953165124941372E-4</v>
      </c>
      <c r="AV860" s="19">
        <v>3.9486945349251242E-6</v>
      </c>
      <c r="AW860" s="19">
        <v>1.0236496823227182E-3</v>
      </c>
      <c r="AX860" s="19">
        <v>6.0246781667620305E-5</v>
      </c>
      <c r="AY860" s="19">
        <v>3.1516256207734586E-3</v>
      </c>
      <c r="AZ860" s="19">
        <v>-2.2263758983419712E-3</v>
      </c>
      <c r="BA860" s="19">
        <v>1.0298850040420933E-4</v>
      </c>
      <c r="BB860" s="19">
        <v>1.5240274582673617E-4</v>
      </c>
      <c r="BC860" s="19">
        <v>2.601821144971974E-6</v>
      </c>
      <c r="BD860" s="19">
        <v>-8.7498236402818628E-6</v>
      </c>
      <c r="BE860" s="19">
        <v>-4.6860837213214501E-5</v>
      </c>
      <c r="BF860" s="19">
        <v>1.1051829432377266E-5</v>
      </c>
      <c r="BG860" s="19">
        <v>9.4182496573154417E-3</v>
      </c>
      <c r="BH860" s="19">
        <v>-1.7888083877672791E-5</v>
      </c>
      <c r="BI860" t="s">
        <v>889</v>
      </c>
      <c r="BJ860" t="s">
        <v>858</v>
      </c>
      <c r="BK860" s="5">
        <v>8.2913979887962341E-2</v>
      </c>
      <c r="BL860" s="5" t="s">
        <v>984</v>
      </c>
      <c r="BM860" s="5" t="s">
        <v>858</v>
      </c>
      <c r="BN860" s="5">
        <v>-2.5558410212397575E-2</v>
      </c>
      <c r="BO860" s="5">
        <f xml:space="preserve"> IF(ISBLANK(TBL_DATA[[#This Row],[SMALL.CAP]]),"",  SUM(TBL_DATA[[#This Row],[LARGE.CAP]:[SMALL.CAP]])*SQRT(252))</f>
        <v>0.14856006685474626</v>
      </c>
    </row>
    <row r="861" spans="1:67" x14ac:dyDescent="0.25">
      <c r="A861" s="3">
        <f>DATE(YEAR(TBL_DATA[[#This Row],[Date]]), MONTH(TBL_DATA[[#This Row],[Date]]), DAY(TBL_DATA[[#This Row],[Date]]))</f>
        <v>41985</v>
      </c>
      <c r="B861" s="73" t="s">
        <v>994</v>
      </c>
      <c r="C861" s="11">
        <v>-5.89114735061447E-3</v>
      </c>
      <c r="D861" s="6">
        <v>0.21015174783544066</v>
      </c>
      <c r="E861" s="83">
        <v>-2.612782931001445E-2</v>
      </c>
      <c r="F861" s="55">
        <v>0.29175353021899586</v>
      </c>
      <c r="G861" s="121">
        <v>0.3652759900400091</v>
      </c>
      <c r="H861" s="120">
        <v>3.2211506285767869E-3</v>
      </c>
      <c r="I861" s="55">
        <v>2.0854253369562592E-2</v>
      </c>
      <c r="J861" s="6">
        <v>0.66771382976599059</v>
      </c>
      <c r="K861" s="6">
        <v>0.35592783124053395</v>
      </c>
      <c r="L861" s="6">
        <v>3.2447843379158807E-3</v>
      </c>
      <c r="M861" s="6">
        <v>6.4182826815410654E-2</v>
      </c>
      <c r="N861" s="6">
        <v>4.4707524602346595E-2</v>
      </c>
      <c r="O861" s="6">
        <v>-1.4265546878459157E-2</v>
      </c>
      <c r="P861" s="55">
        <v>-1.0719252704026511E-2</v>
      </c>
      <c r="Q861" s="55">
        <v>-9.3600864579915372E-3</v>
      </c>
      <c r="R861" s="6">
        <v>-3.2361077388217807E-2</v>
      </c>
      <c r="S861" s="83">
        <v>4.8686035732719027E-2</v>
      </c>
      <c r="T861" s="87">
        <v>-0.66468910235116607</v>
      </c>
      <c r="U861" s="83">
        <v>-3.138041965385252E-3</v>
      </c>
      <c r="V861" s="83">
        <v>5.0488690591160901E-2</v>
      </c>
      <c r="W861" s="29">
        <v>-6.215336402355881E-2</v>
      </c>
      <c r="X861">
        <v>0.60438066650084799</v>
      </c>
      <c r="Y861">
        <v>0.59659687498388214</v>
      </c>
      <c r="Z861" s="5">
        <v>0</v>
      </c>
      <c r="AA861">
        <v>0</v>
      </c>
      <c r="AB861" s="5">
        <f>SUM(TBL_DATA[[#This Row],[Consumer.Discretionary.1]:[Utilities.1]])*SQRT(252)</f>
        <v>0.14414030310126755</v>
      </c>
      <c r="AC861" s="5">
        <v>0.28410977005910099</v>
      </c>
      <c r="AD861" s="5">
        <v>9.2066020555287995E-2</v>
      </c>
      <c r="AE861" s="5">
        <v>1.8119102330466003E-2</v>
      </c>
      <c r="AF861" s="5">
        <v>5.3766834691913998E-2</v>
      </c>
      <c r="AG861" s="5">
        <v>0</v>
      </c>
      <c r="AH861" s="5">
        <v>8.0738624860100003E-4</v>
      </c>
      <c r="AI861" s="13">
        <v>0.30914742083647001</v>
      </c>
      <c r="AJ861" s="13">
        <v>9.1159721427570006E-2</v>
      </c>
      <c r="AK861" s="13">
        <v>-1.1015060947021E-2</v>
      </c>
      <c r="AL861" s="13">
        <v>3.8755555794037999E-2</v>
      </c>
      <c r="AM861" s="13">
        <v>-0.48878336288211499</v>
      </c>
      <c r="AN861" s="13">
        <v>0.99529066835864211</v>
      </c>
      <c r="AO861" s="13">
        <v>-0.60715728024433002</v>
      </c>
      <c r="AP861" s="13">
        <v>0.38813338811431208</v>
      </c>
      <c r="AQ861" s="13">
        <v>1.6024479486029721</v>
      </c>
      <c r="AR861" s="19">
        <v>3.0969032079505099E-3</v>
      </c>
      <c r="AS861" s="19">
        <v>4.7703855453932022E-4</v>
      </c>
      <c r="AT861" s="19">
        <v>2.9183838757920761E-3</v>
      </c>
      <c r="AU861" s="19">
        <v>3.8794471830834936E-4</v>
      </c>
      <c r="AV861" s="19">
        <v>3.9125188870920698E-6</v>
      </c>
      <c r="AW861" s="19">
        <v>9.8284922947187384E-4</v>
      </c>
      <c r="AX861" s="19">
        <v>5.7856270823254471E-5</v>
      </c>
      <c r="AY861" s="19">
        <v>3.0755217759615627E-3</v>
      </c>
      <c r="AZ861" s="19">
        <v>-2.1652072200569342E-3</v>
      </c>
      <c r="BA861" s="19">
        <v>9.7969808259755644E-5</v>
      </c>
      <c r="BB861" s="19">
        <v>1.468128769066145E-4</v>
      </c>
      <c r="BC861" s="19">
        <v>2.4079335965581784E-6</v>
      </c>
      <c r="BD861" s="19">
        <v>-8.0977659619513894E-6</v>
      </c>
      <c r="BE861" s="19">
        <v>-4.3368610849037628E-5</v>
      </c>
      <c r="BF861" s="19">
        <v>1.0228220008373955E-5</v>
      </c>
      <c r="BG861" s="19">
        <v>9.1353708227575048E-3</v>
      </c>
      <c r="BH861" s="19">
        <v>-1.655498270797397E-5</v>
      </c>
      <c r="BI861" t="s">
        <v>889</v>
      </c>
      <c r="BJ861" t="s">
        <v>858</v>
      </c>
      <c r="BK861" s="5">
        <v>7.8818462789058685E-2</v>
      </c>
      <c r="BL861" s="5" t="s">
        <v>984</v>
      </c>
      <c r="BM861" s="5" t="s">
        <v>858</v>
      </c>
      <c r="BN861" s="5">
        <v>-2.5375444442033768E-2</v>
      </c>
      <c r="BO861" s="5">
        <f xml:space="preserve"> IF(ISBLANK(TBL_DATA[[#This Row],[SMALL.CAP]]),"",  SUM(TBL_DATA[[#This Row],[LARGE.CAP]:[SMALL.CAP]])*SQRT(252))</f>
        <v>0.14414030310126749</v>
      </c>
    </row>
    <row r="862" spans="1:67" x14ac:dyDescent="0.25">
      <c r="A862" s="3">
        <f>DATE(YEAR(TBL_DATA[[#This Row],[Date]]), MONTH(TBL_DATA[[#This Row],[Date]]), DAY(TBL_DATA[[#This Row],[Date]]))</f>
        <v>41988</v>
      </c>
      <c r="B862" s="73" t="s">
        <v>995</v>
      </c>
      <c r="C862" s="11">
        <v>-3.6297564258376035E-3</v>
      </c>
      <c r="D862" s="6">
        <v>0.20575919175249635</v>
      </c>
      <c r="E862" s="83">
        <v>-3.7463591059374024E-2</v>
      </c>
      <c r="F862" s="55">
        <v>0.29208069999085046</v>
      </c>
      <c r="G862" s="121">
        <v>0.36473070902931926</v>
      </c>
      <c r="H862" s="120">
        <v>3.2240244599908373E-3</v>
      </c>
      <c r="I862" s="55">
        <v>2.5828507039604709E-3</v>
      </c>
      <c r="J862" s="6">
        <v>0.67552543603259119</v>
      </c>
      <c r="K862" s="6">
        <v>0.37250544936881647</v>
      </c>
      <c r="L862" s="6">
        <v>3.2042351212878814E-3</v>
      </c>
      <c r="M862" s="6">
        <v>6.4212513117482398E-2</v>
      </c>
      <c r="N862" s="6">
        <v>4.5293082064627302E-2</v>
      </c>
      <c r="O862" s="6">
        <v>-1.7843522843846604E-2</v>
      </c>
      <c r="P862" s="55">
        <v>-1.083460516802261E-2</v>
      </c>
      <c r="Q862" s="55">
        <v>-9.4748102706528874E-3</v>
      </c>
      <c r="R862" s="6">
        <v>-4.2193233011634468E-2</v>
      </c>
      <c r="S862" s="83">
        <v>4.8403956611945222E-2</v>
      </c>
      <c r="T862" s="87">
        <v>-0.87168975358559719</v>
      </c>
      <c r="U862" s="83">
        <v>-1.0581693511937496E-2</v>
      </c>
      <c r="V862" s="83">
        <v>5.0224833041501743E-2</v>
      </c>
      <c r="W862" s="29">
        <v>-0.21068648457613864</v>
      </c>
      <c r="X862">
        <v>0.60392939076461505</v>
      </c>
      <c r="Y862">
        <v>0.61033224506723915</v>
      </c>
      <c r="Z862" s="5">
        <v>0</v>
      </c>
      <c r="AA862">
        <v>0</v>
      </c>
      <c r="AB862" s="5">
        <f>SUM(TBL_DATA[[#This Row],[Consumer.Discretionary.1]:[Utilities.1]])*SQRT(252)</f>
        <v>0.14064712601364049</v>
      </c>
      <c r="AC862" s="5">
        <v>0.30469866510280202</v>
      </c>
      <c r="AD862" s="5">
        <v>9.7859214959400989E-2</v>
      </c>
      <c r="AE862" s="5">
        <v>2.0540026511374002E-2</v>
      </c>
      <c r="AF862" s="5">
        <v>5.6944989744349001E-2</v>
      </c>
      <c r="AG862" s="5">
        <v>0</v>
      </c>
      <c r="AH862" s="5">
        <v>8.6553888035199996E-4</v>
      </c>
      <c r="AI862" s="13">
        <v>0.35208681468543102</v>
      </c>
      <c r="AJ862" s="13">
        <v>9.7111786669647995E-2</v>
      </c>
      <c r="AK862" s="13">
        <v>-1.1791180029723999E-2</v>
      </c>
      <c r="AL862" s="13">
        <v>4.0816202449320001E-2</v>
      </c>
      <c r="AM862" s="13">
        <v>-0.52736989250029287</v>
      </c>
      <c r="AN862" s="13">
        <v>1.070881359206763</v>
      </c>
      <c r="AO862" s="13">
        <v>-0.63911919273410289</v>
      </c>
      <c r="AP862" s="13">
        <v>0.43176216647266008</v>
      </c>
      <c r="AQ862" s="13">
        <v>1.7100005519408659</v>
      </c>
      <c r="AR862" s="19">
        <v>3.0316205802777391E-3</v>
      </c>
      <c r="AS862" s="19">
        <v>5.0317632613646791E-4</v>
      </c>
      <c r="AT862" s="19">
        <v>2.8064280786913166E-3</v>
      </c>
      <c r="AU862" s="19">
        <v>3.9869446581170437E-4</v>
      </c>
      <c r="AV862" s="19">
        <v>3.5133041695249403E-6</v>
      </c>
      <c r="AW862" s="19">
        <v>9.7611532688047207E-4</v>
      </c>
      <c r="AX862" s="19">
        <v>5.724261891567341E-5</v>
      </c>
      <c r="AY862" s="19">
        <v>3.1263155514823066E-3</v>
      </c>
      <c r="AZ862" s="19">
        <v>-2.2925977440834151E-3</v>
      </c>
      <c r="BA862" s="19">
        <v>1.1160264757073554E-4</v>
      </c>
      <c r="BB862" s="19">
        <v>1.3782498814880951E-4</v>
      </c>
      <c r="BC862" s="19">
        <v>2.6515132344575179E-6</v>
      </c>
      <c r="BD862" s="19">
        <v>-8.9169785069899385E-6</v>
      </c>
      <c r="BE862" s="19">
        <v>-4.7756146794600335E-5</v>
      </c>
      <c r="BF862" s="19">
        <v>1.1262962929698362E-5</v>
      </c>
      <c r="BG862" s="19">
        <v>8.9209246837504939E-3</v>
      </c>
      <c r="BH862" s="19">
        <v>-1.8229890611723436E-5</v>
      </c>
      <c r="BI862" t="s">
        <v>889</v>
      </c>
      <c r="BJ862" t="s">
        <v>858</v>
      </c>
      <c r="BK862" s="5">
        <v>8.5718080401420593E-2</v>
      </c>
      <c r="BL862" s="5" t="s">
        <v>984</v>
      </c>
      <c r="BM862" s="5" t="s">
        <v>858</v>
      </c>
      <c r="BN862" s="5">
        <v>-2.6814619079232216E-2</v>
      </c>
      <c r="BO862" s="5">
        <f xml:space="preserve"> IF(ISBLANK(TBL_DATA[[#This Row],[SMALL.CAP]]),"",  SUM(TBL_DATA[[#This Row],[LARGE.CAP]:[SMALL.CAP]])*SQRT(252))</f>
        <v>0.14064712601364052</v>
      </c>
    </row>
    <row r="863" spans="1:67" x14ac:dyDescent="0.25">
      <c r="A863" s="3">
        <f>DATE(YEAR(TBL_DATA[[#This Row],[Date]]), MONTH(TBL_DATA[[#This Row],[Date]]), DAY(TBL_DATA[[#This Row],[Date]]))</f>
        <v>41989</v>
      </c>
      <c r="B863" s="73" t="s">
        <v>996</v>
      </c>
      <c r="C863" s="11">
        <v>-7.102317069935108E-4</v>
      </c>
      <c r="D863" s="6">
        <v>0.20490282334351484</v>
      </c>
      <c r="E863" s="83">
        <v>-3.5685987788639628E-2</v>
      </c>
      <c r="F863" s="55">
        <v>0.28796244986282299</v>
      </c>
      <c r="G863" s="121">
        <v>0.36128508591083236</v>
      </c>
      <c r="H863" s="120">
        <v>3.227943395003539E-3</v>
      </c>
      <c r="I863" s="55">
        <v>6.4711738513871797E-3</v>
      </c>
      <c r="J863" s="6">
        <v>0.66374377036885246</v>
      </c>
      <c r="K863" s="6">
        <v>0.36704626375621258</v>
      </c>
      <c r="L863" s="6">
        <v>3.2133524709272447E-3</v>
      </c>
      <c r="M863" s="6">
        <v>6.411692004666053E-2</v>
      </c>
      <c r="N863" s="6">
        <v>4.531535059142254E-2</v>
      </c>
      <c r="O863" s="6">
        <v>-1.8541081515151991E-2</v>
      </c>
      <c r="P863" s="55">
        <v>-1.0856373707456646E-2</v>
      </c>
      <c r="Q863" s="55">
        <v>-9.4986031346868602E-3</v>
      </c>
      <c r="R863" s="6">
        <v>-2.5624162582335575E-2</v>
      </c>
      <c r="S863" s="83">
        <v>4.7729461777603871E-2</v>
      </c>
      <c r="T863" s="87">
        <v>-0.53686259236971368</v>
      </c>
      <c r="U863" s="83">
        <v>8.5522730606386599E-3</v>
      </c>
      <c r="V863" s="83">
        <v>4.939164324362233E-2</v>
      </c>
      <c r="W863" s="29">
        <v>0.17315222776563458</v>
      </c>
      <c r="X863">
        <v>0.6010699509298667</v>
      </c>
      <c r="Y863">
        <v>0.60584343171830501</v>
      </c>
      <c r="Z863" s="5">
        <v>0</v>
      </c>
      <c r="AA863">
        <v>0</v>
      </c>
      <c r="AB863" s="5">
        <f>SUM(TBL_DATA[[#This Row],[Consumer.Discretionary.1]:[Utilities.1]])*SQRT(252)</f>
        <v>0.13690508939109194</v>
      </c>
      <c r="AC863" s="5">
        <v>0.30007296111312098</v>
      </c>
      <c r="AD863" s="5">
        <v>9.6054882525075005E-2</v>
      </c>
      <c r="AE863" s="5">
        <v>1.8139020658619002E-2</v>
      </c>
      <c r="AF863" s="5">
        <v>5.8895789974600002E-2</v>
      </c>
      <c r="AG863" s="5">
        <v>0</v>
      </c>
      <c r="AH863" s="5">
        <v>8.3250179236599999E-4</v>
      </c>
      <c r="AI863" s="13">
        <v>0.35626968058312802</v>
      </c>
      <c r="AJ863" s="13">
        <v>8.7957063837862004E-2</v>
      </c>
      <c r="AK863" s="13">
        <v>-1.1713518376674999E-2</v>
      </c>
      <c r="AL863" s="13">
        <v>4.2064495124411995E-2</v>
      </c>
      <c r="AM863" s="13">
        <v>-0.50200381745465894</v>
      </c>
      <c r="AN863" s="13">
        <v>1.0487362799464914</v>
      </c>
      <c r="AO863" s="13">
        <v>-0.60216722016864199</v>
      </c>
      <c r="AP863" s="13">
        <v>0.44656905977784944</v>
      </c>
      <c r="AQ863" s="13">
        <v>1.6509035001151333</v>
      </c>
      <c r="AR863" s="19">
        <v>2.8906611610557847E-3</v>
      </c>
      <c r="AS863" s="19">
        <v>5.0426089715772493E-4</v>
      </c>
      <c r="AT863" s="19">
        <v>2.7536335434634575E-3</v>
      </c>
      <c r="AU863" s="19">
        <v>3.9695076447576749E-4</v>
      </c>
      <c r="AV863" s="19">
        <v>3.1910908112876126E-6</v>
      </c>
      <c r="AW863" s="19">
        <v>9.7009247078804861E-4</v>
      </c>
      <c r="AX863" s="19">
        <v>5.6319559688571179E-5</v>
      </c>
      <c r="AY863" s="19">
        <v>3.0830958206679092E-3</v>
      </c>
      <c r="AZ863" s="19">
        <v>-2.2904742929634276E-3</v>
      </c>
      <c r="BA863" s="19">
        <v>1.2420580356666135E-4</v>
      </c>
      <c r="BB863" s="19">
        <v>1.3227317528574748E-4</v>
      </c>
      <c r="BC863" s="19">
        <v>2.8221766917419099E-6</v>
      </c>
      <c r="BD863" s="19">
        <v>-9.490961224398597E-6</v>
      </c>
      <c r="BE863" s="19">
        <v>-5.0830289063298254E-5</v>
      </c>
      <c r="BF863" s="19">
        <v>1.1987957517277947E-5</v>
      </c>
      <c r="BG863" s="19">
        <v>8.6891245342262825E-3</v>
      </c>
      <c r="BH863" s="19">
        <v>-1.940342415007189E-5</v>
      </c>
      <c r="BI863" t="s">
        <v>889</v>
      </c>
      <c r="BJ863" t="s">
        <v>858</v>
      </c>
      <c r="BK863" s="5">
        <v>8.5938863456249237E-2</v>
      </c>
      <c r="BL863" s="5" t="s">
        <v>984</v>
      </c>
      <c r="BM863" s="5" t="s">
        <v>858</v>
      </c>
      <c r="BN863" s="5">
        <v>-2.7144195511937141E-2</v>
      </c>
      <c r="BO863" s="5">
        <f xml:space="preserve"> IF(ISBLANK(TBL_DATA[[#This Row],[SMALL.CAP]]),"",  SUM(TBL_DATA[[#This Row],[LARGE.CAP]:[SMALL.CAP]])*SQRT(252))</f>
        <v>0.13690508939109192</v>
      </c>
    </row>
    <row r="864" spans="1:67" x14ac:dyDescent="0.25">
      <c r="A864" s="3">
        <f>DATE(YEAR(TBL_DATA[[#This Row],[Date]]), MONTH(TBL_DATA[[#This Row],[Date]]), DAY(TBL_DATA[[#This Row],[Date]]))</f>
        <v>41990</v>
      </c>
      <c r="B864" s="73" t="s">
        <v>997</v>
      </c>
      <c r="C864" s="11">
        <v>9.8081330777969513E-3</v>
      </c>
      <c r="D864" s="6">
        <v>0.21672067058068145</v>
      </c>
      <c r="E864" s="83">
        <v>-1.8154140523073736E-2</v>
      </c>
      <c r="F864" s="55">
        <v>0.30577557564888974</v>
      </c>
      <c r="G864" s="121">
        <v>0.40447242862963279</v>
      </c>
      <c r="H864" s="120">
        <v>3.2637888622180735E-3</v>
      </c>
      <c r="I864" s="55">
        <v>4.9907734711786889E-2</v>
      </c>
      <c r="J864" s="6">
        <v>0.70449828774414025</v>
      </c>
      <c r="K864" s="6">
        <v>0.37373510513002461</v>
      </c>
      <c r="L864" s="6">
        <v>3.3469571603571193E-3</v>
      </c>
      <c r="M864" s="6">
        <v>6.7138462260307202E-2</v>
      </c>
      <c r="N864" s="6">
        <v>4.531535059142254E-2</v>
      </c>
      <c r="O864" s="6">
        <v>-8.9148018322617872E-3</v>
      </c>
      <c r="P864" s="55">
        <v>-1.1215575493450989E-2</v>
      </c>
      <c r="Q864" s="55">
        <v>-9.7938192972438082E-3</v>
      </c>
      <c r="R864" s="6">
        <v>-1.7952285238528543E-2</v>
      </c>
      <c r="S864" s="83">
        <v>4.7786958514305457E-2</v>
      </c>
      <c r="T864" s="87">
        <v>-0.37567331750469879</v>
      </c>
      <c r="U864" s="83">
        <v>2.8509660070766385E-2</v>
      </c>
      <c r="V864" s="83">
        <v>5.0400417897749225E-2</v>
      </c>
      <c r="W864" s="29">
        <v>0.56566316828177665</v>
      </c>
      <c r="X864">
        <v>0.63598146877847994</v>
      </c>
      <c r="Y864">
        <v>0.61133878097992811</v>
      </c>
      <c r="Z864" s="5">
        <v>0</v>
      </c>
      <c r="AA864">
        <v>0</v>
      </c>
      <c r="AB864" s="5">
        <f>SUM(TBL_DATA[[#This Row],[Consumer.Discretionary.1]:[Utilities.1]])*SQRT(252)</f>
        <v>0.13414111489257974</v>
      </c>
      <c r="AC864" s="5">
        <v>0.29991963006539701</v>
      </c>
      <c r="AD864" s="5">
        <v>9.7065762992872992E-2</v>
      </c>
      <c r="AE864" s="5">
        <v>3.2019467545816992E-2</v>
      </c>
      <c r="AF864" s="5">
        <v>5.5616767128121997E-2</v>
      </c>
      <c r="AG864" s="5">
        <v>0</v>
      </c>
      <c r="AH864" s="5">
        <v>8.0192091922699999E-4</v>
      </c>
      <c r="AI864" s="13">
        <v>0.35781898267353007</v>
      </c>
      <c r="AJ864" s="13">
        <v>9.2504173890334995E-2</v>
      </c>
      <c r="AK864" s="13">
        <v>-1.1612773041238001E-2</v>
      </c>
      <c r="AL864" s="13">
        <v>4.1717508128135003E-2</v>
      </c>
      <c r="AM864" s="13">
        <v>-0.50644494465983103</v>
      </c>
      <c r="AN864" s="13">
        <v>1.0795546063152999</v>
      </c>
      <c r="AO864" s="13">
        <v>-0.62014811067293307</v>
      </c>
      <c r="AP864" s="13">
        <v>0.4594064956423668</v>
      </c>
      <c r="AQ864" s="13">
        <v>1.6997027169882331</v>
      </c>
      <c r="AR864" s="19">
        <v>2.7180330467277518E-3</v>
      </c>
      <c r="AS864" s="19">
        <v>4.5930970768960698E-4</v>
      </c>
      <c r="AT864" s="19">
        <v>2.6426430176025701E-3</v>
      </c>
      <c r="AU864" s="19">
        <v>3.9141815057989018E-4</v>
      </c>
      <c r="AV864" s="19">
        <v>3.3889481523720135E-6</v>
      </c>
      <c r="AW864" s="19">
        <v>9.2959717572179041E-4</v>
      </c>
      <c r="AX864" s="19">
        <v>5.1312619008610923E-5</v>
      </c>
      <c r="AY864" s="19">
        <v>3.0620357444138416E-3</v>
      </c>
      <c r="AZ864" s="19">
        <v>-2.0642386686129631E-3</v>
      </c>
      <c r="BA864" s="19">
        <v>1.2818071803799114E-4</v>
      </c>
      <c r="BB864" s="19">
        <v>1.284155072192224E-4</v>
      </c>
      <c r="BC864" s="19">
        <v>2.2826452253986853E-6</v>
      </c>
      <c r="BD864" s="19">
        <v>-7.6764536356317245E-6</v>
      </c>
      <c r="BE864" s="19">
        <v>-4.1112275471443489E-5</v>
      </c>
      <c r="BF864" s="19">
        <v>9.6960649435350519E-6</v>
      </c>
      <c r="BG864" s="19">
        <v>8.5025996898032419E-3</v>
      </c>
      <c r="BH864" s="19">
        <v>-1.5693704324414818E-5</v>
      </c>
      <c r="BI864" t="s">
        <v>889</v>
      </c>
      <c r="BJ864" t="s">
        <v>858</v>
      </c>
      <c r="BK864" s="5">
        <v>8.6439602077007294E-2</v>
      </c>
      <c r="BL864" s="5" t="s">
        <v>984</v>
      </c>
      <c r="BM864" s="5" t="s">
        <v>858</v>
      </c>
      <c r="BN864" s="5">
        <v>-2.7822170406579971E-2</v>
      </c>
      <c r="BO864" s="5">
        <f xml:space="preserve"> IF(ISBLANK(TBL_DATA[[#This Row],[SMALL.CAP]]),"",  SUM(TBL_DATA[[#This Row],[LARGE.CAP]:[SMALL.CAP]])*SQRT(252))</f>
        <v>0.13414111489257977</v>
      </c>
    </row>
    <row r="865" spans="1:67" x14ac:dyDescent="0.25">
      <c r="A865" s="3">
        <f>DATE(YEAR(TBL_DATA[[#This Row],[Date]]), MONTH(TBL_DATA[[#This Row],[Date]]), DAY(TBL_DATA[[#This Row],[Date]]))</f>
        <v>41991</v>
      </c>
      <c r="B865" s="73" t="s">
        <v>998</v>
      </c>
      <c r="C865" s="11">
        <v>6.1794375877745663E-3</v>
      </c>
      <c r="D865" s="6">
        <v>0.22423932002628999</v>
      </c>
      <c r="E865" s="83">
        <v>-9.0046882384043903E-3</v>
      </c>
      <c r="F865" s="55">
        <v>0.300153282026903</v>
      </c>
      <c r="G865" s="121">
        <v>0.42621110458726624</v>
      </c>
      <c r="H865" s="120">
        <v>3.2398265138423588E-3</v>
      </c>
      <c r="I865" s="55">
        <v>5.8645388882783367E-2</v>
      </c>
      <c r="J865" s="6">
        <v>0.69496907471316249</v>
      </c>
      <c r="K865" s="6">
        <v>0.39416527842796645</v>
      </c>
      <c r="L865" s="6">
        <v>3.3290687626679172E-3</v>
      </c>
      <c r="M865" s="6">
        <v>6.7896276236568145E-2</v>
      </c>
      <c r="N865" s="6">
        <v>4.4775019548250292E-2</v>
      </c>
      <c r="O865" s="6">
        <v>-2.790452706017077E-3</v>
      </c>
      <c r="P865" s="55">
        <v>-1.118833374599352E-2</v>
      </c>
      <c r="Q865" s="55">
        <v>-9.7505297184829649E-3</v>
      </c>
      <c r="R865" s="6">
        <v>-2.168150684691017E-2</v>
      </c>
      <c r="S865" s="83">
        <v>4.7926470825881813E-2</v>
      </c>
      <c r="T865" s="87">
        <v>-0.45239105807894098</v>
      </c>
      <c r="U865" s="83">
        <v>2.6181297634814582E-2</v>
      </c>
      <c r="V865" s="83">
        <v>5.0429510493708925E-2</v>
      </c>
      <c r="W865" s="29">
        <v>0.51916620602693919</v>
      </c>
      <c r="X865">
        <v>0.65284845453387286</v>
      </c>
      <c r="Y865">
        <v>0.6278258344700115</v>
      </c>
      <c r="Z865" s="5">
        <v>1</v>
      </c>
      <c r="AA865">
        <v>1</v>
      </c>
      <c r="AB865" s="5">
        <f>SUM(TBL_DATA[[#This Row],[Consumer.Discretionary.1]:[Utilities.1]])*SQRT(252)</f>
        <v>0.15218718973076706</v>
      </c>
      <c r="AC865" s="5">
        <v>0.28639241906665602</v>
      </c>
      <c r="AD865" s="5">
        <v>9.8848915096618015E-2</v>
      </c>
      <c r="AE865" s="5">
        <v>3.7887299513425003E-2</v>
      </c>
      <c r="AF865" s="5">
        <v>5.6787191637583001E-2</v>
      </c>
      <c r="AG865" s="5">
        <v>0</v>
      </c>
      <c r="AH865" s="5">
        <v>8.8175308888000003E-4</v>
      </c>
      <c r="AI865" s="13">
        <v>0.36625317985772399</v>
      </c>
      <c r="AJ865" s="13">
        <v>9.346489233812301E-2</v>
      </c>
      <c r="AK865" s="13">
        <v>-1.1710320056258E-2</v>
      </c>
      <c r="AL865" s="13">
        <v>4.2360880503746E-2</v>
      </c>
      <c r="AM865" s="13">
        <v>-0.47455801154449606</v>
      </c>
      <c r="AN865" s="13">
        <v>1.0774897498790472</v>
      </c>
      <c r="AO865" s="13">
        <v>-0.58088155037704592</v>
      </c>
      <c r="AP865" s="13">
        <v>0.4966081995020013</v>
      </c>
      <c r="AQ865" s="13">
        <v>1.6583713002560931</v>
      </c>
      <c r="AR865" s="19">
        <v>2.9505165767553018E-3</v>
      </c>
      <c r="AS865" s="19">
        <v>8.083542358959169E-4</v>
      </c>
      <c r="AT865" s="19">
        <v>2.4756080443152366E-3</v>
      </c>
      <c r="AU865" s="19">
        <v>3.1747260759038974E-4</v>
      </c>
      <c r="AV865" s="19">
        <v>3.9854358789654125E-6</v>
      </c>
      <c r="AW865" s="19">
        <v>1.394722583810254E-3</v>
      </c>
      <c r="AX865" s="19">
        <v>3.4597439504640439E-5</v>
      </c>
      <c r="AY865" s="19">
        <v>4.0805002558902204E-3</v>
      </c>
      <c r="AZ865" s="19">
        <v>-2.7363630230356852E-3</v>
      </c>
      <c r="BA865" s="19">
        <v>1.6531701240905523E-4</v>
      </c>
      <c r="BB865" s="19">
        <v>9.2180658543147384E-5</v>
      </c>
      <c r="BC865" s="19">
        <v>3.6367902891232342E-7</v>
      </c>
      <c r="BD865" s="19">
        <v>-1.2227541713065675E-6</v>
      </c>
      <c r="BE865" s="19">
        <v>-6.5480193766814395E-6</v>
      </c>
      <c r="BF865" s="19">
        <v>1.544440025198268E-6</v>
      </c>
      <c r="BG865" s="19">
        <v>9.5952537594671244E-3</v>
      </c>
      <c r="BH865" s="19">
        <v>-2.4992774158040734E-6</v>
      </c>
      <c r="BI865" t="s">
        <v>889</v>
      </c>
      <c r="BJ865" t="s">
        <v>858</v>
      </c>
      <c r="BK865" s="5">
        <v>8.5599988698959351E-2</v>
      </c>
      <c r="BL865" s="5" t="s">
        <v>984</v>
      </c>
      <c r="BM865" s="5" t="s">
        <v>858</v>
      </c>
      <c r="BN865" s="5">
        <v>-2.8142062947154045E-2</v>
      </c>
      <c r="BO865" s="5">
        <f xml:space="preserve"> IF(ISBLANK(TBL_DATA[[#This Row],[SMALL.CAP]]),"",  SUM(TBL_DATA[[#This Row],[LARGE.CAP]:[SMALL.CAP]])*SQRT(252))</f>
        <v>0.15218718973076709</v>
      </c>
    </row>
    <row r="866" spans="1:67" x14ac:dyDescent="0.25">
      <c r="A866" s="3">
        <f>DATE(YEAR(TBL_DATA[[#This Row],[Date]]), MONTH(TBL_DATA[[#This Row],[Date]]), DAY(TBL_DATA[[#This Row],[Date]]))</f>
        <v>41992</v>
      </c>
      <c r="B866" s="73" t="s">
        <v>999</v>
      </c>
      <c r="C866" s="11">
        <v>2.7097182950778101E-3</v>
      </c>
      <c r="D866" s="6">
        <v>0.22755666370931871</v>
      </c>
      <c r="E866" s="83">
        <v>9.1614563191155796E-3</v>
      </c>
      <c r="F866" s="55">
        <v>0.29622882394095523</v>
      </c>
      <c r="G866" s="121">
        <v>0.41989974116881235</v>
      </c>
      <c r="H866" s="120">
        <v>3.221247503406249E-3</v>
      </c>
      <c r="I866" s="55">
        <v>7.2332577770895634E-2</v>
      </c>
      <c r="J866" s="6">
        <v>0.68421406909802274</v>
      </c>
      <c r="K866" s="6">
        <v>0.38699594363411605</v>
      </c>
      <c r="L866" s="6">
        <v>3.3113435394604897E-3</v>
      </c>
      <c r="M866" s="6">
        <v>6.7138685768337009E-2</v>
      </c>
      <c r="N866" s="6">
        <v>4.3437162149950213E-2</v>
      </c>
      <c r="O866" s="6">
        <v>-8.829575168844972E-5</v>
      </c>
      <c r="P866" s="55">
        <v>-1.0932923797787221E-2</v>
      </c>
      <c r="Q866" s="55">
        <v>-9.5111628684670727E-3</v>
      </c>
      <c r="R866" s="6">
        <v>-1.5032999437494254E-2</v>
      </c>
      <c r="S866" s="83">
        <v>4.7843346867654513E-2</v>
      </c>
      <c r="T866" s="87">
        <v>-0.31421295585944103</v>
      </c>
      <c r="U866" s="83">
        <v>3.0479882856649043E-2</v>
      </c>
      <c r="V866" s="83">
        <v>5.0377713423828713E-2</v>
      </c>
      <c r="W866" s="29">
        <v>0.60502711983414525</v>
      </c>
      <c r="X866">
        <v>0.64799671385649193</v>
      </c>
      <c r="Y866">
        <v>0.6220899803357357</v>
      </c>
      <c r="Z866" s="5">
        <v>0</v>
      </c>
      <c r="AA866">
        <v>0</v>
      </c>
      <c r="AB866" s="5">
        <f>SUM(TBL_DATA[[#This Row],[Consumer.Discretionary.1]:[Utilities.1]])*SQRT(252)</f>
        <v>0.14956288202262988</v>
      </c>
      <c r="AC866" s="5">
        <v>0.28660083007390302</v>
      </c>
      <c r="AD866" s="5">
        <v>9.7316639912366998E-2</v>
      </c>
      <c r="AE866" s="5">
        <v>4.9810784495732008E-2</v>
      </c>
      <c r="AF866" s="5">
        <v>5.8282135933562004E-2</v>
      </c>
      <c r="AG866" s="5">
        <v>0</v>
      </c>
      <c r="AH866" s="5">
        <v>9.1586279112300004E-4</v>
      </c>
      <c r="AI866" s="13">
        <v>0.37196922225150303</v>
      </c>
      <c r="AJ866" s="13">
        <v>9.8701744183594009E-2</v>
      </c>
      <c r="AK866" s="13">
        <v>-1.1610960156062E-2</v>
      </c>
      <c r="AL866" s="13">
        <v>4.4295767757405999E-2</v>
      </c>
      <c r="AM866" s="13">
        <v>-0.45569799662607502</v>
      </c>
      <c r="AN866" s="13">
        <v>1.0918112203708319</v>
      </c>
      <c r="AO866" s="13">
        <v>-0.55122718975377905</v>
      </c>
      <c r="AP866" s="13">
        <v>0.54058403061705285</v>
      </c>
      <c r="AQ866" s="13">
        <v>1.6430384101246109</v>
      </c>
      <c r="AR866" s="19">
        <v>2.9175428804211296E-3</v>
      </c>
      <c r="AS866" s="19">
        <v>8.6822021317874902E-4</v>
      </c>
      <c r="AT866" s="19">
        <v>2.4322442099814338E-3</v>
      </c>
      <c r="AU866" s="19">
        <v>3.3034809167398167E-4</v>
      </c>
      <c r="AV866" s="19">
        <v>4.1827094055533386E-6</v>
      </c>
      <c r="AW866" s="19">
        <v>1.3905460184296019E-3</v>
      </c>
      <c r="AX866" s="19">
        <v>3.4589105138244733E-5</v>
      </c>
      <c r="AY866" s="19">
        <v>4.2215485091531947E-3</v>
      </c>
      <c r="AZ866" s="19">
        <v>-3.0530050209026474E-3</v>
      </c>
      <c r="BA866" s="19">
        <v>1.9309977762476587E-4</v>
      </c>
      <c r="BB866" s="19">
        <v>8.2259486800077787E-5</v>
      </c>
      <c r="BC866" s="19">
        <v>-1.329806511388207E-7</v>
      </c>
      <c r="BD866" s="19">
        <v>4.4757182634022167E-7</v>
      </c>
      <c r="BE866" s="19">
        <v>2.3977991286552075E-6</v>
      </c>
      <c r="BF866" s="19">
        <v>-5.6533777798362383E-7</v>
      </c>
      <c r="BG866" s="19">
        <v>9.4185132597146681E-3</v>
      </c>
      <c r="BH866" s="19">
        <v>9.156686635464774E-7</v>
      </c>
      <c r="BI866" t="s">
        <v>889</v>
      </c>
      <c r="BJ866" t="s">
        <v>858</v>
      </c>
      <c r="BK866" s="5">
        <v>8.5061401128768921E-2</v>
      </c>
      <c r="BL866" s="5" t="s">
        <v>984</v>
      </c>
      <c r="BM866" s="5" t="s">
        <v>858</v>
      </c>
      <c r="BN866" s="5">
        <v>-2.8719812631607056E-2</v>
      </c>
      <c r="BO866" s="5">
        <f xml:space="preserve"> IF(ISBLANK(TBL_DATA[[#This Row],[SMALL.CAP]]),"",  SUM(TBL_DATA[[#This Row],[LARGE.CAP]:[SMALL.CAP]])*SQRT(252))</f>
        <v>0.14956288202262991</v>
      </c>
    </row>
    <row r="867" spans="1:67" x14ac:dyDescent="0.25">
      <c r="A867" s="3">
        <f>DATE(YEAR(TBL_DATA[[#This Row],[Date]]), MONTH(TBL_DATA[[#This Row],[Date]]), DAY(TBL_DATA[[#This Row],[Date]]))</f>
        <v>41995</v>
      </c>
      <c r="B867" s="73" t="s">
        <v>1000</v>
      </c>
      <c r="C867" s="11">
        <v>2.9500063045606942E-3</v>
      </c>
      <c r="D867" s="6">
        <v>0.23117796360646681</v>
      </c>
      <c r="E867" s="83">
        <v>1.1269511060049808E-2</v>
      </c>
      <c r="F867" s="55">
        <v>0.29860076101270044</v>
      </c>
      <c r="G867" s="121">
        <v>0.42163201944808604</v>
      </c>
      <c r="H867" s="120">
        <v>3.2257808541932957E-3</v>
      </c>
      <c r="I867" s="55">
        <v>7.5736316417324145E-2</v>
      </c>
      <c r="J867" s="6">
        <v>0.69001354274669013</v>
      </c>
      <c r="K867" s="6">
        <v>0.38840223330613582</v>
      </c>
      <c r="L867" s="6">
        <v>3.3171543841161648E-3</v>
      </c>
      <c r="M867" s="6">
        <v>6.7333782142349405E-2</v>
      </c>
      <c r="N867" s="6">
        <v>4.342307011930302E-2</v>
      </c>
      <c r="O867" s="6">
        <v>0</v>
      </c>
      <c r="P867" s="55">
        <v>-1.0909811907066401E-2</v>
      </c>
      <c r="Q867" s="55">
        <v>-9.4839195235950687E-3</v>
      </c>
      <c r="R867" s="6">
        <v>-9.6233320121780208E-3</v>
      </c>
      <c r="S867" s="83">
        <v>4.7867392361234995E-2</v>
      </c>
      <c r="T867" s="87">
        <v>-0.20104149270457011</v>
      </c>
      <c r="U867" s="83">
        <v>3.8938754184902891E-2</v>
      </c>
      <c r="V867" s="83">
        <v>5.0363947662372184E-2</v>
      </c>
      <c r="W867" s="29">
        <v>0.7731473800651798</v>
      </c>
      <c r="X867">
        <v>0.64933197938195386</v>
      </c>
      <c r="Y867">
        <v>0.62321924978785415</v>
      </c>
      <c r="Z867" s="5">
        <v>0</v>
      </c>
      <c r="AA867">
        <v>0</v>
      </c>
      <c r="AB867" s="5">
        <f>SUM(TBL_DATA[[#This Row],[Consumer.Discretionary.1]:[Utilities.1]])*SQRT(252)</f>
        <v>0.14936837044975801</v>
      </c>
      <c r="AC867" s="5">
        <v>0.28669803818831796</v>
      </c>
      <c r="AD867" s="5">
        <v>9.3479382433206012E-2</v>
      </c>
      <c r="AE867" s="5">
        <v>5.5393675459113001E-2</v>
      </c>
      <c r="AF867" s="5">
        <v>6.3528016239365992E-2</v>
      </c>
      <c r="AG867" s="5">
        <v>-1.113634942398E-3</v>
      </c>
      <c r="AH867" s="5">
        <v>8.8947073015299997E-4</v>
      </c>
      <c r="AI867" s="13">
        <v>0.366764112112062</v>
      </c>
      <c r="AJ867" s="13">
        <v>0.10085437192822601</v>
      </c>
      <c r="AK867" s="13">
        <v>-1.1712208623002001E-2</v>
      </c>
      <c r="AL867" s="13">
        <v>4.5227782618663004E-2</v>
      </c>
      <c r="AM867" s="13">
        <v>-0.44579306885744097</v>
      </c>
      <c r="AN867" s="13">
        <v>1.112914961561716</v>
      </c>
      <c r="AO867" s="13">
        <v>-0.55869902427545004</v>
      </c>
      <c r="AP867" s="13">
        <v>0.55421593728626595</v>
      </c>
      <c r="AQ867" s="13">
        <v>1.6716139858371659</v>
      </c>
      <c r="AR867" s="19">
        <v>2.8677131028890164E-3</v>
      </c>
      <c r="AS867" s="19">
        <v>7.9685918269458138E-4</v>
      </c>
      <c r="AT867" s="19">
        <v>2.3517706317092626E-3</v>
      </c>
      <c r="AU867" s="19">
        <v>4.2656190138347757E-4</v>
      </c>
      <c r="AV867" s="19">
        <v>4.4808197926604766E-6</v>
      </c>
      <c r="AW867" s="19">
        <v>1.5775413649207945E-3</v>
      </c>
      <c r="AX867" s="19">
        <v>3.2237739640861284E-5</v>
      </c>
      <c r="AY867" s="19">
        <v>4.0889748665080263E-3</v>
      </c>
      <c r="AZ867" s="19">
        <v>-2.9830307251556957E-3</v>
      </c>
      <c r="BA867" s="19">
        <v>1.6785632034069001E-4</v>
      </c>
      <c r="BB867" s="19">
        <v>7.8357698824626132E-5</v>
      </c>
      <c r="BC867" s="19">
        <v>-8.3079607839585377E-7</v>
      </c>
      <c r="BD867" s="19">
        <v>2.7944104314917604E-6</v>
      </c>
      <c r="BE867" s="19">
        <v>1.496684157096661E-5</v>
      </c>
      <c r="BF867" s="19">
        <v>-3.529614279503331E-6</v>
      </c>
      <c r="BG867" s="19">
        <v>9.3902083283508193E-3</v>
      </c>
      <c r="BH867" s="19">
        <v>5.7137335529238349E-6</v>
      </c>
      <c r="BI867" t="s">
        <v>889</v>
      </c>
      <c r="BJ867" t="s">
        <v>858</v>
      </c>
      <c r="BK867" s="5">
        <v>8.6389429867267609E-2</v>
      </c>
      <c r="BL867" s="5" t="s">
        <v>984</v>
      </c>
      <c r="BM867" s="5" t="s">
        <v>858</v>
      </c>
      <c r="BN867" s="5">
        <v>-2.8513062745332718E-2</v>
      </c>
      <c r="BO867" s="5">
        <f xml:space="preserve"> IF(ISBLANK(TBL_DATA[[#This Row],[SMALL.CAP]]),"",  SUM(TBL_DATA[[#This Row],[LARGE.CAP]:[SMALL.CAP]])*SQRT(252))</f>
        <v>0.14936837044975804</v>
      </c>
    </row>
    <row r="868" spans="1:67" x14ac:dyDescent="0.25">
      <c r="A868" s="3">
        <f>DATE(YEAR(TBL_DATA[[#This Row],[Date]]), MONTH(TBL_DATA[[#This Row],[Date]]), DAY(TBL_DATA[[#This Row],[Date]]))</f>
        <v>41996</v>
      </c>
      <c r="B868" s="73" t="s">
        <v>1001</v>
      </c>
      <c r="C868" s="11">
        <v>8.2922406607437279E-4</v>
      </c>
      <c r="D868" s="6">
        <v>0.23219888600350957</v>
      </c>
      <c r="E868" s="83">
        <v>-3.8141159395643776E-3</v>
      </c>
      <c r="F868" s="55">
        <v>0.29284792774306551</v>
      </c>
      <c r="G868" s="121">
        <v>0.41709136438887495</v>
      </c>
      <c r="H868" s="120">
        <v>3.1785802770247043E-3</v>
      </c>
      <c r="I868" s="55">
        <v>5.9968477803477027E-2</v>
      </c>
      <c r="J868" s="6">
        <v>0.67458413566872344</v>
      </c>
      <c r="K868" s="6">
        <v>0.38025852898345519</v>
      </c>
      <c r="L868" s="6">
        <v>3.277466180234358E-3</v>
      </c>
      <c r="M868" s="6">
        <v>6.6089613187899771E-2</v>
      </c>
      <c r="N868" s="6">
        <v>4.342307011930302E-2</v>
      </c>
      <c r="O868" s="6">
        <v>0</v>
      </c>
      <c r="P868" s="55">
        <v>-1.0795375368527097E-2</v>
      </c>
      <c r="Q868" s="55">
        <v>-9.3958301020519649E-3</v>
      </c>
      <c r="R868" s="6">
        <v>-1.0348169375072769E-2</v>
      </c>
      <c r="S868" s="83">
        <v>4.7860551443703367E-2</v>
      </c>
      <c r="T868" s="87">
        <v>-0.21621500511219444</v>
      </c>
      <c r="U868" s="83">
        <v>3.7600443735366751E-2</v>
      </c>
      <c r="V868" s="83">
        <v>5.0344195676961793E-2</v>
      </c>
      <c r="W868" s="29">
        <v>0.74686750338874197</v>
      </c>
      <c r="X868">
        <v>0.64582611002411094</v>
      </c>
      <c r="Y868">
        <v>0.61665105933863051</v>
      </c>
      <c r="Z868" s="5">
        <v>0</v>
      </c>
      <c r="AA868">
        <v>0</v>
      </c>
      <c r="AB868" s="5">
        <f>SUM(TBL_DATA[[#This Row],[Consumer.Discretionary.1]:[Utilities.1]])*SQRT(252)</f>
        <v>0.14493899366724761</v>
      </c>
      <c r="AC868" s="5">
        <v>0.28427571836166798</v>
      </c>
      <c r="AD868" s="5">
        <v>8.9477443876761015E-2</v>
      </c>
      <c r="AE868" s="5">
        <v>5.5994033669236006E-2</v>
      </c>
      <c r="AF868" s="5">
        <v>6.9910246494995998E-2</v>
      </c>
      <c r="AG868" s="5">
        <v>-1.089569083793E-3</v>
      </c>
      <c r="AH868" s="5">
        <v>9.0232166719799996E-4</v>
      </c>
      <c r="AI868" s="13">
        <v>0.37578591410044399</v>
      </c>
      <c r="AJ868" s="13">
        <v>0.101609958737195</v>
      </c>
      <c r="AK868" s="13">
        <v>-1.1562558693794E-2</v>
      </c>
      <c r="AL868" s="13">
        <v>4.4995891661965E-2</v>
      </c>
      <c r="AM868" s="13">
        <v>-0.44600611642122895</v>
      </c>
      <c r="AN868" s="13">
        <v>1.1031397998608774</v>
      </c>
      <c r="AO868" s="13">
        <v>-0.53884651549023099</v>
      </c>
      <c r="AP868" s="13">
        <v>0.56429328437064641</v>
      </c>
      <c r="AQ868" s="13">
        <v>1.6419863153511085</v>
      </c>
      <c r="AR868" s="19">
        <v>2.7711845770314412E-3</v>
      </c>
      <c r="AS868" s="19">
        <v>7.6847041216562828E-4</v>
      </c>
      <c r="AT868" s="19">
        <v>2.3199206990616584E-3</v>
      </c>
      <c r="AU868" s="19">
        <v>4.1600337926698996E-4</v>
      </c>
      <c r="AV868" s="19">
        <v>4.2103300834733628E-6</v>
      </c>
      <c r="AW868" s="19">
        <v>1.5239950751577659E-3</v>
      </c>
      <c r="AX868" s="19">
        <v>3.1987140576800855E-5</v>
      </c>
      <c r="AY868" s="19">
        <v>3.9587627724162276E-3</v>
      </c>
      <c r="AZ868" s="19">
        <v>-2.8950828691013232E-3</v>
      </c>
      <c r="BA868" s="19">
        <v>1.5434063381242636E-4</v>
      </c>
      <c r="BB868" s="19">
        <v>7.6506242850405545E-5</v>
      </c>
      <c r="BC868" s="19">
        <v>-6.8465626412011059E-7</v>
      </c>
      <c r="BD868" s="19">
        <v>2.3029102638426085E-6</v>
      </c>
      <c r="BE868" s="19">
        <v>1.233446772029147E-5</v>
      </c>
      <c r="BF868" s="19">
        <v>-2.9088031050383585E-6</v>
      </c>
      <c r="BG868" s="19">
        <v>9.1145456289480238E-3</v>
      </c>
      <c r="BH868" s="19">
        <v>4.7088457584932195E-6</v>
      </c>
      <c r="BI868" t="s">
        <v>1002</v>
      </c>
      <c r="BJ868" t="s">
        <v>858</v>
      </c>
      <c r="BK868" s="5">
        <v>8.6248598992824554E-2</v>
      </c>
      <c r="BL868" s="5" t="s">
        <v>984</v>
      </c>
      <c r="BM868" s="5" t="s">
        <v>858</v>
      </c>
      <c r="BN868" s="5">
        <v>-2.2287454456090927E-2</v>
      </c>
      <c r="BO868" s="5">
        <f xml:space="preserve"> IF(ISBLANK(TBL_DATA[[#This Row],[SMALL.CAP]]),"",  SUM(TBL_DATA[[#This Row],[LARGE.CAP]:[SMALL.CAP]])*SQRT(252))</f>
        <v>0.14493899366724761</v>
      </c>
    </row>
    <row r="869" spans="1:67" x14ac:dyDescent="0.25">
      <c r="A869" s="3">
        <f>DATE(YEAR(TBL_DATA[[#This Row],[Date]]), MONTH(TBL_DATA[[#This Row],[Date]]), DAY(TBL_DATA[[#This Row],[Date]]))</f>
        <v>41997</v>
      </c>
      <c r="B869" s="73" t="s">
        <v>1003</v>
      </c>
      <c r="C869" s="11">
        <v>1.3142225341488871E-3</v>
      </c>
      <c r="D869" s="6">
        <v>0.23381826954604867</v>
      </c>
      <c r="E869" s="83">
        <v>-5.6950599694701731E-3</v>
      </c>
      <c r="F869" s="55">
        <v>0.29779828831621674</v>
      </c>
      <c r="G869" s="121">
        <v>0.41156605012097741</v>
      </c>
      <c r="H869" s="120">
        <v>3.1771740264968655E-3</v>
      </c>
      <c r="I869" s="55">
        <v>7.2006642689991684E-2</v>
      </c>
      <c r="J869" s="6">
        <v>0.66881362997678517</v>
      </c>
      <c r="K869" s="6">
        <v>0.37364511497361114</v>
      </c>
      <c r="L869" s="6">
        <v>3.2779503954914082E-3</v>
      </c>
      <c r="M869" s="6">
        <v>6.5749493734524572E-2</v>
      </c>
      <c r="N869" s="6">
        <v>4.2936839938190488E-2</v>
      </c>
      <c r="O869" s="6">
        <v>0</v>
      </c>
      <c r="P869" s="55">
        <v>-1.0666437317732145E-2</v>
      </c>
      <c r="Q869" s="55">
        <v>-9.2740945835165668E-3</v>
      </c>
      <c r="R869" s="6">
        <v>-8.8979352792323274E-3</v>
      </c>
      <c r="S869" s="83">
        <v>4.7891994808367658E-2</v>
      </c>
      <c r="T869" s="87">
        <v>-0.18579170307764434</v>
      </c>
      <c r="U869" s="83">
        <v>4.1064150381113995E-2</v>
      </c>
      <c r="V869" s="83">
        <v>5.0395536716070589E-2</v>
      </c>
      <c r="W869" s="29">
        <v>0.81483704821857927</v>
      </c>
      <c r="X869">
        <v>0.64153413792328884</v>
      </c>
      <c r="Y869">
        <v>0.61126517565914973</v>
      </c>
      <c r="Z869" s="5">
        <v>0</v>
      </c>
      <c r="AA869">
        <v>0</v>
      </c>
      <c r="AB869" s="5">
        <f>SUM(TBL_DATA[[#This Row],[Consumer.Discretionary.1]:[Utilities.1]])*SQRT(252)</f>
        <v>0.14509208473323487</v>
      </c>
      <c r="AC869" s="5">
        <v>0.28297537840312803</v>
      </c>
      <c r="AD869" s="5">
        <v>8.3203758882968007E-2</v>
      </c>
      <c r="AE869" s="5">
        <v>5.4420363420766005E-2</v>
      </c>
      <c r="AF869" s="5">
        <v>7.0955841600350997E-2</v>
      </c>
      <c r="AG869" s="5">
        <v>-1.09944034548E-3</v>
      </c>
      <c r="AH869" s="5">
        <v>9.02496538227E-4</v>
      </c>
      <c r="AI869" s="13">
        <v>0.37184671836384503</v>
      </c>
      <c r="AJ869" s="13">
        <v>0.103442625189009</v>
      </c>
      <c r="AK869" s="13">
        <v>-1.1738847765387E-2</v>
      </c>
      <c r="AL869" s="13">
        <v>4.4045878950872003E-2</v>
      </c>
      <c r="AM869" s="13">
        <v>-0.446482700663004</v>
      </c>
      <c r="AN869" s="13">
        <v>1.094879054908833</v>
      </c>
      <c r="AO869" s="13">
        <v>-0.54240698233353812</v>
      </c>
      <c r="AP869" s="13">
        <v>0.55247207257529485</v>
      </c>
      <c r="AQ869" s="13">
        <v>1.637286037242371</v>
      </c>
      <c r="AR869" s="19">
        <v>2.6515790889168919E-3</v>
      </c>
      <c r="AS869" s="19">
        <v>7.8255799301536148E-4</v>
      </c>
      <c r="AT869" s="19">
        <v>2.231074747451778E-3</v>
      </c>
      <c r="AU869" s="19">
        <v>3.8714402708771615E-4</v>
      </c>
      <c r="AV869" s="19">
        <v>5.3828748866079616E-6</v>
      </c>
      <c r="AW869" s="19">
        <v>1.465098938587072E-3</v>
      </c>
      <c r="AX869" s="19">
        <v>2.8403346013757579E-5</v>
      </c>
      <c r="AY869" s="19">
        <v>4.1084258335249719E-3</v>
      </c>
      <c r="AZ869" s="19">
        <v>-2.749593274473858E-3</v>
      </c>
      <c r="BA869" s="19">
        <v>1.5401809873616409E-4</v>
      </c>
      <c r="BB869" s="19">
        <v>7.5850550254746512E-5</v>
      </c>
      <c r="BC869" s="19">
        <v>-1.3751983670192114E-6</v>
      </c>
      <c r="BD869" s="19">
        <v>4.6252886519258511E-6</v>
      </c>
      <c r="BE869" s="19">
        <v>2.4772509581465518E-5</v>
      </c>
      <c r="BF869" s="19">
        <v>-5.8421840983906985E-6</v>
      </c>
      <c r="BG869" s="19">
        <v>9.1083049044562471E-3</v>
      </c>
      <c r="BH869" s="19">
        <v>9.4569037769817681E-6</v>
      </c>
      <c r="BI869" t="s">
        <v>889</v>
      </c>
      <c r="BJ869" t="s">
        <v>858</v>
      </c>
      <c r="BK869" s="5">
        <v>8.7003298103809357E-2</v>
      </c>
      <c r="BL869" s="5" t="s">
        <v>984</v>
      </c>
      <c r="BM869" s="5" t="s">
        <v>858</v>
      </c>
      <c r="BN869" s="5">
        <v>-2.2114301100373268E-2</v>
      </c>
      <c r="BO869" s="5">
        <f xml:space="preserve"> IF(ISBLANK(TBL_DATA[[#This Row],[SMALL.CAP]]),"",  SUM(TBL_DATA[[#This Row],[LARGE.CAP]:[SMALL.CAP]])*SQRT(252))</f>
        <v>0.14509208473323487</v>
      </c>
    </row>
    <row r="870" spans="1:67" x14ac:dyDescent="0.25">
      <c r="A870" s="3">
        <f>DATE(YEAR(TBL_DATA[[#This Row],[Date]]), MONTH(TBL_DATA[[#This Row],[Date]]), DAY(TBL_DATA[[#This Row],[Date]]))</f>
        <v>41999</v>
      </c>
      <c r="B870" s="73" t="s">
        <v>1004</v>
      </c>
      <c r="C870" s="11">
        <v>3.2737039997070339E-3</v>
      </c>
      <c r="D870" s="6">
        <v>0.23785742534997323</v>
      </c>
      <c r="E870" s="83">
        <v>2.0808931372740425E-2</v>
      </c>
      <c r="F870" s="55">
        <v>0.30658986132491434</v>
      </c>
      <c r="G870" s="121">
        <v>0.43043725238193131</v>
      </c>
      <c r="H870" s="120">
        <v>3.1291552402227477E-3</v>
      </c>
      <c r="I870" s="55">
        <v>0.10209028449308244</v>
      </c>
      <c r="J870" s="6">
        <v>0.69249224051612934</v>
      </c>
      <c r="K870" s="6">
        <v>0.39485278819282882</v>
      </c>
      <c r="L870" s="6">
        <v>3.2254241958181839E-3</v>
      </c>
      <c r="M870" s="6">
        <v>6.5819805044739499E-2</v>
      </c>
      <c r="N870" s="6">
        <v>4.2710339477159062E-2</v>
      </c>
      <c r="O870" s="6">
        <v>0</v>
      </c>
      <c r="P870" s="55">
        <v>-1.0591228552054476E-2</v>
      </c>
      <c r="Q870" s="55">
        <v>-9.1973968718964978E-3</v>
      </c>
      <c r="R870" s="6">
        <v>-7.9298451878555554E-3</v>
      </c>
      <c r="S870" s="83">
        <v>4.793274656803858E-2</v>
      </c>
      <c r="T870" s="87">
        <v>-0.16543690390450427</v>
      </c>
      <c r="U870" s="83">
        <v>4.3939480530124531E-2</v>
      </c>
      <c r="V870" s="83">
        <v>5.0464972646198612E-2</v>
      </c>
      <c r="W870" s="29">
        <v>0.87069264533594015</v>
      </c>
      <c r="X870">
        <v>0.65607716953261785</v>
      </c>
      <c r="Y870">
        <v>0.62837312815939916</v>
      </c>
      <c r="Z870" s="5">
        <v>0</v>
      </c>
      <c r="AA870">
        <v>0</v>
      </c>
      <c r="AB870" s="5">
        <f>SUM(TBL_DATA[[#This Row],[Consumer.Discretionary.1]:[Utilities.1]])*SQRT(252)</f>
        <v>0.14067214237485462</v>
      </c>
      <c r="AC870" s="5">
        <v>0.26862555804354299</v>
      </c>
      <c r="AD870" s="5">
        <v>7.6707634532983002E-2</v>
      </c>
      <c r="AE870" s="5">
        <v>5.4679597317832999E-2</v>
      </c>
      <c r="AF870" s="5">
        <v>7.1025693645689003E-2</v>
      </c>
      <c r="AG870" s="5">
        <v>-1.1026903915950001E-3</v>
      </c>
      <c r="AH870" s="5">
        <v>9.3954592790600005E-4</v>
      </c>
      <c r="AI870" s="13">
        <v>0.37661492057108503</v>
      </c>
      <c r="AJ870" s="13">
        <v>0.103969956908653</v>
      </c>
      <c r="AK870" s="13">
        <v>-1.1812671294305001E-2</v>
      </c>
      <c r="AL870" s="13">
        <v>4.3943465027678999E-2</v>
      </c>
      <c r="AM870" s="13">
        <v>-0.43336407382456293</v>
      </c>
      <c r="AN870" s="13">
        <v>1.0874984765179661</v>
      </c>
      <c r="AO870" s="13">
        <v>-0.53727154005305788</v>
      </c>
      <c r="AP870" s="13">
        <v>0.55022693646490817</v>
      </c>
      <c r="AQ870" s="13">
        <v>1.6247700165710239</v>
      </c>
      <c r="AR870" s="19">
        <v>2.5718311461533933E-3</v>
      </c>
      <c r="AS870" s="19">
        <v>7.5865827653786417E-4</v>
      </c>
      <c r="AT870" s="19">
        <v>2.1633702146811066E-3</v>
      </c>
      <c r="AU870" s="19">
        <v>3.7542427880289545E-4</v>
      </c>
      <c r="AV870" s="19">
        <v>5.2187512630037513E-6</v>
      </c>
      <c r="AW870" s="19">
        <v>1.420592199463335E-3</v>
      </c>
      <c r="AX870" s="19">
        <v>2.7521118453349231E-5</v>
      </c>
      <c r="AY870" s="19">
        <v>3.9821782244222623E-3</v>
      </c>
      <c r="AZ870" s="19">
        <v>-2.6660834994739432E-3</v>
      </c>
      <c r="BA870" s="19">
        <v>1.4931585454573676E-4</v>
      </c>
      <c r="BB870" s="19">
        <v>7.3485461782815131E-5</v>
      </c>
      <c r="BC870" s="19">
        <v>-1.3375558928795569E-6</v>
      </c>
      <c r="BD870" s="19">
        <v>4.4986825252211686E-6</v>
      </c>
      <c r="BE870" s="19">
        <v>2.4094419955788471E-5</v>
      </c>
      <c r="BF870" s="19">
        <v>-5.6822683590670713E-6</v>
      </c>
      <c r="BG870" s="19">
        <v>8.8307407061844027E-3</v>
      </c>
      <c r="BH870" s="19">
        <v>9.1980422183522314E-6</v>
      </c>
      <c r="BI870" t="s">
        <v>1002</v>
      </c>
      <c r="BJ870" t="s">
        <v>858</v>
      </c>
      <c r="BK870" s="5">
        <v>8.6126729846000671E-2</v>
      </c>
      <c r="BL870" s="5" t="s">
        <v>984</v>
      </c>
      <c r="BM870" s="5" t="s">
        <v>858</v>
      </c>
      <c r="BN870" s="5">
        <v>-2.1955614909529686E-2</v>
      </c>
      <c r="BO870" s="5">
        <f xml:space="preserve"> IF(ISBLANK(TBL_DATA[[#This Row],[SMALL.CAP]]),"",  SUM(TBL_DATA[[#This Row],[LARGE.CAP]:[SMALL.CAP]])*SQRT(252))</f>
        <v>0.14067214237485462</v>
      </c>
    </row>
    <row r="871" spans="1:67" x14ac:dyDescent="0.25">
      <c r="A871" s="3">
        <f>DATE(YEAR(TBL_DATA[[#This Row],[Date]]), MONTH(TBL_DATA[[#This Row],[Date]]), DAY(TBL_DATA[[#This Row],[Date]]))</f>
        <v>42002</v>
      </c>
      <c r="B871" s="73" t="s">
        <v>1005</v>
      </c>
      <c r="C871" s="11">
        <v>1.2743133775726225E-3</v>
      </c>
      <c r="D871" s="6">
        <v>0.23943484362662426</v>
      </c>
      <c r="E871" s="83">
        <v>8.0522635578921253E-3</v>
      </c>
      <c r="F871" s="55">
        <v>0.30933123667392243</v>
      </c>
      <c r="G871" s="121">
        <v>0.44004051710288294</v>
      </c>
      <c r="H871" s="120">
        <v>3.0923167870356518E-3</v>
      </c>
      <c r="I871" s="55">
        <v>9.0721130840954345E-2</v>
      </c>
      <c r="J871" s="6">
        <v>0.69086689575018012</v>
      </c>
      <c r="K871" s="6">
        <v>0.3965417566362533</v>
      </c>
      <c r="L871" s="6">
        <v>3.2101792873866462E-3</v>
      </c>
      <c r="M871" s="6">
        <v>6.5600318289736254E-2</v>
      </c>
      <c r="N871" s="6">
        <v>4.2710339477159062E-2</v>
      </c>
      <c r="O871" s="6">
        <v>0</v>
      </c>
      <c r="P871" s="55">
        <v>-1.0584826041260731E-2</v>
      </c>
      <c r="Q871" s="55">
        <v>-9.1956423176302853E-3</v>
      </c>
      <c r="R871" s="6">
        <v>-1.0247030281474889E-2</v>
      </c>
      <c r="S871" s="83">
        <v>4.7860466334659867E-2</v>
      </c>
      <c r="T871" s="87">
        <v>-0.21410218216060584</v>
      </c>
      <c r="U871" s="83">
        <v>4.4065959572187285E-2</v>
      </c>
      <c r="V871" s="83">
        <v>5.0464776354304304E-2</v>
      </c>
      <c r="W871" s="29">
        <v>0.8732023156668316</v>
      </c>
      <c r="X871">
        <v>0.66335549828344909</v>
      </c>
      <c r="Y871">
        <v>0.62971561568397938</v>
      </c>
      <c r="Z871" s="5">
        <v>0</v>
      </c>
      <c r="AA871">
        <v>0</v>
      </c>
      <c r="AB871" s="5">
        <f>SUM(TBL_DATA[[#This Row],[Consumer.Discretionary.1]:[Utilities.1]])*SQRT(252)</f>
        <v>0.13784697998385087</v>
      </c>
      <c r="AC871" s="5">
        <v>0.25195493122541002</v>
      </c>
      <c r="AD871" s="5">
        <v>6.0278529777502997E-2</v>
      </c>
      <c r="AE871" s="5">
        <v>5.3238138861457E-2</v>
      </c>
      <c r="AF871" s="5">
        <v>7.2146707495814005E-2</v>
      </c>
      <c r="AG871" s="5">
        <v>-2.5960693392840001E-3</v>
      </c>
      <c r="AH871" s="5">
        <v>8.4837668912600005E-4</v>
      </c>
      <c r="AI871" s="13">
        <v>0.33988494469253</v>
      </c>
      <c r="AJ871" s="13">
        <v>8.4807128532594006E-2</v>
      </c>
      <c r="AK871" s="13">
        <v>-1.2535354351282E-2</v>
      </c>
      <c r="AL871" s="13">
        <v>4.3900551977937997E-2</v>
      </c>
      <c r="AM871" s="13">
        <v>-0.37278364895412497</v>
      </c>
      <c r="AN871" s="13">
        <v>1.0595820592417162</v>
      </c>
      <c r="AO871" s="13">
        <v>-0.54043782263403506</v>
      </c>
      <c r="AP871" s="13">
        <v>0.51914423660768116</v>
      </c>
      <c r="AQ871" s="13">
        <v>1.6000198818757512</v>
      </c>
      <c r="AR871" s="19">
        <v>2.4859078507508646E-3</v>
      </c>
      <c r="AS871" s="19">
        <v>7.1949302292037825E-4</v>
      </c>
      <c r="AT871" s="19">
        <v>2.0981832077234821E-3</v>
      </c>
      <c r="AU871" s="19">
        <v>3.7288920175235435E-4</v>
      </c>
      <c r="AV871" s="19">
        <v>5.0275598305753227E-6</v>
      </c>
      <c r="AW871" s="19">
        <v>1.3780142956274569E-3</v>
      </c>
      <c r="AX871" s="19">
        <v>2.6183542624214418E-5</v>
      </c>
      <c r="AY871" s="19">
        <v>3.9831974322884888E-3</v>
      </c>
      <c r="AZ871" s="19">
        <v>-2.5981710484343458E-3</v>
      </c>
      <c r="BA871" s="19">
        <v>1.4627527995384157E-4</v>
      </c>
      <c r="BB871" s="19">
        <v>6.6543179214305373E-5</v>
      </c>
      <c r="BC871" s="19">
        <v>-1.7100781901922479E-6</v>
      </c>
      <c r="BD871" s="19">
        <v>5.7515197368799261E-6</v>
      </c>
      <c r="BE871" s="19">
        <v>3.080428059967598E-5</v>
      </c>
      <c r="BF871" s="19">
        <v>-7.2647188209810862E-6</v>
      </c>
      <c r="BG871" s="19">
        <v>8.6442030794130487E-3</v>
      </c>
      <c r="BH871" s="19">
        <v>1.1759441513185037E-5</v>
      </c>
      <c r="BI871" t="s">
        <v>1002</v>
      </c>
      <c r="BJ871" t="s">
        <v>858</v>
      </c>
      <c r="BK871" s="5">
        <v>8.8129997253417969E-2</v>
      </c>
      <c r="BL871" s="5" t="s">
        <v>1006</v>
      </c>
      <c r="BM871" s="5" t="s">
        <v>858</v>
      </c>
      <c r="BN871" s="5">
        <v>-3.3257745206356049E-2</v>
      </c>
      <c r="BO871" s="5">
        <f xml:space="preserve"> IF(ISBLANK(TBL_DATA[[#This Row],[SMALL.CAP]]),"",  SUM(TBL_DATA[[#This Row],[LARGE.CAP]:[SMALL.CAP]])*SQRT(252))</f>
        <v>0.1378469799838509</v>
      </c>
    </row>
    <row r="872" spans="1:67" x14ac:dyDescent="0.25">
      <c r="A872" s="3">
        <f>DATE(YEAR(TBL_DATA[[#This Row],[Date]]), MONTH(TBL_DATA[[#This Row],[Date]]), DAY(TBL_DATA[[#This Row],[Date]]))</f>
        <v>42003</v>
      </c>
      <c r="B872" s="73" t="s">
        <v>1007</v>
      </c>
      <c r="C872" s="11">
        <v>-1.0011606219017773E-3</v>
      </c>
      <c r="D872" s="6">
        <v>0.23819397026777223</v>
      </c>
      <c r="E872" s="83">
        <v>1.2979487334707107E-2</v>
      </c>
      <c r="F872" s="55">
        <v>0.30827267333529873</v>
      </c>
      <c r="G872" s="121">
        <v>0.43946691080077188</v>
      </c>
      <c r="H872" s="120">
        <v>3.0914385984125749E-3</v>
      </c>
      <c r="I872" s="55">
        <v>8.6592600846532308E-2</v>
      </c>
      <c r="J872" s="6">
        <v>0.69084344983726786</v>
      </c>
      <c r="K872" s="6">
        <v>0.39443896573759563</v>
      </c>
      <c r="L872" s="6">
        <v>3.2132088811830501E-3</v>
      </c>
      <c r="M872" s="6">
        <v>6.5548124213699793E-2</v>
      </c>
      <c r="N872" s="6">
        <v>4.2648367247079079E-2</v>
      </c>
      <c r="O872" s="6">
        <v>-1.0011606219018088E-3</v>
      </c>
      <c r="P872" s="55">
        <v>-1.0567822297479771E-2</v>
      </c>
      <c r="Q872" s="55">
        <v>-9.1797438605733857E-3</v>
      </c>
      <c r="R872" s="6">
        <v>-1.3508836171623906E-2</v>
      </c>
      <c r="S872" s="83">
        <v>4.772728536109113E-2</v>
      </c>
      <c r="T872" s="87">
        <v>-0.28304220676746805</v>
      </c>
      <c r="U872" s="83">
        <v>3.6226326501612505E-2</v>
      </c>
      <c r="V872" s="83">
        <v>5.0316960812485031E-2</v>
      </c>
      <c r="W872" s="29">
        <v>0.71996253185116355</v>
      </c>
      <c r="X872">
        <v>0.66292300518293357</v>
      </c>
      <c r="Y872">
        <v>0.62804376100523085</v>
      </c>
      <c r="Z872" s="5">
        <v>0</v>
      </c>
      <c r="AA872">
        <v>0</v>
      </c>
      <c r="AB872" s="5">
        <f>SUM(TBL_DATA[[#This Row],[Consumer.Discretionary.1]:[Utilities.1]])*SQRT(252)</f>
        <v>0.13384089370279767</v>
      </c>
      <c r="AC872" s="5">
        <v>0.25127986394856999</v>
      </c>
      <c r="AD872" s="5">
        <v>5.7868977224083996E-2</v>
      </c>
      <c r="AE872" s="5">
        <v>7.6325057585752004E-2</v>
      </c>
      <c r="AF872" s="5">
        <v>7.3531423558384004E-2</v>
      </c>
      <c r="AG872" s="5">
        <v>-4.0668271347659999E-3</v>
      </c>
      <c r="AH872" s="5">
        <v>8.8890319489899996E-4</v>
      </c>
      <c r="AI872" s="13">
        <v>0.34046338998398096</v>
      </c>
      <c r="AJ872" s="13">
        <v>8.2373048534915991E-2</v>
      </c>
      <c r="AK872" s="13">
        <v>-1.2250062223314999E-2</v>
      </c>
      <c r="AL872" s="13">
        <v>4.1759054362697001E-2</v>
      </c>
      <c r="AM872" s="13">
        <v>-0.36942039289988698</v>
      </c>
      <c r="AN872" s="13">
        <v>1.053371734746644</v>
      </c>
      <c r="AO872" s="13">
        <v>-0.51461929861132905</v>
      </c>
      <c r="AP872" s="13">
        <v>0.53875243613531498</v>
      </c>
      <c r="AQ872" s="13">
        <v>1.567991033357973</v>
      </c>
      <c r="AR872" s="19">
        <v>2.4340372323591705E-3</v>
      </c>
      <c r="AS872" s="19">
        <v>7.0044446348480895E-4</v>
      </c>
      <c r="AT872" s="19">
        <v>2.0446292095790343E-3</v>
      </c>
      <c r="AU872" s="19">
        <v>3.6520726037787745E-4</v>
      </c>
      <c r="AV872" s="19">
        <v>4.9521993023475859E-6</v>
      </c>
      <c r="AW872" s="19">
        <v>1.3573254900057002E-3</v>
      </c>
      <c r="AX872" s="19">
        <v>2.3538943630519793E-5</v>
      </c>
      <c r="AY872" s="19">
        <v>3.8214520488306222E-3</v>
      </c>
      <c r="AZ872" s="19">
        <v>-2.5254000344845859E-3</v>
      </c>
      <c r="BA872" s="19">
        <v>1.4163398607631327E-4</v>
      </c>
      <c r="BB872" s="19">
        <v>6.336301008184543E-5</v>
      </c>
      <c r="BC872" s="19">
        <v>-1.8136110645746373E-6</v>
      </c>
      <c r="BD872" s="19">
        <v>6.0997078265396748E-6</v>
      </c>
      <c r="BE872" s="19">
        <v>3.2669071344131044E-5</v>
      </c>
      <c r="BF872" s="19">
        <v>-7.7045127113856199E-6</v>
      </c>
      <c r="BG872" s="19">
        <v>8.3894618588660694E-3</v>
      </c>
      <c r="BH872" s="19">
        <v>1.2471294982874718E-5</v>
      </c>
      <c r="BI872" t="s">
        <v>1002</v>
      </c>
      <c r="BJ872" t="s">
        <v>858</v>
      </c>
      <c r="BK872" s="5">
        <v>8.7578743696212769E-2</v>
      </c>
      <c r="BL872" s="5" t="s">
        <v>1006</v>
      </c>
      <c r="BM872" s="5" t="s">
        <v>858</v>
      </c>
      <c r="BN872" s="5">
        <v>-3.3052291721105576E-2</v>
      </c>
      <c r="BO872" s="5">
        <f xml:space="preserve"> IF(ISBLANK(TBL_DATA[[#This Row],[SMALL.CAP]]),"",  SUM(TBL_DATA[[#This Row],[LARGE.CAP]:[SMALL.CAP]])*SQRT(252))</f>
        <v>0.1338408937027977</v>
      </c>
    </row>
    <row r="873" spans="1:67" x14ac:dyDescent="0.25">
      <c r="A873" s="3">
        <f>DATE(YEAR(TBL_DATA[[#This Row],[Date]]), MONTH(TBL_DATA[[#This Row],[Date]]), DAY(TBL_DATA[[#This Row],[Date]]))</f>
        <v>42004</v>
      </c>
      <c r="B873" s="73" t="s">
        <v>1008</v>
      </c>
      <c r="C873" s="11">
        <v>-6.7432800394732584E-4</v>
      </c>
      <c r="D873" s="6">
        <v>0.23735902139930198</v>
      </c>
      <c r="E873" s="83">
        <v>4.996810446031974E-2</v>
      </c>
      <c r="F873" s="55">
        <v>0.28727995253642064</v>
      </c>
      <c r="G873" s="121">
        <v>0.41136966254924712</v>
      </c>
      <c r="H873" s="120">
        <v>3.0286497870448737E-3</v>
      </c>
      <c r="I873" s="55">
        <v>0.10207265857002801</v>
      </c>
      <c r="J873" s="6">
        <v>0.64964466469894155</v>
      </c>
      <c r="K873" s="6">
        <v>0.3580092006279324</v>
      </c>
      <c r="L873" s="6">
        <v>3.1629486306088079E-3</v>
      </c>
      <c r="M873" s="6">
        <v>6.2665427530996923E-2</v>
      </c>
      <c r="N873" s="6">
        <v>3.8516637441813689E-2</v>
      </c>
      <c r="O873" s="6">
        <v>-1.6748135152053756E-3</v>
      </c>
      <c r="P873" s="55">
        <v>-9.9526668283431829E-3</v>
      </c>
      <c r="Q873" s="55">
        <v>-8.6256337554865142E-3</v>
      </c>
      <c r="R873" s="6">
        <v>-2.1539987953552719E-3</v>
      </c>
      <c r="S873" s="83">
        <v>4.7797930822364693E-2</v>
      </c>
      <c r="T873" s="87">
        <v>-4.5064687075270088E-2</v>
      </c>
      <c r="U873" s="83">
        <v>4.0391806172141553E-2</v>
      </c>
      <c r="V873" s="83">
        <v>5.0140418303496311E-2</v>
      </c>
      <c r="W873" s="29">
        <v>0.80557377737961589</v>
      </c>
      <c r="X873">
        <v>0.64138105877024998</v>
      </c>
      <c r="Y873">
        <v>0.59833870059351224</v>
      </c>
      <c r="Z873" s="5">
        <v>0</v>
      </c>
      <c r="AA873">
        <v>0</v>
      </c>
      <c r="AB873" s="5">
        <f>SUM(TBL_DATA[[#This Row],[Consumer.Discretionary.1]:[Utilities.1]])*SQRT(252)</f>
        <v>0.12984898981387252</v>
      </c>
      <c r="AC873" s="5">
        <v>0.24843483426517601</v>
      </c>
      <c r="AD873" s="5">
        <v>5.7832940715819001E-2</v>
      </c>
      <c r="AE873" s="5">
        <v>7.6280432711189006E-2</v>
      </c>
      <c r="AF873" s="5">
        <v>7.3872174630011E-2</v>
      </c>
      <c r="AG873" s="5">
        <v>-4.0553908383639996E-3</v>
      </c>
      <c r="AH873" s="5">
        <v>8.3013593820499998E-4</v>
      </c>
      <c r="AI873" s="13">
        <v>0.33704666497624902</v>
      </c>
      <c r="AJ873" s="13">
        <v>8.3167615690270008E-2</v>
      </c>
      <c r="AK873" s="13">
        <v>-1.2135112333075E-2</v>
      </c>
      <c r="AL873" s="13">
        <v>4.1711918806902996E-2</v>
      </c>
      <c r="AM873" s="13">
        <v>-0.36699939364831397</v>
      </c>
      <c r="AN873" s="13">
        <v>1.0492307695109151</v>
      </c>
      <c r="AO873" s="13">
        <v>-0.51324394859684608</v>
      </c>
      <c r="AP873" s="13">
        <v>0.53598682091406902</v>
      </c>
      <c r="AQ873" s="13">
        <v>1.5624747181077612</v>
      </c>
      <c r="AR873" s="19">
        <v>2.3618328234528063E-3</v>
      </c>
      <c r="AS873" s="19">
        <v>6.7670906809935325E-4</v>
      </c>
      <c r="AT873" s="19">
        <v>1.9894104376781876E-3</v>
      </c>
      <c r="AU873" s="19">
        <v>3.6634173701068437E-4</v>
      </c>
      <c r="AV873" s="19">
        <v>4.9795631560292111E-6</v>
      </c>
      <c r="AW873" s="19">
        <v>1.2997147897850312E-3</v>
      </c>
      <c r="AX873" s="19">
        <v>2.2750351876981052E-5</v>
      </c>
      <c r="AY873" s="19">
        <v>3.6958111697995271E-3</v>
      </c>
      <c r="AZ873" s="19">
        <v>-2.4336361938909752E-3</v>
      </c>
      <c r="BA873" s="19">
        <v>1.3179827037596768E-4</v>
      </c>
      <c r="BB873" s="19">
        <v>6.4005483619882579E-5</v>
      </c>
      <c r="BC873" s="19">
        <v>-1.8638838713647886E-6</v>
      </c>
      <c r="BD873" s="19">
        <v>6.2687747527531994E-6</v>
      </c>
      <c r="BE873" s="19">
        <v>3.3574534638430492E-5</v>
      </c>
      <c r="BF873" s="19">
        <v>-7.9180597922100281E-6</v>
      </c>
      <c r="BG873" s="19">
        <v>8.136839198327488E-3</v>
      </c>
      <c r="BH873" s="19">
        <v>1.2816936908378688E-5</v>
      </c>
      <c r="BI873" t="s">
        <v>1002</v>
      </c>
      <c r="BJ873" t="s">
        <v>858</v>
      </c>
      <c r="BK873" s="5">
        <v>8.8094338774681091E-2</v>
      </c>
      <c r="BL873" s="5" t="s">
        <v>1006</v>
      </c>
      <c r="BM873" s="5" t="s">
        <v>858</v>
      </c>
      <c r="BN873" s="5">
        <v>-3.4514971077442169E-2</v>
      </c>
      <c r="BO873" s="5">
        <f xml:space="preserve"> IF(ISBLANK(TBL_DATA[[#This Row],[SMALL.CAP]]),"",  SUM(TBL_DATA[[#This Row],[LARGE.CAP]:[SMALL.CAP]])*SQRT(252))</f>
        <v>0.12984898981387255</v>
      </c>
    </row>
    <row r="874" spans="1:67" x14ac:dyDescent="0.25">
      <c r="A874" s="3">
        <f>DATE(YEAR(TBL_DATA[[#This Row],[Date]]), MONTH(TBL_DATA[[#This Row],[Date]]), DAY(TBL_DATA[[#This Row],[Date]]))</f>
        <v>42006</v>
      </c>
      <c r="B874" s="73" t="s">
        <v>1009</v>
      </c>
      <c r="C874" s="11">
        <v>1.5119492307308908E-4</v>
      </c>
      <c r="D874" s="6">
        <v>0.23754610380135621</v>
      </c>
      <c r="E874" s="83">
        <v>5.3376800539199909E-2</v>
      </c>
      <c r="F874" s="55">
        <v>0.28712635574784795</v>
      </c>
      <c r="G874" s="121">
        <v>0.41140883742805906</v>
      </c>
      <c r="H874" s="120">
        <v>3.0269813091259885E-3</v>
      </c>
      <c r="I874" s="55">
        <v>0.10579094948285106</v>
      </c>
      <c r="J874" s="6">
        <v>0.64737285517321652</v>
      </c>
      <c r="K874" s="6">
        <v>0.35617523144761137</v>
      </c>
      <c r="L874" s="6">
        <v>3.165823590448911E-3</v>
      </c>
      <c r="M874" s="6">
        <v>6.2632989484367532E-2</v>
      </c>
      <c r="N874" s="6">
        <v>3.8500019622493595E-2</v>
      </c>
      <c r="O874" s="6">
        <v>-1.5238718154328978E-3</v>
      </c>
      <c r="P874" s="55">
        <v>-9.9358855895195081E-3</v>
      </c>
      <c r="Q874" s="55">
        <v>-8.6095394402567922E-3</v>
      </c>
      <c r="R874" s="6">
        <v>-1.3557317506421862E-3</v>
      </c>
      <c r="S874" s="83">
        <v>4.779840220867123E-2</v>
      </c>
      <c r="T874" s="87">
        <v>-2.8363537022085637E-2</v>
      </c>
      <c r="U874" s="83">
        <v>4.5876939534329697E-2</v>
      </c>
      <c r="V874" s="83">
        <v>5.0167825603302775E-2</v>
      </c>
      <c r="W874" s="29">
        <v>0.91446936323485806</v>
      </c>
      <c r="X874">
        <v>0.64141159751602506</v>
      </c>
      <c r="Y874">
        <v>0.59680418182818673</v>
      </c>
      <c r="Z874" s="5">
        <v>0</v>
      </c>
      <c r="AA874">
        <v>0</v>
      </c>
      <c r="AB874" s="5">
        <f>SUM(TBL_DATA[[#This Row],[Consumer.Discretionary.1]:[Utilities.1]])*SQRT(252)</f>
        <v>0.12669878424402706</v>
      </c>
      <c r="AC874" s="5">
        <v>0.243320012335865</v>
      </c>
      <c r="AD874" s="5">
        <v>5.7237777727108002E-2</v>
      </c>
      <c r="AE874" s="5">
        <v>7.7076844912876002E-2</v>
      </c>
      <c r="AF874" s="5">
        <v>7.9332637762347002E-2</v>
      </c>
      <c r="AG874" s="5">
        <v>-5.4902219705980004E-3</v>
      </c>
      <c r="AH874" s="5">
        <v>8.6924775437500004E-4</v>
      </c>
      <c r="AI874" s="13">
        <v>0.33714977893185599</v>
      </c>
      <c r="AJ874" s="13">
        <v>8.3248709732614001E-2</v>
      </c>
      <c r="AK874" s="13">
        <v>0</v>
      </c>
      <c r="AL874" s="13">
        <v>4.1359571558638002E-2</v>
      </c>
      <c r="AM874" s="13">
        <v>-0.37413859367254798</v>
      </c>
      <c r="AN874" s="13">
        <v>1.049281768996118</v>
      </c>
      <c r="AO874" s="13">
        <v>-0.509316003923585</v>
      </c>
      <c r="AP874" s="13">
        <v>0.53996576507253302</v>
      </c>
      <c r="AQ874" s="13">
        <v>1.5585977729197031</v>
      </c>
      <c r="AR874" s="19">
        <v>2.3230058531731883E-3</v>
      </c>
      <c r="AS874" s="19">
        <v>6.5494803588774008E-4</v>
      </c>
      <c r="AT874" s="19">
        <v>1.918524223881601E-3</v>
      </c>
      <c r="AU874" s="19">
        <v>3.7821001648709134E-4</v>
      </c>
      <c r="AV874" s="19">
        <v>3.7891454827042862E-6</v>
      </c>
      <c r="AW874" s="19">
        <v>1.2508033575387351E-3</v>
      </c>
      <c r="AX874" s="19">
        <v>2.4944863875225817E-5</v>
      </c>
      <c r="AY874" s="19">
        <v>3.6968342036508696E-3</v>
      </c>
      <c r="AZ874" s="19">
        <v>-2.4598855280756737E-3</v>
      </c>
      <c r="BA874" s="19">
        <v>1.3348781321673175E-4</v>
      </c>
      <c r="BB874" s="19">
        <v>5.6611217832363683E-5</v>
      </c>
      <c r="BC874" s="19">
        <v>-1.4644598257900117E-6</v>
      </c>
      <c r="BD874" s="19">
        <v>4.9254422395968913E-6</v>
      </c>
      <c r="BE874" s="19">
        <v>2.6379959866598046E-5</v>
      </c>
      <c r="BF874" s="19">
        <v>-6.221304507907675E-6</v>
      </c>
      <c r="BG874" s="19">
        <v>7.9475830821152896E-3</v>
      </c>
      <c r="BH874" s="19">
        <v>1.0070483062790786E-5</v>
      </c>
      <c r="BI874" t="s">
        <v>1002</v>
      </c>
      <c r="BJ874" t="s">
        <v>858</v>
      </c>
      <c r="BK874" s="5">
        <v>8.8679268956184387E-2</v>
      </c>
      <c r="BL874" s="5" t="s">
        <v>1006</v>
      </c>
      <c r="BM874" s="5" t="s">
        <v>858</v>
      </c>
      <c r="BN874" s="5">
        <v>-3.4365672618150711E-2</v>
      </c>
      <c r="BO874" s="5">
        <f xml:space="preserve"> IF(ISBLANK(TBL_DATA[[#This Row],[SMALL.CAP]]),"",  SUM(TBL_DATA[[#This Row],[LARGE.CAP]:[SMALL.CAP]])*SQRT(252))</f>
        <v>0.12669878424402706</v>
      </c>
    </row>
    <row r="875" spans="1:67" x14ac:dyDescent="0.25">
      <c r="A875" s="3">
        <f>DATE(YEAR(TBL_DATA[[#This Row],[Date]]), MONTH(TBL_DATA[[#This Row],[Date]]), DAY(TBL_DATA[[#This Row],[Date]]))</f>
        <v>42009</v>
      </c>
      <c r="B875" s="73" t="s">
        <v>1010</v>
      </c>
      <c r="C875" s="11">
        <v>-3.6611966825073443E-3</v>
      </c>
      <c r="D875" s="6">
        <v>0.23301520411166865</v>
      </c>
      <c r="E875" s="83">
        <v>7.7305054349931623E-2</v>
      </c>
      <c r="F875" s="55">
        <v>0.29131258052395803</v>
      </c>
      <c r="G875" s="121">
        <v>0.43886847808970847</v>
      </c>
      <c r="H875" s="120">
        <v>2.9783894603606603E-3</v>
      </c>
      <c r="I875" s="55">
        <v>0.12062214186336262</v>
      </c>
      <c r="J875" s="6">
        <v>0.68311465330605747</v>
      </c>
      <c r="K875" s="6">
        <v>0.38758096880406273</v>
      </c>
      <c r="L875" s="6">
        <v>3.1115264159131224E-3</v>
      </c>
      <c r="M875" s="6">
        <v>6.3117446949314981E-2</v>
      </c>
      <c r="N875" s="6">
        <v>3.9141090480247769E-2</v>
      </c>
      <c r="O875" s="6">
        <v>-5.1794893035050915E-3</v>
      </c>
      <c r="P875" s="55">
        <v>-1.005912819181274E-2</v>
      </c>
      <c r="Q875" s="55">
        <v>-8.7225229395053727E-3</v>
      </c>
      <c r="R875" s="6">
        <v>1.3131425837178634E-2</v>
      </c>
      <c r="S875" s="83">
        <v>4.759426099631258E-2</v>
      </c>
      <c r="T875" s="87">
        <v>0.27590355564499691</v>
      </c>
      <c r="U875" s="83">
        <v>4.784153519942147E-2</v>
      </c>
      <c r="V875" s="83">
        <v>5.0126492911639897E-2</v>
      </c>
      <c r="W875" s="29">
        <v>0.95441616639236626</v>
      </c>
      <c r="X875">
        <v>0.66247149228454227</v>
      </c>
      <c r="Y875">
        <v>0.6225600122109215</v>
      </c>
      <c r="Z875" s="5">
        <v>0</v>
      </c>
      <c r="AA875">
        <v>0</v>
      </c>
      <c r="AB875" s="5">
        <f>SUM(TBL_DATA[[#This Row],[Consumer.Discretionary.1]:[Utilities.1]])*SQRT(252)</f>
        <v>0.1233921642854397</v>
      </c>
      <c r="AC875" s="5">
        <v>0.241721099433825</v>
      </c>
      <c r="AD875" s="5">
        <v>5.7635414885135003E-2</v>
      </c>
      <c r="AE875" s="5">
        <v>7.3326336070380999E-2</v>
      </c>
      <c r="AF875" s="5">
        <v>8.0932218591836996E-2</v>
      </c>
      <c r="AG875" s="5">
        <v>-5.5171390260220004E-3</v>
      </c>
      <c r="AH875" s="5">
        <v>9.1256445385499995E-4</v>
      </c>
      <c r="AI875" s="13">
        <v>0.35003857345606398</v>
      </c>
      <c r="AJ875" s="13">
        <v>8.2997487866516007E-2</v>
      </c>
      <c r="AK875" s="13">
        <v>0</v>
      </c>
      <c r="AL875" s="13">
        <v>4.1238916618215E-2</v>
      </c>
      <c r="AM875" s="13">
        <v>-0.37178123597990603</v>
      </c>
      <c r="AN875" s="13">
        <v>1.0563712767810252</v>
      </c>
      <c r="AO875" s="13">
        <v>-0.50486704041112496</v>
      </c>
      <c r="AP875" s="13">
        <v>0.5515042363699002</v>
      </c>
      <c r="AQ875" s="13">
        <v>1.5612383171921502</v>
      </c>
      <c r="AR875" s="19">
        <v>2.2098947846936872E-3</v>
      </c>
      <c r="AS875" s="19">
        <v>6.3440630970916794E-4</v>
      </c>
      <c r="AT875" s="19">
        <v>1.8788474952612885E-3</v>
      </c>
      <c r="AU875" s="19">
        <v>3.8414943595152274E-4</v>
      </c>
      <c r="AV875" s="19">
        <v>4.0445860540701265E-6</v>
      </c>
      <c r="AW875" s="19">
        <v>1.2050573078615013E-3</v>
      </c>
      <c r="AX875" s="19">
        <v>2.3932065598105721E-5</v>
      </c>
      <c r="AY875" s="19">
        <v>3.5677797007360262E-3</v>
      </c>
      <c r="AZ875" s="19">
        <v>-2.3084869663064123E-3</v>
      </c>
      <c r="BA875" s="19">
        <v>1.2271782640668315E-4</v>
      </c>
      <c r="BB875" s="19">
        <v>5.0633178636725795E-5</v>
      </c>
      <c r="BC875" s="19">
        <v>-1.6916797655648342E-6</v>
      </c>
      <c r="BD875" s="19">
        <v>5.6896086829640756E-6</v>
      </c>
      <c r="BE875" s="19">
        <v>3.047262755699978E-5</v>
      </c>
      <c r="BF875" s="19">
        <v>-7.1865180729754923E-6</v>
      </c>
      <c r="BG875" s="19">
        <v>7.7340588836368931E-3</v>
      </c>
      <c r="BH875" s="19">
        <v>1.163280256405035E-5</v>
      </c>
      <c r="BI875" t="s">
        <v>1002</v>
      </c>
      <c r="BJ875" t="s">
        <v>858</v>
      </c>
      <c r="BK875" s="5">
        <v>8.5941247642040253E-2</v>
      </c>
      <c r="BL875" s="5" t="s">
        <v>1006</v>
      </c>
      <c r="BM875" s="5" t="s">
        <v>858</v>
      </c>
      <c r="BN875" s="5">
        <v>-3.4179471433162689E-2</v>
      </c>
      <c r="BO875" s="5">
        <f xml:space="preserve"> IF(ISBLANK(TBL_DATA[[#This Row],[SMALL.CAP]]),"",  SUM(TBL_DATA[[#This Row],[LARGE.CAP]:[SMALL.CAP]])*SQRT(252))</f>
        <v>0.12339216428543968</v>
      </c>
    </row>
    <row r="876" spans="1:67" x14ac:dyDescent="0.25">
      <c r="A876" s="3">
        <f>DATE(YEAR(TBL_DATA[[#This Row],[Date]]), MONTH(TBL_DATA[[#This Row],[Date]]), DAY(TBL_DATA[[#This Row],[Date]]))</f>
        <v>42010</v>
      </c>
      <c r="B876" s="73" t="s">
        <v>1011</v>
      </c>
      <c r="C876" s="11">
        <v>-5.5726918081331648E-3</v>
      </c>
      <c r="D876" s="6">
        <v>0.22614399038441202</v>
      </c>
      <c r="E876" s="83">
        <v>8.413712373602622E-2</v>
      </c>
      <c r="F876" s="55">
        <v>0.29534504680893081</v>
      </c>
      <c r="G876" s="121">
        <v>0.45611782312551497</v>
      </c>
      <c r="H876" s="120">
        <v>2.9400815966577143E-3</v>
      </c>
      <c r="I876" s="55">
        <v>0.13548794636918737</v>
      </c>
      <c r="J876" s="6">
        <v>0.70140984880612078</v>
      </c>
      <c r="K876" s="6">
        <v>0.41864200918896577</v>
      </c>
      <c r="L876" s="6">
        <v>3.0396864896315395E-3</v>
      </c>
      <c r="M876" s="6">
        <v>6.3285940773203417E-2</v>
      </c>
      <c r="N876" s="6">
        <v>3.9387289755451138E-2</v>
      </c>
      <c r="O876" s="6">
        <v>-1.0723317414026212E-2</v>
      </c>
      <c r="P876" s="55">
        <v>-1.0094366264631709E-2</v>
      </c>
      <c r="Q876" s="55">
        <v>-8.7541929065013766E-3</v>
      </c>
      <c r="R876" s="6">
        <v>1.3526757637205344E-2</v>
      </c>
      <c r="S876" s="83">
        <v>4.7570405403772345E-2</v>
      </c>
      <c r="T876" s="87">
        <v>0.28435237249696993</v>
      </c>
      <c r="U876" s="83">
        <v>4.5128856248779936E-2</v>
      </c>
      <c r="V876" s="83">
        <v>5.0192653896283738E-2</v>
      </c>
      <c r="W876" s="29">
        <v>0.89911277339573537</v>
      </c>
      <c r="X876">
        <v>0.67536495550592124</v>
      </c>
      <c r="Y876">
        <v>0.64702550891673971</v>
      </c>
      <c r="Z876" s="5">
        <v>0</v>
      </c>
      <c r="AA876">
        <v>0</v>
      </c>
      <c r="AB876" s="5">
        <f>SUM(TBL_DATA[[#This Row],[Consumer.Discretionary.1]:[Utilities.1]])*SQRT(252)</f>
        <v>0.13992701153044595</v>
      </c>
      <c r="AC876" s="5">
        <v>0.238209176106257</v>
      </c>
      <c r="AD876" s="5">
        <v>5.2296215824953002E-2</v>
      </c>
      <c r="AE876" s="5">
        <v>7.0667154859432008E-2</v>
      </c>
      <c r="AF876" s="5">
        <v>8.1235392819243996E-2</v>
      </c>
      <c r="AG876" s="5">
        <v>-5.5300695950689996E-3</v>
      </c>
      <c r="AH876" s="5">
        <v>9.0625166682899996E-4</v>
      </c>
      <c r="AI876" s="13">
        <v>0.34649024805962503</v>
      </c>
      <c r="AJ876" s="13">
        <v>8.1847937740795004E-2</v>
      </c>
      <c r="AK876" s="13">
        <v>0</v>
      </c>
      <c r="AL876" s="13">
        <v>4.3725463065009997E-2</v>
      </c>
      <c r="AM876" s="13">
        <v>-0.36905438182966593</v>
      </c>
      <c r="AN876" s="13">
        <v>1.0517165502729033</v>
      </c>
      <c r="AO876" s="13">
        <v>-0.510923161555493</v>
      </c>
      <c r="AP876" s="13">
        <v>0.54079338871741034</v>
      </c>
      <c r="AQ876" s="13">
        <v>1.5626397118283963</v>
      </c>
      <c r="AR876" s="19">
        <v>2.501995645543909E-3</v>
      </c>
      <c r="AS876" s="19">
        <v>6.1435224383310342E-4</v>
      </c>
      <c r="AT876" s="19">
        <v>2.1586593730800285E-3</v>
      </c>
      <c r="AU876" s="19">
        <v>5.8405143366374872E-4</v>
      </c>
      <c r="AV876" s="19">
        <v>-6.4647480129466053E-6</v>
      </c>
      <c r="AW876" s="19">
        <v>1.2314614968387092E-3</v>
      </c>
      <c r="AX876" s="19">
        <v>2.2403823577370969E-5</v>
      </c>
      <c r="AY876" s="19">
        <v>4.1839958209686761E-3</v>
      </c>
      <c r="AZ876" s="19">
        <v>-2.7256600070755753E-3</v>
      </c>
      <c r="BA876" s="19">
        <v>2.1043475154558619E-4</v>
      </c>
      <c r="BB876" s="19">
        <v>3.9343361514233445E-5</v>
      </c>
      <c r="BC876" s="19">
        <v>1.2337675920795726E-7</v>
      </c>
      <c r="BD876" s="19">
        <v>-4.1474013388646395E-7</v>
      </c>
      <c r="BE876" s="19">
        <v>-2.2208331265940412E-6</v>
      </c>
      <c r="BF876" s="19">
        <v>5.2384843544896728E-7</v>
      </c>
      <c r="BG876" s="19">
        <v>8.8174091265917007E-3</v>
      </c>
      <c r="BH876" s="19">
        <v>-8.4758304903446277E-7</v>
      </c>
      <c r="BI876" t="s">
        <v>1002</v>
      </c>
      <c r="BJ876" t="s">
        <v>858</v>
      </c>
      <c r="BK876" s="5">
        <v>8.4953956305980682E-2</v>
      </c>
      <c r="BL876" s="5" t="s">
        <v>1006</v>
      </c>
      <c r="BM876" s="5" t="s">
        <v>858</v>
      </c>
      <c r="BN876" s="5">
        <v>-2.7964400127530098E-2</v>
      </c>
      <c r="BO876" s="5">
        <f xml:space="preserve"> IF(ISBLANK(TBL_DATA[[#This Row],[SMALL.CAP]]),"",  SUM(TBL_DATA[[#This Row],[LARGE.CAP]:[SMALL.CAP]])*SQRT(252))</f>
        <v>0.13992701153044593</v>
      </c>
    </row>
    <row r="877" spans="1:67" x14ac:dyDescent="0.25">
      <c r="A877" s="3">
        <f>DATE(YEAR(TBL_DATA[[#This Row],[Date]]), MONTH(TBL_DATA[[#This Row],[Date]]), DAY(TBL_DATA[[#This Row],[Date]]))</f>
        <v>42011</v>
      </c>
      <c r="B877" s="73" t="s">
        <v>1012</v>
      </c>
      <c r="C877" s="11">
        <v>2.5880424980222667E-3</v>
      </c>
      <c r="D877" s="6">
        <v>0.22931730314022158</v>
      </c>
      <c r="E877" s="83">
        <v>8.6822721185150886E-2</v>
      </c>
      <c r="F877" s="55">
        <v>0.28787881892955208</v>
      </c>
      <c r="G877" s="121">
        <v>0.43800594112718638</v>
      </c>
      <c r="H877" s="120">
        <v>2.9376829169890698E-3</v>
      </c>
      <c r="I877" s="55">
        <v>0.13570320820548187</v>
      </c>
      <c r="J877" s="6">
        <v>0.6972483435138741</v>
      </c>
      <c r="K877" s="6">
        <v>0.39832674293078785</v>
      </c>
      <c r="L877" s="6">
        <v>3.0396208150122749E-3</v>
      </c>
      <c r="M877" s="6">
        <v>6.2207009801785805E-2</v>
      </c>
      <c r="N877" s="6">
        <v>3.7747946784135095E-2</v>
      </c>
      <c r="O877" s="6">
        <v>-8.1630273171910961E-3</v>
      </c>
      <c r="P877" s="55">
        <v>-9.7843385679958726E-3</v>
      </c>
      <c r="Q877" s="55">
        <v>-8.4670131682823592E-3</v>
      </c>
      <c r="R877" s="6">
        <v>1.3363452399396847E-2</v>
      </c>
      <c r="S877" s="83">
        <v>4.7579244664625257E-2</v>
      </c>
      <c r="T877" s="87">
        <v>0.28086726667463163</v>
      </c>
      <c r="U877" s="83">
        <v>4.4712071695626632E-2</v>
      </c>
      <c r="V877" s="83">
        <v>5.0193189286037436E-2</v>
      </c>
      <c r="W877" s="29">
        <v>0.89079957523369568</v>
      </c>
      <c r="X877">
        <v>0.6618201728016353</v>
      </c>
      <c r="Y877">
        <v>0.63113131987787441</v>
      </c>
      <c r="Z877" s="5">
        <v>0</v>
      </c>
      <c r="AA877">
        <v>0</v>
      </c>
      <c r="AB877" s="5">
        <f>SUM(TBL_DATA[[#This Row],[Consumer.Discretionary.1]:[Utilities.1]])*SQRT(252)</f>
        <v>0.14929143904038852</v>
      </c>
      <c r="AC877" s="5">
        <v>0.25622208904027399</v>
      </c>
      <c r="AD877" s="5">
        <v>5.3187217820608E-2</v>
      </c>
      <c r="AE877" s="5">
        <v>7.0576319708722995E-2</v>
      </c>
      <c r="AF877" s="5">
        <v>8.7293159221165997E-2</v>
      </c>
      <c r="AG877" s="5">
        <v>-5.9779551837230004E-3</v>
      </c>
      <c r="AH877" s="5">
        <v>9.6353180804699997E-4</v>
      </c>
      <c r="AI877" s="13">
        <v>0.36767135734608697</v>
      </c>
      <c r="AJ877" s="13">
        <v>8.8773751471452E-2</v>
      </c>
      <c r="AK877" s="13">
        <v>0</v>
      </c>
      <c r="AL877" s="13">
        <v>4.3168341341674001E-2</v>
      </c>
      <c r="AM877" s="13">
        <v>-0.40344965687340401</v>
      </c>
      <c r="AN877" s="13">
        <v>1.1134885153767151</v>
      </c>
      <c r="AO877" s="13">
        <v>-0.55506035967581091</v>
      </c>
      <c r="AP877" s="13">
        <v>0.55842815570090421</v>
      </c>
      <c r="AQ877" s="13">
        <v>1.6685488750525259</v>
      </c>
      <c r="AR877" s="19">
        <v>2.8333138169679521E-3</v>
      </c>
      <c r="AS877" s="19">
        <v>5.4617098730680349E-4</v>
      </c>
      <c r="AT877" s="19">
        <v>2.2777898707654416E-3</v>
      </c>
      <c r="AU877" s="19">
        <v>5.858016802617825E-4</v>
      </c>
      <c r="AV877" s="19">
        <v>-1.4524830861773164E-5</v>
      </c>
      <c r="AW877" s="19">
        <v>1.4150813364646917E-3</v>
      </c>
      <c r="AX877" s="19">
        <v>2.6777641593670151E-5</v>
      </c>
      <c r="AY877" s="19">
        <v>4.3828265273660634E-3</v>
      </c>
      <c r="AZ877" s="19">
        <v>-2.9537697712612105E-3</v>
      </c>
      <c r="BA877" s="19">
        <v>2.7246098758668233E-4</v>
      </c>
      <c r="BB877" s="19">
        <v>3.2548434091497795E-5</v>
      </c>
      <c r="BC877" s="19">
        <v>1.3364526949594556E-6</v>
      </c>
      <c r="BD877" s="19">
        <v>-4.4945204898965793E-6</v>
      </c>
      <c r="BE877" s="19">
        <v>-2.4071172114742536E-5</v>
      </c>
      <c r="BF877" s="19">
        <v>5.6769944831453471E-6</v>
      </c>
      <c r="BG877" s="19">
        <v>9.4352176427430264E-3</v>
      </c>
      <c r="BH877" s="19">
        <v>-9.1887170348914543E-6</v>
      </c>
      <c r="BI877" t="s">
        <v>889</v>
      </c>
      <c r="BJ877" t="s">
        <v>858</v>
      </c>
      <c r="BK877" s="5">
        <v>9.0878047049045563E-2</v>
      </c>
      <c r="BL877" s="5" t="s">
        <v>1006</v>
      </c>
      <c r="BM877" s="5" t="s">
        <v>858</v>
      </c>
      <c r="BN877" s="5">
        <v>-2.9947422444820404E-2</v>
      </c>
      <c r="BO877" s="5">
        <f xml:space="preserve"> IF(ISBLANK(TBL_DATA[[#This Row],[SMALL.CAP]]),"",  SUM(TBL_DATA[[#This Row],[LARGE.CAP]:[SMALL.CAP]])*SQRT(252))</f>
        <v>0.1492914390403885</v>
      </c>
    </row>
    <row r="878" spans="1:67" x14ac:dyDescent="0.25">
      <c r="A878" s="3">
        <f>DATE(YEAR(TBL_DATA[[#This Row],[Date]]), MONTH(TBL_DATA[[#This Row],[Date]]), DAY(TBL_DATA[[#This Row],[Date]]))</f>
        <v>42012</v>
      </c>
      <c r="B878" s="73" t="s">
        <v>1013</v>
      </c>
      <c r="C878" s="11">
        <v>2.2303975404758826E-3</v>
      </c>
      <c r="D878" s="6">
        <v>0.23205916942960991</v>
      </c>
      <c r="E878" s="83">
        <v>7.940109319616262E-2</v>
      </c>
      <c r="F878" s="55">
        <v>0.28074964769310506</v>
      </c>
      <c r="G878" s="121">
        <v>0.42182388403863169</v>
      </c>
      <c r="H878" s="120">
        <v>2.9621075466277243E-3</v>
      </c>
      <c r="I878" s="55">
        <v>0.11551728187168386</v>
      </c>
      <c r="J878" s="6">
        <v>0.66600074245053387</v>
      </c>
      <c r="K878" s="6">
        <v>0.38550955646987561</v>
      </c>
      <c r="L878" s="6">
        <v>3.0537136863610231E-3</v>
      </c>
      <c r="M878" s="6">
        <v>6.184021906012746E-2</v>
      </c>
      <c r="N878" s="6">
        <v>3.7747946784135095E-2</v>
      </c>
      <c r="O878" s="6">
        <v>-5.9508365727664048E-3</v>
      </c>
      <c r="P878" s="55">
        <v>-9.7560931298840414E-3</v>
      </c>
      <c r="Q878" s="55">
        <v>-8.4465350663904485E-3</v>
      </c>
      <c r="R878" s="6">
        <v>1.1261609578029796E-2</v>
      </c>
      <c r="S878" s="83">
        <v>4.7783922307170754E-2</v>
      </c>
      <c r="T878" s="87">
        <v>0.23567779776713327</v>
      </c>
      <c r="U878" s="83">
        <v>4.1053440174066758E-2</v>
      </c>
      <c r="V878" s="83">
        <v>5.0358548485723374E-2</v>
      </c>
      <c r="W878" s="29">
        <v>0.81522286500583685</v>
      </c>
      <c r="X878">
        <v>0.64947970256092813</v>
      </c>
      <c r="Y878">
        <v>0.62089415883053334</v>
      </c>
      <c r="Z878" s="5">
        <v>0</v>
      </c>
      <c r="AA878">
        <v>0</v>
      </c>
      <c r="AB878" s="5">
        <f>SUM(TBL_DATA[[#This Row],[Consumer.Discretionary.1]:[Utilities.1]])*SQRT(252)</f>
        <v>0.14864955032886615</v>
      </c>
      <c r="AC878" s="5">
        <v>0.25086511005415302</v>
      </c>
      <c r="AD878" s="5">
        <v>5.3540037473816998E-2</v>
      </c>
      <c r="AE878" s="5">
        <v>7.1062866534713012E-2</v>
      </c>
      <c r="AF878" s="5">
        <v>8.5759845036498E-2</v>
      </c>
      <c r="AG878" s="5">
        <v>-8.3809214596910001E-3</v>
      </c>
      <c r="AH878" s="5">
        <v>9.6493901087000005E-4</v>
      </c>
      <c r="AI878" s="13">
        <v>0.36952146019243803</v>
      </c>
      <c r="AJ878" s="13">
        <v>8.9642709486214001E-2</v>
      </c>
      <c r="AK878" s="13">
        <v>0</v>
      </c>
      <c r="AL878" s="13">
        <v>2.9698768840416001E-2</v>
      </c>
      <c r="AM878" s="13">
        <v>-0.39844382039165699</v>
      </c>
      <c r="AN878" s="13">
        <v>1.1019879913879329</v>
      </c>
      <c r="AO878" s="13">
        <v>-0.55775699661016198</v>
      </c>
      <c r="AP878" s="13">
        <v>0.54423099477777093</v>
      </c>
      <c r="AQ878" s="13">
        <v>1.6597449879980948</v>
      </c>
      <c r="AR878" s="19">
        <v>3.2280644408816906E-3</v>
      </c>
      <c r="AS878" s="19">
        <v>5.1682516974794882E-4</v>
      </c>
      <c r="AT878" s="19">
        <v>2.0206497643906348E-3</v>
      </c>
      <c r="AU878" s="19">
        <v>7.3152468898416984E-4</v>
      </c>
      <c r="AV878" s="19">
        <v>-1.8727876924109227E-5</v>
      </c>
      <c r="AW878" s="19">
        <v>1.3820446991274283E-3</v>
      </c>
      <c r="AX878" s="19">
        <v>2.2614942560157498E-5</v>
      </c>
      <c r="AY878" s="19">
        <v>4.1989761642922075E-3</v>
      </c>
      <c r="AZ878" s="19">
        <v>-3.0308784189566752E-3</v>
      </c>
      <c r="BA878" s="19">
        <v>2.8106656522023559E-4</v>
      </c>
      <c r="BB878" s="19">
        <v>3.1881352861060421E-5</v>
      </c>
      <c r="BC878" s="19">
        <v>5.9182252438061718E-7</v>
      </c>
      <c r="BD878" s="19">
        <v>-1.9902265753644664E-6</v>
      </c>
      <c r="BE878" s="19">
        <v>-1.0658816398573153E-5</v>
      </c>
      <c r="BF878" s="19">
        <v>2.5138367772311522E-6</v>
      </c>
      <c r="BG878" s="19">
        <v>9.3776535927970837E-3</v>
      </c>
      <c r="BH878" s="19">
        <v>-4.0687169400084963E-6</v>
      </c>
      <c r="BI878" t="s">
        <v>1002</v>
      </c>
      <c r="BJ878" t="s">
        <v>858</v>
      </c>
      <c r="BK878" s="5">
        <v>8.8283516466617584E-2</v>
      </c>
      <c r="BL878" s="5" t="s">
        <v>1006</v>
      </c>
      <c r="BM878" s="5" t="s">
        <v>858</v>
      </c>
      <c r="BN878" s="5">
        <v>-3.0470050871372223E-2</v>
      </c>
      <c r="BO878" s="5">
        <f xml:space="preserve"> IF(ISBLANK(TBL_DATA[[#This Row],[SMALL.CAP]]),"",  SUM(TBL_DATA[[#This Row],[LARGE.CAP]:[SMALL.CAP]])*SQRT(252))</f>
        <v>0.14864955032886618</v>
      </c>
    </row>
    <row r="879" spans="1:67" x14ac:dyDescent="0.25">
      <c r="A879" s="3">
        <f>DATE(YEAR(TBL_DATA[[#This Row],[Date]]), MONTH(TBL_DATA[[#This Row],[Date]]), DAY(TBL_DATA[[#This Row],[Date]]))</f>
        <v>42013</v>
      </c>
      <c r="B879" s="73" t="s">
        <v>1014</v>
      </c>
      <c r="C879" s="11">
        <v>-2.9245113096566834E-3</v>
      </c>
      <c r="D879" s="6">
        <v>0.22845599845444675</v>
      </c>
      <c r="E879" s="83">
        <v>7.9366222974025069E-2</v>
      </c>
      <c r="F879" s="55">
        <v>0.27903543792225005</v>
      </c>
      <c r="G879" s="121">
        <v>0.39991880172153194</v>
      </c>
      <c r="H879" s="120">
        <v>2.9626046550702135E-3</v>
      </c>
      <c r="I879" s="55">
        <v>0.11057068284709781</v>
      </c>
      <c r="J879" s="6">
        <v>0.65952324459817957</v>
      </c>
      <c r="K879" s="6">
        <v>0.35801603715352143</v>
      </c>
      <c r="L879" s="6">
        <v>3.0642964685887713E-3</v>
      </c>
      <c r="M879" s="6">
        <v>6.0711220179188813E-2</v>
      </c>
      <c r="N879" s="6">
        <v>3.610843493068705E-2</v>
      </c>
      <c r="O879" s="6">
        <v>-8.8579445935641488E-3</v>
      </c>
      <c r="P879" s="55">
        <v>-9.5155695092585327E-3</v>
      </c>
      <c r="Q879" s="55">
        <v>-8.2299196661865213E-3</v>
      </c>
      <c r="R879" s="6">
        <v>1.4435261890531015E-2</v>
      </c>
      <c r="S879" s="83">
        <v>4.7719876858587404E-2</v>
      </c>
      <c r="T879" s="87">
        <v>0.30249998199509864</v>
      </c>
      <c r="U879" s="83">
        <v>4.1141486924393345E-2</v>
      </c>
      <c r="V879" s="83">
        <v>5.0353535092929259E-2</v>
      </c>
      <c r="W879" s="29">
        <v>0.81705260312836525</v>
      </c>
      <c r="X879">
        <v>0.63239133590011487</v>
      </c>
      <c r="Y879">
        <v>0.59834441348902168</v>
      </c>
      <c r="Z879" s="5">
        <v>0</v>
      </c>
      <c r="AA879">
        <v>0</v>
      </c>
      <c r="AB879" s="5">
        <f>SUM(TBL_DATA[[#This Row],[Consumer.Discretionary.1]:[Utilities.1]])*SQRT(252)</f>
        <v>0.14642281511450564</v>
      </c>
      <c r="AC879" s="5">
        <v>0.247428361442042</v>
      </c>
      <c r="AD879" s="5">
        <v>5.3020927987855002E-2</v>
      </c>
      <c r="AE879" s="5">
        <v>7.2412110773296012E-2</v>
      </c>
      <c r="AF879" s="5">
        <v>8.5109418333669001E-2</v>
      </c>
      <c r="AG879" s="5">
        <v>-8.221182712531E-3</v>
      </c>
      <c r="AH879" s="5">
        <v>8.9876993792500004E-4</v>
      </c>
      <c r="AI879" s="13">
        <v>0.40248151133244903</v>
      </c>
      <c r="AJ879" s="13">
        <v>9.9743762104003E-2</v>
      </c>
      <c r="AK879" s="13">
        <v>0</v>
      </c>
      <c r="AL879" s="13">
        <v>2.9528512807709E-2</v>
      </c>
      <c r="AM879" s="13">
        <v>-0.39272210928592705</v>
      </c>
      <c r="AN879" s="13">
        <v>1.1011327470347669</v>
      </c>
      <c r="AO879" s="13">
        <v>-0.51145266431427705</v>
      </c>
      <c r="AP879" s="13">
        <v>0.58968008272048988</v>
      </c>
      <c r="AQ879" s="13">
        <v>1.6125854113490439</v>
      </c>
      <c r="AR879" s="19">
        <v>3.084937310562356E-3</v>
      </c>
      <c r="AS879" s="19">
        <v>5.4274137575466427E-4</v>
      </c>
      <c r="AT879" s="19">
        <v>1.9807338304806683E-3</v>
      </c>
      <c r="AU879" s="19">
        <v>7.2321474940990394E-4</v>
      </c>
      <c r="AV879" s="19">
        <v>-3.1565000216185834E-5</v>
      </c>
      <c r="AW879" s="19">
        <v>1.3807137450691687E-3</v>
      </c>
      <c r="AX879" s="19">
        <v>1.9842864234190347E-5</v>
      </c>
      <c r="AY879" s="19">
        <v>4.3485646072404039E-3</v>
      </c>
      <c r="AZ879" s="19">
        <v>-3.1479072652749614E-3</v>
      </c>
      <c r="BA879" s="19">
        <v>2.9117520435799663E-4</v>
      </c>
      <c r="BB879" s="19">
        <v>3.1318936928734446E-5</v>
      </c>
      <c r="BC879" s="19">
        <v>4.5281565070213954E-8</v>
      </c>
      <c r="BD879" s="19">
        <v>-1.5213434382773635E-7</v>
      </c>
      <c r="BE879" s="19">
        <v>-8.1446673708557164E-7</v>
      </c>
      <c r="BF879" s="19">
        <v>1.921541906837181E-7</v>
      </c>
      <c r="BG879" s="19">
        <v>9.2248102830394668E-3</v>
      </c>
      <c r="BH879" s="19">
        <v>-3.107591673690305E-7</v>
      </c>
      <c r="BI879" t="s">
        <v>1002</v>
      </c>
      <c r="BJ879" t="s">
        <v>858</v>
      </c>
      <c r="BK879" s="5">
        <v>9.5782972872257233E-2</v>
      </c>
      <c r="BL879" s="5" t="s">
        <v>1006</v>
      </c>
      <c r="BM879" s="5" t="s">
        <v>858</v>
      </c>
      <c r="BN879" s="5">
        <v>-2.9900794848799706E-2</v>
      </c>
      <c r="BO879" s="5">
        <f xml:space="preserve"> IF(ISBLANK(TBL_DATA[[#This Row],[SMALL.CAP]]),"",  SUM(TBL_DATA[[#This Row],[LARGE.CAP]:[SMALL.CAP]])*SQRT(252))</f>
        <v>0.14642281511450561</v>
      </c>
    </row>
    <row r="880" spans="1:67" x14ac:dyDescent="0.25">
      <c r="A880" s="3">
        <f>DATE(YEAR(TBL_DATA[[#This Row],[Date]]), MONTH(TBL_DATA[[#This Row],[Date]]), DAY(TBL_DATA[[#This Row],[Date]]))</f>
        <v>42016</v>
      </c>
      <c r="B880" s="73" t="s">
        <v>1015</v>
      </c>
      <c r="C880" s="11">
        <v>-3.9933013851852633E-3</v>
      </c>
      <c r="D880" s="6">
        <v>0.22355040341417953</v>
      </c>
      <c r="E880" s="83">
        <v>7.8459017923014462E-2</v>
      </c>
      <c r="F880" s="55">
        <v>0.27829706926902631</v>
      </c>
      <c r="G880" s="121">
        <v>0.39456682060930781</v>
      </c>
      <c r="H880" s="120">
        <v>2.9653099836383389E-3</v>
      </c>
      <c r="I880" s="55">
        <v>9.2813578730396751E-2</v>
      </c>
      <c r="J880" s="6">
        <v>0.67020510103698505</v>
      </c>
      <c r="K880" s="6">
        <v>0.33946609091729546</v>
      </c>
      <c r="L880" s="6">
        <v>3.0973091076723636E-3</v>
      </c>
      <c r="M880" s="6">
        <v>6.0497476742036545E-2</v>
      </c>
      <c r="N880" s="6">
        <v>3.5797203762799899E-2</v>
      </c>
      <c r="O880" s="6">
        <v>-1.2815873536333955E-2</v>
      </c>
      <c r="P880" s="55">
        <v>-9.4696844677468143E-3</v>
      </c>
      <c r="Q880" s="55">
        <v>-8.1885609579558909E-3</v>
      </c>
      <c r="R880" s="6">
        <v>1.0957820600064228E-2</v>
      </c>
      <c r="S880" s="83">
        <v>4.7754723431125357E-2</v>
      </c>
      <c r="T880" s="87">
        <v>0.22946045569436152</v>
      </c>
      <c r="U880" s="83">
        <v>3.5949402733818303E-2</v>
      </c>
      <c r="V880" s="83">
        <v>5.0548889151506793E-2</v>
      </c>
      <c r="W880" s="29">
        <v>0.7111808654403774</v>
      </c>
      <c r="X880">
        <v>0.62814554094517605</v>
      </c>
      <c r="Y880">
        <v>0.58263718634952866</v>
      </c>
      <c r="Z880" s="5">
        <v>0</v>
      </c>
      <c r="AA880">
        <v>0</v>
      </c>
      <c r="AB880" s="5">
        <f>SUM(TBL_DATA[[#This Row],[Consumer.Discretionary.1]:[Utilities.1]])*SQRT(252)</f>
        <v>0.14437995616694665</v>
      </c>
      <c r="AC880" s="5">
        <v>0.253131950397399</v>
      </c>
      <c r="AD880" s="5">
        <v>5.2434724128150999E-2</v>
      </c>
      <c r="AE880" s="5">
        <v>6.6860973275694999E-2</v>
      </c>
      <c r="AF880" s="5">
        <v>8.4677657331996004E-2</v>
      </c>
      <c r="AG880" s="5">
        <v>-8.0990288160219994E-3</v>
      </c>
      <c r="AH880" s="5">
        <v>9.6063957487399997E-4</v>
      </c>
      <c r="AI880" s="13">
        <v>0.396074581969174</v>
      </c>
      <c r="AJ880" s="13">
        <v>0.101065906297702</v>
      </c>
      <c r="AK880" s="13">
        <v>0</v>
      </c>
      <c r="AL880" s="13">
        <v>2.9625238805329E-2</v>
      </c>
      <c r="AM880" s="13">
        <v>-0.39053567592204202</v>
      </c>
      <c r="AN880" s="13">
        <v>1.092617809590235</v>
      </c>
      <c r="AO880" s="13">
        <v>-0.50642084254797892</v>
      </c>
      <c r="AP880" s="13">
        <v>0.5861969670422561</v>
      </c>
      <c r="AQ880" s="13">
        <v>1.5990386521382138</v>
      </c>
      <c r="AR880" s="19">
        <v>2.8240481711602258E-3</v>
      </c>
      <c r="AS880" s="19">
        <v>5.0934717324971628E-4</v>
      </c>
      <c r="AT880" s="19">
        <v>1.981546927850894E-3</v>
      </c>
      <c r="AU880" s="19">
        <v>6.8274755839814569E-4</v>
      </c>
      <c r="AV880" s="19">
        <v>-2.4940739301969695E-5</v>
      </c>
      <c r="AW880" s="19">
        <v>1.2972028194088085E-3</v>
      </c>
      <c r="AX880" s="19">
        <v>1.4092888115690824E-5</v>
      </c>
      <c r="AY880" s="19">
        <v>4.3444058908834503E-3</v>
      </c>
      <c r="AZ880" s="19">
        <v>-2.8415628374011013E-3</v>
      </c>
      <c r="BA880" s="19">
        <v>2.774149191278317E-4</v>
      </c>
      <c r="BB880" s="19">
        <v>3.077956946419389E-5</v>
      </c>
      <c r="BC880" s="19">
        <v>-4.9287365772674455E-7</v>
      </c>
      <c r="BD880" s="19">
        <v>1.6577555761936786E-6</v>
      </c>
      <c r="BE880" s="19">
        <v>8.8788387411952515E-6</v>
      </c>
      <c r="BF880" s="19">
        <v>-2.0939062385170488E-6</v>
      </c>
      <c r="BG880" s="19">
        <v>9.0837429870929218E-3</v>
      </c>
      <c r="BH880" s="19">
        <v>3.3895394418199238E-6</v>
      </c>
      <c r="BI880" t="s">
        <v>1002</v>
      </c>
      <c r="BJ880" t="s">
        <v>858</v>
      </c>
      <c r="BK880" s="5">
        <v>9.4290725886821747E-2</v>
      </c>
      <c r="BL880" s="5" t="s">
        <v>1006</v>
      </c>
      <c r="BM880" s="5" t="s">
        <v>858</v>
      </c>
      <c r="BN880" s="5">
        <v>-2.9798528179526329E-2</v>
      </c>
      <c r="BO880" s="5">
        <f xml:space="preserve"> IF(ISBLANK(TBL_DATA[[#This Row],[SMALL.CAP]]),"",  SUM(TBL_DATA[[#This Row],[LARGE.CAP]:[SMALL.CAP]])*SQRT(252))</f>
        <v>0.14437995616694668</v>
      </c>
    </row>
    <row r="881" spans="1:67" x14ac:dyDescent="0.25">
      <c r="A881" s="3">
        <f>DATE(YEAR(TBL_DATA[[#This Row],[Date]]), MONTH(TBL_DATA[[#This Row],[Date]]), DAY(TBL_DATA[[#This Row],[Date]]))</f>
        <v>42017</v>
      </c>
      <c r="B881" s="73" t="s">
        <v>1016</v>
      </c>
      <c r="C881" s="11">
        <v>2.2161199524813995E-4</v>
      </c>
      <c r="D881" s="6">
        <v>0.22382155686036653</v>
      </c>
      <c r="E881" s="83">
        <v>6.6658417568897121E-2</v>
      </c>
      <c r="F881" s="55">
        <v>0.2882605218404149</v>
      </c>
      <c r="G881" s="122">
        <v>0.39814909126912068</v>
      </c>
      <c r="H881" s="120">
        <v>2.9475224620482939E-3</v>
      </c>
      <c r="I881" s="55">
        <v>7.6614994639572886E-2</v>
      </c>
      <c r="J881" s="6">
        <v>0.69202437442044074</v>
      </c>
      <c r="K881" s="6">
        <v>0.3400369289952902</v>
      </c>
      <c r="L881" s="6">
        <v>3.0865440573737404E-3</v>
      </c>
      <c r="M881" s="6">
        <v>6.0313278090522407E-2</v>
      </c>
      <c r="N881" s="6">
        <v>3.5625341879813616E-2</v>
      </c>
      <c r="O881" s="6">
        <v>-1.2597101692391366E-2</v>
      </c>
      <c r="P881" s="55">
        <v>-9.4076817321185752E-3</v>
      </c>
      <c r="Q881" s="55">
        <v>-8.1304589010936894E-3</v>
      </c>
      <c r="R881" s="54">
        <v>1.8611045722646047E-2</v>
      </c>
      <c r="S881" s="83">
        <v>4.7618230162407668E-2</v>
      </c>
      <c r="T881" s="87">
        <v>0.39083866954254387</v>
      </c>
      <c r="U881" s="83">
        <v>3.9627105470042556E-2</v>
      </c>
      <c r="V881" s="83">
        <v>5.0429286715448822E-2</v>
      </c>
      <c r="W881" s="29">
        <v>0.78579547820379825</v>
      </c>
      <c r="X881">
        <v>0.6309905635341313</v>
      </c>
      <c r="Y881">
        <v>0.58312685497693395</v>
      </c>
      <c r="Z881" s="5">
        <v>0</v>
      </c>
      <c r="AA881">
        <v>0</v>
      </c>
      <c r="AB881" s="5">
        <f>SUM(TBL_DATA[[#This Row],[Consumer.Discretionary.1]:[Utilities.1]])*SQRT(252)</f>
        <v>0.14015368647647378</v>
      </c>
      <c r="AC881" s="5">
        <v>0.24970280594605598</v>
      </c>
      <c r="AD881" s="5">
        <v>5.5561285397606006E-2</v>
      </c>
      <c r="AE881" s="5">
        <v>6.7267560340966981E-2</v>
      </c>
      <c r="AF881" s="5">
        <v>8.6414953503513997E-2</v>
      </c>
      <c r="AG881" s="5">
        <v>-1.0288332902484E-2</v>
      </c>
      <c r="AH881" s="5">
        <v>9.1733110222399995E-4</v>
      </c>
      <c r="AI881" s="13">
        <v>0.38634462833211902</v>
      </c>
      <c r="AJ881" s="13">
        <v>0.10068122559036899</v>
      </c>
      <c r="AK881" s="13">
        <v>0</v>
      </c>
      <c r="AL881" s="13">
        <v>2.7901979764233999E-2</v>
      </c>
      <c r="AM881" s="13">
        <v>-0.41390557377648091</v>
      </c>
      <c r="AN881" s="13">
        <v>1.074274175210181</v>
      </c>
      <c r="AO881" s="13">
        <v>-0.52367631191205699</v>
      </c>
      <c r="AP881" s="13">
        <v>0.55059786329812399</v>
      </c>
      <c r="AQ881" s="13">
        <v>1.5979504871222381</v>
      </c>
      <c r="AR881" s="19">
        <v>2.6783700494343306E-3</v>
      </c>
      <c r="AS881" s="19">
        <v>5.0171697414172186E-4</v>
      </c>
      <c r="AT881" s="19">
        <v>1.9975473315045791E-3</v>
      </c>
      <c r="AU881" s="19">
        <v>6.6741187142056811E-4</v>
      </c>
      <c r="AV881" s="19">
        <v>-2.5945543556232806E-5</v>
      </c>
      <c r="AW881" s="19">
        <v>1.2427526528844119E-3</v>
      </c>
      <c r="AX881" s="19">
        <v>1.3499659885968118E-5</v>
      </c>
      <c r="AY881" s="19">
        <v>4.2581807437974623E-3</v>
      </c>
      <c r="AZ881" s="19">
        <v>-2.8027400147681578E-3</v>
      </c>
      <c r="BA881" s="19">
        <v>2.6850439393445702E-4</v>
      </c>
      <c r="BB881" s="19">
        <v>2.9554256217703255E-5</v>
      </c>
      <c r="BC881" s="19">
        <v>-3.3153940821255623E-7</v>
      </c>
      <c r="BD881" s="19">
        <v>1.1151595185753112E-6</v>
      </c>
      <c r="BE881" s="19">
        <v>5.9728191950017941E-6</v>
      </c>
      <c r="BF881" s="19">
        <v>-1.4085563602824872E-6</v>
      </c>
      <c r="BG881" s="19">
        <v>8.8212242960708891E-3</v>
      </c>
      <c r="BH881" s="19">
        <v>2.2801958808429906E-6</v>
      </c>
      <c r="BI881" t="s">
        <v>1002</v>
      </c>
      <c r="BJ881" t="s">
        <v>858</v>
      </c>
      <c r="BK881" s="5">
        <v>9.7182288765907288E-2</v>
      </c>
      <c r="BL881" s="5" t="s">
        <v>1006</v>
      </c>
      <c r="BM881" s="5" t="s">
        <v>858</v>
      </c>
      <c r="BN881" s="5">
        <v>-2.9589727520942688E-2</v>
      </c>
      <c r="BO881" s="5">
        <f xml:space="preserve"> IF(ISBLANK(TBL_DATA[[#This Row],[SMALL.CAP]]),"",  SUM(TBL_DATA[[#This Row],[LARGE.CAP]:[SMALL.CAP]])*SQRT(252))</f>
        <v>0.14015368647647383</v>
      </c>
    </row>
    <row r="882" spans="1:67" x14ac:dyDescent="0.25">
      <c r="A882" s="3">
        <f>DATE(YEAR(TBL_DATA[[#This Row],[Date]]), MONTH(TBL_DATA[[#This Row],[Date]]), DAY(TBL_DATA[[#This Row],[Date]]))</f>
        <v>42018</v>
      </c>
      <c r="B882" s="73" t="s">
        <v>1017</v>
      </c>
      <c r="C882" s="11">
        <v>-1.9955147917870603E-3</v>
      </c>
      <c r="D882" s="6">
        <v>0.22137940284114399</v>
      </c>
      <c r="E882" s="83">
        <v>4.599943402963147E-2</v>
      </c>
      <c r="F882" s="55">
        <v>0.28883037802331152</v>
      </c>
      <c r="G882" s="121">
        <v>0.41014458855915953</v>
      </c>
      <c r="H882" s="120">
        <v>2.8972979037937027E-3</v>
      </c>
      <c r="I882" s="55">
        <v>5.8543054760819224E-2</v>
      </c>
      <c r="J882" s="6">
        <v>0.6910784400736435</v>
      </c>
      <c r="K882" s="6">
        <v>0.35203896581279154</v>
      </c>
      <c r="L882" s="6">
        <v>3.0366505208231057E-3</v>
      </c>
      <c r="M882" s="6">
        <v>5.9885356401585474E-2</v>
      </c>
      <c r="N882" s="6">
        <v>3.5848198018736809E-2</v>
      </c>
      <c r="O882" s="6">
        <v>-1.4567478781417398E-2</v>
      </c>
      <c r="P882" s="55">
        <v>-9.4470638973257349E-3</v>
      </c>
      <c r="Q882" s="55">
        <v>-8.1789029407056974E-3</v>
      </c>
      <c r="R882" s="6">
        <v>1.9970056558630711E-2</v>
      </c>
      <c r="S882" s="83">
        <v>4.7604629936230651E-2</v>
      </c>
      <c r="T882" s="87">
        <v>0.41949819976296082</v>
      </c>
      <c r="U882" s="83">
        <v>4.1281730864026089E-2</v>
      </c>
      <c r="V882" s="83">
        <v>5.0429790105479287E-2</v>
      </c>
      <c r="W882" s="29">
        <v>0.81859810992036541</v>
      </c>
      <c r="X882">
        <v>0.64042531848698758</v>
      </c>
      <c r="Y882">
        <v>0.59332871649094443</v>
      </c>
      <c r="Z882" s="5">
        <v>0</v>
      </c>
      <c r="AA882">
        <v>0</v>
      </c>
      <c r="AB882" s="5">
        <f>SUM(TBL_DATA[[#This Row],[Consumer.Discretionary.1]:[Utilities.1]])*SQRT(252)</f>
        <v>0.13825079111152017</v>
      </c>
      <c r="AC882" s="5">
        <v>0.26368106890181403</v>
      </c>
      <c r="AD882" s="5">
        <v>5.8303479034718997E-2</v>
      </c>
      <c r="AE882" s="5">
        <v>5.7868041898412992E-2</v>
      </c>
      <c r="AF882" s="5">
        <v>8.6674396200370998E-2</v>
      </c>
      <c r="AG882" s="5">
        <v>-1.1372166713151E-2</v>
      </c>
      <c r="AH882" s="5">
        <v>9.2483154856300002E-4</v>
      </c>
      <c r="AI882" s="13">
        <v>0.37655971172491803</v>
      </c>
      <c r="AJ882" s="13">
        <v>0.11113135377294299</v>
      </c>
      <c r="AK882" s="13">
        <v>0</v>
      </c>
      <c r="AL882" s="13">
        <v>2.8076844055950002E-2</v>
      </c>
      <c r="AM882" s="13">
        <v>-0.41541477011140998</v>
      </c>
      <c r="AN882" s="13">
        <v>1.0803832955881476</v>
      </c>
      <c r="AO882" s="13">
        <v>-0.52395050527501807</v>
      </c>
      <c r="AP882" s="13">
        <v>0.55643279031312953</v>
      </c>
      <c r="AQ882" s="13">
        <v>1.6043338008631656</v>
      </c>
      <c r="AR882" s="19">
        <v>2.518750288585371E-3</v>
      </c>
      <c r="AS882" s="19">
        <v>4.8362094651580793E-4</v>
      </c>
      <c r="AT882" s="19">
        <v>1.9526191566588598E-3</v>
      </c>
      <c r="AU882" s="19">
        <v>6.4480096224731704E-4</v>
      </c>
      <c r="AV882" s="19">
        <v>-2.3721969274309139E-5</v>
      </c>
      <c r="AW882" s="19">
        <v>1.1949316406440916E-3</v>
      </c>
      <c r="AX882" s="19">
        <v>9.0157817072234583E-6</v>
      </c>
      <c r="AY882" s="19">
        <v>4.2605011987794702E-3</v>
      </c>
      <c r="AZ882" s="19">
        <v>-2.6162461468545737E-3</v>
      </c>
      <c r="BA882" s="19">
        <v>2.5561262729478909E-4</v>
      </c>
      <c r="BB882" s="19">
        <v>2.9096747958362181E-5</v>
      </c>
      <c r="BC882" s="19">
        <v>-8.5786907055263596E-7</v>
      </c>
      <c r="BD882" s="19">
        <v>2.885278798994241E-6</v>
      </c>
      <c r="BE882" s="19">
        <v>1.5453124073200606E-5</v>
      </c>
      <c r="BF882" s="19">
        <v>-3.644382760762139E-6</v>
      </c>
      <c r="BG882" s="19">
        <v>8.6892458987137544E-3</v>
      </c>
      <c r="BH882" s="19">
        <v>5.8991845077758415E-6</v>
      </c>
      <c r="BI882" t="s">
        <v>1002</v>
      </c>
      <c r="BJ882" t="s">
        <v>858</v>
      </c>
      <c r="BK882" s="5">
        <v>9.6251644194126129E-2</v>
      </c>
      <c r="BL882" s="5" t="s">
        <v>1006</v>
      </c>
      <c r="BM882" s="5" t="s">
        <v>858</v>
      </c>
      <c r="BN882" s="5">
        <v>-2.9447387903928757E-2</v>
      </c>
      <c r="BO882" s="5">
        <f xml:space="preserve"> IF(ISBLANK(TBL_DATA[[#This Row],[SMALL.CAP]]),"",  SUM(TBL_DATA[[#This Row],[LARGE.CAP]:[SMALL.CAP]])*SQRT(252))</f>
        <v>0.13825079111152014</v>
      </c>
    </row>
    <row r="883" spans="1:67" x14ac:dyDescent="0.25">
      <c r="A883" s="3">
        <f>DATE(YEAR(TBL_DATA[[#This Row],[Date]]), MONTH(TBL_DATA[[#This Row],[Date]]), DAY(TBL_DATA[[#This Row],[Date]]))</f>
        <v>42019</v>
      </c>
      <c r="B883" s="73" t="s">
        <v>1018</v>
      </c>
      <c r="C883" s="11">
        <v>-4.1366709422299341E-3</v>
      </c>
      <c r="D883" s="6">
        <v>0.2163269581559728</v>
      </c>
      <c r="E883" s="83">
        <v>2.520136422529351E-2</v>
      </c>
      <c r="F883" s="55">
        <v>0.29837058157031476</v>
      </c>
      <c r="G883" s="121">
        <v>0.42966957038659565</v>
      </c>
      <c r="H883" s="120">
        <v>2.8832946215734787E-3</v>
      </c>
      <c r="I883" s="55">
        <v>2.3718847313770164E-2</v>
      </c>
      <c r="J883" s="6">
        <v>0.73648472201080362</v>
      </c>
      <c r="K883" s="6">
        <v>0.37478460733963337</v>
      </c>
      <c r="L883" s="6">
        <v>3.0188433715704179E-3</v>
      </c>
      <c r="M883" s="6">
        <v>6.0607451188156226E-2</v>
      </c>
      <c r="N883" s="6">
        <v>3.679050811184488E-2</v>
      </c>
      <c r="O883" s="6">
        <v>-1.8643888857470814E-2</v>
      </c>
      <c r="P883" s="55">
        <v>-9.6412830965042391E-3</v>
      </c>
      <c r="Q883" s="55">
        <v>-8.3578307152299483E-3</v>
      </c>
      <c r="R883" s="6">
        <v>1.5004509281269618E-2</v>
      </c>
      <c r="S883" s="83">
        <v>4.7597307014134359E-2</v>
      </c>
      <c r="T883" s="87">
        <v>0.31523861794983321</v>
      </c>
      <c r="U883" s="83">
        <v>3.6163775116068386E-2</v>
      </c>
      <c r="V883" s="83">
        <v>5.0599544166376749E-2</v>
      </c>
      <c r="W883" s="29">
        <v>0.71470555144050307</v>
      </c>
      <c r="X883">
        <v>0.65549185379117836</v>
      </c>
      <c r="Y883">
        <v>0.61219654306409921</v>
      </c>
      <c r="Z883" s="5">
        <v>0</v>
      </c>
      <c r="AA883">
        <v>0</v>
      </c>
      <c r="AB883" s="5">
        <f>SUM(TBL_DATA[[#This Row],[Consumer.Discretionary.1]:[Utilities.1]])*SQRT(252)</f>
        <v>0.13404137479351586</v>
      </c>
      <c r="AC883" s="5">
        <v>0.25517966040839202</v>
      </c>
      <c r="AD883" s="5">
        <v>5.7763961429322004E-2</v>
      </c>
      <c r="AE883" s="5">
        <v>5.2549417673709999E-2</v>
      </c>
      <c r="AF883" s="5">
        <v>8.7728183908510005E-2</v>
      </c>
      <c r="AG883" s="5">
        <v>-1.2860086938104E-2</v>
      </c>
      <c r="AH883" s="5">
        <v>8.7862129077899995E-4</v>
      </c>
      <c r="AI883" s="13">
        <v>0.37019956606122001</v>
      </c>
      <c r="AJ883" s="13">
        <v>0.112496137242725</v>
      </c>
      <c r="AK883" s="13">
        <v>0</v>
      </c>
      <c r="AL883" s="13">
        <v>2.7860270130899999E-2</v>
      </c>
      <c r="AM883" s="13">
        <v>-0.41870864872722002</v>
      </c>
      <c r="AN883" s="13">
        <v>1.0690243664786359</v>
      </c>
      <c r="AO883" s="13">
        <v>-0.53593728399840201</v>
      </c>
      <c r="AP883" s="13">
        <v>0.53308708248023384</v>
      </c>
      <c r="AQ883" s="13">
        <v>1.6049616504770379</v>
      </c>
      <c r="AR883" s="19">
        <v>2.4382184043590899E-3</v>
      </c>
      <c r="AS883" s="19">
        <v>4.692224137357858E-4</v>
      </c>
      <c r="AT883" s="19">
        <v>1.8946513301502886E-3</v>
      </c>
      <c r="AU883" s="19">
        <v>6.2543781466565856E-4</v>
      </c>
      <c r="AV883" s="19">
        <v>-2.2916172487526051E-5</v>
      </c>
      <c r="AW883" s="19">
        <v>1.1611681507706407E-3</v>
      </c>
      <c r="AX883" s="19">
        <v>8.683637889104605E-6</v>
      </c>
      <c r="AY883" s="19">
        <v>4.1278287895041279E-3</v>
      </c>
      <c r="AZ883" s="19">
        <v>-2.5347521408069758E-3</v>
      </c>
      <c r="BA883" s="19">
        <v>2.480314189026334E-4</v>
      </c>
      <c r="BB883" s="19">
        <v>2.8239284194428589E-5</v>
      </c>
      <c r="BC883" s="19">
        <v>-8.4880043338707385E-7</v>
      </c>
      <c r="BD883" s="19">
        <v>2.854775465787905E-6</v>
      </c>
      <c r="BE883" s="19">
        <v>1.528974703087395E-5</v>
      </c>
      <c r="BF883" s="19">
        <v>-3.6058540361222719E-6</v>
      </c>
      <c r="BG883" s="19">
        <v>8.4242862497424294E-3</v>
      </c>
      <c r="BH883" s="19">
        <v>5.8368131076769089E-6</v>
      </c>
      <c r="BI883" t="s">
        <v>1002</v>
      </c>
      <c r="BJ883" t="s">
        <v>858</v>
      </c>
      <c r="BK883" s="5">
        <v>9.4835355877876282E-2</v>
      </c>
      <c r="BL883" s="5" t="s">
        <v>1006</v>
      </c>
      <c r="BM883" s="5" t="s">
        <v>858</v>
      </c>
      <c r="BN883" s="5">
        <v>-2.9616404324769974E-2</v>
      </c>
      <c r="BO883" s="5">
        <f xml:space="preserve"> IF(ISBLANK(TBL_DATA[[#This Row],[SMALL.CAP]]),"",  SUM(TBL_DATA[[#This Row],[LARGE.CAP]:[SMALL.CAP]])*SQRT(252))</f>
        <v>0.13404137479351591</v>
      </c>
    </row>
    <row r="884" spans="1:67" x14ac:dyDescent="0.25">
      <c r="A884" s="3">
        <f>DATE(YEAR(TBL_DATA[[#This Row],[Date]]), MONTH(TBL_DATA[[#This Row],[Date]]), DAY(TBL_DATA[[#This Row],[Date]]))</f>
        <v>42020</v>
      </c>
      <c r="B884" s="73" t="s">
        <v>1019</v>
      </c>
      <c r="C884" s="11">
        <v>5.8029761337761113E-3</v>
      </c>
      <c r="D884" s="6">
        <v>0.22338527446502043</v>
      </c>
      <c r="E884" s="83">
        <v>1.5410683335332687E-2</v>
      </c>
      <c r="F884" s="55">
        <v>0.30387350976735905</v>
      </c>
      <c r="G884" s="121">
        <v>0.45180198194682158</v>
      </c>
      <c r="H884" s="120">
        <v>2.8541959786603124E-3</v>
      </c>
      <c r="I884" s="55">
        <v>2.0136651941899064E-2</v>
      </c>
      <c r="J884" s="6">
        <v>0.75900980026647402</v>
      </c>
      <c r="K884" s="6">
        <v>0.38827422769665138</v>
      </c>
      <c r="L884" s="6">
        <v>3.0150425695352812E-3</v>
      </c>
      <c r="M884" s="6">
        <v>6.1194914139215274E-2</v>
      </c>
      <c r="N884" s="6">
        <v>3.679050811184488E-2</v>
      </c>
      <c r="O884" s="6">
        <v>-1.2949102765775322E-2</v>
      </c>
      <c r="P884" s="55">
        <v>-9.7067344872764794E-3</v>
      </c>
      <c r="Q884" s="55">
        <v>-8.4108417095052901E-3</v>
      </c>
      <c r="R884" s="6">
        <v>9.5488258000115955E-3</v>
      </c>
      <c r="S884" s="83">
        <v>4.7287346960727457E-2</v>
      </c>
      <c r="T884" s="87">
        <v>0.20193194191972699</v>
      </c>
      <c r="U884" s="83">
        <v>3.6105196173167542E-2</v>
      </c>
      <c r="V884" s="83">
        <v>5.0595383308574694E-2</v>
      </c>
      <c r="W884" s="29">
        <v>0.71360653506598859</v>
      </c>
      <c r="X884">
        <v>0.67216216938088813</v>
      </c>
      <c r="Y884">
        <v>0.62311654423281948</v>
      </c>
      <c r="Z884" s="5">
        <v>0</v>
      </c>
      <c r="AA884">
        <v>0</v>
      </c>
      <c r="AB884" s="5">
        <f>SUM(TBL_DATA[[#This Row],[Consumer.Discretionary.1]:[Utilities.1]])*SQRT(252)</f>
        <v>0.13245289791788104</v>
      </c>
      <c r="AC884" s="5">
        <v>0.257354827952186</v>
      </c>
      <c r="AD884" s="5">
        <v>6.0969992144008001E-2</v>
      </c>
      <c r="AE884" s="5">
        <v>5.2102827313059E-2</v>
      </c>
      <c r="AF884" s="5">
        <v>8.7594086320657003E-2</v>
      </c>
      <c r="AG884" s="5">
        <v>-1.3108189328833999E-2</v>
      </c>
      <c r="AH884" s="5">
        <v>8.1375833869800002E-4</v>
      </c>
      <c r="AI884" s="13">
        <v>0.36353301088562801</v>
      </c>
      <c r="AJ884" s="13">
        <v>0.121935525070516</v>
      </c>
      <c r="AK884" s="13">
        <v>0</v>
      </c>
      <c r="AL884" s="13">
        <v>2.7837406880437999E-2</v>
      </c>
      <c r="AM884" s="13">
        <v>-0.42030479795890802</v>
      </c>
      <c r="AN884" s="13">
        <v>1.0757768693923446</v>
      </c>
      <c r="AO884" s="13">
        <v>-0.53704842177489698</v>
      </c>
      <c r="AP884" s="13">
        <v>0.53872844761744765</v>
      </c>
      <c r="AQ884" s="13">
        <v>1.6128252911672416</v>
      </c>
      <c r="AR884" s="19">
        <v>2.5886717994901848E-3</v>
      </c>
      <c r="AS884" s="19">
        <v>4.9087813306833254E-4</v>
      </c>
      <c r="AT884" s="19">
        <v>1.8068706539559503E-3</v>
      </c>
      <c r="AU884" s="19">
        <v>5.5594921202786513E-4</v>
      </c>
      <c r="AV884" s="19">
        <v>-2.9219975152793942E-5</v>
      </c>
      <c r="AW884" s="19">
        <v>1.174819257435547E-3</v>
      </c>
      <c r="AX884" s="19">
        <v>1.2990239917899684E-5</v>
      </c>
      <c r="AY884" s="19">
        <v>4.2232136860500457E-3</v>
      </c>
      <c r="AZ884" s="19">
        <v>-2.7627297060185216E-3</v>
      </c>
      <c r="BA884" s="19">
        <v>2.5642035896890651E-4</v>
      </c>
      <c r="BB884" s="19">
        <v>2.5884633602730441E-5</v>
      </c>
      <c r="BC884" s="19">
        <v>-2.3922182590311605E-7</v>
      </c>
      <c r="BD884" s="19">
        <v>8.0466431193256467E-7</v>
      </c>
      <c r="BE884" s="19">
        <v>4.3098474453637946E-6</v>
      </c>
      <c r="BF884" s="19">
        <v>-1.0163711532894011E-6</v>
      </c>
      <c r="BG884" s="19">
        <v>8.3382440158849564E-3</v>
      </c>
      <c r="BH884" s="19">
        <v>1.6453586830879539E-6</v>
      </c>
      <c r="BI884" t="s">
        <v>1002</v>
      </c>
      <c r="BJ884" t="s">
        <v>858</v>
      </c>
      <c r="BK884" s="5">
        <v>9.3732118606567383E-2</v>
      </c>
      <c r="BL884" s="5" t="s">
        <v>1006</v>
      </c>
      <c r="BM884" s="5" t="s">
        <v>858</v>
      </c>
      <c r="BN884" s="5">
        <v>-2.9874753206968307E-2</v>
      </c>
      <c r="BO884" s="5">
        <f xml:space="preserve"> IF(ISBLANK(TBL_DATA[[#This Row],[SMALL.CAP]]),"",  SUM(TBL_DATA[[#This Row],[LARGE.CAP]:[SMALL.CAP]])*SQRT(252))</f>
        <v>0.13245289791788109</v>
      </c>
    </row>
    <row r="885" spans="1:67" x14ac:dyDescent="0.25">
      <c r="A885" s="3">
        <f>DATE(YEAR(TBL_DATA[[#This Row],[Date]]), MONTH(TBL_DATA[[#This Row],[Date]]), DAY(TBL_DATA[[#This Row],[Date]]))</f>
        <v>42024</v>
      </c>
      <c r="B885" s="73" t="s">
        <v>1020</v>
      </c>
      <c r="C885" s="11">
        <v>2.5114647600457136E-3</v>
      </c>
      <c r="D885" s="6">
        <v>0.22645776346979818</v>
      </c>
      <c r="E885" s="83">
        <v>2.9902690284834499E-2</v>
      </c>
      <c r="F885" s="55">
        <v>0.30935343242029889</v>
      </c>
      <c r="G885" s="122">
        <v>0.45341860430863579</v>
      </c>
      <c r="H885" s="120">
        <v>2.8528592345138364E-3</v>
      </c>
      <c r="I885" s="55">
        <v>4.0548083407869751E-2</v>
      </c>
      <c r="J885" s="6">
        <v>0.77192208817611263</v>
      </c>
      <c r="K885" s="6">
        <v>0.38565853906053532</v>
      </c>
      <c r="L885" s="6">
        <v>3.0245295621475752E-3</v>
      </c>
      <c r="M885" s="6">
        <v>6.1256642746757232E-2</v>
      </c>
      <c r="N885" s="6">
        <v>3.679050811184488E-2</v>
      </c>
      <c r="O885" s="6">
        <v>-1.047015922100003E-2</v>
      </c>
      <c r="P885" s="55">
        <v>-9.7086157117888261E-3</v>
      </c>
      <c r="Q885" s="55">
        <v>-8.4114157394930469E-3</v>
      </c>
      <c r="R885" s="54">
        <v>1.1520653680932247E-2</v>
      </c>
      <c r="S885" s="83">
        <v>4.7348302805305713E-2</v>
      </c>
      <c r="T885" s="87">
        <v>0.24331714123534068</v>
      </c>
      <c r="U885" s="83">
        <v>4.0160263511758165E-2</v>
      </c>
      <c r="V885" s="83">
        <v>5.0748967529715909E-2</v>
      </c>
      <c r="W885" s="29">
        <v>0.79135134105422811</v>
      </c>
      <c r="X885">
        <v>0.67336364938169602</v>
      </c>
      <c r="Y885">
        <v>0.62101412146627988</v>
      </c>
      <c r="Z885" s="5">
        <v>0</v>
      </c>
      <c r="AA885">
        <v>0</v>
      </c>
      <c r="AB885" s="5">
        <f>SUM(TBL_DATA[[#This Row],[Consumer.Discretionary.1]:[Utilities.1]])*SQRT(252)</f>
        <v>0.13060993755001465</v>
      </c>
      <c r="AC885" s="5">
        <v>0.26027773683350902</v>
      </c>
      <c r="AD885" s="5">
        <v>6.2628972706357006E-2</v>
      </c>
      <c r="AE885" s="5">
        <v>5.0685865972016006E-2</v>
      </c>
      <c r="AF885" s="5">
        <v>9.0289894284071998E-2</v>
      </c>
      <c r="AG885" s="5">
        <v>-5.0654760357409997E-3</v>
      </c>
      <c r="AH885" s="5">
        <v>8.1959789112400004E-4</v>
      </c>
      <c r="AI885" s="13">
        <v>0.35616750746581599</v>
      </c>
      <c r="AJ885" s="13">
        <v>0.11642320408503301</v>
      </c>
      <c r="AK885" s="13">
        <v>0</v>
      </c>
      <c r="AL885" s="13">
        <v>2.7521116575753998E-2</v>
      </c>
      <c r="AM885" s="13">
        <v>-0.41392197963683697</v>
      </c>
      <c r="AN885" s="13">
        <v>1.0674389661593973</v>
      </c>
      <c r="AO885" s="13">
        <v>-0.521612526018294</v>
      </c>
      <c r="AP885" s="13">
        <v>0.54582644014110326</v>
      </c>
      <c r="AQ885" s="13">
        <v>1.5890514921776913</v>
      </c>
      <c r="AR885" s="19">
        <v>2.5121190229589509E-3</v>
      </c>
      <c r="AS885" s="19">
        <v>4.7134182355009131E-4</v>
      </c>
      <c r="AT885" s="19">
        <v>1.9136537300064461E-3</v>
      </c>
      <c r="AU885" s="19">
        <v>4.9630835730234526E-4</v>
      </c>
      <c r="AV885" s="19">
        <v>-4.197302607917008E-5</v>
      </c>
      <c r="AW885" s="19">
        <v>1.167800997921275E-3</v>
      </c>
      <c r="AX885" s="19">
        <v>7.5648055457391431E-6</v>
      </c>
      <c r="AY885" s="19">
        <v>4.3333247637448178E-3</v>
      </c>
      <c r="AZ885" s="19">
        <v>-2.9076600572770072E-3</v>
      </c>
      <c r="BA885" s="19">
        <v>2.4957315465573966E-4</v>
      </c>
      <c r="BB885" s="19">
        <v>2.5599130313997823E-5</v>
      </c>
      <c r="BC885" s="19">
        <v>-7.646783135344012E-7</v>
      </c>
      <c r="BD885" s="19">
        <v>2.5718478273696677E-6</v>
      </c>
      <c r="BE885" s="19">
        <v>1.3774430902863982E-5</v>
      </c>
      <c r="BF885" s="19">
        <v>-3.2484894390753108E-6</v>
      </c>
      <c r="BG885" s="19">
        <v>8.2100612449728712E-3</v>
      </c>
      <c r="BH885" s="19">
        <v>5.2583466927305275E-6</v>
      </c>
      <c r="BI885" t="s">
        <v>1002</v>
      </c>
      <c r="BJ885" t="s">
        <v>858</v>
      </c>
      <c r="BK885" s="5">
        <v>9.1056361794471741E-2</v>
      </c>
      <c r="BL885" s="5" t="s">
        <v>1006</v>
      </c>
      <c r="BM885" s="5" t="s">
        <v>858</v>
      </c>
      <c r="BN885" s="5">
        <v>-3.0077990144491196E-2</v>
      </c>
      <c r="BO885" s="5">
        <f xml:space="preserve"> IF(ISBLANK(TBL_DATA[[#This Row],[SMALL.CAP]]),"",  SUM(TBL_DATA[[#This Row],[LARGE.CAP]:[SMALL.CAP]])*SQRT(252))</f>
        <v>0.13060993755001465</v>
      </c>
    </row>
    <row r="886" spans="1:67" x14ac:dyDescent="0.25">
      <c r="A886" s="3">
        <f>DATE(YEAR(TBL_DATA[[#This Row],[Date]]), MONTH(TBL_DATA[[#This Row],[Date]]), DAY(TBL_DATA[[#This Row],[Date]]))</f>
        <v>42025</v>
      </c>
      <c r="B886" s="73" t="s">
        <v>1021</v>
      </c>
      <c r="C886" s="11">
        <v>-2.5022068772628508E-3</v>
      </c>
      <c r="D886" s="6">
        <v>0.22338891241937153</v>
      </c>
      <c r="E886" s="83">
        <v>2.4005493736843464E-2</v>
      </c>
      <c r="F886" s="55">
        <v>0.31102181370600335</v>
      </c>
      <c r="G886" s="121">
        <v>0.4488184870815502</v>
      </c>
      <c r="H886" s="120">
        <v>2.8783741647296942E-3</v>
      </c>
      <c r="I886" s="55">
        <v>3.7647988256419573E-2</v>
      </c>
      <c r="J886" s="6">
        <v>0.79131991972911786</v>
      </c>
      <c r="K886" s="6">
        <v>0.38981641060218442</v>
      </c>
      <c r="L886" s="6">
        <v>3.028518202869496E-3</v>
      </c>
      <c r="M886" s="6">
        <v>6.15460516636347E-2</v>
      </c>
      <c r="N886" s="6">
        <v>3.7129309772122213E-2</v>
      </c>
      <c r="O886" s="6">
        <v>-1.2946167593854141E-2</v>
      </c>
      <c r="P886" s="55">
        <v>-9.7988349882958334E-3</v>
      </c>
      <c r="Q886" s="55">
        <v>-8.4955063543215546E-3</v>
      </c>
      <c r="R886" s="6">
        <v>2.9317759825964185E-3</v>
      </c>
      <c r="S886" s="83">
        <v>4.7714107379241096E-2</v>
      </c>
      <c r="T886" s="87">
        <v>6.144463647394862E-2</v>
      </c>
      <c r="U886" s="83">
        <v>3.2787179254726961E-2</v>
      </c>
      <c r="V886" s="83">
        <v>5.1040623407292214E-2</v>
      </c>
      <c r="W886" s="29">
        <v>0.64237419267184404</v>
      </c>
      <c r="X886">
        <v>0.66993916670213438</v>
      </c>
      <c r="Y886">
        <v>0.624352793380621</v>
      </c>
      <c r="Z886" s="5">
        <v>0</v>
      </c>
      <c r="AA886">
        <v>0</v>
      </c>
      <c r="AB886" s="5">
        <f>SUM(TBL_DATA[[#This Row],[Consumer.Discretionary.1]:[Utilities.1]])*SQRT(252)</f>
        <v>0.12942520110622788</v>
      </c>
      <c r="AC886" s="5">
        <v>0.25640585335070698</v>
      </c>
      <c r="AD886" s="5">
        <v>6.2506971016003998E-2</v>
      </c>
      <c r="AE886" s="5">
        <v>4.9998084621079006E-2</v>
      </c>
      <c r="AF886" s="5">
        <v>9.0431885868924006E-2</v>
      </c>
      <c r="AG886" s="5">
        <v>-5.0464825173159996E-3</v>
      </c>
      <c r="AH886" s="5">
        <v>7.9919594257999999E-4</v>
      </c>
      <c r="AI886" s="13">
        <v>0.34922775188793898</v>
      </c>
      <c r="AJ886" s="13">
        <v>0.11508350108393599</v>
      </c>
      <c r="AK886" s="13">
        <v>0</v>
      </c>
      <c r="AL886" s="13">
        <v>2.7456980159242E-2</v>
      </c>
      <c r="AM886" s="13">
        <v>-0.40878033411179898</v>
      </c>
      <c r="AN886" s="13">
        <v>1.0580894868790367</v>
      </c>
      <c r="AO886" s="13">
        <v>-0.52000607957774103</v>
      </c>
      <c r="AP886" s="13">
        <v>0.53808340730129567</v>
      </c>
      <c r="AQ886" s="13">
        <v>1.5780955664567777</v>
      </c>
      <c r="AR886" s="19">
        <v>2.4302398165541106E-3</v>
      </c>
      <c r="AS886" s="19">
        <v>4.379764592703556E-4</v>
      </c>
      <c r="AT886" s="19">
        <v>1.9618423369873648E-3</v>
      </c>
      <c r="AU886" s="19">
        <v>4.5304069513987994E-4</v>
      </c>
      <c r="AV886" s="19">
        <v>-4.4917555654142066E-5</v>
      </c>
      <c r="AW886" s="19">
        <v>1.2044603629397176E-3</v>
      </c>
      <c r="AX886" s="19">
        <v>9.5942198096393487E-6</v>
      </c>
      <c r="AY886" s="19">
        <v>4.3080066271736182E-3</v>
      </c>
      <c r="AZ886" s="19">
        <v>-2.8660726508061541E-3</v>
      </c>
      <c r="BA886" s="19">
        <v>2.3561453386642254E-4</v>
      </c>
      <c r="BB886" s="19">
        <v>2.3236476423969976E-5</v>
      </c>
      <c r="BC886" s="19">
        <v>-1.1748095451933997E-7</v>
      </c>
      <c r="BD886" s="19">
        <v>3.9521942112016695E-7</v>
      </c>
      <c r="BE886" s="19">
        <v>2.1169369378440612E-6</v>
      </c>
      <c r="BF886" s="19">
        <v>-4.9920341226848066E-7</v>
      </c>
      <c r="BG886" s="19">
        <v>8.1503176208816558E-3</v>
      </c>
      <c r="BH886" s="19">
        <v>8.0822883094833493E-7</v>
      </c>
      <c r="BI886" t="s">
        <v>1002</v>
      </c>
      <c r="BJ886" t="s">
        <v>858</v>
      </c>
      <c r="BK886" s="5">
        <v>9.0781107544898987E-2</v>
      </c>
      <c r="BL886" s="5" t="s">
        <v>1006</v>
      </c>
      <c r="BM886" s="5" t="s">
        <v>858</v>
      </c>
      <c r="BN886" s="5">
        <v>-3.0271086841821671E-2</v>
      </c>
      <c r="BO886" s="5">
        <f xml:space="preserve"> IF(ISBLANK(TBL_DATA[[#This Row],[SMALL.CAP]]),"",  SUM(TBL_DATA[[#This Row],[LARGE.CAP]:[SMALL.CAP]])*SQRT(252))</f>
        <v>0.12942520110622791</v>
      </c>
    </row>
    <row r="887" spans="1:67" x14ac:dyDescent="0.25">
      <c r="A887" s="3">
        <f>DATE(YEAR(TBL_DATA[[#This Row],[Date]]), MONTH(TBL_DATA[[#This Row],[Date]]), DAY(TBL_DATA[[#This Row],[Date]]))</f>
        <v>42026</v>
      </c>
      <c r="B887" s="73" t="s">
        <v>1022</v>
      </c>
      <c r="C887" s="11">
        <v>3.0977973599987095E-3</v>
      </c>
      <c r="D887" s="6">
        <v>0.22717872336251577</v>
      </c>
      <c r="E887" s="83">
        <v>4.164160239037118E-2</v>
      </c>
      <c r="F887" s="55">
        <v>0.3406623010826807</v>
      </c>
      <c r="G887" s="121">
        <v>0.52016272425068444</v>
      </c>
      <c r="H887" s="120">
        <v>2.6875275661364909E-3</v>
      </c>
      <c r="I887" s="55">
        <v>5.6769132092549413E-2</v>
      </c>
      <c r="J887" s="6">
        <v>0.83556695152625804</v>
      </c>
      <c r="K887" s="6">
        <v>0.42896145021887355</v>
      </c>
      <c r="L887" s="6">
        <v>2.9318290923190881E-3</v>
      </c>
      <c r="M887" s="6">
        <v>6.1589433087054397E-2</v>
      </c>
      <c r="N887" s="6">
        <v>3.6944553588636332E-2</v>
      </c>
      <c r="O887" s="6">
        <v>-9.8884748376499854E-3</v>
      </c>
      <c r="P887" s="55">
        <v>-9.7275286258080799E-3</v>
      </c>
      <c r="Q887" s="55">
        <v>-8.423281326057571E-3</v>
      </c>
      <c r="R887" s="6">
        <v>-3.586240143666819E-3</v>
      </c>
      <c r="S887" s="83">
        <v>4.7751390795370968E-2</v>
      </c>
      <c r="T887" s="87">
        <v>-7.5102318151002836E-2</v>
      </c>
      <c r="U887" s="83">
        <v>2.7304790410281221E-2</v>
      </c>
      <c r="V887" s="83">
        <v>5.0904310812156239E-2</v>
      </c>
      <c r="W887" s="29">
        <v>0.53639446197473484</v>
      </c>
      <c r="X887">
        <v>0.72122307523448292</v>
      </c>
      <c r="Y887">
        <v>0.65495148692011784</v>
      </c>
      <c r="Z887" s="5">
        <v>0</v>
      </c>
      <c r="AA887">
        <v>0</v>
      </c>
      <c r="AB887" s="5">
        <f>SUM(TBL_DATA[[#This Row],[Consumer.Discretionary.1]:[Utilities.1]])*SQRT(252)</f>
        <v>0.12584397217444984</v>
      </c>
      <c r="AC887" s="5">
        <v>0.25977929544780698</v>
      </c>
      <c r="AD887" s="5">
        <v>5.6880738176675001E-2</v>
      </c>
      <c r="AE887" s="5">
        <v>4.7161453671126008E-2</v>
      </c>
      <c r="AF887" s="5">
        <v>9.2279480326874996E-2</v>
      </c>
      <c r="AG887" s="5">
        <v>-5.0816056863359996E-3</v>
      </c>
      <c r="AH887" s="5">
        <v>7.7905316013099997E-4</v>
      </c>
      <c r="AI887" s="13">
        <v>0.34307288009210901</v>
      </c>
      <c r="AJ887" s="13">
        <v>0.11870257899927199</v>
      </c>
      <c r="AK887" s="13">
        <v>0</v>
      </c>
      <c r="AL887" s="13">
        <v>2.4809072459544002E-2</v>
      </c>
      <c r="AM887" s="13">
        <v>-0.39749877843650494</v>
      </c>
      <c r="AN887" s="13">
        <v>1.0535695570004091</v>
      </c>
      <c r="AO887" s="13">
        <v>-0.51268538878971104</v>
      </c>
      <c r="AP887" s="13">
        <v>0.54088416821069807</v>
      </c>
      <c r="AQ887" s="13">
        <v>1.5662549457901203</v>
      </c>
      <c r="AR887" s="19">
        <v>2.3726838734189431E-3</v>
      </c>
      <c r="AS887" s="19">
        <v>4.2228371231101694E-4</v>
      </c>
      <c r="AT887" s="19">
        <v>1.9123484088296057E-3</v>
      </c>
      <c r="AU887" s="19">
        <v>4.4080762502977954E-4</v>
      </c>
      <c r="AV887" s="19">
        <v>-4.420091314992551E-5</v>
      </c>
      <c r="AW887" s="19">
        <v>1.1656580261113396E-3</v>
      </c>
      <c r="AX887" s="19">
        <v>1.0579953041099685E-5</v>
      </c>
      <c r="AY887" s="19">
        <v>4.1796412777985069E-3</v>
      </c>
      <c r="AZ887" s="19">
        <v>-2.7852830328042965E-3</v>
      </c>
      <c r="BA887" s="19">
        <v>2.3082605863351428E-4</v>
      </c>
      <c r="BB887" s="19">
        <v>2.2080114831047491E-5</v>
      </c>
      <c r="BC887" s="19">
        <v>1.0924092431203273E-7</v>
      </c>
      <c r="BD887" s="19">
        <v>-3.6728419688346068E-7</v>
      </c>
      <c r="BE887" s="19">
        <v>-1.9668509752589815E-6</v>
      </c>
      <c r="BF887" s="19">
        <v>4.6391030407832378E-7</v>
      </c>
      <c r="BG887" s="19">
        <v>7.9299368011093354E-3</v>
      </c>
      <c r="BH887" s="19">
        <v>-7.5071311495230347E-7</v>
      </c>
      <c r="BI887" t="s">
        <v>1002</v>
      </c>
      <c r="BJ887" t="s">
        <v>858</v>
      </c>
      <c r="BK887" s="5">
        <v>9.1911323368549347E-2</v>
      </c>
      <c r="BL887" s="5" t="s">
        <v>1006</v>
      </c>
      <c r="BM887" s="5" t="s">
        <v>858</v>
      </c>
      <c r="BN887" s="5">
        <v>-2.5254342705011368E-2</v>
      </c>
      <c r="BO887" s="5">
        <f xml:space="preserve"> IF(ISBLANK(TBL_DATA[[#This Row],[SMALL.CAP]]),"",  SUM(TBL_DATA[[#This Row],[LARGE.CAP]:[SMALL.CAP]])*SQRT(252))</f>
        <v>0.12584397217444984</v>
      </c>
    </row>
    <row r="888" spans="1:67" x14ac:dyDescent="0.25">
      <c r="A888" s="3">
        <f>DATE(YEAR(TBL_DATA[[#This Row],[Date]]), MONTH(TBL_DATA[[#This Row],[Date]]), DAY(TBL_DATA[[#This Row],[Date]]))</f>
        <v>42027</v>
      </c>
      <c r="B888" s="73" t="s">
        <v>1023</v>
      </c>
      <c r="C888" s="11">
        <v>2.5680956935735613E-3</v>
      </c>
      <c r="D888" s="6">
        <v>0.23033023575722833</v>
      </c>
      <c r="E888" s="83">
        <v>6.4915375297118549E-2</v>
      </c>
      <c r="F888" s="55">
        <v>0.3325194024005787</v>
      </c>
      <c r="G888" s="121">
        <v>0.49716641838225312</v>
      </c>
      <c r="H888" s="120">
        <v>2.738521098558194E-3</v>
      </c>
      <c r="I888" s="55">
        <v>6.9839102598473923E-2</v>
      </c>
      <c r="J888" s="6">
        <v>0.83128347196435215</v>
      </c>
      <c r="K888" s="6">
        <v>0.42770168171231537</v>
      </c>
      <c r="L888" s="6">
        <v>2.921562550621344E-3</v>
      </c>
      <c r="M888" s="6">
        <v>6.1306175555797329E-2</v>
      </c>
      <c r="N888" s="6">
        <v>3.6464987545046353E-2</v>
      </c>
      <c r="O888" s="6">
        <v>-7.3457736937228013E-3</v>
      </c>
      <c r="P888" s="55">
        <v>-9.5924971379800199E-3</v>
      </c>
      <c r="Q888" s="55">
        <v>-8.2942482352232599E-3</v>
      </c>
      <c r="R888" s="6">
        <v>1.447020517395714E-2</v>
      </c>
      <c r="S888" s="83">
        <v>4.7723282452568704E-2</v>
      </c>
      <c r="T888" s="87">
        <v>0.30321060141533251</v>
      </c>
      <c r="U888" s="83">
        <v>4.0048285033653652E-2</v>
      </c>
      <c r="V888" s="83">
        <v>5.0420565081917251E-2</v>
      </c>
      <c r="W888" s="29">
        <v>0.79428473220377505</v>
      </c>
      <c r="X888">
        <v>0.70510028959166726</v>
      </c>
      <c r="Y888">
        <v>0.65398905320526213</v>
      </c>
      <c r="Z888" s="5">
        <v>0</v>
      </c>
      <c r="AA888">
        <v>0</v>
      </c>
      <c r="AB888" s="5">
        <f>SUM(TBL_DATA[[#This Row],[Consumer.Discretionary.1]:[Utilities.1]])*SQRT(252)</f>
        <v>0.12479813003142655</v>
      </c>
      <c r="AC888" s="5">
        <v>0.26043626776280898</v>
      </c>
      <c r="AD888" s="5">
        <v>5.6829668712286001E-2</v>
      </c>
      <c r="AE888" s="5">
        <v>4.6187308376472995E-2</v>
      </c>
      <c r="AF888" s="5">
        <v>9.2413714313969997E-2</v>
      </c>
      <c r="AG888" s="5">
        <v>-5.0590894960810002E-3</v>
      </c>
      <c r="AH888" s="5">
        <v>8.25584732365E-4</v>
      </c>
      <c r="AI888" s="13">
        <v>0.338588612929479</v>
      </c>
      <c r="AJ888" s="13">
        <v>0.119254727973946</v>
      </c>
      <c r="AK888" s="13">
        <v>0</v>
      </c>
      <c r="AL888" s="13">
        <v>2.4699471574153999E-2</v>
      </c>
      <c r="AM888" s="13">
        <v>-0.37647264913613909</v>
      </c>
      <c r="AN888" s="13">
        <v>1.04815134464159</v>
      </c>
      <c r="AO888" s="13">
        <v>-0.49044772689832805</v>
      </c>
      <c r="AP888" s="13">
        <v>0.55770361774326194</v>
      </c>
      <c r="AQ888" s="13">
        <v>1.538599071539918</v>
      </c>
      <c r="AR888" s="19">
        <v>2.5114786349831938E-3</v>
      </c>
      <c r="AS888" s="19">
        <v>4.3183587297742021E-4</v>
      </c>
      <c r="AT888" s="19">
        <v>1.8352895638809781E-3</v>
      </c>
      <c r="AU888" s="19">
        <v>4.7541165806271258E-4</v>
      </c>
      <c r="AV888" s="19">
        <v>-4.4928544652361129E-5</v>
      </c>
      <c r="AW888" s="19">
        <v>1.1748728301182996E-3</v>
      </c>
      <c r="AX888" s="19">
        <v>6.7930976876948525E-6</v>
      </c>
      <c r="AY888" s="19">
        <v>4.1790188765738097E-3</v>
      </c>
      <c r="AZ888" s="19">
        <v>-2.9384119354766997E-3</v>
      </c>
      <c r="BA888" s="19">
        <v>2.0818913945288111E-4</v>
      </c>
      <c r="BB888" s="19">
        <v>2.1994048036263816E-5</v>
      </c>
      <c r="BC888" s="19">
        <v>-5.1470106677089736E-7</v>
      </c>
      <c r="BD888" s="19">
        <v>1.7311210578709558E-6</v>
      </c>
      <c r="BE888" s="19">
        <v>9.2716741374639201E-6</v>
      </c>
      <c r="BF888" s="19">
        <v>-2.186572105422956E-6</v>
      </c>
      <c r="BG888" s="19">
        <v>7.8497022631367954E-3</v>
      </c>
      <c r="BH888" s="19">
        <v>3.5394564842565534E-6</v>
      </c>
      <c r="BI888" t="s">
        <v>1002</v>
      </c>
      <c r="BJ888" t="s">
        <v>858</v>
      </c>
      <c r="BK888" s="5">
        <v>9.0985007584095001E-2</v>
      </c>
      <c r="BL888" s="5" t="s">
        <v>1006</v>
      </c>
      <c r="BM888" s="5" t="s">
        <v>858</v>
      </c>
      <c r="BN888" s="5">
        <v>-2.501772902905941E-2</v>
      </c>
      <c r="BO888" s="5">
        <f xml:space="preserve"> IF(ISBLANK(TBL_DATA[[#This Row],[SMALL.CAP]]),"",  SUM(TBL_DATA[[#This Row],[LARGE.CAP]:[SMALL.CAP]])*SQRT(252))</f>
        <v>0.12479813003142658</v>
      </c>
    </row>
    <row r="889" spans="1:67" x14ac:dyDescent="0.25">
      <c r="A889" s="3">
        <f>DATE(YEAR(TBL_DATA[[#This Row],[Date]]), MONTH(TBL_DATA[[#This Row],[Date]]), DAY(TBL_DATA[[#This Row],[Date]]))</f>
        <v>42030</v>
      </c>
      <c r="B889" s="73" t="s">
        <v>1024</v>
      </c>
      <c r="C889" s="11">
        <v>9.1727171231290494E-4</v>
      </c>
      <c r="D889" s="6">
        <v>0.23145878287929178</v>
      </c>
      <c r="E889" s="83">
        <v>4.833817237992144E-2</v>
      </c>
      <c r="F889" s="55">
        <v>0.31978036970609203</v>
      </c>
      <c r="G889" s="121">
        <v>0.48170726691529664</v>
      </c>
      <c r="H889" s="120">
        <v>2.6753129312199276E-3</v>
      </c>
      <c r="I889" s="55">
        <v>5.193232516883306E-2</v>
      </c>
      <c r="J889" s="6">
        <v>0.79344100332955247</v>
      </c>
      <c r="K889" s="6">
        <v>0.40706798063197153</v>
      </c>
      <c r="L889" s="6">
        <v>2.8614718687966466E-3</v>
      </c>
      <c r="M889" s="6">
        <v>5.8991209316811004E-2</v>
      </c>
      <c r="N889" s="6">
        <v>3.6464987545046353E-2</v>
      </c>
      <c r="O889" s="6">
        <v>-6.4352400518241648E-3</v>
      </c>
      <c r="P889" s="55">
        <v>-9.3326985246426492E-3</v>
      </c>
      <c r="Q889" s="55">
        <v>-8.0834724544543227E-3</v>
      </c>
      <c r="R889" s="6">
        <v>1.8214572844280186E-2</v>
      </c>
      <c r="S889" s="83">
        <v>4.7656743052741972E-2</v>
      </c>
      <c r="T889" s="87">
        <v>0.38220347588843873</v>
      </c>
      <c r="U889" s="83">
        <v>4.3576264044020263E-2</v>
      </c>
      <c r="V889" s="83">
        <v>5.0342352990975309E-2</v>
      </c>
      <c r="W889" s="29">
        <v>0.86559847633327791</v>
      </c>
      <c r="X889">
        <v>0.69405134314061845</v>
      </c>
      <c r="Y889">
        <v>0.6380187933219299</v>
      </c>
      <c r="Z889" s="5">
        <v>0</v>
      </c>
      <c r="AA889">
        <v>0</v>
      </c>
      <c r="AB889" s="5">
        <f>SUM(TBL_DATA[[#This Row],[Consumer.Discretionary.1]:[Utilities.1]])*SQRT(252)</f>
        <v>0.12117149254636567</v>
      </c>
      <c r="AC889" s="5">
        <v>0.25946915677686899</v>
      </c>
      <c r="AD889" s="5">
        <v>5.6767599108265003E-2</v>
      </c>
      <c r="AE889" s="5">
        <v>4.7062595911351007E-2</v>
      </c>
      <c r="AF889" s="5">
        <v>9.3096377477047007E-2</v>
      </c>
      <c r="AG889" s="5">
        <v>-5.13868592699E-3</v>
      </c>
      <c r="AH889" s="5">
        <v>7.62105118381E-4</v>
      </c>
      <c r="AI889" s="13">
        <v>0.33210398436545396</v>
      </c>
      <c r="AJ889" s="13">
        <v>0.12150486810759001</v>
      </c>
      <c r="AK889" s="13">
        <v>0</v>
      </c>
      <c r="AL889" s="13">
        <v>2.5099069720645999E-2</v>
      </c>
      <c r="AM889" s="13">
        <v>-0.39436662989095</v>
      </c>
      <c r="AN889" s="13">
        <v>1.0514732165800598</v>
      </c>
      <c r="AO889" s="13">
        <v>-0.51511277581239701</v>
      </c>
      <c r="AP889" s="13">
        <v>0.53636044076766276</v>
      </c>
      <c r="AQ889" s="13">
        <v>1.5665859923924568</v>
      </c>
      <c r="AR889" s="19">
        <v>2.4261955742676481E-3</v>
      </c>
      <c r="AS889" s="19">
        <v>4.2027743013715836E-4</v>
      </c>
      <c r="AT889" s="19">
        <v>1.7872275567724887E-3</v>
      </c>
      <c r="AU889" s="19">
        <v>4.6146313084196542E-4</v>
      </c>
      <c r="AV889" s="19">
        <v>-4.4043281206635321E-5</v>
      </c>
      <c r="AW889" s="19">
        <v>1.1333614410125867E-3</v>
      </c>
      <c r="AX889" s="19">
        <v>6.6140692595126738E-6</v>
      </c>
      <c r="AY889" s="19">
        <v>4.100252666261248E-3</v>
      </c>
      <c r="AZ889" s="19">
        <v>-2.8832474480418695E-3</v>
      </c>
      <c r="BA889" s="19">
        <v>2.039645659723724E-4</v>
      </c>
      <c r="BB889" s="19">
        <v>2.102084872829213E-5</v>
      </c>
      <c r="BC889" s="19">
        <v>-3.4017500585289998E-7</v>
      </c>
      <c r="BD889" s="19">
        <v>1.1441603015281768E-6</v>
      </c>
      <c r="BE889" s="19">
        <v>6.1280511496895072E-6</v>
      </c>
      <c r="BF889" s="19">
        <v>-1.4451855025970869E-6</v>
      </c>
      <c r="BG889" s="19">
        <v>7.6252602911210231E-3</v>
      </c>
      <c r="BH889" s="19">
        <v>2.339411940979094E-6</v>
      </c>
      <c r="BI889" t="s">
        <v>1002</v>
      </c>
      <c r="BJ889" t="s">
        <v>858</v>
      </c>
      <c r="BK889" s="5">
        <v>9.2256240546703339E-2</v>
      </c>
      <c r="BL889" s="5" t="s">
        <v>1006</v>
      </c>
      <c r="BM889" s="5" t="s">
        <v>858</v>
      </c>
      <c r="BN889" s="5">
        <v>-2.5185730308294296E-2</v>
      </c>
      <c r="BO889" s="5">
        <f xml:space="preserve"> IF(ISBLANK(TBL_DATA[[#This Row],[SMALL.CAP]]),"",  SUM(TBL_DATA[[#This Row],[LARGE.CAP]:[SMALL.CAP]])*SQRT(252))</f>
        <v>0.12117149254636571</v>
      </c>
    </row>
    <row r="890" spans="1:67" x14ac:dyDescent="0.25">
      <c r="A890" s="3">
        <f>DATE(YEAR(TBL_DATA[[#This Row],[Date]]), MONTH(TBL_DATA[[#This Row],[Date]]), DAY(TBL_DATA[[#This Row],[Date]]))</f>
        <v>42031</v>
      </c>
      <c r="B890" s="73" t="s">
        <v>1025</v>
      </c>
      <c r="C890" s="11">
        <v>2.4106161788101468E-4</v>
      </c>
      <c r="D890" s="6">
        <v>0.23175564032584628</v>
      </c>
      <c r="E890" s="83">
        <v>8.4918423033943258E-2</v>
      </c>
      <c r="F890" s="55">
        <v>0.31128617990024804</v>
      </c>
      <c r="G890" s="121">
        <v>0.47687143362541334</v>
      </c>
      <c r="H890" s="120">
        <v>2.6818047877852714E-3</v>
      </c>
      <c r="I890" s="55">
        <v>7.1642695303087311E-2</v>
      </c>
      <c r="J890" s="6">
        <v>0.78881856359990488</v>
      </c>
      <c r="K890" s="6">
        <v>0.40880375162568083</v>
      </c>
      <c r="L890" s="6">
        <v>2.8509446021990873E-3</v>
      </c>
      <c r="M890" s="6">
        <v>5.8860400676672732E-2</v>
      </c>
      <c r="N890" s="6">
        <v>3.6347984701058607E-2</v>
      </c>
      <c r="O890" s="6">
        <v>-6.195729723321608E-3</v>
      </c>
      <c r="P890" s="55">
        <v>-9.2839203433188397E-3</v>
      </c>
      <c r="Q890" s="55">
        <v>-8.0374643394736014E-3</v>
      </c>
      <c r="R890" s="6">
        <v>2.8962004899399929E-2</v>
      </c>
      <c r="S890" s="83">
        <v>4.8068275274225671E-2</v>
      </c>
      <c r="T890" s="87">
        <v>0.60251807942294588</v>
      </c>
      <c r="U890" s="83">
        <v>4.5048784078414839E-2</v>
      </c>
      <c r="V890" s="83">
        <v>5.0383308300465113E-2</v>
      </c>
      <c r="W890" s="29">
        <v>0.8941212000165335</v>
      </c>
      <c r="X890">
        <v>0.69055878361325129</v>
      </c>
      <c r="Y890">
        <v>0.63937762834312628</v>
      </c>
      <c r="Z890" s="5">
        <v>0</v>
      </c>
      <c r="AA890">
        <v>0</v>
      </c>
      <c r="AB890" s="5">
        <f>SUM(TBL_DATA[[#This Row],[Consumer.Discretionary.1]:[Utilities.1]])*SQRT(252)</f>
        <v>0.11913684868834584</v>
      </c>
      <c r="AC890" s="5">
        <v>0.26371503745448399</v>
      </c>
      <c r="AD890" s="5">
        <v>5.6394252952666001E-2</v>
      </c>
      <c r="AE890" s="5">
        <v>4.4009611630757998E-2</v>
      </c>
      <c r="AF890" s="5">
        <v>9.3655731429713007E-2</v>
      </c>
      <c r="AG890" s="5">
        <v>-5.1171855880479998E-3</v>
      </c>
      <c r="AH890" s="5">
        <v>7.5386754363800004E-4</v>
      </c>
      <c r="AI890" s="13">
        <v>0.33013836298323601</v>
      </c>
      <c r="AJ890" s="13">
        <v>0.120959463299738</v>
      </c>
      <c r="AK890" s="13">
        <v>0</v>
      </c>
      <c r="AL890" s="13">
        <v>2.5261221920534999E-2</v>
      </c>
      <c r="AM890" s="13">
        <v>-0.39020603242366808</v>
      </c>
      <c r="AN890" s="13">
        <v>1.0378139808575539</v>
      </c>
      <c r="AO890" s="13">
        <v>-0.49824964965450208</v>
      </c>
      <c r="AP890" s="13">
        <v>0.53956433120305181</v>
      </c>
      <c r="AQ890" s="13">
        <v>1.5360636305120561</v>
      </c>
      <c r="AR890" s="19">
        <v>2.2854938813984412E-3</v>
      </c>
      <c r="AS890" s="19">
        <v>4.1695520451437001E-4</v>
      </c>
      <c r="AT890" s="19">
        <v>1.6722422358583407E-3</v>
      </c>
      <c r="AU890" s="19">
        <v>4.3566440737823178E-4</v>
      </c>
      <c r="AV890" s="19">
        <v>-4.0359452302737599E-5</v>
      </c>
      <c r="AW890" s="19">
        <v>1.0189181694625449E-3</v>
      </c>
      <c r="AX890" s="19">
        <v>1.1016469826718021E-5</v>
      </c>
      <c r="AY890" s="19">
        <v>4.1226388016049574E-3</v>
      </c>
      <c r="AZ890" s="19">
        <v>-2.6221532831384288E-3</v>
      </c>
      <c r="BA890" s="19">
        <v>1.8524445464430575E-4</v>
      </c>
      <c r="BB890" s="19">
        <v>1.9255149165036478E-5</v>
      </c>
      <c r="BC890" s="19">
        <v>1.6360341561659126E-7</v>
      </c>
      <c r="BD890" s="19">
        <v>-5.5012687964666108E-7</v>
      </c>
      <c r="BE890" s="19">
        <v>-2.9461394053286972E-6</v>
      </c>
      <c r="BF890" s="19">
        <v>6.9485825956269225E-7</v>
      </c>
      <c r="BG890" s="19">
        <v>7.5086784014155401E-3</v>
      </c>
      <c r="BH890" s="19">
        <v>-1.1245583939643319E-6</v>
      </c>
      <c r="BI890" t="s">
        <v>1002</v>
      </c>
      <c r="BJ890" t="s">
        <v>858</v>
      </c>
      <c r="BK890" s="5">
        <v>9.1910898685455322E-2</v>
      </c>
      <c r="BL890" s="5" t="s">
        <v>1006</v>
      </c>
      <c r="BM890" s="5" t="s">
        <v>858</v>
      </c>
      <c r="BN890" s="5">
        <v>-2.5069177150726318E-2</v>
      </c>
      <c r="BO890" s="5">
        <f xml:space="preserve"> IF(ISBLANK(TBL_DATA[[#This Row],[SMALL.CAP]]),"",  SUM(TBL_DATA[[#This Row],[LARGE.CAP]:[SMALL.CAP]])*SQRT(252))</f>
        <v>0.11913684868834584</v>
      </c>
    </row>
    <row r="891" spans="1:67" x14ac:dyDescent="0.25">
      <c r="A891" s="3">
        <f>DATE(YEAR(TBL_DATA[[#This Row],[Date]]), MONTH(TBL_DATA[[#This Row],[Date]]), DAY(TBL_DATA[[#This Row],[Date]]))</f>
        <v>42032</v>
      </c>
      <c r="B891" s="73" t="s">
        <v>1026</v>
      </c>
      <c r="C891" s="11">
        <v>1.3485464859847394E-3</v>
      </c>
      <c r="D891" s="6">
        <v>0.23341672006619962</v>
      </c>
      <c r="E891" s="83">
        <v>0.10433118535807528</v>
      </c>
      <c r="F891" s="55">
        <v>0.29538620315028369</v>
      </c>
      <c r="G891" s="121">
        <v>0.44869510507928101</v>
      </c>
      <c r="H891" s="120">
        <v>2.7537065171792871E-3</v>
      </c>
      <c r="I891" s="55">
        <v>8.1208493425193984E-2</v>
      </c>
      <c r="J891" s="6">
        <v>0.7690962716501184</v>
      </c>
      <c r="K891" s="6">
        <v>0.39642579186553323</v>
      </c>
      <c r="L891" s="6">
        <v>2.8812906160889124E-3</v>
      </c>
      <c r="M891" s="6">
        <v>5.8873790561235602E-2</v>
      </c>
      <c r="N891" s="6">
        <v>3.6347984701058607E-2</v>
      </c>
      <c r="O891" s="6">
        <v>-4.8555384668833579E-3</v>
      </c>
      <c r="P891" s="55">
        <v>-9.2816582185209547E-3</v>
      </c>
      <c r="Q891" s="55">
        <v>-8.0349186640744242E-3</v>
      </c>
      <c r="R891" s="6">
        <v>3.7750436745415117E-2</v>
      </c>
      <c r="S891" s="83">
        <v>4.8636004062165089E-2</v>
      </c>
      <c r="T891" s="87">
        <v>0.77618294252059927</v>
      </c>
      <c r="U891" s="83">
        <v>5.0296732465653582E-2</v>
      </c>
      <c r="V891" s="83">
        <v>5.0635222059152919E-2</v>
      </c>
      <c r="W891" s="29">
        <v>0.99331513559664242</v>
      </c>
      <c r="X891">
        <v>0.66984707589067016</v>
      </c>
      <c r="Y891">
        <v>0.62962353185497533</v>
      </c>
      <c r="Z891" s="5">
        <v>0</v>
      </c>
      <c r="AA891">
        <v>0</v>
      </c>
      <c r="AB891" s="5">
        <f>SUM(TBL_DATA[[#This Row],[Consumer.Discretionary.1]:[Utilities.1]])*SQRT(252)</f>
        <v>0.11559609088149321</v>
      </c>
      <c r="AC891" s="5">
        <v>0.26280862395424298</v>
      </c>
      <c r="AD891" s="5">
        <v>5.6198591764269001E-2</v>
      </c>
      <c r="AE891" s="5">
        <v>4.3879377683936988E-2</v>
      </c>
      <c r="AF891" s="5">
        <v>0.100219654126561</v>
      </c>
      <c r="AG891" s="5">
        <v>-5.1230374568449998E-3</v>
      </c>
      <c r="AH891" s="5">
        <v>7.7435285438200001E-4</v>
      </c>
      <c r="AI891" s="13">
        <v>0.34154491711758694</v>
      </c>
      <c r="AJ891" s="13">
        <v>0.11896532264141299</v>
      </c>
      <c r="AK891" s="13">
        <v>0</v>
      </c>
      <c r="AL891" s="13">
        <v>2.4046443182420999E-2</v>
      </c>
      <c r="AM891" s="13">
        <v>-0.39663980877406002</v>
      </c>
      <c r="AN891" s="13">
        <v>1.026587700558419</v>
      </c>
      <c r="AO891" s="13">
        <v>-0.47991326346451102</v>
      </c>
      <c r="AP891" s="13">
        <v>0.54667443709390795</v>
      </c>
      <c r="AQ891" s="13">
        <v>1.5065009640229299</v>
      </c>
      <c r="AR891" s="19">
        <v>2.1901056986789458E-3</v>
      </c>
      <c r="AS891" s="19">
        <v>4.0079217018826438E-4</v>
      </c>
      <c r="AT891" s="19">
        <v>1.6437034678710408E-3</v>
      </c>
      <c r="AU891" s="19">
        <v>4.2197641318505926E-4</v>
      </c>
      <c r="AV891" s="19">
        <v>-3.8850360739461356E-5</v>
      </c>
      <c r="AW891" s="19">
        <v>9.8282291049809809E-4</v>
      </c>
      <c r="AX891" s="19">
        <v>1.0142231732600428E-5</v>
      </c>
      <c r="AY891" s="19">
        <v>3.9838226292167583E-3</v>
      </c>
      <c r="AZ891" s="19">
        <v>-2.5124904369379004E-3</v>
      </c>
      <c r="BA891" s="19">
        <v>1.8099195069496633E-4</v>
      </c>
      <c r="BB891" s="19">
        <v>1.8852587603347376E-5</v>
      </c>
      <c r="BC891" s="19">
        <v>4.3336535908159034E-8</v>
      </c>
      <c r="BD891" s="19">
        <v>-1.4565423350111402E-7</v>
      </c>
      <c r="BE891" s="19">
        <v>-7.798907528783529E-7</v>
      </c>
      <c r="BF891" s="19">
        <v>1.8397148833001009E-7</v>
      </c>
      <c r="BG891" s="19">
        <v>7.2828651202944423E-3</v>
      </c>
      <c r="BH891" s="19">
        <v>-2.9762134058040882E-7</v>
      </c>
      <c r="BI891" t="s">
        <v>1002</v>
      </c>
      <c r="BJ891" t="s">
        <v>858</v>
      </c>
      <c r="BK891" s="5">
        <v>9.1441363096237183E-2</v>
      </c>
      <c r="BL891" s="5" t="s">
        <v>965</v>
      </c>
      <c r="BM891" s="5" t="s">
        <v>858</v>
      </c>
      <c r="BN891" s="5">
        <v>-1.263565756380558E-2</v>
      </c>
      <c r="BO891" s="5">
        <f xml:space="preserve"> IF(ISBLANK(TBL_DATA[[#This Row],[SMALL.CAP]]),"",  SUM(TBL_DATA[[#This Row],[LARGE.CAP]:[SMALL.CAP]])*SQRT(252))</f>
        <v>0.11559609088149324</v>
      </c>
    </row>
    <row r="892" spans="1:67" x14ac:dyDescent="0.25">
      <c r="A892" s="3">
        <f>DATE(YEAR(TBL_DATA[[#This Row],[Date]]), MONTH(TBL_DATA[[#This Row],[Date]]), DAY(TBL_DATA[[#This Row],[Date]]))</f>
        <v>42033</v>
      </c>
      <c r="B892" s="73" t="s">
        <v>1027</v>
      </c>
      <c r="C892" s="11">
        <v>5.2848671546212953E-3</v>
      </c>
      <c r="D892" s="6">
        <v>0.23993516357803824</v>
      </c>
      <c r="E892" s="83">
        <v>0.12498646908617905</v>
      </c>
      <c r="F892" s="55">
        <v>0.30742161003333102</v>
      </c>
      <c r="G892" s="121">
        <v>0.46850835768473037</v>
      </c>
      <c r="H892" s="120">
        <v>2.7386134231765884E-3</v>
      </c>
      <c r="I892" s="55">
        <v>0.11415933741294104</v>
      </c>
      <c r="J892" s="6">
        <v>0.83811631414675802</v>
      </c>
      <c r="K892" s="6">
        <v>0.42427557258646631</v>
      </c>
      <c r="L892" s="6">
        <v>2.8502951966753068E-3</v>
      </c>
      <c r="M892" s="6">
        <v>5.9632467899250335E-2</v>
      </c>
      <c r="N892" s="6">
        <v>3.6347984701058607E-2</v>
      </c>
      <c r="O892" s="6">
        <v>0</v>
      </c>
      <c r="P892" s="55">
        <v>-9.3405131171980741E-3</v>
      </c>
      <c r="Q892" s="55">
        <v>-8.0777074484866349E-3</v>
      </c>
      <c r="R892" s="6">
        <v>4.3164987429769708E-2</v>
      </c>
      <c r="S892" s="83">
        <v>4.8723012175298522E-2</v>
      </c>
      <c r="T892" s="87">
        <v>0.88592608508004744</v>
      </c>
      <c r="U892" s="83">
        <v>5.9679774095967586E-2</v>
      </c>
      <c r="V892" s="83">
        <v>5.0923933431737331E-2</v>
      </c>
      <c r="W892" s="29">
        <v>1.1719395984202068</v>
      </c>
      <c r="X892">
        <v>0.68447670353689194</v>
      </c>
      <c r="Y892">
        <v>0.65136439309073857</v>
      </c>
      <c r="Z892" s="5">
        <v>0</v>
      </c>
      <c r="AA892">
        <v>0</v>
      </c>
      <c r="AB892" s="5">
        <f>SUM(TBL_DATA[[#This Row],[Consumer.Discretionary.1]:[Utilities.1]])*SQRT(252)</f>
        <v>0.1150963387518652</v>
      </c>
      <c r="AC892" s="5">
        <v>0.26042406777781202</v>
      </c>
      <c r="AD892" s="5">
        <v>5.6417140573767004E-2</v>
      </c>
      <c r="AE892" s="5">
        <v>4.2835254614238989E-2</v>
      </c>
      <c r="AF892" s="5">
        <v>9.9406104584240998E-2</v>
      </c>
      <c r="AG892" s="5">
        <v>-5.072661989039E-3</v>
      </c>
      <c r="AH892" s="5">
        <v>7.9703902636000005E-4</v>
      </c>
      <c r="AI892" s="13">
        <v>0.34882261038023399</v>
      </c>
      <c r="AJ892" s="13">
        <v>0.123301359646453</v>
      </c>
      <c r="AK892" s="13">
        <v>0</v>
      </c>
      <c r="AL892" s="13">
        <v>2.4519619352252001E-2</v>
      </c>
      <c r="AM892" s="13">
        <v>-0.41695807204813495</v>
      </c>
      <c r="AN892" s="13">
        <v>1.0304497938328359</v>
      </c>
      <c r="AO892" s="13">
        <v>-0.49595733191465197</v>
      </c>
      <c r="AP892" s="13">
        <v>0.53449246191818389</v>
      </c>
      <c r="AQ892" s="13">
        <v>1.5264071257474878</v>
      </c>
      <c r="AR892" s="19">
        <v>2.2713718337359638E-3</v>
      </c>
      <c r="AS892" s="19">
        <v>4.0534476045828898E-4</v>
      </c>
      <c r="AT892" s="19">
        <v>1.8141526996769458E-3</v>
      </c>
      <c r="AU892" s="19">
        <v>4.4672625231117309E-4</v>
      </c>
      <c r="AV892" s="19">
        <v>-3.8864322069658831E-5</v>
      </c>
      <c r="AW892" s="19">
        <v>9.8077572209834675E-4</v>
      </c>
      <c r="AX892" s="19">
        <v>1.1398329554238282E-5</v>
      </c>
      <c r="AY892" s="19">
        <v>3.9898342749644733E-3</v>
      </c>
      <c r="AZ892" s="19">
        <v>-2.8463229506690297E-3</v>
      </c>
      <c r="BA892" s="19">
        <v>1.9932606469909956E-4</v>
      </c>
      <c r="BB892" s="19">
        <v>1.6645172180195476E-5</v>
      </c>
      <c r="BC892" s="19">
        <v>7.1048948111107649E-7</v>
      </c>
      <c r="BD892" s="19">
        <v>-2.3893953516433517E-6</v>
      </c>
      <c r="BE892" s="19">
        <v>-1.2796821753993964E-5</v>
      </c>
      <c r="BF892" s="19">
        <v>3.0180271292505195E-6</v>
      </c>
      <c r="BG892" s="19">
        <v>7.2667304865852191E-3</v>
      </c>
      <c r="BH892" s="19">
        <v>-4.8849491499055061E-6</v>
      </c>
      <c r="BI892" t="s">
        <v>1002</v>
      </c>
      <c r="BJ892" t="s">
        <v>858</v>
      </c>
      <c r="BK892" s="5">
        <v>9.2054709792137146E-2</v>
      </c>
      <c r="BL892" s="5" t="s">
        <v>965</v>
      </c>
      <c r="BM892" s="5" t="s">
        <v>858</v>
      </c>
      <c r="BN892" s="5">
        <v>-1.2067277915775776E-2</v>
      </c>
      <c r="BO892" s="5">
        <f xml:space="preserve"> IF(ISBLANK(TBL_DATA[[#This Row],[SMALL.CAP]]),"",  SUM(TBL_DATA[[#This Row],[LARGE.CAP]:[SMALL.CAP]])*SQRT(252))</f>
        <v>0.1150963387518652</v>
      </c>
    </row>
    <row r="893" spans="1:67" x14ac:dyDescent="0.25">
      <c r="A893" s="3">
        <f>DATE(YEAR(TBL_DATA[[#This Row],[Date]]), MONTH(TBL_DATA[[#This Row],[Date]]), DAY(TBL_DATA[[#This Row],[Date]]))</f>
        <v>42034</v>
      </c>
      <c r="B893" s="73" t="s">
        <v>1028</v>
      </c>
      <c r="C893" s="11">
        <v>-6.1232049325330214E-3</v>
      </c>
      <c r="D893" s="6">
        <v>0.23234278646839601</v>
      </c>
      <c r="E893" s="83">
        <v>7.7886600253110894E-2</v>
      </c>
      <c r="F893" s="55">
        <v>0.31767034427617857</v>
      </c>
      <c r="G893" s="121">
        <v>0.52843144075856974</v>
      </c>
      <c r="H893" s="120">
        <v>2.5597903950347447E-3</v>
      </c>
      <c r="I893" s="55">
        <v>6.850238936589248E-2</v>
      </c>
      <c r="J893" s="6">
        <v>0.85438297237413741</v>
      </c>
      <c r="K893" s="6">
        <v>0.46074756800553629</v>
      </c>
      <c r="L893" s="6">
        <v>2.7373355676459541E-3</v>
      </c>
      <c r="M893" s="6">
        <v>5.9174180843999252E-2</v>
      </c>
      <c r="N893" s="6">
        <v>3.8355580381628666E-2</v>
      </c>
      <c r="O893" s="6">
        <v>-6.123204932533044E-3</v>
      </c>
      <c r="P893" s="55">
        <v>-9.4888104026311943E-3</v>
      </c>
      <c r="Q893" s="55">
        <v>-8.2357096398486176E-3</v>
      </c>
      <c r="R893" s="6">
        <v>5.6863680495817581E-2</v>
      </c>
      <c r="S893" s="83">
        <v>4.7432337603162331E-2</v>
      </c>
      <c r="T893" s="87">
        <v>1.1988378260325601</v>
      </c>
      <c r="U893" s="83">
        <v>6.9998505025324009E-2</v>
      </c>
      <c r="V893" s="83">
        <v>4.9875680247460079E-2</v>
      </c>
      <c r="W893" s="29">
        <v>1.4034596556482792</v>
      </c>
      <c r="X893">
        <v>0.72693289976349929</v>
      </c>
      <c r="Y893">
        <v>0.6787838890291491</v>
      </c>
      <c r="Z893" s="5">
        <v>0</v>
      </c>
      <c r="AA893">
        <v>0</v>
      </c>
      <c r="AB893" s="5">
        <f>SUM(TBL_DATA[[#This Row],[Consumer.Discretionary.1]:[Utilities.1]])*SQRT(252)</f>
        <v>0.11159871425451276</v>
      </c>
      <c r="AC893" s="5">
        <v>0.25633184268741999</v>
      </c>
      <c r="AD893" s="5">
        <v>5.5218077629036001E-2</v>
      </c>
      <c r="AE893" s="5">
        <v>4.318848396005201E-2</v>
      </c>
      <c r="AF893" s="5">
        <v>0.100161795251867</v>
      </c>
      <c r="AG893" s="5">
        <v>-5.0278385624110003E-3</v>
      </c>
      <c r="AH893" s="5">
        <v>7.6801191331700002E-4</v>
      </c>
      <c r="AI893" s="13">
        <v>0.35154734277046401</v>
      </c>
      <c r="AJ893" s="13">
        <v>0.12024510793516598</v>
      </c>
      <c r="AK893" s="13">
        <v>0</v>
      </c>
      <c r="AL893" s="13">
        <v>2.4135593501442003E-2</v>
      </c>
      <c r="AM893" s="13">
        <v>-0.43058980771160799</v>
      </c>
      <c r="AN893" s="13">
        <v>1.020019263573295</v>
      </c>
      <c r="AO893" s="13">
        <v>-0.50404065419855004</v>
      </c>
      <c r="AP893" s="13">
        <v>0.51597860937474493</v>
      </c>
      <c r="AQ893" s="13">
        <v>1.524059917771845</v>
      </c>
      <c r="AR893" s="19">
        <v>2.203333068970774E-3</v>
      </c>
      <c r="AS893" s="19">
        <v>3.937676016571565E-4</v>
      </c>
      <c r="AT893" s="19">
        <v>1.756410058382163E-3</v>
      </c>
      <c r="AU893" s="19">
        <v>4.3225899436801613E-4</v>
      </c>
      <c r="AV893" s="19">
        <v>-3.7497093524631463E-5</v>
      </c>
      <c r="AW893" s="19">
        <v>9.5855687675938433E-4</v>
      </c>
      <c r="AX893" s="19">
        <v>1.0973872963917792E-5</v>
      </c>
      <c r="AY893" s="19">
        <v>3.87205862074413E-3</v>
      </c>
      <c r="AZ893" s="19">
        <v>-2.7706168099888946E-3</v>
      </c>
      <c r="BA893" s="19">
        <v>1.9461301474853256E-4</v>
      </c>
      <c r="BB893" s="19">
        <v>1.6199998538492386E-5</v>
      </c>
      <c r="BC893" s="19">
        <v>6.5211976184163425E-7</v>
      </c>
      <c r="BD893" s="19">
        <v>-2.193091871072213E-6</v>
      </c>
      <c r="BE893" s="19">
        <v>-1.1745474766809834E-5</v>
      </c>
      <c r="BF893" s="19">
        <v>2.7700775242163375E-6</v>
      </c>
      <c r="BG893" s="19">
        <v>7.0450581854020825E-3</v>
      </c>
      <c r="BH893" s="19">
        <v>-4.4836124312172534E-6</v>
      </c>
      <c r="BI893" t="s">
        <v>1002</v>
      </c>
      <c r="BJ893" t="s">
        <v>858</v>
      </c>
      <c r="BK893" s="5">
        <v>9.2050783336162567E-2</v>
      </c>
      <c r="BL893" s="5" t="s">
        <v>965</v>
      </c>
      <c r="BM893" s="5" t="s">
        <v>858</v>
      </c>
      <c r="BN893" s="5">
        <v>-1.2510442174971104E-2</v>
      </c>
      <c r="BO893" s="5">
        <f xml:space="preserve"> IF(ISBLANK(TBL_DATA[[#This Row],[SMALL.CAP]]),"",  SUM(TBL_DATA[[#This Row],[LARGE.CAP]:[SMALL.CAP]])*SQRT(252))</f>
        <v>0.11159871425451276</v>
      </c>
    </row>
    <row r="894" spans="1:67" x14ac:dyDescent="0.25">
      <c r="A894" s="3">
        <f>DATE(YEAR(TBL_DATA[[#This Row],[Date]]), MONTH(TBL_DATA[[#This Row],[Date]]), DAY(TBL_DATA[[#This Row],[Date]]))</f>
        <v>42037</v>
      </c>
      <c r="B894" s="73" t="s">
        <v>1029</v>
      </c>
      <c r="C894" s="11">
        <v>-3.1363321170703078E-3</v>
      </c>
      <c r="D894" s="6">
        <v>0.22847775020795535</v>
      </c>
      <c r="E894" s="83">
        <v>5.3699612546771913E-2</v>
      </c>
      <c r="F894" s="55">
        <v>0.29895725227319697</v>
      </c>
      <c r="G894" s="121">
        <v>0.47449391526229573</v>
      </c>
      <c r="H894" s="120">
        <v>2.7207315590805732E-3</v>
      </c>
      <c r="I894" s="55">
        <v>6.6374283839357062E-2</v>
      </c>
      <c r="J894" s="6">
        <v>0.87565319426599575</v>
      </c>
      <c r="K894" s="6">
        <v>0.46551200483887917</v>
      </c>
      <c r="L894" s="6">
        <v>2.7438843163935678E-3</v>
      </c>
      <c r="M894" s="6">
        <v>5.9579532361533065E-2</v>
      </c>
      <c r="N894" s="6">
        <v>3.8865111128180821E-2</v>
      </c>
      <c r="O894" s="6">
        <v>-9.2403326453139867E-3</v>
      </c>
      <c r="P894" s="55">
        <v>-9.6187439414252788E-3</v>
      </c>
      <c r="Q894" s="55">
        <v>-8.357059260985171E-3</v>
      </c>
      <c r="R894" s="6">
        <v>3.5482510753335195E-2</v>
      </c>
      <c r="S894" s="83">
        <v>4.8236776600663341E-2</v>
      </c>
      <c r="T894" s="87">
        <v>0.73559041987990648</v>
      </c>
      <c r="U894" s="83">
        <v>5.4167372874474484E-2</v>
      </c>
      <c r="V894" s="83">
        <v>4.9721915804922384E-2</v>
      </c>
      <c r="W894" s="29">
        <v>1.0894063914792278</v>
      </c>
      <c r="X894">
        <v>0.68883518729976023</v>
      </c>
      <c r="Y894">
        <v>0.68228440172620031</v>
      </c>
      <c r="Z894" s="5">
        <v>0</v>
      </c>
      <c r="AA894">
        <v>0</v>
      </c>
      <c r="AB894" s="5">
        <f>SUM(TBL_DATA[[#This Row],[Consumer.Discretionary.1]:[Utilities.1]])*SQRT(252)</f>
        <v>0.10835478017278766</v>
      </c>
      <c r="AC894" s="5">
        <v>0.25980499824375203</v>
      </c>
      <c r="AD894" s="5">
        <v>5.4841912804864001E-2</v>
      </c>
      <c r="AE894" s="5">
        <v>4.1385940514307003E-2</v>
      </c>
      <c r="AF894" s="5">
        <v>0.10442103682338699</v>
      </c>
      <c r="AG894" s="5">
        <v>-4.2655260753630001E-3</v>
      </c>
      <c r="AH894" s="5">
        <v>7.6864151007900001E-4</v>
      </c>
      <c r="AI894" s="13">
        <v>0.35447125747298797</v>
      </c>
      <c r="AJ894" s="13">
        <v>0.11673285038823601</v>
      </c>
      <c r="AK894" s="13">
        <v>0</v>
      </c>
      <c r="AL894" s="13">
        <v>2.4469371237694999E-2</v>
      </c>
      <c r="AM894" s="13">
        <v>-0.43631258639582904</v>
      </c>
      <c r="AN894" s="13">
        <v>1.0329807841566818</v>
      </c>
      <c r="AO894" s="13">
        <v>-0.51666288763256607</v>
      </c>
      <c r="AP894" s="13">
        <v>0.51631789652411575</v>
      </c>
      <c r="AQ894" s="13">
        <v>1.5496436717892479</v>
      </c>
      <c r="AR894" s="19">
        <v>2.1742693025231896E-3</v>
      </c>
      <c r="AS894" s="19">
        <v>3.9047271765324483E-4</v>
      </c>
      <c r="AT894" s="19">
        <v>1.693249158827568E-3</v>
      </c>
      <c r="AU894" s="19">
        <v>4.3843724401172756E-4</v>
      </c>
      <c r="AV894" s="19">
        <v>-3.712726235013047E-5</v>
      </c>
      <c r="AW894" s="19">
        <v>9.7107968336820481E-4</v>
      </c>
      <c r="AX894" s="19">
        <v>1.165007229018133E-5</v>
      </c>
      <c r="AY894" s="19">
        <v>3.7692244253346341E-3</v>
      </c>
      <c r="AZ894" s="19">
        <v>-2.795305976041476E-3</v>
      </c>
      <c r="BA894" s="19">
        <v>1.9434788285028706E-4</v>
      </c>
      <c r="BB894" s="19">
        <v>1.5412315872295901E-5</v>
      </c>
      <c r="BC894" s="19">
        <v>7.8902931348943884E-7</v>
      </c>
      <c r="BD894" s="19">
        <v>-2.6535420431958974E-6</v>
      </c>
      <c r="BE894" s="19">
        <v>-1.4211537239253137E-5</v>
      </c>
      <c r="BF894" s="19">
        <v>3.3516693730741855E-6</v>
      </c>
      <c r="BG894" s="19">
        <v>6.8438589505296415E-3</v>
      </c>
      <c r="BH894" s="19">
        <v>-5.4250055940292721E-6</v>
      </c>
      <c r="BI894" t="s">
        <v>1002</v>
      </c>
      <c r="BJ894" t="s">
        <v>858</v>
      </c>
      <c r="BK894" s="5">
        <v>9.3606844544410706E-2</v>
      </c>
      <c r="BL894" s="5" t="s">
        <v>965</v>
      </c>
      <c r="BM894" s="5" t="s">
        <v>858</v>
      </c>
      <c r="BN894" s="5">
        <v>-1.1364854872226715E-2</v>
      </c>
      <c r="BO894" s="5">
        <f xml:space="preserve"> IF(ISBLANK(TBL_DATA[[#This Row],[SMALL.CAP]]),"",  SUM(TBL_DATA[[#This Row],[LARGE.CAP]:[SMALL.CAP]])*SQRT(252))</f>
        <v>0.1083547801727877</v>
      </c>
    </row>
    <row r="895" spans="1:67" x14ac:dyDescent="0.25">
      <c r="A895" s="3">
        <f>DATE(YEAR(TBL_DATA[[#This Row],[Date]]), MONTH(TBL_DATA[[#This Row],[Date]]), DAY(TBL_DATA[[#This Row],[Date]]))</f>
        <v>42038</v>
      </c>
      <c r="B895" s="73" t="s">
        <v>1030</v>
      </c>
      <c r="C895" s="11">
        <v>-8.8775385000601005E-4</v>
      </c>
      <c r="D895" s="6">
        <v>0.22738716435556139</v>
      </c>
      <c r="E895" s="83">
        <v>8.0914913542136091E-3</v>
      </c>
      <c r="F895" s="55">
        <v>0.26732013363430901</v>
      </c>
      <c r="G895" s="121">
        <v>0.43279858609468441</v>
      </c>
      <c r="H895" s="120">
        <v>2.6662080285534129E-3</v>
      </c>
      <c r="I895" s="55">
        <v>3.2578182137196876E-2</v>
      </c>
      <c r="J895" s="6">
        <v>0.79070850008389792</v>
      </c>
      <c r="K895" s="6">
        <v>0.39819911107238226</v>
      </c>
      <c r="L895" s="6">
        <v>2.7463241246706033E-3</v>
      </c>
      <c r="M895" s="6">
        <v>5.6198619816697853E-2</v>
      </c>
      <c r="N895" s="6">
        <v>3.8905645998988971E-2</v>
      </c>
      <c r="O895" s="6">
        <v>-1.0119883354438919E-2</v>
      </c>
      <c r="P895" s="55">
        <v>-9.2299331654863911E-3</v>
      </c>
      <c r="Q895" s="55">
        <v>-8.0398443065415274E-3</v>
      </c>
      <c r="R895" s="6">
        <v>2.6819421297970214E-2</v>
      </c>
      <c r="S895" s="83">
        <v>4.8779197675134382E-2</v>
      </c>
      <c r="T895" s="87">
        <v>0.54981267786701715</v>
      </c>
      <c r="U895" s="83">
        <v>4.6451240848234931E-2</v>
      </c>
      <c r="V895" s="83">
        <v>4.9995122104701195E-2</v>
      </c>
      <c r="W895" s="29">
        <v>0.92911545952333974</v>
      </c>
      <c r="X895">
        <v>0.65787429353538684</v>
      </c>
      <c r="Y895">
        <v>0.63103019822539574</v>
      </c>
      <c r="Z895" s="5">
        <v>0</v>
      </c>
      <c r="AA895">
        <v>0</v>
      </c>
      <c r="AB895" s="5">
        <f>SUM(TBL_DATA[[#This Row],[Consumer.Discretionary.1]:[Utilities.1]])*SQRT(252)</f>
        <v>0.10507747096865427</v>
      </c>
      <c r="AC895" s="5">
        <v>0.26160391261702098</v>
      </c>
      <c r="AD895" s="5">
        <v>5.2921952771802998E-2</v>
      </c>
      <c r="AE895" s="5">
        <v>4.8924109906229009E-2</v>
      </c>
      <c r="AF895" s="5">
        <v>0.10449036307210399</v>
      </c>
      <c r="AG895" s="5">
        <v>-4.2571810110079997E-3</v>
      </c>
      <c r="AH895" s="5">
        <v>7.4911208614599997E-4</v>
      </c>
      <c r="AI895" s="13">
        <v>0.35598863156407901</v>
      </c>
      <c r="AJ895" s="13">
        <v>0.12022706651180498</v>
      </c>
      <c r="AK895" s="13">
        <v>0</v>
      </c>
      <c r="AL895" s="13">
        <v>2.4435707766487E-2</v>
      </c>
      <c r="AM895" s="13">
        <v>-0.42599167214080402</v>
      </c>
      <c r="AN895" s="13">
        <v>1.0446784450142068</v>
      </c>
      <c r="AO895" s="13">
        <v>-0.50558644187034507</v>
      </c>
      <c r="AP895" s="13">
        <v>0.53909200314386174</v>
      </c>
      <c r="AQ895" s="13">
        <v>1.5502648868845519</v>
      </c>
      <c r="AR895" s="19">
        <v>2.090875817020102E-3</v>
      </c>
      <c r="AS895" s="19">
        <v>3.8071463180565173E-4</v>
      </c>
      <c r="AT895" s="19">
        <v>1.6323754623170318E-3</v>
      </c>
      <c r="AU895" s="19">
        <v>4.1434429208334983E-4</v>
      </c>
      <c r="AV895" s="19">
        <v>-3.6099474997456069E-5</v>
      </c>
      <c r="AW895" s="19">
        <v>9.5685629556273701E-4</v>
      </c>
      <c r="AX895" s="19">
        <v>1.1540675512504467E-5</v>
      </c>
      <c r="AY895" s="19">
        <v>3.6399843576068215E-3</v>
      </c>
      <c r="AZ895" s="19">
        <v>-2.6730559028989589E-3</v>
      </c>
      <c r="BA895" s="19">
        <v>1.8689029375365242E-4</v>
      </c>
      <c r="BB895" s="19">
        <v>1.4832042202860052E-5</v>
      </c>
      <c r="BC895" s="19">
        <v>8.2717580448198387E-7</v>
      </c>
      <c r="BD895" s="19">
        <v>-2.7818369724389067E-6</v>
      </c>
      <c r="BE895" s="19">
        <v>-1.4898658365256896E-5</v>
      </c>
      <c r="BF895" s="19">
        <v>3.5137179943003987E-6</v>
      </c>
      <c r="BG895" s="19">
        <v>6.6382854000641882E-3</v>
      </c>
      <c r="BH895" s="19">
        <v>-5.6873085569773624E-6</v>
      </c>
      <c r="BI895" t="s">
        <v>1002</v>
      </c>
      <c r="BJ895" t="s">
        <v>858</v>
      </c>
      <c r="BK895" s="5">
        <v>9.4861291348934174E-2</v>
      </c>
      <c r="BL895" s="5" t="s">
        <v>965</v>
      </c>
      <c r="BM895" s="5" t="s">
        <v>858</v>
      </c>
      <c r="BN895" s="5">
        <v>-1.1911935172975063E-2</v>
      </c>
      <c r="BO895" s="5">
        <f xml:space="preserve"> IF(ISBLANK(TBL_DATA[[#This Row],[SMALL.CAP]]),"",  SUM(TBL_DATA[[#This Row],[LARGE.CAP]:[SMALL.CAP]])*SQRT(252))</f>
        <v>0.10507747096865427</v>
      </c>
    </row>
    <row r="896" spans="1:67" x14ac:dyDescent="0.25">
      <c r="A896" s="3">
        <f>DATE(YEAR(TBL_DATA[[#This Row],[Date]]), MONTH(TBL_DATA[[#This Row],[Date]]), DAY(TBL_DATA[[#This Row],[Date]]))</f>
        <v>42039</v>
      </c>
      <c r="B896" s="73" t="s">
        <v>1031</v>
      </c>
      <c r="C896" s="11">
        <v>1.9071929772523179E-4</v>
      </c>
      <c r="D896" s="6">
        <v>0.22762125077358442</v>
      </c>
      <c r="E896" s="83">
        <v>1.88324557208146E-2</v>
      </c>
      <c r="F896" s="55">
        <v>0.26614244600310871</v>
      </c>
      <c r="G896" s="121">
        <v>0.4319628069386911</v>
      </c>
      <c r="H896" s="120">
        <v>2.6638999520315729E-3</v>
      </c>
      <c r="I896" s="55">
        <v>3.6032553701557557E-2</v>
      </c>
      <c r="J896" s="6">
        <v>0.78905894842687441</v>
      </c>
      <c r="K896" s="6">
        <v>0.3959888489506056</v>
      </c>
      <c r="L896" s="6">
        <v>2.7469578902957698E-3</v>
      </c>
      <c r="M896" s="6">
        <v>5.6108646713456556E-2</v>
      </c>
      <c r="N896" s="6">
        <v>3.8799744293995214E-2</v>
      </c>
      <c r="O896" s="6">
        <v>-9.9310941137599196E-3</v>
      </c>
      <c r="P896" s="55">
        <v>-9.1891533770655544E-3</v>
      </c>
      <c r="Q896" s="55">
        <v>-8.0009698315985193E-3</v>
      </c>
      <c r="R896" s="6">
        <v>1.9116773355533523E-2</v>
      </c>
      <c r="S896" s="83">
        <v>4.8369675772815056E-2</v>
      </c>
      <c r="T896" s="87">
        <v>0.3952222761492567</v>
      </c>
      <c r="U896" s="83">
        <v>3.8858928233266754E-2</v>
      </c>
      <c r="V896" s="83">
        <v>4.968461817242862E-2</v>
      </c>
      <c r="W896" s="29">
        <v>0.78211184190664984</v>
      </c>
      <c r="X896">
        <v>0.65723877467682246</v>
      </c>
      <c r="Y896">
        <v>0.62927644874935973</v>
      </c>
      <c r="Z896" s="5">
        <v>0</v>
      </c>
      <c r="AA896">
        <v>0</v>
      </c>
      <c r="AB896" s="5">
        <f>SUM(TBL_DATA[[#This Row],[Consumer.Discretionary.1]:[Utilities.1]])*SQRT(252)</f>
        <v>0.1162133350393202</v>
      </c>
      <c r="AC896" s="5">
        <v>0.27420287212871902</v>
      </c>
      <c r="AD896" s="5">
        <v>5.2756716415565001E-2</v>
      </c>
      <c r="AE896" s="5">
        <v>4.6920582193424994E-2</v>
      </c>
      <c r="AF896" s="5">
        <v>9.7724724914302008E-2</v>
      </c>
      <c r="AG896" s="5">
        <v>-4.2848190735020001E-3</v>
      </c>
      <c r="AH896" s="5">
        <v>-1.4319409321039999E-3</v>
      </c>
      <c r="AI896" s="13">
        <v>0.35052416644579398</v>
      </c>
      <c r="AJ896" s="13">
        <v>0.12321481037826401</v>
      </c>
      <c r="AK896" s="13">
        <v>0</v>
      </c>
      <c r="AL896" s="13">
        <v>2.3716952413899997E-2</v>
      </c>
      <c r="AM896" s="13">
        <v>-0.415117037425489</v>
      </c>
      <c r="AN896" s="13">
        <v>1.0510894726025111</v>
      </c>
      <c r="AO896" s="13">
        <v>-0.50286244514363698</v>
      </c>
      <c r="AP896" s="13">
        <v>0.54822702745887408</v>
      </c>
      <c r="AQ896" s="13">
        <v>1.553951917746148</v>
      </c>
      <c r="AR896" s="19">
        <v>2.3596337771451007E-3</v>
      </c>
      <c r="AS896" s="19">
        <v>3.6659094148194549E-4</v>
      </c>
      <c r="AT896" s="19">
        <v>1.881212264277927E-3</v>
      </c>
      <c r="AU896" s="19">
        <v>5.0605671889416247E-4</v>
      </c>
      <c r="AV896" s="19">
        <v>-3.6578074050703816E-5</v>
      </c>
      <c r="AW896" s="19">
        <v>1.3885164234478202E-3</v>
      </c>
      <c r="AX896" s="19">
        <v>3.2821703762895504E-6</v>
      </c>
      <c r="AY896" s="19">
        <v>4.1708419064927843E-3</v>
      </c>
      <c r="AZ896" s="19">
        <v>-3.5314165675285228E-3</v>
      </c>
      <c r="BA896" s="19">
        <v>1.975687391342758E-4</v>
      </c>
      <c r="BB896" s="19">
        <v>1.5043689459156957E-5</v>
      </c>
      <c r="BC896" s="19">
        <v>-7.1224790045079024E-7</v>
      </c>
      <c r="BD896" s="19">
        <v>2.3954649862826935E-6</v>
      </c>
      <c r="BE896" s="19">
        <v>1.2829659229337541E-5</v>
      </c>
      <c r="BF896" s="19">
        <v>-3.0256994524440191E-6</v>
      </c>
      <c r="BG896" s="19">
        <v>7.3043671724121358E-3</v>
      </c>
      <c r="BH896" s="19">
        <v>4.8976398553769235E-6</v>
      </c>
      <c r="BI896" t="s">
        <v>1002</v>
      </c>
      <c r="BJ896" t="s">
        <v>858</v>
      </c>
      <c r="BK896" s="5">
        <v>9.1955378651618958E-2</v>
      </c>
      <c r="BL896" s="5" t="s">
        <v>965</v>
      </c>
      <c r="BM896" s="5" t="s">
        <v>858</v>
      </c>
      <c r="BN896" s="5">
        <v>-9.9922902882099152E-3</v>
      </c>
      <c r="BO896" s="5">
        <f xml:space="preserve"> IF(ISBLANK(TBL_DATA[[#This Row],[SMALL.CAP]]),"",  SUM(TBL_DATA[[#This Row],[LARGE.CAP]:[SMALL.CAP]])*SQRT(252))</f>
        <v>0.11621333503932023</v>
      </c>
    </row>
    <row r="897" spans="1:67" x14ac:dyDescent="0.25">
      <c r="A897" s="3">
        <f>DATE(YEAR(TBL_DATA[[#This Row],[Date]]), MONTH(TBL_DATA[[#This Row],[Date]]), DAY(TBL_DATA[[#This Row],[Date]]))</f>
        <v>42040</v>
      </c>
      <c r="B897" s="73" t="s">
        <v>1032</v>
      </c>
      <c r="C897" s="11">
        <v>-1.1343674289352151E-3</v>
      </c>
      <c r="D897" s="6">
        <v>0.22622867721163797</v>
      </c>
      <c r="E897" s="83">
        <v>-2.9805102144720985E-3</v>
      </c>
      <c r="F897" s="55">
        <v>0.25899786675345066</v>
      </c>
      <c r="G897" s="121">
        <v>0.41646419647588112</v>
      </c>
      <c r="H897" s="120">
        <v>2.7016344012474589E-3</v>
      </c>
      <c r="I897" s="55">
        <v>1.4044277318275622E-2</v>
      </c>
      <c r="J897" s="6">
        <v>0.76703331776794914</v>
      </c>
      <c r="K897" s="6">
        <v>0.38115313202450046</v>
      </c>
      <c r="L897" s="6">
        <v>2.7821748632066118E-3</v>
      </c>
      <c r="M897" s="6">
        <v>5.6142674072893986E-2</v>
      </c>
      <c r="N897" s="6">
        <v>3.8866017484876565E-2</v>
      </c>
      <c r="O897" s="6">
        <v>-1.1054196032998953E-2</v>
      </c>
      <c r="P897" s="55">
        <v>-9.2281528822360619E-3</v>
      </c>
      <c r="Q897" s="55">
        <v>-8.0392487571267195E-3</v>
      </c>
      <c r="R897" s="6">
        <v>1.7441475645467719E-3</v>
      </c>
      <c r="S897" s="83">
        <v>4.824872703170615E-2</v>
      </c>
      <c r="T897" s="87">
        <v>3.6149089765635134E-2</v>
      </c>
      <c r="U897" s="83">
        <v>1.7569158680426522E-2</v>
      </c>
      <c r="V897" s="83">
        <v>4.9057979117842043E-2</v>
      </c>
      <c r="W897" s="29">
        <v>0.35813050183383405</v>
      </c>
      <c r="X897">
        <v>0.64534037257549681</v>
      </c>
      <c r="Y897">
        <v>0.61737600538448245</v>
      </c>
      <c r="Z897" s="5">
        <v>0</v>
      </c>
      <c r="AA897">
        <v>0</v>
      </c>
      <c r="AB897" s="5">
        <f>SUM(TBL_DATA[[#This Row],[Consumer.Discretionary.1]:[Utilities.1]])*SQRT(252)</f>
        <v>0.1143915528434699</v>
      </c>
      <c r="AC897" s="5">
        <v>0.27379092582595604</v>
      </c>
      <c r="AD897" s="5">
        <v>5.2402953394831003E-2</v>
      </c>
      <c r="AE897" s="5">
        <v>5.0182458654133996E-2</v>
      </c>
      <c r="AF897" s="5">
        <v>0.100580129779269</v>
      </c>
      <c r="AG897" s="5">
        <v>-4.2486429527189996E-3</v>
      </c>
      <c r="AH897" s="5">
        <v>-3.7440114627480003E-3</v>
      </c>
      <c r="AI897" s="13">
        <v>0.35353198918011403</v>
      </c>
      <c r="AJ897" s="13">
        <v>0.114652770157013</v>
      </c>
      <c r="AK897" s="13">
        <v>0</v>
      </c>
      <c r="AL897" s="13">
        <v>2.3597011562581E-2</v>
      </c>
      <c r="AM897" s="13">
        <v>-0.42773923940976</v>
      </c>
      <c r="AN897" s="13">
        <v>1.0533100659618102</v>
      </c>
      <c r="AO897" s="13">
        <v>-0.52030372123313906</v>
      </c>
      <c r="AP897" s="13">
        <v>0.53300634472867114</v>
      </c>
      <c r="AQ897" s="13">
        <v>1.5736137871949492</v>
      </c>
      <c r="AR897" s="19">
        <v>2.2876770630785017E-3</v>
      </c>
      <c r="AS897" s="19">
        <v>3.53584919797891E-4</v>
      </c>
      <c r="AT897" s="19">
        <v>1.7068040616786972E-3</v>
      </c>
      <c r="AU897" s="19">
        <v>4.5185683189140086E-4</v>
      </c>
      <c r="AV897" s="19">
        <v>-3.6584726693270128E-5</v>
      </c>
      <c r="AW897" s="19">
        <v>1.5627860941049665E-3</v>
      </c>
      <c r="AX897" s="19">
        <v>2.474696447805963E-6</v>
      </c>
      <c r="AY897" s="19">
        <v>3.8786366130486487E-3</v>
      </c>
      <c r="AZ897" s="19">
        <v>-3.176596555899107E-3</v>
      </c>
      <c r="BA897" s="19">
        <v>1.6011039552315517E-4</v>
      </c>
      <c r="BB897" s="19">
        <v>1.5241104886187316E-5</v>
      </c>
      <c r="BC897" s="19">
        <v>-1.1881192352572794E-6</v>
      </c>
      <c r="BD897" s="19">
        <v>3.995888953393702E-6</v>
      </c>
      <c r="BE897" s="19">
        <v>2.1401125896200807E-5</v>
      </c>
      <c r="BF897" s="19">
        <v>-5.0471848943519822E-6</v>
      </c>
      <c r="BG897" s="19">
        <v>7.1786590933639533E-3</v>
      </c>
      <c r="BH897" s="19">
        <v>8.169693780939649E-6</v>
      </c>
      <c r="BI897" t="s">
        <v>1002</v>
      </c>
      <c r="BJ897" t="s">
        <v>858</v>
      </c>
      <c r="BK897" s="5">
        <v>9.3076780438423157E-2</v>
      </c>
      <c r="BL897" s="5" t="s">
        <v>965</v>
      </c>
      <c r="BM897" s="5" t="s">
        <v>858</v>
      </c>
      <c r="BN897" s="5">
        <v>-9.9514098837971687E-3</v>
      </c>
      <c r="BO897" s="5">
        <f xml:space="preserve"> IF(ISBLANK(TBL_DATA[[#This Row],[SMALL.CAP]]),"",  SUM(TBL_DATA[[#This Row],[LARGE.CAP]:[SMALL.CAP]])*SQRT(252))</f>
        <v>0.11439155284346991</v>
      </c>
    </row>
    <row r="898" spans="1:67" x14ac:dyDescent="0.25">
      <c r="A898" s="3">
        <f>DATE(YEAR(TBL_DATA[[#This Row],[Date]]), MONTH(TBL_DATA[[#This Row],[Date]]), DAY(TBL_DATA[[#This Row],[Date]]))</f>
        <v>42041</v>
      </c>
      <c r="B898" s="73" t="s">
        <v>1033</v>
      </c>
      <c r="C898" s="11">
        <v>1.141143793903376E-3</v>
      </c>
      <c r="D898" s="6">
        <v>0.22762798045654442</v>
      </c>
      <c r="E898" s="83">
        <v>-6.3967711124209847E-3</v>
      </c>
      <c r="F898" s="55">
        <v>0.25406901798698567</v>
      </c>
      <c r="G898" s="122">
        <v>0.4088655664021415</v>
      </c>
      <c r="H898" s="120">
        <v>2.6869222430303766E-3</v>
      </c>
      <c r="I898" s="55">
        <v>3.1045006535952435E-3</v>
      </c>
      <c r="J898" s="6">
        <v>0.76739330906086711</v>
      </c>
      <c r="K898" s="6">
        <v>0.39229666698028581</v>
      </c>
      <c r="L898" s="6">
        <v>2.7243178680111195E-3</v>
      </c>
      <c r="M898" s="6">
        <v>5.5476907022242568E-2</v>
      </c>
      <c r="N898" s="6">
        <v>3.8866017484876565E-2</v>
      </c>
      <c r="O898" s="6">
        <v>-9.9256666662952409E-3</v>
      </c>
      <c r="P898" s="55">
        <v>-9.1705464630448888E-3</v>
      </c>
      <c r="Q898" s="55">
        <v>-7.9957409395064946E-3</v>
      </c>
      <c r="R898" s="54">
        <v>1.5305938430536736E-2</v>
      </c>
      <c r="S898" s="83">
        <v>4.7925214624444171E-2</v>
      </c>
      <c r="T898" s="87">
        <v>0.31937130695143451</v>
      </c>
      <c r="U898" s="83">
        <v>3.1579504493738808E-2</v>
      </c>
      <c r="V898" s="83">
        <v>4.8743298460967088E-2</v>
      </c>
      <c r="W898" s="29">
        <v>0.64787376913007244</v>
      </c>
      <c r="X898">
        <v>0.63942596631833892</v>
      </c>
      <c r="Y898">
        <v>0.62633590586863674</v>
      </c>
      <c r="Z898" s="5">
        <v>0</v>
      </c>
      <c r="AA898">
        <v>0</v>
      </c>
      <c r="AB898" s="5">
        <f>SUM(TBL_DATA[[#This Row],[Consumer.Discretionary.1]:[Utilities.1]])*SQRT(252)</f>
        <v>0.12763798334807852</v>
      </c>
      <c r="AC898" s="5">
        <v>0.27275621337173195</v>
      </c>
      <c r="AD898" s="5">
        <v>5.1908013357821997E-2</v>
      </c>
      <c r="AE898" s="5">
        <v>5.7214860766534995E-2</v>
      </c>
      <c r="AF898" s="5">
        <v>9.8802594201140001E-2</v>
      </c>
      <c r="AG898" s="5">
        <v>-4.2958470523929999E-3</v>
      </c>
      <c r="AH898" s="5">
        <v>-3.6912865251989995E-3</v>
      </c>
      <c r="AI898" s="13">
        <v>0.35358017633016103</v>
      </c>
      <c r="AJ898" s="13">
        <v>0.113408559311269</v>
      </c>
      <c r="AK898" s="13">
        <v>0</v>
      </c>
      <c r="AL898" s="13">
        <v>2.2861422211583E-2</v>
      </c>
      <c r="AM898" s="13">
        <v>-0.421811484219065</v>
      </c>
      <c r="AN898" s="13">
        <v>1.0471817408063231</v>
      </c>
      <c r="AO898" s="13">
        <v>-0.50644851905273802</v>
      </c>
      <c r="AP898" s="13">
        <v>0.54073322175358507</v>
      </c>
      <c r="AQ898" s="13">
        <v>1.553630259859061</v>
      </c>
      <c r="AR898" s="19">
        <v>2.3990858930804325E-3</v>
      </c>
      <c r="AS898" s="19">
        <v>3.5581143039017086E-4</v>
      </c>
      <c r="AT898" s="19">
        <v>1.9222699249207228E-3</v>
      </c>
      <c r="AU898" s="19">
        <v>9.1723513131903352E-4</v>
      </c>
      <c r="AV898" s="19">
        <v>-3.355782738109705E-5</v>
      </c>
      <c r="AW898" s="19">
        <v>1.2933731182876796E-3</v>
      </c>
      <c r="AX898" s="19">
        <v>-1.8613532152136663E-5</v>
      </c>
      <c r="AY898" s="19">
        <v>4.6115988971115194E-3</v>
      </c>
      <c r="AZ898" s="19">
        <v>-3.5850880276127413E-3</v>
      </c>
      <c r="BA898" s="19">
        <v>1.6297493262925518E-4</v>
      </c>
      <c r="BB898" s="19">
        <v>1.5347244759997959E-5</v>
      </c>
      <c r="BC898" s="19">
        <v>-2.456799609612681E-6</v>
      </c>
      <c r="BD898" s="19">
        <v>8.2626420566537591E-6</v>
      </c>
      <c r="BE898" s="19">
        <v>4.4252773802011869E-5</v>
      </c>
      <c r="BF898" s="19">
        <v>-1.0436493812799953E-5</v>
      </c>
      <c r="BG898" s="19">
        <v>7.9839220304725629E-3</v>
      </c>
      <c r="BH898" s="19">
        <v>1.6893032444023219E-5</v>
      </c>
      <c r="BI898" t="s">
        <v>1002</v>
      </c>
      <c r="BJ898" t="s">
        <v>858</v>
      </c>
      <c r="BK898" s="5">
        <v>9.2984683811664581E-2</v>
      </c>
      <c r="BL898" s="5" t="s">
        <v>879</v>
      </c>
      <c r="BM898" s="5" t="s">
        <v>858</v>
      </c>
      <c r="BN898" s="5">
        <v>-9.6625788137316704E-3</v>
      </c>
      <c r="BO898" s="5">
        <f xml:space="preserve"> IF(ISBLANK(TBL_DATA[[#This Row],[SMALL.CAP]]),"",  SUM(TBL_DATA[[#This Row],[LARGE.CAP]:[SMALL.CAP]])*SQRT(252))</f>
        <v>0.12763798334807858</v>
      </c>
    </row>
    <row r="899" spans="1:67" x14ac:dyDescent="0.25">
      <c r="A899" s="3">
        <f>DATE(YEAR(TBL_DATA[[#This Row],[Date]]), MONTH(TBL_DATA[[#This Row],[Date]]), DAY(TBL_DATA[[#This Row],[Date]]))</f>
        <v>42044</v>
      </c>
      <c r="B899" s="73" t="s">
        <v>1034</v>
      </c>
      <c r="C899" s="11">
        <v>-1.8599560032725173E-3</v>
      </c>
      <c r="D899" s="6">
        <v>0.22534464642450902</v>
      </c>
      <c r="E899" s="83">
        <v>-1.4498182299128914E-2</v>
      </c>
      <c r="F899" s="55">
        <v>0.25375150902910443</v>
      </c>
      <c r="G899" s="121">
        <v>0.40917762498817634</v>
      </c>
      <c r="H899" s="120">
        <v>2.6835324870980331E-3</v>
      </c>
      <c r="I899" s="55">
        <v>-4.3414877005608643E-3</v>
      </c>
      <c r="J899" s="6">
        <v>0.76476811733387229</v>
      </c>
      <c r="K899" s="6">
        <v>0.39928595070445694</v>
      </c>
      <c r="L899" s="6">
        <v>2.70590337798826E-3</v>
      </c>
      <c r="M899" s="6">
        <v>5.5421549090801409E-2</v>
      </c>
      <c r="N899" s="6">
        <v>3.9043630216351148E-2</v>
      </c>
      <c r="O899" s="6">
        <v>-1.1767161366265211E-2</v>
      </c>
      <c r="P899" s="55">
        <v>-9.2272972105886374E-3</v>
      </c>
      <c r="Q899" s="55">
        <v>-8.0536639730899567E-3</v>
      </c>
      <c r="R899" s="6">
        <v>-1.8173647002788229E-3</v>
      </c>
      <c r="S899" s="83">
        <v>4.6363374428664506E-2</v>
      </c>
      <c r="T899" s="87">
        <v>-3.9198283616630449E-2</v>
      </c>
      <c r="U899" s="83">
        <v>1.0555253291259392E-2</v>
      </c>
      <c r="V899" s="83">
        <v>4.6236933366586179E-2</v>
      </c>
      <c r="W899" s="29">
        <v>0.22828618860971661</v>
      </c>
      <c r="X899">
        <v>0.63966993441006448</v>
      </c>
      <c r="Y899">
        <v>0.63189077434668794</v>
      </c>
      <c r="Z899" s="5">
        <v>0</v>
      </c>
      <c r="AA899">
        <v>0</v>
      </c>
      <c r="AB899" s="5">
        <f>SUM(TBL_DATA[[#This Row],[Consumer.Discretionary.1]:[Utilities.1]])*SQRT(252)</f>
        <v>0.12645880614463698</v>
      </c>
      <c r="AC899" s="5">
        <v>0.26971670400342301</v>
      </c>
      <c r="AD899" s="5">
        <v>5.1321189740585998E-2</v>
      </c>
      <c r="AE899" s="5">
        <v>6.0061033762758009E-2</v>
      </c>
      <c r="AF899" s="5">
        <v>9.9251482817755005E-2</v>
      </c>
      <c r="AG899" s="5">
        <v>-2.6440113399099998E-3</v>
      </c>
      <c r="AH899" s="5">
        <v>-2.6830485691510001E-3</v>
      </c>
      <c r="AI899" s="13">
        <v>0.34819989128061501</v>
      </c>
      <c r="AJ899" s="13">
        <v>0.113179334742411</v>
      </c>
      <c r="AK899" s="13">
        <v>0</v>
      </c>
      <c r="AL899" s="13">
        <v>2.2459427692654001E-2</v>
      </c>
      <c r="AM899" s="13">
        <v>-0.40423613579547701</v>
      </c>
      <c r="AN899" s="13">
        <v>1.0486865595462409</v>
      </c>
      <c r="AO899" s="13">
        <v>-0.49406069121057694</v>
      </c>
      <c r="AP899" s="13">
        <v>0.55462586833566396</v>
      </c>
      <c r="AQ899" s="13">
        <v>1.5427472507568178</v>
      </c>
      <c r="AR899" s="19">
        <v>2.2842512309660203E-3</v>
      </c>
      <c r="AS899" s="19">
        <v>3.2914797817875762E-4</v>
      </c>
      <c r="AT899" s="19">
        <v>1.971870717170485E-3</v>
      </c>
      <c r="AU899" s="19">
        <v>8.2259175271931105E-4</v>
      </c>
      <c r="AV899" s="19">
        <v>-3.5147390730060449E-5</v>
      </c>
      <c r="AW899" s="19">
        <v>1.3293768632063377E-3</v>
      </c>
      <c r="AX899" s="19">
        <v>-1.8608209018733428E-5</v>
      </c>
      <c r="AY899" s="19">
        <v>4.3463529340452695E-3</v>
      </c>
      <c r="AZ899" s="19">
        <v>-3.2029401304339011E-3</v>
      </c>
      <c r="BA899" s="19">
        <v>1.236563292527105E-4</v>
      </c>
      <c r="BB899" s="19">
        <v>1.5603928282757783E-5</v>
      </c>
      <c r="BC899" s="19">
        <v>-2.9365121232227042E-6</v>
      </c>
      <c r="BD899" s="19">
        <v>9.8759847459595799E-6</v>
      </c>
      <c r="BE899" s="19">
        <v>5.2893430483726374E-5</v>
      </c>
      <c r="BF899" s="19">
        <v>-1.2474296821985938E-5</v>
      </c>
      <c r="BG899" s="19">
        <v>7.8986058982491517E-3</v>
      </c>
      <c r="BH899" s="19">
        <v>2.0191499105326248E-5</v>
      </c>
      <c r="BI899" t="s">
        <v>1002</v>
      </c>
      <c r="BJ899" t="s">
        <v>858</v>
      </c>
      <c r="BK899" s="5">
        <v>9.1696761548519135E-2</v>
      </c>
      <c r="BL899" s="5" t="s">
        <v>965</v>
      </c>
      <c r="BM899" s="5" t="s">
        <v>858</v>
      </c>
      <c r="BN899" s="5">
        <v>-1.0268989950418472E-2</v>
      </c>
      <c r="BO899" s="5">
        <f xml:space="preserve"> IF(ISBLANK(TBL_DATA[[#This Row],[SMALL.CAP]]),"",  SUM(TBL_DATA[[#This Row],[LARGE.CAP]:[SMALL.CAP]])*SQRT(252))</f>
        <v>0.12645880614463695</v>
      </c>
    </row>
    <row r="900" spans="1:67" x14ac:dyDescent="0.25">
      <c r="A900" s="3">
        <f>DATE(YEAR(TBL_DATA[[#This Row],[Date]]), MONTH(TBL_DATA[[#This Row],[Date]]), DAY(TBL_DATA[[#This Row],[Date]]))</f>
        <v>42045</v>
      </c>
      <c r="B900" s="73" t="s">
        <v>1035</v>
      </c>
      <c r="C900" s="11">
        <v>1.920059462286584E-3</v>
      </c>
      <c r="D900" s="6">
        <v>0.22769738100743853</v>
      </c>
      <c r="E900" s="83">
        <v>-2.3736748988885337E-2</v>
      </c>
      <c r="F900" s="55">
        <v>0.25214304694465522</v>
      </c>
      <c r="G900" s="121">
        <v>0.41272929447891138</v>
      </c>
      <c r="H900" s="120">
        <v>2.6766670225463313E-3</v>
      </c>
      <c r="I900" s="55">
        <v>-2.2644939803110886E-2</v>
      </c>
      <c r="J900" s="6">
        <v>0.76195517998463125</v>
      </c>
      <c r="K900" s="6">
        <v>0.40934868089544185</v>
      </c>
      <c r="L900" s="6">
        <v>2.6843600607612682E-3</v>
      </c>
      <c r="M900" s="6">
        <v>5.5446667611510445E-2</v>
      </c>
      <c r="N900" s="6">
        <v>3.9043630216351148E-2</v>
      </c>
      <c r="O900" s="6">
        <v>-9.8696955535042541E-3</v>
      </c>
      <c r="P900" s="55">
        <v>-9.228494791874934E-3</v>
      </c>
      <c r="Q900" s="55">
        <v>-8.0543296325648901E-3</v>
      </c>
      <c r="R900" s="6">
        <v>-8.3971577281779508E-3</v>
      </c>
      <c r="S900" s="83">
        <v>4.624294887101512E-2</v>
      </c>
      <c r="T900" s="87">
        <v>-0.18158785140627684</v>
      </c>
      <c r="U900" s="83">
        <v>9.1595540287554567E-3</v>
      </c>
      <c r="V900" s="83">
        <v>4.626711824288033E-2</v>
      </c>
      <c r="W900" s="29">
        <v>0.19797113752951204</v>
      </c>
      <c r="X900">
        <v>0.64244010964362386</v>
      </c>
      <c r="Y900">
        <v>0.63980362682266956</v>
      </c>
      <c r="Z900" s="5">
        <v>0</v>
      </c>
      <c r="AA900">
        <v>0</v>
      </c>
      <c r="AB900" s="5">
        <f>SUM(TBL_DATA[[#This Row],[Consumer.Discretionary.1]:[Utilities.1]])*SQRT(252)</f>
        <v>0.12327270565642172</v>
      </c>
      <c r="AC900" s="5">
        <v>0.27507084259551901</v>
      </c>
      <c r="AD900" s="5">
        <v>4.0001280481114003E-2</v>
      </c>
      <c r="AE900" s="5">
        <v>5.7108689838299989E-2</v>
      </c>
      <c r="AF900" s="5">
        <v>9.824774213280299E-2</v>
      </c>
      <c r="AG900" s="5">
        <v>-4.5070010321800002E-4</v>
      </c>
      <c r="AH900" s="5">
        <v>-2.7152720304060001E-3</v>
      </c>
      <c r="AI900" s="13">
        <v>0.35057936129082301</v>
      </c>
      <c r="AJ900" s="13">
        <v>0.109907134549233</v>
      </c>
      <c r="AK900" s="13">
        <v>0</v>
      </c>
      <c r="AL900" s="13">
        <v>2.2776983778562E-2</v>
      </c>
      <c r="AM900" s="13">
        <v>-0.44169274620245202</v>
      </c>
      <c r="AN900" s="13">
        <v>1.0475676943331451</v>
      </c>
      <c r="AO900" s="13">
        <v>-0.53873437800286705</v>
      </c>
      <c r="AP900" s="13">
        <v>0.50883331633027806</v>
      </c>
      <c r="AQ900" s="13">
        <v>1.5863020723360122</v>
      </c>
      <c r="AR900" s="19">
        <v>2.1314410147750783E-3</v>
      </c>
      <c r="AS900" s="19">
        <v>3.1069651906862576E-4</v>
      </c>
      <c r="AT900" s="19">
        <v>1.9905884423257144E-3</v>
      </c>
      <c r="AU900" s="19">
        <v>8.1097462824014058E-4</v>
      </c>
      <c r="AV900" s="19">
        <v>-3.2476988826113735E-5</v>
      </c>
      <c r="AW900" s="19">
        <v>1.3360591267045515E-3</v>
      </c>
      <c r="AX900" s="19">
        <v>-1.6387459316166791E-5</v>
      </c>
      <c r="AY900" s="19">
        <v>4.147690970652246E-3</v>
      </c>
      <c r="AZ900" s="19">
        <v>-3.0388058720414177E-3</v>
      </c>
      <c r="BA900" s="19">
        <v>1.1009734042456361E-4</v>
      </c>
      <c r="BB900" s="19">
        <v>1.5572816301281764E-5</v>
      </c>
      <c r="BC900" s="19">
        <v>-3.1370846345014138E-6</v>
      </c>
      <c r="BD900" s="19">
        <v>1.0550538481839473E-5</v>
      </c>
      <c r="BE900" s="19">
        <v>5.6506168780153689E-5</v>
      </c>
      <c r="BF900" s="19">
        <v>-1.3326321380081987E-5</v>
      </c>
      <c r="BG900" s="19">
        <v>7.693286619284599E-3</v>
      </c>
      <c r="BH900" s="19">
        <v>2.1570617776496356E-5</v>
      </c>
      <c r="BI900" t="s">
        <v>1002</v>
      </c>
      <c r="BJ900" t="s">
        <v>858</v>
      </c>
      <c r="BK900" s="5">
        <v>9.1502606868743896E-2</v>
      </c>
      <c r="BL900" s="5" t="s">
        <v>1036</v>
      </c>
      <c r="BM900" s="5" t="s">
        <v>858</v>
      </c>
      <c r="BN900" s="5">
        <v>-1.1918388307094574E-2</v>
      </c>
      <c r="BO900" s="5">
        <f xml:space="preserve"> IF(ISBLANK(TBL_DATA[[#This Row],[SMALL.CAP]]),"",  SUM(TBL_DATA[[#This Row],[LARGE.CAP]:[SMALL.CAP]])*SQRT(252))</f>
        <v>0.12327270565642175</v>
      </c>
    </row>
    <row r="901" spans="1:67" x14ac:dyDescent="0.25">
      <c r="A901" s="3">
        <f>DATE(YEAR(TBL_DATA[[#This Row],[Date]]), MONTH(TBL_DATA[[#This Row],[Date]]), DAY(TBL_DATA[[#This Row],[Date]]))</f>
        <v>42046</v>
      </c>
      <c r="B901" s="73" t="s">
        <v>1037</v>
      </c>
      <c r="C901" s="11">
        <v>1.7025199021989022E-4</v>
      </c>
      <c r="D901" s="6">
        <v>0.22790639892994258</v>
      </c>
      <c r="E901" s="83">
        <v>-1.7283107673325193E-2</v>
      </c>
      <c r="F901" s="55">
        <v>0.252993355969168</v>
      </c>
      <c r="G901" s="121">
        <v>0.41518281835376825</v>
      </c>
      <c r="H901" s="120">
        <v>2.6700163192208237E-3</v>
      </c>
      <c r="I901" s="55">
        <v>-2.282955700220457E-2</v>
      </c>
      <c r="J901" s="6">
        <v>0.7602987049412695</v>
      </c>
      <c r="K901" s="6">
        <v>0.40877666158570308</v>
      </c>
      <c r="L901" s="6">
        <v>2.6846003269762166E-3</v>
      </c>
      <c r="M901" s="6">
        <v>5.5424798697520192E-2</v>
      </c>
      <c r="N901" s="6">
        <v>3.9012922056638512E-2</v>
      </c>
      <c r="O901" s="6">
        <v>-9.701123898595343E-3</v>
      </c>
      <c r="P901" s="55">
        <v>-9.2098625751693454E-3</v>
      </c>
      <c r="Q901" s="55">
        <v>-8.0361605224441596E-3</v>
      </c>
      <c r="R901" s="6">
        <v>1.3726142099148575E-3</v>
      </c>
      <c r="S901" s="83">
        <v>4.5759666880395462E-2</v>
      </c>
      <c r="T901" s="87">
        <v>2.9996158265367931E-2</v>
      </c>
      <c r="U901" s="83">
        <v>1.839093081749299E-2</v>
      </c>
      <c r="V901" s="83">
        <v>4.5670309630714015E-2</v>
      </c>
      <c r="W901" s="29">
        <v>0.40268898910912559</v>
      </c>
      <c r="X901">
        <v>0.64434681527401716</v>
      </c>
      <c r="Y901">
        <v>0.63935644329724473</v>
      </c>
      <c r="Z901" s="5">
        <v>0</v>
      </c>
      <c r="AA901">
        <v>0</v>
      </c>
      <c r="AB901" s="5">
        <f>SUM(TBL_DATA[[#This Row],[Consumer.Discretionary.1]:[Utilities.1]])*SQRT(252)</f>
        <v>0.11989343567926918</v>
      </c>
      <c r="AC901" s="5">
        <v>0.28100339441320199</v>
      </c>
      <c r="AD901" s="5">
        <v>2.9967918196629001E-2</v>
      </c>
      <c r="AE901" s="5">
        <v>5.361230962214901E-2</v>
      </c>
      <c r="AF901" s="5">
        <v>9.8356883827739994E-2</v>
      </c>
      <c r="AG901" s="5">
        <v>0</v>
      </c>
      <c r="AH901" s="5">
        <v>-2.5831460950469999E-3</v>
      </c>
      <c r="AI901" s="13">
        <v>0.35282966861678206</v>
      </c>
      <c r="AJ901" s="13">
        <v>0.108539442174689</v>
      </c>
      <c r="AK901" s="13">
        <v>0</v>
      </c>
      <c r="AL901" s="13">
        <v>2.2846747617949002E-2</v>
      </c>
      <c r="AM901" s="13">
        <v>-0.428239688181698</v>
      </c>
      <c r="AN901" s="13">
        <v>1.042428869798508</v>
      </c>
      <c r="AO901" s="13">
        <v>-0.5260953396061131</v>
      </c>
      <c r="AP901" s="13">
        <v>0.51633353019239492</v>
      </c>
      <c r="AQ901" s="13">
        <v>1.5685242094046212</v>
      </c>
      <c r="AR901" s="19">
        <v>1.9779681138050692E-3</v>
      </c>
      <c r="AS901" s="19">
        <v>3.0722380570199256E-4</v>
      </c>
      <c r="AT901" s="19">
        <v>1.9571464070985423E-3</v>
      </c>
      <c r="AU901" s="19">
        <v>8.094009701212837E-4</v>
      </c>
      <c r="AV901" s="19">
        <v>-3.0902444862882971E-5</v>
      </c>
      <c r="AW901" s="19">
        <v>1.2974916604647801E-3</v>
      </c>
      <c r="AX901" s="19">
        <v>-1.4428360690798496E-5</v>
      </c>
      <c r="AY901" s="19">
        <v>4.0145268558244608E-3</v>
      </c>
      <c r="AZ901" s="19">
        <v>-2.8824418532140995E-3</v>
      </c>
      <c r="BA901" s="19">
        <v>1.0194130050866674E-4</v>
      </c>
      <c r="BB901" s="19">
        <v>1.4650084206428436E-5</v>
      </c>
      <c r="BC901" s="19">
        <v>-2.799171098021489E-6</v>
      </c>
      <c r="BD901" s="19">
        <v>9.4140826498466597E-6</v>
      </c>
      <c r="BE901" s="19">
        <v>5.0419590144227742E-5</v>
      </c>
      <c r="BF901" s="19">
        <v>-1.1890871026662606E-5</v>
      </c>
      <c r="BG901" s="19">
        <v>7.4881857722723577E-3</v>
      </c>
      <c r="BH901" s="19">
        <v>1.9247136021697632E-5</v>
      </c>
      <c r="BI901" t="s">
        <v>1002</v>
      </c>
      <c r="BJ901" t="s">
        <v>858</v>
      </c>
      <c r="BK901" s="5">
        <v>9.1867201030254364E-2</v>
      </c>
      <c r="BL901" s="5" t="s">
        <v>1036</v>
      </c>
      <c r="BM901" s="5" t="s">
        <v>858</v>
      </c>
      <c r="BN901" s="5">
        <v>-1.1826477944850922E-2</v>
      </c>
      <c r="BO901" s="5">
        <f xml:space="preserve"> IF(ISBLANK(TBL_DATA[[#This Row],[SMALL.CAP]]),"",  SUM(TBL_DATA[[#This Row],[LARGE.CAP]:[SMALL.CAP]])*SQRT(252))</f>
        <v>0.11989343567926922</v>
      </c>
    </row>
    <row r="902" spans="1:67" x14ac:dyDescent="0.25">
      <c r="A902" s="3">
        <f>DATE(YEAR(TBL_DATA[[#This Row],[Date]]), MONTH(TBL_DATA[[#This Row],[Date]]), DAY(TBL_DATA[[#This Row],[Date]]))</f>
        <v>42047</v>
      </c>
      <c r="B902" s="73" t="s">
        <v>1038</v>
      </c>
      <c r="C902" s="11">
        <v>3.5744556189492291E-4</v>
      </c>
      <c r="D902" s="6">
        <v>0.22834530862266256</v>
      </c>
      <c r="E902" s="83">
        <v>-1.6809942610421791E-2</v>
      </c>
      <c r="F902" s="55">
        <v>0.24917328222589169</v>
      </c>
      <c r="G902" s="121">
        <v>0.41222066938437185</v>
      </c>
      <c r="H902" s="120">
        <v>2.6698082088159941E-3</v>
      </c>
      <c r="I902" s="55">
        <v>-2.0071295895299768E-2</v>
      </c>
      <c r="J902" s="6">
        <v>0.7512910336858184</v>
      </c>
      <c r="K902" s="6">
        <v>0.4103402786221606</v>
      </c>
      <c r="L902" s="6">
        <v>2.6740753492964912E-3</v>
      </c>
      <c r="M902" s="6">
        <v>5.5280654907116138E-2</v>
      </c>
      <c r="N902" s="6">
        <v>3.8814094265362704E-2</v>
      </c>
      <c r="O902" s="6">
        <v>-9.3471459603833296E-3</v>
      </c>
      <c r="P902" s="55">
        <v>-9.1489609601865807E-3</v>
      </c>
      <c r="Q902" s="55">
        <v>-7.9783113653261167E-3</v>
      </c>
      <c r="R902" s="6">
        <v>-5.3244864994139718E-3</v>
      </c>
      <c r="S902" s="83">
        <v>4.5825327282060971E-2</v>
      </c>
      <c r="T902" s="87">
        <v>-0.11619091046837594</v>
      </c>
      <c r="U902" s="83">
        <v>1.0723228392062634E-2</v>
      </c>
      <c r="V902" s="83">
        <v>4.574729977519975E-2</v>
      </c>
      <c r="W902" s="29">
        <v>0.23440134051093975</v>
      </c>
      <c r="X902">
        <v>0.64204413351760481</v>
      </c>
      <c r="Y902">
        <v>0.64057808159674079</v>
      </c>
      <c r="Z902" s="5">
        <v>0</v>
      </c>
      <c r="AA902">
        <v>0</v>
      </c>
      <c r="AB902" s="5">
        <f>SUM(TBL_DATA[[#This Row],[Consumer.Discretionary.1]:[Utilities.1]])*SQRT(252)</f>
        <v>0.11642105467206991</v>
      </c>
      <c r="AC902" s="5">
        <v>0.29215930889809799</v>
      </c>
      <c r="AD902" s="5">
        <v>2.6523424268165001E-2</v>
      </c>
      <c r="AE902" s="5">
        <v>5.6106541633708998E-2</v>
      </c>
      <c r="AF902" s="5">
        <v>9.8740619745442001E-2</v>
      </c>
      <c r="AG902" s="5">
        <v>0</v>
      </c>
      <c r="AH902" s="5">
        <v>7.3497019065799996E-4</v>
      </c>
      <c r="AI902" s="13">
        <v>0.35097788631211796</v>
      </c>
      <c r="AJ902" s="13">
        <v>0.10941058689613201</v>
      </c>
      <c r="AK902" s="13">
        <v>0</v>
      </c>
      <c r="AL902" s="13">
        <v>2.31265447992E-2</v>
      </c>
      <c r="AM902" s="13">
        <v>-0.44765904522114897</v>
      </c>
      <c r="AN902" s="13">
        <v>1.056106505191281</v>
      </c>
      <c r="AO902" s="13">
        <v>-0.54598566766890799</v>
      </c>
      <c r="AP902" s="13">
        <v>0.51012083752237303</v>
      </c>
      <c r="AQ902" s="13">
        <v>1.6020921728601891</v>
      </c>
      <c r="AR902" s="19">
        <v>1.9022765035698846E-3</v>
      </c>
      <c r="AS902" s="19">
        <v>2.9405359240872978E-4</v>
      </c>
      <c r="AT902" s="19">
        <v>1.9176095530903726E-3</v>
      </c>
      <c r="AU902" s="19">
        <v>7.8530437908709983E-4</v>
      </c>
      <c r="AV902" s="19">
        <v>-3.0004615513777577E-5</v>
      </c>
      <c r="AW902" s="19">
        <v>1.2776553493710134E-3</v>
      </c>
      <c r="AX902" s="19">
        <v>-1.5183504095874969E-5</v>
      </c>
      <c r="AY902" s="19">
        <v>3.8938570397116629E-3</v>
      </c>
      <c r="AZ902" s="19">
        <v>-2.8043118154055611E-3</v>
      </c>
      <c r="BA902" s="19">
        <v>9.8680439318538373E-5</v>
      </c>
      <c r="BB902" s="19">
        <v>1.3900174509132033E-5</v>
      </c>
      <c r="BC902" s="19">
        <v>-2.546172742725285E-6</v>
      </c>
      <c r="BD902" s="19">
        <v>8.5632095020042652E-6</v>
      </c>
      <c r="BE902" s="19">
        <v>4.5862521689177483E-5</v>
      </c>
      <c r="BF902" s="19">
        <v>-1.0816138389724335E-5</v>
      </c>
      <c r="BG902" s="19">
        <v>7.2752661490034917E-3</v>
      </c>
      <c r="BH902" s="19">
        <v>1.7507526988997559E-5</v>
      </c>
      <c r="BI902" t="s">
        <v>1002</v>
      </c>
      <c r="BJ902" t="s">
        <v>858</v>
      </c>
      <c r="BK902" s="5">
        <v>9.271528571844101E-2</v>
      </c>
      <c r="BL902" s="5" t="s">
        <v>1036</v>
      </c>
      <c r="BM902" s="5" t="s">
        <v>858</v>
      </c>
      <c r="BN902" s="5">
        <v>-1.1948687955737114E-2</v>
      </c>
      <c r="BO902" s="5">
        <f xml:space="preserve"> IF(ISBLANK(TBL_DATA[[#This Row],[SMALL.CAP]]),"",  SUM(TBL_DATA[[#This Row],[LARGE.CAP]:[SMALL.CAP]])*SQRT(252))</f>
        <v>0.1164210546720699</v>
      </c>
    </row>
    <row r="903" spans="1:67" x14ac:dyDescent="0.25">
      <c r="A903" s="3">
        <f>DATE(YEAR(TBL_DATA[[#This Row],[Date]]), MONTH(TBL_DATA[[#This Row],[Date]]), DAY(TBL_DATA[[#This Row],[Date]]))</f>
        <v>42048</v>
      </c>
      <c r="B903" s="73" t="s">
        <v>1039</v>
      </c>
      <c r="C903" s="11">
        <v>4.653373458587416E-3</v>
      </c>
      <c r="D903" s="6">
        <v>0.23406125807978762</v>
      </c>
      <c r="E903" s="83">
        <v>-4.6426137484069097E-3</v>
      </c>
      <c r="F903" s="55">
        <v>0.25191149664723744</v>
      </c>
      <c r="G903" s="121">
        <v>0.41102046075283849</v>
      </c>
      <c r="H903" s="120">
        <v>2.7091426089345888E-3</v>
      </c>
      <c r="I903" s="55">
        <v>-1.081183931629548E-2</v>
      </c>
      <c r="J903" s="6">
        <v>0.76306724807531012</v>
      </c>
      <c r="K903" s="6">
        <v>0.41567321503885141</v>
      </c>
      <c r="L903" s="6">
        <v>2.6984207020609029E-3</v>
      </c>
      <c r="M903" s="6">
        <v>5.6037923402292654E-2</v>
      </c>
      <c r="N903" s="6">
        <v>3.8814094265362704E-2</v>
      </c>
      <c r="O903" s="6">
        <v>-4.7372682627214724E-3</v>
      </c>
      <c r="P903" s="55">
        <v>-9.2066215170731359E-3</v>
      </c>
      <c r="Q903" s="55">
        <v>-8.0199356422776986E-3</v>
      </c>
      <c r="R903" s="6">
        <v>5.5168645528134164E-3</v>
      </c>
      <c r="S903" s="83">
        <v>4.6010192982229539E-2</v>
      </c>
      <c r="T903" s="87">
        <v>0.11990526870739682</v>
      </c>
      <c r="U903" s="83">
        <v>2.2100060051017056E-2</v>
      </c>
      <c r="V903" s="83">
        <v>4.5747888860456075E-2</v>
      </c>
      <c r="W903" s="29">
        <v>0.48308371383930859</v>
      </c>
      <c r="X903">
        <v>0.64110877450931725</v>
      </c>
      <c r="Y903">
        <v>0.64472724080718935</v>
      </c>
      <c r="Z903" s="5">
        <v>0</v>
      </c>
      <c r="AA903">
        <v>0</v>
      </c>
      <c r="AB903" s="5">
        <f>SUM(TBL_DATA[[#This Row],[Consumer.Discretionary.1]:[Utilities.1]])*SQRT(252)</f>
        <v>0.11378627207447284</v>
      </c>
      <c r="AC903" s="5">
        <v>0.29168483744403101</v>
      </c>
      <c r="AD903" s="5">
        <v>2.5695405820649001E-2</v>
      </c>
      <c r="AE903" s="5">
        <v>5.5004438646237996E-2</v>
      </c>
      <c r="AF903" s="5">
        <v>9.9478753647564006E-2</v>
      </c>
      <c r="AG903" s="5">
        <v>0</v>
      </c>
      <c r="AH903" s="5">
        <v>7.0894842009100001E-4</v>
      </c>
      <c r="AI903" s="13">
        <v>0.34475477013010997</v>
      </c>
      <c r="AJ903" s="13">
        <v>0.103612430785332</v>
      </c>
      <c r="AK903" s="13">
        <v>0</v>
      </c>
      <c r="AL903" s="13">
        <v>2.2853957292149001E-2</v>
      </c>
      <c r="AM903" s="13">
        <v>-0.42519259431697903</v>
      </c>
      <c r="AN903" s="13">
        <v>1.0580583165767909</v>
      </c>
      <c r="AO903" s="13">
        <v>-0.53945736870760597</v>
      </c>
      <c r="AP903" s="13">
        <v>0.51860094786918498</v>
      </c>
      <c r="AQ903" s="13">
        <v>1.5975156852843968</v>
      </c>
      <c r="AR903" s="19">
        <v>1.9647776148404546E-3</v>
      </c>
      <c r="AS903" s="19">
        <v>2.9319066095273263E-4</v>
      </c>
      <c r="AT903" s="19">
        <v>1.8872960769225739E-3</v>
      </c>
      <c r="AU903" s="19">
        <v>7.7627074419698249E-4</v>
      </c>
      <c r="AV903" s="19">
        <v>-2.8570939597991913E-5</v>
      </c>
      <c r="AW903" s="19">
        <v>1.2647492874417749E-3</v>
      </c>
      <c r="AX903" s="19">
        <v>-1.9004335517274279E-5</v>
      </c>
      <c r="AY903" s="19">
        <v>3.8470093286365743E-3</v>
      </c>
      <c r="AZ903" s="19">
        <v>-2.9370997454699599E-3</v>
      </c>
      <c r="BA903" s="19">
        <v>1.0523391375608867E-4</v>
      </c>
      <c r="BB903" s="19">
        <v>1.4008787223489606E-5</v>
      </c>
      <c r="BC903" s="19">
        <v>-2.820460425379488E-6</v>
      </c>
      <c r="BD903" s="19">
        <v>9.4856785329890119E-6</v>
      </c>
      <c r="BE903" s="19">
        <v>5.0803032845292751E-5</v>
      </c>
      <c r="BF903" s="19">
        <v>-1.1981303217013891E-5</v>
      </c>
      <c r="BG903" s="19">
        <v>7.1029809381938092E-3</v>
      </c>
      <c r="BH903" s="19">
        <v>1.9393507455747445E-5</v>
      </c>
      <c r="BI903" t="s">
        <v>1002</v>
      </c>
      <c r="BJ903" t="s">
        <v>858</v>
      </c>
      <c r="BK903" s="5">
        <v>9.2733383178710938E-2</v>
      </c>
      <c r="BL903" s="5" t="s">
        <v>1040</v>
      </c>
      <c r="BM903" s="5" t="s">
        <v>858</v>
      </c>
      <c r="BN903" s="5">
        <v>-1.215672679245472E-2</v>
      </c>
      <c r="BO903" s="5">
        <f xml:space="preserve"> IF(ISBLANK(TBL_DATA[[#This Row],[SMALL.CAP]]),"",  SUM(TBL_DATA[[#This Row],[LARGE.CAP]:[SMALL.CAP]])*SQRT(252))</f>
        <v>0.11378627207447282</v>
      </c>
    </row>
    <row r="904" spans="1:67" x14ac:dyDescent="0.25">
      <c r="A904" s="3">
        <f>DATE(YEAR(TBL_DATA[[#This Row],[Date]]), MONTH(TBL_DATA[[#This Row],[Date]]), DAY(TBL_DATA[[#This Row],[Date]]))</f>
        <v>42052</v>
      </c>
      <c r="B904" s="73" t="s">
        <v>1041</v>
      </c>
      <c r="C904" s="11">
        <v>-2.4675802557605161E-3</v>
      </c>
      <c r="D904" s="6">
        <v>0.23101611288495083</v>
      </c>
      <c r="E904" s="83">
        <v>-6.9894915617821907E-3</v>
      </c>
      <c r="F904" s="55">
        <v>0.25125037285569862</v>
      </c>
      <c r="G904" s="121">
        <v>0.408137171702037</v>
      </c>
      <c r="H904" s="120">
        <v>2.718559392841179E-3</v>
      </c>
      <c r="I904" s="55">
        <v>-1.3390228462312304E-2</v>
      </c>
      <c r="J904" s="6">
        <v>0.7611154897081851</v>
      </c>
      <c r="K904" s="6">
        <v>0.4126681385894504</v>
      </c>
      <c r="L904" s="6">
        <v>2.7081335247088143E-3</v>
      </c>
      <c r="M904" s="6">
        <v>5.6095569744502791E-2</v>
      </c>
      <c r="N904" s="6">
        <v>3.8891773712962797E-2</v>
      </c>
      <c r="O904" s="6">
        <v>-7.1931589288507514E-3</v>
      </c>
      <c r="P904" s="55">
        <v>-9.2214213160464326E-3</v>
      </c>
      <c r="Q904" s="55">
        <v>-8.0335146947300533E-3</v>
      </c>
      <c r="R904" s="6">
        <v>2.6282290116328433E-3</v>
      </c>
      <c r="S904" s="83">
        <v>4.6152487847105191E-2</v>
      </c>
      <c r="T904" s="87">
        <v>5.6946637857089928E-2</v>
      </c>
      <c r="U904" s="83">
        <v>1.7163206147534193E-2</v>
      </c>
      <c r="V904" s="83">
        <v>4.5920429713216575E-2</v>
      </c>
      <c r="W904" s="29">
        <v>0.37375970248367191</v>
      </c>
      <c r="X904">
        <v>0.63885614319816719</v>
      </c>
      <c r="Y904">
        <v>0.64239251131177599</v>
      </c>
      <c r="Z904" s="5">
        <v>0</v>
      </c>
      <c r="AA904">
        <v>0</v>
      </c>
      <c r="AB904" s="5">
        <f>SUM(TBL_DATA[[#This Row],[Consumer.Discretionary.1]:[Utilities.1]])*SQRT(252)</f>
        <v>0.11288843872972454</v>
      </c>
      <c r="AC904" s="5">
        <v>0.28502094392014399</v>
      </c>
      <c r="AD904" s="5">
        <v>2.5148671972491998E-2</v>
      </c>
      <c r="AE904" s="5">
        <v>5.8490843161189993E-2</v>
      </c>
      <c r="AF904" s="5">
        <v>9.9452840729438996E-2</v>
      </c>
      <c r="AG904" s="5">
        <v>0</v>
      </c>
      <c r="AH904" s="5">
        <v>7.6140198936800005E-4</v>
      </c>
      <c r="AI904" s="13">
        <v>0.34522306631628003</v>
      </c>
      <c r="AJ904" s="13">
        <v>0.102722967041916</v>
      </c>
      <c r="AK904" s="13">
        <v>0</v>
      </c>
      <c r="AL904" s="13">
        <v>2.294622087101E-2</v>
      </c>
      <c r="AM904" s="13">
        <v>-0.39296686361994204</v>
      </c>
      <c r="AN904" s="13">
        <v>1.053459255914668</v>
      </c>
      <c r="AO904" s="13">
        <v>-0.50665916353277096</v>
      </c>
      <c r="AP904" s="13">
        <v>0.54680009238189708</v>
      </c>
      <c r="AQ904" s="13">
        <v>1.5601184194474391</v>
      </c>
      <c r="AR904" s="19">
        <v>1.9746618092700507E-3</v>
      </c>
      <c r="AS904" s="19">
        <v>2.8183021278302021E-4</v>
      </c>
      <c r="AT904" s="19">
        <v>1.8488040289902788E-3</v>
      </c>
      <c r="AU904" s="19">
        <v>7.5582758885046051E-4</v>
      </c>
      <c r="AV904" s="19">
        <v>-2.6589345175217753E-5</v>
      </c>
      <c r="AW904" s="19">
        <v>1.3308371924075021E-3</v>
      </c>
      <c r="AX904" s="19">
        <v>-2.1292027685441679E-5</v>
      </c>
      <c r="AY904" s="19">
        <v>3.8017974288711899E-3</v>
      </c>
      <c r="AZ904" s="19">
        <v>-2.9401377162666577E-3</v>
      </c>
      <c r="BA904" s="19">
        <v>9.1216532391337195E-5</v>
      </c>
      <c r="BB904" s="19">
        <v>1.434750444927395E-5</v>
      </c>
      <c r="BC904" s="19">
        <v>-3.2962038953947607E-6</v>
      </c>
      <c r="BD904" s="19">
        <v>1.1085673167425333E-5</v>
      </c>
      <c r="BE904" s="19">
        <v>5.9372201587023401E-5</v>
      </c>
      <c r="BF904" s="19">
        <v>-1.400224639742103E-5</v>
      </c>
      <c r="BG904" s="19">
        <v>7.0354790995548417E-3</v>
      </c>
      <c r="BH904" s="19">
        <v>2.2664684869322378E-5</v>
      </c>
      <c r="BI904" t="s">
        <v>1002</v>
      </c>
      <c r="BJ904" t="s">
        <v>858</v>
      </c>
      <c r="BK904" s="5">
        <v>9.2077523469924927E-2</v>
      </c>
      <c r="BL904" s="5" t="s">
        <v>1040</v>
      </c>
      <c r="BM904" s="5" t="s">
        <v>858</v>
      </c>
      <c r="BN904" s="5">
        <v>-1.2265885248780251E-2</v>
      </c>
      <c r="BO904" s="5">
        <f xml:space="preserve"> IF(ISBLANK(TBL_DATA[[#This Row],[SMALL.CAP]]),"",  SUM(TBL_DATA[[#This Row],[LARGE.CAP]:[SMALL.CAP]])*SQRT(252))</f>
        <v>0.11288843872972457</v>
      </c>
    </row>
    <row r="905" spans="1:67" x14ac:dyDescent="0.25">
      <c r="A905" s="3">
        <f>DATE(YEAR(TBL_DATA[[#This Row],[Date]]), MONTH(TBL_DATA[[#This Row],[Date]]), DAY(TBL_DATA[[#This Row],[Date]]))</f>
        <v>42053</v>
      </c>
      <c r="B905" s="73" t="s">
        <v>1042</v>
      </c>
      <c r="C905" s="11">
        <v>3.1925878300141969E-3</v>
      </c>
      <c r="D905" s="6">
        <v>0.2349462399454989</v>
      </c>
      <c r="E905" s="83">
        <v>-1.887355872728369E-4</v>
      </c>
      <c r="F905" s="55">
        <v>0.25076104725174847</v>
      </c>
      <c r="G905" s="121">
        <v>0.40295112916973397</v>
      </c>
      <c r="H905" s="120">
        <v>2.7427942165868442E-3</v>
      </c>
      <c r="I905" s="55">
        <v>-1.2262132442209861E-2</v>
      </c>
      <c r="J905" s="6">
        <v>0.76686885617210676</v>
      </c>
      <c r="K905" s="6">
        <v>0.41602937445959481</v>
      </c>
      <c r="L905" s="6">
        <v>2.7125876830613191E-3</v>
      </c>
      <c r="M905" s="6">
        <v>5.6349303813696509E-2</v>
      </c>
      <c r="N905" s="6">
        <v>3.8891773712962797E-2</v>
      </c>
      <c r="O905" s="6">
        <v>-4.0235358904919805E-3</v>
      </c>
      <c r="P905" s="55">
        <v>-9.2393946831151146E-3</v>
      </c>
      <c r="Q905" s="55">
        <v>-8.0461148677618138E-3</v>
      </c>
      <c r="R905" s="6">
        <v>5.3351275493731531E-3</v>
      </c>
      <c r="S905" s="83">
        <v>4.6287019599491191E-2</v>
      </c>
      <c r="T905" s="87">
        <v>0.11526185085012039</v>
      </c>
      <c r="U905" s="83">
        <v>1.9255291441384381E-2</v>
      </c>
      <c r="V905" s="83">
        <v>4.5992607678358575E-2</v>
      </c>
      <c r="W905" s="29">
        <v>0.41866057206503626</v>
      </c>
      <c r="X905">
        <v>0.63478431704771499</v>
      </c>
      <c r="Y905">
        <v>0.64500339104503546</v>
      </c>
      <c r="Z905" s="5">
        <v>0</v>
      </c>
      <c r="AA905">
        <v>0</v>
      </c>
      <c r="AB905" s="5">
        <f>SUM(TBL_DATA[[#This Row],[Consumer.Discretionary.1]:[Utilities.1]])*SQRT(252)</f>
        <v>0.10992023783971536</v>
      </c>
      <c r="AC905" s="5">
        <v>0.28799115266294201</v>
      </c>
      <c r="AD905" s="5">
        <v>2.5282406314833E-2</v>
      </c>
      <c r="AE905" s="5">
        <v>6.3890246147755E-2</v>
      </c>
      <c r="AF905" s="5">
        <v>9.9378882100552013E-2</v>
      </c>
      <c r="AG905" s="5">
        <v>0</v>
      </c>
      <c r="AH905" s="5">
        <v>7.5772007179499999E-4</v>
      </c>
      <c r="AI905" s="13">
        <v>0.341844686094471</v>
      </c>
      <c r="AJ905" s="13">
        <v>0.10153226219835899</v>
      </c>
      <c r="AK905" s="13">
        <v>0</v>
      </c>
      <c r="AL905" s="13">
        <v>2.3005141181199E-2</v>
      </c>
      <c r="AM905" s="13">
        <v>-0.40467062967783002</v>
      </c>
      <c r="AN905" s="13">
        <v>1.0576303976030033</v>
      </c>
      <c r="AO905" s="13">
        <v>-0.51861853050892703</v>
      </c>
      <c r="AP905" s="13">
        <v>0.53901186709407622</v>
      </c>
      <c r="AQ905" s="13">
        <v>1.5762489281119303</v>
      </c>
      <c r="AR905" s="19">
        <v>1.9657037103689573E-3</v>
      </c>
      <c r="AS905" s="19">
        <v>2.6088522726773998E-4</v>
      </c>
      <c r="AT905" s="19">
        <v>1.8311646947580407E-3</v>
      </c>
      <c r="AU905" s="19">
        <v>7.3321258590664667E-4</v>
      </c>
      <c r="AV905" s="19">
        <v>-2.5459258309631952E-5</v>
      </c>
      <c r="AW905" s="19">
        <v>1.3014287530833544E-3</v>
      </c>
      <c r="AX905" s="19">
        <v>-2.0408463118722677E-5</v>
      </c>
      <c r="AY905" s="19">
        <v>3.6570889654934848E-3</v>
      </c>
      <c r="AZ905" s="19">
        <v>-2.8844018303374329E-3</v>
      </c>
      <c r="BA905" s="19">
        <v>9.079051615735487E-5</v>
      </c>
      <c r="BB905" s="19">
        <v>1.4319226753029571E-5</v>
      </c>
      <c r="BC905" s="19">
        <v>-3.4540560120406595E-6</v>
      </c>
      <c r="BD905" s="19">
        <v>1.1616552152691079E-5</v>
      </c>
      <c r="BE905" s="19">
        <v>6.2215454410599128E-5</v>
      </c>
      <c r="BF905" s="19">
        <v>-1.4672796285881462E-5</v>
      </c>
      <c r="BG905" s="19">
        <v>6.8448689119062064E-3</v>
      </c>
      <c r="BH905" s="19">
        <v>2.3750061851248025E-5</v>
      </c>
      <c r="BI905" t="s">
        <v>1002</v>
      </c>
      <c r="BJ905" t="s">
        <v>858</v>
      </c>
      <c r="BK905" s="5">
        <v>9.1007836163043976E-2</v>
      </c>
      <c r="BL905" s="5" t="s">
        <v>1040</v>
      </c>
      <c r="BM905" s="5" t="s">
        <v>858</v>
      </c>
      <c r="BN905" s="5">
        <v>-1.4008048921823502E-2</v>
      </c>
      <c r="BO905" s="5">
        <f xml:space="preserve"> IF(ISBLANK(TBL_DATA[[#This Row],[SMALL.CAP]]),"",  SUM(TBL_DATA[[#This Row],[LARGE.CAP]:[SMALL.CAP]])*SQRT(252))</f>
        <v>0.10992023783971538</v>
      </c>
    </row>
    <row r="906" spans="1:67" x14ac:dyDescent="0.25">
      <c r="A906" s="3">
        <f>DATE(YEAR(TBL_DATA[[#This Row],[Date]]), MONTH(TBL_DATA[[#This Row],[Date]]), DAY(TBL_DATA[[#This Row],[Date]]))</f>
        <v>42054</v>
      </c>
      <c r="B906" s="73" t="s">
        <v>1043</v>
      </c>
      <c r="C906" s="11">
        <v>-3.1951207317692989E-4</v>
      </c>
      <c r="D906" s="6">
        <v>0.23455165971211178</v>
      </c>
      <c r="E906" s="83">
        <v>1.8981373918059763E-2</v>
      </c>
      <c r="F906" s="55">
        <v>0.25101232195926809</v>
      </c>
      <c r="G906" s="121">
        <v>0.41624319608266053</v>
      </c>
      <c r="H906" s="120">
        <v>2.6716752459724799E-3</v>
      </c>
      <c r="I906" s="55">
        <v>-1.517114144143461E-3</v>
      </c>
      <c r="J906" s="6">
        <v>0.75436094235854878</v>
      </c>
      <c r="K906" s="6">
        <v>0.41242670638524059</v>
      </c>
      <c r="L906" s="6">
        <v>2.6803944674697131E-3</v>
      </c>
      <c r="M906" s="6">
        <v>5.5509582284800373E-2</v>
      </c>
      <c r="N906" s="6">
        <v>3.776743968393699E-2</v>
      </c>
      <c r="O906" s="6">
        <v>-4.3417623953750928E-3</v>
      </c>
      <c r="P906" s="55">
        <v>-9.0307505834852919E-3</v>
      </c>
      <c r="Q906" s="55">
        <v>-7.8552531129549574E-3</v>
      </c>
      <c r="R906" s="6">
        <v>-2.7366089896617707E-3</v>
      </c>
      <c r="S906" s="83">
        <v>4.5920942912206934E-2</v>
      </c>
      <c r="T906" s="87">
        <v>-5.9593919813312711E-2</v>
      </c>
      <c r="U906" s="83">
        <v>1.1909118297666055E-2</v>
      </c>
      <c r="V906" s="83">
        <v>4.5837295803907475E-2</v>
      </c>
      <c r="W906" s="29">
        <v>0.25981284647797315</v>
      </c>
      <c r="X906">
        <v>0.6451691220778164</v>
      </c>
      <c r="Y906">
        <v>0.64220456739674514</v>
      </c>
      <c r="Z906" s="5">
        <v>0</v>
      </c>
      <c r="AA906">
        <v>0</v>
      </c>
      <c r="AB906" s="5">
        <f>SUM(TBL_DATA[[#This Row],[Consumer.Discretionary.1]:[Utilities.1]])*SQRT(252)</f>
        <v>0.10657996389365876</v>
      </c>
      <c r="AC906" s="5">
        <v>0.28945861482128998</v>
      </c>
      <c r="AD906" s="5">
        <v>2.4863341648349999E-2</v>
      </c>
      <c r="AE906" s="5">
        <v>6.0946948356906998E-2</v>
      </c>
      <c r="AF906" s="5">
        <v>9.8557630715291E-2</v>
      </c>
      <c r="AG906" s="5">
        <v>0</v>
      </c>
      <c r="AH906" s="5">
        <v>7.7747771401199997E-4</v>
      </c>
      <c r="AI906" s="13">
        <v>0.33974592972143497</v>
      </c>
      <c r="AJ906" s="13">
        <v>9.9707744681892002E-2</v>
      </c>
      <c r="AK906" s="13">
        <v>0</v>
      </c>
      <c r="AL906" s="13">
        <v>2.3214598787735002E-2</v>
      </c>
      <c r="AM906" s="13">
        <v>-0.40156825746529801</v>
      </c>
      <c r="AN906" s="13">
        <v>1.0509851432330291</v>
      </c>
      <c r="AO906" s="13">
        <v>-0.5152811142514151</v>
      </c>
      <c r="AP906" s="13">
        <v>0.53570402898161396</v>
      </c>
      <c r="AQ906" s="13">
        <v>1.5662662574844441</v>
      </c>
      <c r="AR906" s="19">
        <v>1.9146749534176453E-3</v>
      </c>
      <c r="AS906" s="19">
        <v>2.5331384155597174E-4</v>
      </c>
      <c r="AT906" s="19">
        <v>1.7742118254570616E-3</v>
      </c>
      <c r="AU906" s="19">
        <v>7.1046991406156204E-4</v>
      </c>
      <c r="AV906" s="19">
        <v>-2.4653371096702097E-5</v>
      </c>
      <c r="AW906" s="19">
        <v>1.264453042366139E-3</v>
      </c>
      <c r="AX906" s="19">
        <v>-1.9942541216629096E-5</v>
      </c>
      <c r="AY906" s="19">
        <v>3.5352513328286601E-3</v>
      </c>
      <c r="AZ906" s="19">
        <v>-2.7959433515441189E-3</v>
      </c>
      <c r="BA906" s="19">
        <v>8.8125711012956994E-5</v>
      </c>
      <c r="BB906" s="19">
        <v>1.3945290892319196E-5</v>
      </c>
      <c r="BC906" s="19">
        <v>-3.3853644838084627E-6</v>
      </c>
      <c r="BD906" s="19">
        <v>1.1385530932478807E-5</v>
      </c>
      <c r="BE906" s="19">
        <v>6.0978159489235191E-5</v>
      </c>
      <c r="BF906" s="19">
        <v>-1.4380994773082006E-5</v>
      </c>
      <c r="BG906" s="19">
        <v>6.636031578812436E-3</v>
      </c>
      <c r="BH906" s="19">
        <v>2.3277737757606282E-5</v>
      </c>
      <c r="BI906" t="s">
        <v>1002</v>
      </c>
      <c r="BJ906" t="s">
        <v>858</v>
      </c>
      <c r="BK906" s="5">
        <v>8.987291157245636E-2</v>
      </c>
      <c r="BL906" s="5" t="s">
        <v>1040</v>
      </c>
      <c r="BM906" s="5" t="s">
        <v>858</v>
      </c>
      <c r="BN906" s="5">
        <v>-1.4849386177957058E-2</v>
      </c>
      <c r="BO906" s="5">
        <f xml:space="preserve"> IF(ISBLANK(TBL_DATA[[#This Row],[SMALL.CAP]]),"",  SUM(TBL_DATA[[#This Row],[LARGE.CAP]:[SMALL.CAP]])*SQRT(252))</f>
        <v>0.10657996389365876</v>
      </c>
    </row>
    <row r="907" spans="1:67" x14ac:dyDescent="0.25">
      <c r="A907" s="3">
        <f>DATE(YEAR(TBL_DATA[[#This Row],[Date]]), MONTH(TBL_DATA[[#This Row],[Date]]), DAY(TBL_DATA[[#This Row],[Date]]))</f>
        <v>42055</v>
      </c>
      <c r="B907" s="73" t="s">
        <v>1044</v>
      </c>
      <c r="C907" s="11">
        <v>-2.4669243426647829E-3</v>
      </c>
      <c r="D907" s="6">
        <v>0.23150611417049083</v>
      </c>
      <c r="E907" s="83">
        <v>-3.2099310170674578E-4</v>
      </c>
      <c r="F907" s="55">
        <v>0.24553812298542374</v>
      </c>
      <c r="G907" s="121">
        <v>0.39770475034087693</v>
      </c>
      <c r="H907" s="120">
        <v>2.7183446277694416E-3</v>
      </c>
      <c r="I907" s="55">
        <v>-1.5568501446225125E-2</v>
      </c>
      <c r="J907" s="6">
        <v>0.74340020905809101</v>
      </c>
      <c r="K907" s="6">
        <v>0.39461136426428056</v>
      </c>
      <c r="L907" s="6">
        <v>2.7253163912523766E-3</v>
      </c>
      <c r="M907" s="6">
        <v>5.5603235891281515E-2</v>
      </c>
      <c r="N907" s="6">
        <v>3.8088349440866393E-2</v>
      </c>
      <c r="O907" s="6">
        <v>-6.7979759386966876E-3</v>
      </c>
      <c r="P907" s="55">
        <v>-9.1217237128679678E-3</v>
      </c>
      <c r="Q907" s="55">
        <v>-7.9442429887624285E-3</v>
      </c>
      <c r="R907" s="6">
        <v>-9.8412228533276691E-3</v>
      </c>
      <c r="S907" s="83">
        <v>4.6277092095094653E-2</v>
      </c>
      <c r="T907" s="87">
        <v>-0.21265862671545938</v>
      </c>
      <c r="U907" s="83">
        <v>2.8258671843945926E-3</v>
      </c>
      <c r="V907" s="83">
        <v>4.6141992672258964E-2</v>
      </c>
      <c r="W907" s="29">
        <v>6.1242851050373748E-2</v>
      </c>
      <c r="X907">
        <v>0.63063836732383882</v>
      </c>
      <c r="Y907">
        <v>0.6281809964208408</v>
      </c>
      <c r="Z907" s="5">
        <v>0</v>
      </c>
      <c r="AA907">
        <v>0</v>
      </c>
      <c r="AB907" s="5">
        <f>SUM(TBL_DATA[[#This Row],[Consumer.Discretionary.1]:[Utilities.1]])*SQRT(252)</f>
        <v>0.10718118814726343</v>
      </c>
      <c r="AC907" s="5">
        <v>0.28960628094619401</v>
      </c>
      <c r="AD907" s="5">
        <v>2.2922788595543999E-2</v>
      </c>
      <c r="AE907" s="5">
        <v>7.0080353303604986E-2</v>
      </c>
      <c r="AF907" s="5">
        <v>9.8476355459719001E-2</v>
      </c>
      <c r="AG907" s="5">
        <v>0</v>
      </c>
      <c r="AH907" s="5">
        <v>7.8164054766600001E-4</v>
      </c>
      <c r="AI907" s="13">
        <v>0.35243093212612303</v>
      </c>
      <c r="AJ907" s="13">
        <v>9.6385380140041998E-2</v>
      </c>
      <c r="AK907" s="13">
        <v>0</v>
      </c>
      <c r="AL907" s="13">
        <v>2.3396265043335002E-2</v>
      </c>
      <c r="AM907" s="13">
        <v>-0.41739247454186401</v>
      </c>
      <c r="AN907" s="13">
        <v>1.0687019064312566</v>
      </c>
      <c r="AO907" s="13">
        <v>-0.53201438481089303</v>
      </c>
      <c r="AP907" s="13">
        <v>0.53668752162036359</v>
      </c>
      <c r="AQ907" s="13">
        <v>1.6007162912421498</v>
      </c>
      <c r="AR907" s="19">
        <v>2.1136508273827746E-3</v>
      </c>
      <c r="AS907" s="19">
        <v>2.2050389722776963E-4</v>
      </c>
      <c r="AT907" s="19">
        <v>1.5824833296631602E-3</v>
      </c>
      <c r="AU907" s="19">
        <v>6.5276460587597245E-4</v>
      </c>
      <c r="AV907" s="19">
        <v>-2.2442056565132054E-5</v>
      </c>
      <c r="AW907" s="19">
        <v>1.2869377939622611E-3</v>
      </c>
      <c r="AX907" s="19">
        <v>-2.0104901533494765E-5</v>
      </c>
      <c r="AY907" s="19">
        <v>3.3399937328734554E-3</v>
      </c>
      <c r="AZ907" s="19">
        <v>-2.5213823223834806E-3</v>
      </c>
      <c r="BA907" s="19">
        <v>1.0499500800385028E-4</v>
      </c>
      <c r="BB907" s="19">
        <v>1.4380301256738095E-5</v>
      </c>
      <c r="BC907" s="19">
        <v>-3.9454778053411269E-6</v>
      </c>
      <c r="BD907" s="19">
        <v>1.3269273853509984E-5</v>
      </c>
      <c r="BE907" s="19">
        <v>7.1067013046985342E-5</v>
      </c>
      <c r="BF907" s="19">
        <v>-1.6760338639980917E-5</v>
      </c>
      <c r="BG907" s="19">
        <v>6.6610207085040264E-3</v>
      </c>
      <c r="BH907" s="19">
        <v>2.7129036804674546E-5</v>
      </c>
      <c r="BI907" t="s">
        <v>1002</v>
      </c>
      <c r="BJ907" t="s">
        <v>858</v>
      </c>
      <c r="BK907" s="5">
        <v>8.9980363845825195E-2</v>
      </c>
      <c r="BL907" s="5" t="s">
        <v>1040</v>
      </c>
      <c r="BM907" s="5" t="s">
        <v>858</v>
      </c>
      <c r="BN907" s="5">
        <v>-1.4950118027627468E-2</v>
      </c>
      <c r="BO907" s="5">
        <f xml:space="preserve"> IF(ISBLANK(TBL_DATA[[#This Row],[SMALL.CAP]]),"",  SUM(TBL_DATA[[#This Row],[LARGE.CAP]:[SMALL.CAP]])*SQRT(252))</f>
        <v>0.10718118814726342</v>
      </c>
    </row>
    <row r="908" spans="1:67" x14ac:dyDescent="0.25">
      <c r="A908" s="3">
        <f>DATE(YEAR(TBL_DATA[[#This Row],[Date]]), MONTH(TBL_DATA[[#This Row],[Date]]), DAY(TBL_DATA[[#This Row],[Date]]))</f>
        <v>42058</v>
      </c>
      <c r="B908" s="73" t="s">
        <v>1045</v>
      </c>
      <c r="C908" s="11">
        <v>2.7911041160730179E-4</v>
      </c>
      <c r="D908" s="6">
        <v>0.23184984034891376</v>
      </c>
      <c r="E908" s="83">
        <v>1.9951789204049719E-2</v>
      </c>
      <c r="F908" s="55">
        <v>0.2436168328509887</v>
      </c>
      <c r="G908" s="121">
        <v>0.40526467786125014</v>
      </c>
      <c r="H908" s="120">
        <v>2.6541022745510622E-3</v>
      </c>
      <c r="I908" s="55">
        <v>6.8573032325347505E-4</v>
      </c>
      <c r="J908" s="6">
        <v>0.73707921953666133</v>
      </c>
      <c r="K908" s="6">
        <v>0.40256365100422231</v>
      </c>
      <c r="L908" s="6">
        <v>2.6601223311216744E-3</v>
      </c>
      <c r="M908" s="6">
        <v>5.463312695182003E-2</v>
      </c>
      <c r="N908" s="6">
        <v>3.6779455033823807E-2</v>
      </c>
      <c r="O908" s="6">
        <v>-6.520762912951783E-3</v>
      </c>
      <c r="P908" s="55">
        <v>-8.8771519534934749E-3</v>
      </c>
      <c r="Q908" s="55">
        <v>-7.7202147203950383E-3</v>
      </c>
      <c r="R908" s="6">
        <v>-9.0665569969688997E-3</v>
      </c>
      <c r="S908" s="83">
        <v>4.62804200514959E-2</v>
      </c>
      <c r="T908" s="87">
        <v>-0.19590481216204617</v>
      </c>
      <c r="U908" s="83">
        <v>3.3129460190104432E-3</v>
      </c>
      <c r="V908" s="83">
        <v>4.6132593957812544E-2</v>
      </c>
      <c r="W908" s="29">
        <v>7.181356465756239E-2</v>
      </c>
      <c r="X908">
        <v>0.63660401967098035</v>
      </c>
      <c r="Y908">
        <v>0.63447903905820435</v>
      </c>
      <c r="Z908" s="5">
        <v>0</v>
      </c>
      <c r="AA908">
        <v>0</v>
      </c>
      <c r="AB908" s="5">
        <f>SUM(TBL_DATA[[#This Row],[Consumer.Discretionary.1]:[Utilities.1]])*SQRT(252)</f>
        <v>0.10577638649251599</v>
      </c>
      <c r="AC908" s="5">
        <v>0.27822787793445503</v>
      </c>
      <c r="AD908" s="5">
        <v>2.2812815350775999E-2</v>
      </c>
      <c r="AE908" s="5">
        <v>7.1210802002835E-2</v>
      </c>
      <c r="AF908" s="5">
        <v>0.101362892408201</v>
      </c>
      <c r="AG908" s="5">
        <v>0</v>
      </c>
      <c r="AH908" s="5">
        <v>7.4147842202799995E-4</v>
      </c>
      <c r="AI908" s="13">
        <v>0.35255300599459405</v>
      </c>
      <c r="AJ908" s="13">
        <v>9.6018367757528006E-2</v>
      </c>
      <c r="AK908" s="13">
        <v>0</v>
      </c>
      <c r="AL908" s="13">
        <v>2.3443145720883001E-2</v>
      </c>
      <c r="AM908" s="13">
        <v>-0.40725053711007503</v>
      </c>
      <c r="AN908" s="13">
        <v>1.0608586422766511</v>
      </c>
      <c r="AO908" s="13">
        <v>-0.52173879379542598</v>
      </c>
      <c r="AP908" s="13">
        <v>0.53911984848122507</v>
      </c>
      <c r="AQ908" s="13">
        <v>1.5825974360720769</v>
      </c>
      <c r="AR908" s="19">
        <v>1.9654687642701846E-3</v>
      </c>
      <c r="AS908" s="19">
        <v>2.1556958400814998E-4</v>
      </c>
      <c r="AT908" s="19">
        <v>1.5851781254134624E-3</v>
      </c>
      <c r="AU908" s="19">
        <v>6.5174169248718278E-4</v>
      </c>
      <c r="AV908" s="19">
        <v>-2.1799089476681478E-5</v>
      </c>
      <c r="AW908" s="19">
        <v>1.26237029240767E-3</v>
      </c>
      <c r="AX908" s="19">
        <v>-1.6964749590694693E-5</v>
      </c>
      <c r="AY908" s="19">
        <v>3.2084534055395911E-3</v>
      </c>
      <c r="AZ908" s="19">
        <v>-2.2980661860227177E-3</v>
      </c>
      <c r="BA908" s="19">
        <v>9.8583124306383507E-5</v>
      </c>
      <c r="BB908" s="19">
        <v>1.2751066234827099E-5</v>
      </c>
      <c r="BC908" s="19">
        <v>-3.2087714968204095E-6</v>
      </c>
      <c r="BD908" s="19">
        <v>1.079161772289736E-5</v>
      </c>
      <c r="BE908" s="19">
        <v>5.7797298624244564E-5</v>
      </c>
      <c r="BF908" s="19">
        <v>-1.3630826529980923E-5</v>
      </c>
      <c r="BG908" s="19">
        <v>6.5894732342324635E-3</v>
      </c>
      <c r="BH908" s="19">
        <v>2.2063477024553205E-5</v>
      </c>
      <c r="BI908" t="s">
        <v>1002</v>
      </c>
      <c r="BJ908" t="s">
        <v>858</v>
      </c>
      <c r="BK908" s="5">
        <v>9.0666264295578003E-2</v>
      </c>
      <c r="BL908" s="5" t="s">
        <v>1040</v>
      </c>
      <c r="BM908" s="5" t="s">
        <v>858</v>
      </c>
      <c r="BN908" s="5">
        <v>-1.5327392145991325E-2</v>
      </c>
      <c r="BO908" s="5">
        <f xml:space="preserve"> IF(ISBLANK(TBL_DATA[[#This Row],[SMALL.CAP]]),"",  SUM(TBL_DATA[[#This Row],[LARGE.CAP]:[SMALL.CAP]])*SQRT(252))</f>
        <v>0.10577638649251599</v>
      </c>
    </row>
    <row r="909" spans="1:67" x14ac:dyDescent="0.25">
      <c r="A909" s="3">
        <f>DATE(YEAR(TBL_DATA[[#This Row],[Date]]), MONTH(TBL_DATA[[#This Row],[Date]]), DAY(TBL_DATA[[#This Row],[Date]]))</f>
        <v>42059</v>
      </c>
      <c r="B909" s="73" t="s">
        <v>1046</v>
      </c>
      <c r="C909" s="11">
        <v>1.4937616592991202E-3</v>
      </c>
      <c r="D909" s="6">
        <v>0.23368993041044073</v>
      </c>
      <c r="E909" s="83">
        <v>1.3200062470168028E-2</v>
      </c>
      <c r="F909" s="55">
        <v>0.24326202000535904</v>
      </c>
      <c r="G909" s="121">
        <v>0.40764815144859601</v>
      </c>
      <c r="H909" s="120">
        <v>2.6379173453847044E-3</v>
      </c>
      <c r="I909" s="55">
        <v>-6.5859747170937677E-4</v>
      </c>
      <c r="J909" s="6">
        <v>0.73274700293957828</v>
      </c>
      <c r="K909" s="6">
        <v>0.3991772511251685</v>
      </c>
      <c r="L909" s="6">
        <v>2.6567120982725124E-3</v>
      </c>
      <c r="M909" s="6">
        <v>5.4409104728806945E-2</v>
      </c>
      <c r="N909" s="6">
        <v>3.6779455033823807E-2</v>
      </c>
      <c r="O909" s="6">
        <v>-5.0367417192813679E-3</v>
      </c>
      <c r="P909" s="55">
        <v>-8.8633926959850798E-3</v>
      </c>
      <c r="Q909" s="55">
        <v>-7.7111994646545425E-3</v>
      </c>
      <c r="R909" s="6">
        <v>-3.9606994193200906E-3</v>
      </c>
      <c r="S909" s="83">
        <v>4.6228606550656241E-2</v>
      </c>
      <c r="T909" s="87">
        <v>-8.5676374756830431E-2</v>
      </c>
      <c r="U909" s="83">
        <v>9.4037973650691331E-3</v>
      </c>
      <c r="V909" s="83">
        <v>4.6086102926118824E-2</v>
      </c>
      <c r="W909" s="29">
        <v>0.20404843907380218</v>
      </c>
      <c r="X909">
        <v>0.6384732973653604</v>
      </c>
      <c r="Y909">
        <v>0.63180475712451578</v>
      </c>
      <c r="Z909" s="5">
        <v>0</v>
      </c>
      <c r="AA909">
        <v>0</v>
      </c>
      <c r="AB909" s="5">
        <f>SUM(TBL_DATA[[#This Row],[Consumer.Discretionary.1]:[Utilities.1]])*SQRT(252)</f>
        <v>0.10365985695955528</v>
      </c>
      <c r="AC909" s="5">
        <v>0.27515001919230497</v>
      </c>
      <c r="AD909" s="5">
        <v>2.2083687868874002E-2</v>
      </c>
      <c r="AE909" s="5">
        <v>6.6414908146271989E-2</v>
      </c>
      <c r="AF909" s="5">
        <v>0.10733051533539301</v>
      </c>
      <c r="AG909" s="5">
        <v>0</v>
      </c>
      <c r="AH909" s="5">
        <v>7.3477391157899998E-4</v>
      </c>
      <c r="AI909" s="13">
        <v>0.35282595692587304</v>
      </c>
      <c r="AJ909" s="13">
        <v>9.6994891722309989E-2</v>
      </c>
      <c r="AK909" s="13">
        <v>0</v>
      </c>
      <c r="AL909" s="13">
        <v>2.3703656078897E-2</v>
      </c>
      <c r="AM909" s="13">
        <v>-0.40533926180297297</v>
      </c>
      <c r="AN909" s="13">
        <v>1.0638277826708169</v>
      </c>
      <c r="AO909" s="13">
        <v>-0.52392863529228706</v>
      </c>
      <c r="AP909" s="13">
        <v>0.53989914737852984</v>
      </c>
      <c r="AQ909" s="13">
        <v>1.5877564179631038</v>
      </c>
      <c r="AR909" s="19">
        <v>1.9089383538613577E-3</v>
      </c>
      <c r="AS909" s="19">
        <v>2.1430811590964681E-4</v>
      </c>
      <c r="AT909" s="19">
        <v>1.6018470212173579E-3</v>
      </c>
      <c r="AU909" s="19">
        <v>5.5777949156914607E-4</v>
      </c>
      <c r="AV909" s="19">
        <v>-2.123985164001516E-5</v>
      </c>
      <c r="AW909" s="19">
        <v>1.238592643319868E-3</v>
      </c>
      <c r="AX909" s="19">
        <v>-1.3025601829130881E-5</v>
      </c>
      <c r="AY909" s="19">
        <v>3.1710288802196274E-3</v>
      </c>
      <c r="AZ909" s="19">
        <v>-2.2370307988480334E-3</v>
      </c>
      <c r="BA909" s="19">
        <v>9.7266216364742434E-5</v>
      </c>
      <c r="BB909" s="19">
        <v>1.1492731177130477E-5</v>
      </c>
      <c r="BC909" s="19">
        <v>-2.6493318072574257E-6</v>
      </c>
      <c r="BD909" s="19">
        <v>8.9101362735646807E-6</v>
      </c>
      <c r="BE909" s="19">
        <v>4.7720548359726601E-5</v>
      </c>
      <c r="BF909" s="19">
        <v>-1.125433896285357E-5</v>
      </c>
      <c r="BG909" s="19">
        <v>6.4690133932338309E-3</v>
      </c>
      <c r="BH909" s="19">
        <v>1.8216794224687058E-5</v>
      </c>
      <c r="BI909" t="s">
        <v>1002</v>
      </c>
      <c r="BJ909" t="s">
        <v>858</v>
      </c>
      <c r="BK909" s="5">
        <v>8.9479736983776093E-2</v>
      </c>
      <c r="BL909" s="5" t="s">
        <v>1040</v>
      </c>
      <c r="BM909" s="5" t="s">
        <v>858</v>
      </c>
      <c r="BN909" s="5">
        <v>-1.628933846950531E-2</v>
      </c>
      <c r="BO909" s="5">
        <f xml:space="preserve"> IF(ISBLANK(TBL_DATA[[#This Row],[SMALL.CAP]]),"",  SUM(TBL_DATA[[#This Row],[LARGE.CAP]:[SMALL.CAP]])*SQRT(252))</f>
        <v>0.10365985695955529</v>
      </c>
    </row>
    <row r="910" spans="1:67" x14ac:dyDescent="0.25">
      <c r="A910" s="3">
        <f>DATE(YEAR(TBL_DATA[[#This Row],[Date]]), MONTH(TBL_DATA[[#This Row],[Date]]), DAY(TBL_DATA[[#This Row],[Date]]))</f>
        <v>42060</v>
      </c>
      <c r="B910" s="73" t="s">
        <v>1047</v>
      </c>
      <c r="C910" s="11">
        <v>-1.5749653293432202E-4</v>
      </c>
      <c r="D910" s="6">
        <v>0.23349562852368533</v>
      </c>
      <c r="E910" s="83">
        <v>2.5641357184038149E-2</v>
      </c>
      <c r="F910" s="55">
        <v>0.24641064439632804</v>
      </c>
      <c r="G910" s="121">
        <v>0.41882499601585804</v>
      </c>
      <c r="H910" s="120">
        <v>2.6054697973907082E-3</v>
      </c>
      <c r="I910" s="55">
        <v>5.0619659765260838E-3</v>
      </c>
      <c r="J910" s="6">
        <v>0.73492648665251736</v>
      </c>
      <c r="K910" s="6">
        <v>0.40445903781021664</v>
      </c>
      <c r="L910" s="6">
        <v>2.6374752850670483E-3</v>
      </c>
      <c r="M910" s="6">
        <v>5.4254135780122024E-2</v>
      </c>
      <c r="N910" s="6">
        <v>3.6592901253899593E-2</v>
      </c>
      <c r="O910" s="6">
        <v>-5.1934449828574536E-3</v>
      </c>
      <c r="P910" s="55">
        <v>-8.8106127557532003E-3</v>
      </c>
      <c r="Q910" s="55">
        <v>-7.6617012210179504E-3</v>
      </c>
      <c r="R910" s="6">
        <v>-2.7816658273508432E-3</v>
      </c>
      <c r="S910" s="83">
        <v>4.6220712021629591E-2</v>
      </c>
      <c r="T910" s="87">
        <v>-6.0182236613947573E-2</v>
      </c>
      <c r="U910" s="83">
        <v>8.044779437250682E-3</v>
      </c>
      <c r="V910" s="83">
        <v>4.6116233716508671E-2</v>
      </c>
      <c r="W910" s="29">
        <v>0.17444571659308802</v>
      </c>
      <c r="X910">
        <v>0.64716689966024843</v>
      </c>
      <c r="Y910">
        <v>0.63597094101084262</v>
      </c>
      <c r="Z910" s="5">
        <v>0</v>
      </c>
      <c r="AA910">
        <v>0</v>
      </c>
      <c r="AB910" s="5">
        <f>SUM(TBL_DATA[[#This Row],[Consumer.Discretionary.1]:[Utilities.1]])*SQRT(252)</f>
        <v>0.10051887834667486</v>
      </c>
      <c r="AC910" s="5">
        <v>0.27237649417547599</v>
      </c>
      <c r="AD910" s="5">
        <v>1.8658218068787001E-2</v>
      </c>
      <c r="AE910" s="5">
        <v>6.8733229352128E-2</v>
      </c>
      <c r="AF910" s="5">
        <v>0.11434925923926201</v>
      </c>
      <c r="AG910" s="5">
        <v>0</v>
      </c>
      <c r="AH910" s="5">
        <v>5.9913323443500002E-4</v>
      </c>
      <c r="AI910" s="13">
        <v>0.35013859907736705</v>
      </c>
      <c r="AJ910" s="13">
        <v>9.6347650256844983E-2</v>
      </c>
      <c r="AK910" s="13">
        <v>0</v>
      </c>
      <c r="AL910" s="13">
        <v>1.6857162453126E-2</v>
      </c>
      <c r="AM910" s="13">
        <v>-0.40130333623336095</v>
      </c>
      <c r="AN910" s="13">
        <v>1.0613637390689792</v>
      </c>
      <c r="AO910" s="13">
        <v>-0.52460732944491406</v>
      </c>
      <c r="AP910" s="13">
        <v>0.53675640962406512</v>
      </c>
      <c r="AQ910" s="13">
        <v>1.5859710685138932</v>
      </c>
      <c r="AR910" s="19">
        <v>1.8595640485928133E-3</v>
      </c>
      <c r="AS910" s="19">
        <v>1.9752731625033223E-4</v>
      </c>
      <c r="AT910" s="19">
        <v>1.5532171266911183E-3</v>
      </c>
      <c r="AU910" s="19">
        <v>5.4517085334433886E-4</v>
      </c>
      <c r="AV910" s="19">
        <v>-2.0630933744279936E-5</v>
      </c>
      <c r="AW910" s="19">
        <v>1.1968592256911053E-3</v>
      </c>
      <c r="AX910" s="19">
        <v>-1.2379443758895123E-5</v>
      </c>
      <c r="AY910" s="19">
        <v>3.0689598696083099E-3</v>
      </c>
      <c r="AZ910" s="19">
        <v>-2.1605513849497892E-3</v>
      </c>
      <c r="BA910" s="19">
        <v>9.3309670367185832E-5</v>
      </c>
      <c r="BB910" s="19">
        <v>1.1047798871024282E-5</v>
      </c>
      <c r="BC910" s="19">
        <v>-2.5142260858310728E-6</v>
      </c>
      <c r="BD910" s="19">
        <v>8.4557543244581715E-6</v>
      </c>
      <c r="BE910" s="19">
        <v>4.5286989319650222E-5</v>
      </c>
      <c r="BF910" s="19">
        <v>-1.0680411910964699E-5</v>
      </c>
      <c r="BG910" s="19">
        <v>6.2742582307840043E-3</v>
      </c>
      <c r="BH910" s="19">
        <v>1.7287810531946969E-5</v>
      </c>
      <c r="BI910" t="s">
        <v>1002</v>
      </c>
      <c r="BJ910" t="s">
        <v>858</v>
      </c>
      <c r="BK910" s="5">
        <v>8.8599972426891327E-2</v>
      </c>
      <c r="BL910" s="5" t="s">
        <v>1040</v>
      </c>
      <c r="BM910" s="5" t="s">
        <v>858</v>
      </c>
      <c r="BN910" s="5">
        <v>-1.6573838889598846E-2</v>
      </c>
      <c r="BO910" s="5">
        <f xml:space="preserve"> IF(ISBLANK(TBL_DATA[[#This Row],[SMALL.CAP]]),"",  SUM(TBL_DATA[[#This Row],[LARGE.CAP]:[SMALL.CAP]])*SQRT(252))</f>
        <v>0.10051887834667485</v>
      </c>
    </row>
    <row r="911" spans="1:67" x14ac:dyDescent="0.25">
      <c r="A911" s="3">
        <f>DATE(YEAR(TBL_DATA[[#This Row],[Date]]), MONTH(TBL_DATA[[#This Row],[Date]]), DAY(TBL_DATA[[#This Row],[Date]]))</f>
        <v>42061</v>
      </c>
      <c r="B911" s="73" t="s">
        <v>1048</v>
      </c>
      <c r="C911" s="11">
        <v>3.3946315525027037E-3</v>
      </c>
      <c r="D911" s="6">
        <v>0.2376828917041458</v>
      </c>
      <c r="E911" s="83">
        <v>2.2015353543492377E-2</v>
      </c>
      <c r="F911" s="55">
        <v>0.24289379176717099</v>
      </c>
      <c r="G911" s="121">
        <v>0.41646805500949541</v>
      </c>
      <c r="H911" s="120">
        <v>2.58009235395851E-3</v>
      </c>
      <c r="I911" s="55">
        <v>7.1924948115253962E-3</v>
      </c>
      <c r="J911" s="6">
        <v>0.71674535753524338</v>
      </c>
      <c r="K911" s="6">
        <v>0.38804200517035548</v>
      </c>
      <c r="L911" s="6">
        <v>2.6421881480527777E-3</v>
      </c>
      <c r="M911" s="6">
        <v>5.3617085624499648E-2</v>
      </c>
      <c r="N911" s="6">
        <v>3.6592901253899593E-2</v>
      </c>
      <c r="O911" s="6">
        <v>-1.8164432625599192E-3</v>
      </c>
      <c r="P911" s="55">
        <v>-8.7365107031037621E-3</v>
      </c>
      <c r="Q911" s="55">
        <v>-7.6010896472320172E-3</v>
      </c>
      <c r="R911" s="6">
        <v>2.391793376259832E-3</v>
      </c>
      <c r="S911" s="83">
        <v>4.6489981740445746E-2</v>
      </c>
      <c r="T911" s="87">
        <v>5.1447500874774475E-2</v>
      </c>
      <c r="U911" s="83">
        <v>1.3283343437935358E-2</v>
      </c>
      <c r="V911" s="83">
        <v>4.6346607692562256E-2</v>
      </c>
      <c r="W911" s="29">
        <v>0.28660875302998884</v>
      </c>
      <c r="X911">
        <v>0.64534336210229626</v>
      </c>
      <c r="Y911">
        <v>0.62293017680182694</v>
      </c>
      <c r="Z911" s="5">
        <v>0</v>
      </c>
      <c r="AA911">
        <v>0</v>
      </c>
      <c r="AB911" s="5">
        <f>SUM(TBL_DATA[[#This Row],[Consumer.Discretionary.1]:[Utilities.1]])*SQRT(252)</f>
        <v>9.820448834426336E-2</v>
      </c>
      <c r="AC911" s="5">
        <v>0.27264374676505199</v>
      </c>
      <c r="AD911" s="5">
        <v>1.7477400061861E-2</v>
      </c>
      <c r="AE911" s="5">
        <v>6.6841281648633996E-2</v>
      </c>
      <c r="AF911" s="5">
        <v>0.117396672468987</v>
      </c>
      <c r="AG911" s="5">
        <v>0</v>
      </c>
      <c r="AH911" s="5">
        <v>6.2144341728099996E-4</v>
      </c>
      <c r="AI911" s="13">
        <v>0.35075975709784801</v>
      </c>
      <c r="AJ911" s="13">
        <v>9.5480045838452987E-2</v>
      </c>
      <c r="AK911" s="13">
        <v>0</v>
      </c>
      <c r="AL911" s="13">
        <v>9.8622930828139999E-3</v>
      </c>
      <c r="AM911" s="13">
        <v>-0.42868236019308703</v>
      </c>
      <c r="AN911" s="13">
        <v>1.0567934034593069</v>
      </c>
      <c r="AO911" s="13">
        <v>-0.55439312327146395</v>
      </c>
      <c r="AP911" s="13">
        <v>0.502400280187843</v>
      </c>
      <c r="AQ911" s="13">
        <v>1.611186526730771</v>
      </c>
      <c r="AR911" s="19">
        <v>1.7824234492096632E-3</v>
      </c>
      <c r="AS911" s="19">
        <v>1.8112887300229878E-4</v>
      </c>
      <c r="AT911" s="19">
        <v>1.563705580537411E-3</v>
      </c>
      <c r="AU911" s="19">
        <v>5.7667451630400975E-4</v>
      </c>
      <c r="AV911" s="19">
        <v>-1.9570824086459046E-5</v>
      </c>
      <c r="AW911" s="19">
        <v>1.1851278325469225E-3</v>
      </c>
      <c r="AX911" s="19">
        <v>-1.7393608005842085E-5</v>
      </c>
      <c r="AY911" s="19">
        <v>2.9344537114682793E-3</v>
      </c>
      <c r="AZ911" s="19">
        <v>-2.1063302534212506E-3</v>
      </c>
      <c r="BA911" s="19">
        <v>9.4828334797456639E-5</v>
      </c>
      <c r="BB911" s="19">
        <v>1.1253668344226647E-5</v>
      </c>
      <c r="BC911" s="19">
        <v>-2.7813749334316376E-6</v>
      </c>
      <c r="BD911" s="19">
        <v>9.3542149158175428E-6</v>
      </c>
      <c r="BE911" s="19">
        <v>5.0098918378986364E-5</v>
      </c>
      <c r="BF911" s="19">
        <v>-1.1815251847602703E-5</v>
      </c>
      <c r="BG911" s="19">
        <v>6.1223200673559946E-3</v>
      </c>
      <c r="BH911" s="19">
        <v>1.9124706826952313E-5</v>
      </c>
      <c r="BI911" t="s">
        <v>1002</v>
      </c>
      <c r="BJ911" t="s">
        <v>858</v>
      </c>
      <c r="BK911" s="5">
        <v>8.9599408209323883E-2</v>
      </c>
      <c r="BL911" s="5" t="s">
        <v>1040</v>
      </c>
      <c r="BM911" s="5" t="s">
        <v>858</v>
      </c>
      <c r="BN911" s="5">
        <v>-1.617974229156971E-2</v>
      </c>
      <c r="BO911" s="5">
        <f xml:space="preserve"> IF(ISBLANK(TBL_DATA[[#This Row],[SMALL.CAP]]),"",  SUM(TBL_DATA[[#This Row],[LARGE.CAP]:[SMALL.CAP]])*SQRT(252))</f>
        <v>9.8204488344263374E-2</v>
      </c>
    </row>
    <row r="912" spans="1:67" x14ac:dyDescent="0.25">
      <c r="A912" s="3">
        <f>DATE(YEAR(TBL_DATA[[#This Row],[Date]]), MONTH(TBL_DATA[[#This Row],[Date]]), DAY(TBL_DATA[[#This Row],[Date]]))</f>
        <v>42062</v>
      </c>
      <c r="B912" s="73" t="s">
        <v>1049</v>
      </c>
      <c r="C912" s="11">
        <v>7.6826877893900792E-4</v>
      </c>
      <c r="D912" s="6">
        <v>0.23863376482806897</v>
      </c>
      <c r="E912" s="83">
        <v>2.54024112472373E-2</v>
      </c>
      <c r="F912" s="55">
        <v>0.24212672850011374</v>
      </c>
      <c r="G912" s="121">
        <v>0.41444527759635025</v>
      </c>
      <c r="H912" s="120">
        <v>2.5850633703956602E-3</v>
      </c>
      <c r="I912" s="55">
        <v>1.0395473327360794E-2</v>
      </c>
      <c r="J912" s="6">
        <v>0.71865569424129661</v>
      </c>
      <c r="K912" s="6">
        <v>0.38900195032330126</v>
      </c>
      <c r="L912" s="6">
        <v>2.6406288385507244E-3</v>
      </c>
      <c r="M912" s="6">
        <v>5.3627520843905777E-2</v>
      </c>
      <c r="N912" s="6">
        <v>3.6592901253899593E-2</v>
      </c>
      <c r="O912" s="6">
        <v>-1.0495700002682851E-3</v>
      </c>
      <c r="P912" s="55">
        <v>-8.7327801270643997E-3</v>
      </c>
      <c r="Q912" s="55">
        <v>-7.5971380899942471E-3</v>
      </c>
      <c r="R912" s="6">
        <v>2.1274567021045687E-3</v>
      </c>
      <c r="S912" s="83">
        <v>4.6478312367521001E-2</v>
      </c>
      <c r="T912" s="87">
        <v>4.5773105642950007E-2</v>
      </c>
      <c r="U912" s="83">
        <v>1.1661180566169937E-2</v>
      </c>
      <c r="V912" s="83">
        <v>4.6327908978114764E-2</v>
      </c>
      <c r="W912" s="29">
        <v>0.25170962435793642</v>
      </c>
      <c r="X912">
        <v>0.64377424427849739</v>
      </c>
      <c r="Y912">
        <v>0.62370020869268705</v>
      </c>
      <c r="Z912" s="5">
        <v>0</v>
      </c>
      <c r="AA912">
        <v>0</v>
      </c>
      <c r="AB912" s="5">
        <f>SUM(TBL_DATA[[#This Row],[Consumer.Discretionary.1]:[Utilities.1]])*SQRT(252)</f>
        <v>9.5264564308660482E-2</v>
      </c>
      <c r="AC912" s="5">
        <v>0.28524805946123499</v>
      </c>
      <c r="AD912" s="5">
        <v>1.7310741742845998E-2</v>
      </c>
      <c r="AE912" s="5">
        <v>6.8478172888649005E-2</v>
      </c>
      <c r="AF912" s="5">
        <v>0.13137217071147</v>
      </c>
      <c r="AG912" s="5">
        <v>0</v>
      </c>
      <c r="AH912" s="5">
        <v>6.1628250416899996E-4</v>
      </c>
      <c r="AI912" s="13">
        <v>0.36908881027409302</v>
      </c>
      <c r="AJ912" s="13">
        <v>9.8530668503824997E-2</v>
      </c>
      <c r="AK912" s="13">
        <v>0</v>
      </c>
      <c r="AL912" s="13">
        <v>1.0606627744826E-2</v>
      </c>
      <c r="AM912" s="13">
        <v>-0.45225841602769201</v>
      </c>
      <c r="AN912" s="13">
        <v>1.1144586142208259</v>
      </c>
      <c r="AO912" s="13">
        <v>-0.58546549641740497</v>
      </c>
      <c r="AP912" s="13">
        <v>0.52899311780342095</v>
      </c>
      <c r="AQ912" s="13">
        <v>1.6999241106382308</v>
      </c>
      <c r="AR912" s="19">
        <v>1.7321444469252138E-3</v>
      </c>
      <c r="AS912" s="19">
        <v>1.6872282258573176E-4</v>
      </c>
      <c r="AT912" s="19">
        <v>1.5287550423979663E-3</v>
      </c>
      <c r="AU912" s="19">
        <v>5.6601548998312754E-4</v>
      </c>
      <c r="AV912" s="19">
        <v>-1.9039054299947028E-5</v>
      </c>
      <c r="AW912" s="19">
        <v>1.1539667803313488E-3</v>
      </c>
      <c r="AX912" s="19">
        <v>-1.6705666168693312E-5</v>
      </c>
      <c r="AY912" s="19">
        <v>2.8416559636781835E-3</v>
      </c>
      <c r="AZ912" s="19">
        <v>-2.0594362183591485E-3</v>
      </c>
      <c r="BA912" s="19">
        <v>9.4285968247316494E-5</v>
      </c>
      <c r="BB912" s="19">
        <v>1.0737898908316955E-5</v>
      </c>
      <c r="BC912" s="19">
        <v>-2.5982096265998454E-6</v>
      </c>
      <c r="BD912" s="19">
        <v>8.7382013957190223E-6</v>
      </c>
      <c r="BE912" s="19">
        <v>4.6799700925895664E-5</v>
      </c>
      <c r="BF912" s="19">
        <v>-1.1037168966163194E-5</v>
      </c>
      <c r="BG912" s="19">
        <v>5.9413356822649232E-3</v>
      </c>
      <c r="BH912" s="19">
        <v>1.7865268235641922E-5</v>
      </c>
      <c r="BI912" t="s">
        <v>1002</v>
      </c>
      <c r="BJ912" t="s">
        <v>858</v>
      </c>
      <c r="BK912" s="5">
        <v>9.5290251076221466E-2</v>
      </c>
      <c r="BL912" s="5" t="s">
        <v>1040</v>
      </c>
      <c r="BM912" s="5" t="s">
        <v>858</v>
      </c>
      <c r="BN912" s="5">
        <v>-1.756867952644825E-2</v>
      </c>
      <c r="BO912" s="5">
        <f xml:space="preserve"> IF(ISBLANK(TBL_DATA[[#This Row],[SMALL.CAP]]),"",  SUM(TBL_DATA[[#This Row],[LARGE.CAP]:[SMALL.CAP]])*SQRT(252))</f>
        <v>9.5264564308660496E-2</v>
      </c>
    </row>
    <row r="913" spans="1:67" x14ac:dyDescent="0.25">
      <c r="A913" s="3">
        <f>DATE(YEAR(TBL_DATA[[#This Row],[Date]]), MONTH(TBL_DATA[[#This Row],[Date]]), DAY(TBL_DATA[[#This Row],[Date]]))</f>
        <v>42065</v>
      </c>
      <c r="B913" s="73" t="s">
        <v>1050</v>
      </c>
      <c r="C913" s="11">
        <v>4.2387095596892856E-3</v>
      </c>
      <c r="D913" s="6">
        <v>0.24388397360799963</v>
      </c>
      <c r="E913" s="83">
        <v>3.3356853220636529E-2</v>
      </c>
      <c r="F913" s="55">
        <v>0.24480853957067611</v>
      </c>
      <c r="G913" s="121">
        <v>0.41729619819223779</v>
      </c>
      <c r="H913" s="120">
        <v>2.6052074999507514E-3</v>
      </c>
      <c r="I913" s="55">
        <v>1.8480841924729763E-2</v>
      </c>
      <c r="J913" s="6">
        <v>0.72773216319492251</v>
      </c>
      <c r="K913" s="6">
        <v>0.3930547790720359</v>
      </c>
      <c r="L913" s="6">
        <v>2.65884574435837E-3</v>
      </c>
      <c r="M913" s="6">
        <v>5.4177463016775319E-2</v>
      </c>
      <c r="N913" s="6">
        <v>3.6592901253899593E-2</v>
      </c>
      <c r="O913" s="6">
        <v>0</v>
      </c>
      <c r="P913" s="55">
        <v>-8.7803952926636657E-3</v>
      </c>
      <c r="Q913" s="55">
        <v>-7.6331074170456871E-3</v>
      </c>
      <c r="R913" s="6">
        <v>4.9103081153987205E-3</v>
      </c>
      <c r="S913" s="83">
        <v>4.660229743065001E-2</v>
      </c>
      <c r="T913" s="87">
        <v>0.10536622411600774</v>
      </c>
      <c r="U913" s="83">
        <v>1.3026721727506629E-2</v>
      </c>
      <c r="V913" s="83">
        <v>4.6404809864908629E-2</v>
      </c>
      <c r="W913" s="29">
        <v>0.28071921349164825</v>
      </c>
      <c r="X913">
        <v>0.64598467334158771</v>
      </c>
      <c r="Y913">
        <v>0.62694080986328837</v>
      </c>
      <c r="Z913" s="5">
        <v>0</v>
      </c>
      <c r="AA913">
        <v>0</v>
      </c>
      <c r="AB913" s="5">
        <f>SUM(TBL_DATA[[#This Row],[Consumer.Discretionary.1]:[Utilities.1]])*SQRT(252)</f>
        <v>9.2524272982490441E-2</v>
      </c>
      <c r="AC913" s="5">
        <v>0.26434811150275001</v>
      </c>
      <c r="AD913" s="5">
        <v>1.6667051052858001E-2</v>
      </c>
      <c r="AE913" s="5">
        <v>6.2386274138261991E-2</v>
      </c>
      <c r="AF913" s="5">
        <v>0.14805055947585599</v>
      </c>
      <c r="AG913" s="5">
        <v>0</v>
      </c>
      <c r="AH913" s="5">
        <v>6.5124853471200004E-4</v>
      </c>
      <c r="AI913" s="13">
        <v>0.37290311616576705</v>
      </c>
      <c r="AJ913" s="13">
        <v>9.9021910283001002E-2</v>
      </c>
      <c r="AK913" s="13">
        <v>0</v>
      </c>
      <c r="AL913" s="13">
        <v>9.4938509891120005E-3</v>
      </c>
      <c r="AM913" s="13">
        <v>-0.46061087937919998</v>
      </c>
      <c r="AN913" s="13">
        <v>1.0983237375566461</v>
      </c>
      <c r="AO913" s="13">
        <v>-0.58541249479352797</v>
      </c>
      <c r="AP913" s="13">
        <v>0.51291124276311817</v>
      </c>
      <c r="AQ913" s="13">
        <v>1.6837362323501741</v>
      </c>
      <c r="AR913" s="19">
        <v>1.6894674092687448E-3</v>
      </c>
      <c r="AS913" s="19">
        <v>1.6760052998587646E-4</v>
      </c>
      <c r="AT913" s="19">
        <v>1.4718077696933192E-3</v>
      </c>
      <c r="AU913" s="19">
        <v>5.4831116922898619E-4</v>
      </c>
      <c r="AV913" s="19">
        <v>-1.8560815931128456E-5</v>
      </c>
      <c r="AW913" s="19">
        <v>1.1155807549338057E-3</v>
      </c>
      <c r="AX913" s="19">
        <v>-1.4867827661805782E-5</v>
      </c>
      <c r="AY913" s="19">
        <v>2.7869889382468298E-3</v>
      </c>
      <c r="AZ913" s="19">
        <v>-2.0172853138868728E-3</v>
      </c>
      <c r="BA913" s="19">
        <v>8.9345678377041545E-5</v>
      </c>
      <c r="BB913" s="19">
        <v>1.0093054143349671E-5</v>
      </c>
      <c r="BC913" s="19">
        <v>-2.3407472167396678E-6</v>
      </c>
      <c r="BD913" s="19">
        <v>7.8723155139463991E-6</v>
      </c>
      <c r="BE913" s="19">
        <v>4.2162229172155937E-5</v>
      </c>
      <c r="BF913" s="19">
        <v>-9.9434738590571475E-6</v>
      </c>
      <c r="BG913" s="19">
        <v>5.7746360560492387E-3</v>
      </c>
      <c r="BH913" s="19">
        <v>1.6094966738603912E-5</v>
      </c>
      <c r="BI913" t="s">
        <v>1002</v>
      </c>
      <c r="BJ913" t="s">
        <v>858</v>
      </c>
      <c r="BK913" s="5">
        <v>9.8858542740345001E-2</v>
      </c>
      <c r="BL913" s="5" t="s">
        <v>1040</v>
      </c>
      <c r="BM913" s="5" t="s">
        <v>858</v>
      </c>
      <c r="BN913" s="5">
        <v>-1.7091855406761169E-2</v>
      </c>
      <c r="BO913" s="5">
        <f xml:space="preserve"> IF(ISBLANK(TBL_DATA[[#This Row],[SMALL.CAP]]),"",  SUM(TBL_DATA[[#This Row],[LARGE.CAP]:[SMALL.CAP]])*SQRT(252))</f>
        <v>9.2524272982490469E-2</v>
      </c>
    </row>
    <row r="914" spans="1:67" x14ac:dyDescent="0.25">
      <c r="A914" s="3">
        <f>DATE(YEAR(TBL_DATA[[#This Row],[Date]]), MONTH(TBL_DATA[[#This Row],[Date]]), DAY(TBL_DATA[[#This Row],[Date]]))</f>
        <v>42066</v>
      </c>
      <c r="B914" s="73" t="s">
        <v>1051</v>
      </c>
      <c r="C914" s="11">
        <v>-2.4409421916931954E-3</v>
      </c>
      <c r="D914" s="6">
        <v>0.24084772473524874</v>
      </c>
      <c r="E914" s="83">
        <v>3.7694967272424496E-2</v>
      </c>
      <c r="F914" s="55">
        <v>0.24478985936192471</v>
      </c>
      <c r="G914" s="121">
        <v>0.42046365337185626</v>
      </c>
      <c r="H914" s="120">
        <v>2.592245376564899E-3</v>
      </c>
      <c r="I914" s="55">
        <v>2.7537852331507962E-2</v>
      </c>
      <c r="J914" s="6">
        <v>0.74406569171094195</v>
      </c>
      <c r="K914" s="6">
        <v>0.41170280679935251</v>
      </c>
      <c r="L914" s="6">
        <v>2.6117653593019487E-3</v>
      </c>
      <c r="M914" s="6">
        <v>5.4055020900622988E-2</v>
      </c>
      <c r="N914" s="6">
        <v>3.6429215451270612E-2</v>
      </c>
      <c r="O914" s="6">
        <v>-2.4409421916933294E-3</v>
      </c>
      <c r="P914" s="55">
        <v>-8.7512701154578553E-3</v>
      </c>
      <c r="Q914" s="55">
        <v>-7.6065751326684517E-3</v>
      </c>
      <c r="R914" s="6">
        <v>-4.9344700803741759E-3</v>
      </c>
      <c r="S914" s="83">
        <v>4.6346638372025163E-2</v>
      </c>
      <c r="T914" s="87">
        <v>-0.10646878077251494</v>
      </c>
      <c r="U914" s="83">
        <v>3.2291936407420341E-3</v>
      </c>
      <c r="V914" s="83">
        <v>4.6291200115491475E-2</v>
      </c>
      <c r="W914" s="29">
        <v>6.9758261455428891E-2</v>
      </c>
      <c r="X914">
        <v>0.64843168751369351</v>
      </c>
      <c r="Y914">
        <v>0.64164071473009943</v>
      </c>
      <c r="Z914" s="5">
        <v>0</v>
      </c>
      <c r="AA914">
        <v>0</v>
      </c>
      <c r="AB914" s="5">
        <f>SUM(TBL_DATA[[#This Row],[Consumer.Discretionary.1]:[Utilities.1]])*SQRT(252)</f>
        <v>9.2070278538338823E-2</v>
      </c>
      <c r="AC914" s="5">
        <v>0.261289390958034</v>
      </c>
      <c r="AD914" s="5">
        <v>1.6446681141044001E-2</v>
      </c>
      <c r="AE914" s="5">
        <v>6.2519759185248991E-2</v>
      </c>
      <c r="AF914" s="5">
        <v>0.160903721803209</v>
      </c>
      <c r="AG914" s="5">
        <v>2.8137948829219999E-3</v>
      </c>
      <c r="AH914" s="5">
        <v>7.0661957381499998E-4</v>
      </c>
      <c r="AI914" s="13">
        <v>0.37294866075639305</v>
      </c>
      <c r="AJ914" s="13">
        <v>9.6138430066801006E-2</v>
      </c>
      <c r="AK914" s="13">
        <v>0</v>
      </c>
      <c r="AL914" s="13">
        <v>1.3511857445646E-2</v>
      </c>
      <c r="AM914" s="13">
        <v>-0.45747948637019598</v>
      </c>
      <c r="AN914" s="13">
        <v>1.1020813513348355</v>
      </c>
      <c r="AO914" s="13">
        <v>-0.57228192189191796</v>
      </c>
      <c r="AP914" s="13">
        <v>0.52979942944291758</v>
      </c>
      <c r="AQ914" s="13">
        <v>1.6743632732267535</v>
      </c>
      <c r="AR914" s="19">
        <v>1.718882151701142E-3</v>
      </c>
      <c r="AS914" s="19">
        <v>1.4850711861526172E-4</v>
      </c>
      <c r="AT914" s="19">
        <v>1.4051131216684216E-3</v>
      </c>
      <c r="AU914" s="19">
        <v>6.1137579046911512E-4</v>
      </c>
      <c r="AV914" s="19">
        <v>-1.7022609050774739E-5</v>
      </c>
      <c r="AW914" s="19">
        <v>1.1276491468244409E-3</v>
      </c>
      <c r="AX914" s="19">
        <v>-1.4568401650603139E-5</v>
      </c>
      <c r="AY914" s="19">
        <v>2.8481835609971713E-3</v>
      </c>
      <c r="AZ914" s="19">
        <v>-2.0631634277991874E-3</v>
      </c>
      <c r="BA914" s="19">
        <v>2.4250916424244978E-5</v>
      </c>
      <c r="BB914" s="19">
        <v>1.0675016393433057E-5</v>
      </c>
      <c r="BC914" s="19">
        <v>-2.8735029809131001E-6</v>
      </c>
      <c r="BD914" s="19">
        <v>9.6640518002848148E-6</v>
      </c>
      <c r="BE914" s="19">
        <v>5.1758320074589156E-5</v>
      </c>
      <c r="BF914" s="19">
        <v>-1.2206604753647416E-5</v>
      </c>
      <c r="BG914" s="19">
        <v>5.7337819600854351E-3</v>
      </c>
      <c r="BH914" s="19">
        <v>1.9758160366916665E-5</v>
      </c>
      <c r="BI914" t="s">
        <v>1002</v>
      </c>
      <c r="BJ914" t="s">
        <v>858</v>
      </c>
      <c r="BK914" s="5">
        <v>0.1006811186671257</v>
      </c>
      <c r="BL914" s="5" t="s">
        <v>1040</v>
      </c>
      <c r="BM914" s="5" t="s">
        <v>858</v>
      </c>
      <c r="BN914" s="5">
        <v>-1.8128851428627968E-2</v>
      </c>
      <c r="BO914" s="5">
        <f xml:space="preserve"> IF(ISBLANK(TBL_DATA[[#This Row],[SMALL.CAP]]),"",  SUM(TBL_DATA[[#This Row],[LARGE.CAP]:[SMALL.CAP]])*SQRT(252))</f>
        <v>9.2070278538338809E-2</v>
      </c>
    </row>
    <row r="915" spans="1:67" x14ac:dyDescent="0.25">
      <c r="A915" s="3">
        <f>DATE(YEAR(TBL_DATA[[#This Row],[Date]]), MONTH(TBL_DATA[[#This Row],[Date]]), DAY(TBL_DATA[[#This Row],[Date]]))</f>
        <v>42067</v>
      </c>
      <c r="B915" s="73" t="s">
        <v>1052</v>
      </c>
      <c r="C915" s="11">
        <v>-5.5800354884371177E-3</v>
      </c>
      <c r="D915" s="6">
        <v>0.23392375039547963</v>
      </c>
      <c r="E915" s="83">
        <v>4.0954842815644765E-2</v>
      </c>
      <c r="F915" s="55">
        <v>0.24135856497995553</v>
      </c>
      <c r="G915" s="121">
        <v>0.41619280836258205</v>
      </c>
      <c r="H915" s="120">
        <v>2.5705249262755426E-3</v>
      </c>
      <c r="I915" s="55">
        <v>2.1230528872368204E-2</v>
      </c>
      <c r="J915" s="6">
        <v>0.72853083449797995</v>
      </c>
      <c r="K915" s="6">
        <v>0.37929165847969398</v>
      </c>
      <c r="L915" s="6">
        <v>2.6505188071650671E-3</v>
      </c>
      <c r="M915" s="6">
        <v>5.3405670221980436E-2</v>
      </c>
      <c r="N915" s="6">
        <v>3.5513183504770618E-2</v>
      </c>
      <c r="O915" s="6">
        <v>-8.0073571360754769E-3</v>
      </c>
      <c r="P915" s="55">
        <v>-8.6221632511919392E-3</v>
      </c>
      <c r="Q915" s="55">
        <v>-7.4912192290261491E-3</v>
      </c>
      <c r="R915" s="6">
        <v>-1.6454345514279489E-2</v>
      </c>
      <c r="S915" s="83">
        <v>4.6748007960095241E-2</v>
      </c>
      <c r="T915" s="87">
        <v>-0.35197960795089173</v>
      </c>
      <c r="U915" s="83">
        <v>-4.99308025599976E-3</v>
      </c>
      <c r="V915" s="83">
        <v>4.6718371429016803E-2</v>
      </c>
      <c r="W915" s="29">
        <v>-0.10687616248751675</v>
      </c>
      <c r="X915">
        <v>0.6451300708869353</v>
      </c>
      <c r="Y915">
        <v>0.61586659146254552</v>
      </c>
      <c r="Z915" s="5">
        <v>0</v>
      </c>
      <c r="AA915">
        <v>0</v>
      </c>
      <c r="AB915" s="5">
        <f>SUM(TBL_DATA[[#This Row],[Consumer.Discretionary.1]:[Utilities.1]])*SQRT(252)</f>
        <v>8.9285402582616663E-2</v>
      </c>
      <c r="AC915" s="5">
        <v>0.25234624310725501</v>
      </c>
      <c r="AD915" s="5">
        <v>1.6045595729761997E-2</v>
      </c>
      <c r="AE915" s="5">
        <v>5.7605129236846006E-2</v>
      </c>
      <c r="AF915" s="5">
        <v>0.160967424065841</v>
      </c>
      <c r="AG915" s="5">
        <v>4.1621701702570001E-3</v>
      </c>
      <c r="AH915" s="5">
        <v>6.7635726494200002E-4</v>
      </c>
      <c r="AI915" s="13">
        <v>0.37402043751555497</v>
      </c>
      <c r="AJ915" s="13">
        <v>9.1223420075044998E-2</v>
      </c>
      <c r="AK915" s="13">
        <v>0</v>
      </c>
      <c r="AL915" s="13">
        <v>2.1363493416996001E-2</v>
      </c>
      <c r="AM915" s="13">
        <v>-0.45096405772326503</v>
      </c>
      <c r="AN915" s="13">
        <v>1.0939241008755252</v>
      </c>
      <c r="AO915" s="13">
        <v>-0.56647788801629095</v>
      </c>
      <c r="AP915" s="13">
        <v>0.52744621285923421</v>
      </c>
      <c r="AQ915" s="13">
        <v>1.6604019888918162</v>
      </c>
      <c r="AR915" s="19">
        <v>1.6624414909300568E-3</v>
      </c>
      <c r="AS915" s="19">
        <v>1.4384718853022987E-4</v>
      </c>
      <c r="AT915" s="19">
        <v>1.3684742801384313E-3</v>
      </c>
      <c r="AU915" s="19">
        <v>5.9841050125335779E-4</v>
      </c>
      <c r="AV915" s="19">
        <v>-1.6486558916880515E-5</v>
      </c>
      <c r="AW915" s="19">
        <v>1.0979299281323926E-3</v>
      </c>
      <c r="AX915" s="19">
        <v>-1.4163531992277006E-5</v>
      </c>
      <c r="AY915" s="19">
        <v>2.7635466859300584E-3</v>
      </c>
      <c r="AZ915" s="19">
        <v>-2.0107703076670375E-3</v>
      </c>
      <c r="BA915" s="19">
        <v>2.0981614962463688E-5</v>
      </c>
      <c r="BB915" s="19">
        <v>1.0240397791772736E-5</v>
      </c>
      <c r="BC915" s="19">
        <v>-2.7231565294032167E-6</v>
      </c>
      <c r="BD915" s="19">
        <v>9.1584131584765364E-6</v>
      </c>
      <c r="BE915" s="19">
        <v>4.9050243303796787E-5</v>
      </c>
      <c r="BF915" s="19">
        <v>-1.156793569879681E-5</v>
      </c>
      <c r="BG915" s="19">
        <v>5.5618097419324651E-3</v>
      </c>
      <c r="BH915" s="19">
        <v>1.8724382926029324E-5</v>
      </c>
      <c r="BI915" t="s">
        <v>1002</v>
      </c>
      <c r="BJ915" t="s">
        <v>858</v>
      </c>
      <c r="BK915" s="5">
        <v>0.10189910233020782</v>
      </c>
      <c r="BL915" s="5" t="s">
        <v>1040</v>
      </c>
      <c r="BM915" s="5" t="s">
        <v>858</v>
      </c>
      <c r="BN915" s="5">
        <v>-1.8896227702498436E-2</v>
      </c>
      <c r="BO915" s="5">
        <f xml:space="preserve"> IF(ISBLANK(TBL_DATA[[#This Row],[SMALL.CAP]]),"",  SUM(TBL_DATA[[#This Row],[LARGE.CAP]:[SMALL.CAP]])*SQRT(252))</f>
        <v>8.9285402582616677E-2</v>
      </c>
    </row>
    <row r="916" spans="1:67" x14ac:dyDescent="0.25">
      <c r="A916" s="3">
        <f>DATE(YEAR(TBL_DATA[[#This Row],[Date]]), MONTH(TBL_DATA[[#This Row],[Date]]), DAY(TBL_DATA[[#This Row],[Date]]))</f>
        <v>42068</v>
      </c>
      <c r="B916" s="73" t="s">
        <v>1053</v>
      </c>
      <c r="C916" s="11">
        <v>1.2851180618155239E-3</v>
      </c>
      <c r="D916" s="6">
        <v>0.23550948809401584</v>
      </c>
      <c r="E916" s="83">
        <v>2.638475632731474E-2</v>
      </c>
      <c r="F916" s="55">
        <v>0.23605523352874991</v>
      </c>
      <c r="G916" s="121">
        <v>0.41567473093569157</v>
      </c>
      <c r="H916" s="120">
        <v>2.5078147596202982E-3</v>
      </c>
      <c r="I916" s="55">
        <v>2.6032080444697847E-3</v>
      </c>
      <c r="J916" s="6">
        <v>0.72950340414390358</v>
      </c>
      <c r="K916" s="6">
        <v>0.40025317241935471</v>
      </c>
      <c r="L916" s="6">
        <v>2.5406924668848673E-3</v>
      </c>
      <c r="M916" s="6">
        <v>5.2079690016139858E-2</v>
      </c>
      <c r="N916" s="6">
        <v>3.5513183504770618E-2</v>
      </c>
      <c r="O916" s="6">
        <v>-6.7325294735430807E-3</v>
      </c>
      <c r="P916" s="55">
        <v>-8.4792264177953654E-3</v>
      </c>
      <c r="Q916" s="55">
        <v>-7.3763619868241499E-3</v>
      </c>
      <c r="R916" s="6">
        <v>-1.5238131150918321E-2</v>
      </c>
      <c r="S916" s="83">
        <v>4.676725941864289E-2</v>
      </c>
      <c r="T916" s="87">
        <v>-0.32582903809933167</v>
      </c>
      <c r="U916" s="83">
        <v>-1.3785568537372228E-5</v>
      </c>
      <c r="V916" s="83">
        <v>4.6755524233702765E-2</v>
      </c>
      <c r="W916" s="29">
        <v>-2.9484363106413816E-4</v>
      </c>
      <c r="X916">
        <v>0.64472841641709233</v>
      </c>
      <c r="Y916">
        <v>0.63265565074482233</v>
      </c>
      <c r="Z916" s="5">
        <v>0</v>
      </c>
      <c r="AA916">
        <v>0</v>
      </c>
      <c r="AB916" s="5">
        <f>SUM(TBL_DATA[[#This Row],[Consumer.Discretionary.1]:[Utilities.1]])*SQRT(252)</f>
        <v>9.5527650557636318E-2</v>
      </c>
      <c r="AC916" s="5">
        <v>0.23438668842508298</v>
      </c>
      <c r="AD916" s="5">
        <v>1.6309938219204997E-2</v>
      </c>
      <c r="AE916" s="5">
        <v>6.1367888170664998E-2</v>
      </c>
      <c r="AF916" s="5">
        <v>0.15960680009890499</v>
      </c>
      <c r="AG916" s="5">
        <v>4.1978615963779997E-3</v>
      </c>
      <c r="AH916" s="5">
        <v>6.2686008518099997E-4</v>
      </c>
      <c r="AI916" s="13">
        <v>0.37793060515059301</v>
      </c>
      <c r="AJ916" s="13">
        <v>9.1660419997112011E-2</v>
      </c>
      <c r="AK916" s="13">
        <v>0</v>
      </c>
      <c r="AL916" s="13">
        <v>2.1700376897112999E-2</v>
      </c>
      <c r="AM916" s="13">
        <v>-0.4726227766822399</v>
      </c>
      <c r="AN916" s="13">
        <v>1.0881152200447577</v>
      </c>
      <c r="AO916" s="13">
        <v>-0.59295055808676289</v>
      </c>
      <c r="AP916" s="13">
        <v>0.4951646619579948</v>
      </c>
      <c r="AQ916" s="13">
        <v>1.6810657781315206</v>
      </c>
      <c r="AR916" s="19">
        <v>1.8986694857717726E-3</v>
      </c>
      <c r="AS916" s="19">
        <v>1.0095929017627418E-4</v>
      </c>
      <c r="AT916" s="19">
        <v>1.2944649276704439E-3</v>
      </c>
      <c r="AU916" s="19">
        <v>5.2412315321781673E-4</v>
      </c>
      <c r="AV916" s="19">
        <v>-1.4761318635324788E-5</v>
      </c>
      <c r="AW916" s="19">
        <v>9.4382115608425225E-4</v>
      </c>
      <c r="AX916" s="19">
        <v>-1.9813501620554242E-5</v>
      </c>
      <c r="AY916" s="19">
        <v>2.8869596757709944E-3</v>
      </c>
      <c r="AZ916" s="19">
        <v>-1.621471221605678E-3</v>
      </c>
      <c r="BA916" s="19">
        <v>1.3585401559927611E-5</v>
      </c>
      <c r="BB916" s="19">
        <v>1.1139301747844662E-5</v>
      </c>
      <c r="BC916" s="19">
        <v>-3.6363847299868573E-6</v>
      </c>
      <c r="BD916" s="19">
        <v>1.2229733932911588E-5</v>
      </c>
      <c r="BE916" s="19">
        <v>6.5499467291361941E-5</v>
      </c>
      <c r="BF916" s="19">
        <v>-1.5447301737441615E-5</v>
      </c>
      <c r="BG916" s="19">
        <v>5.9340271572219461E-3</v>
      </c>
      <c r="BH916" s="19">
        <v>2.5003678158979318E-5</v>
      </c>
      <c r="BI916" t="s">
        <v>1002</v>
      </c>
      <c r="BJ916" t="s">
        <v>858</v>
      </c>
      <c r="BK916" s="5">
        <v>0.10200937837362289</v>
      </c>
      <c r="BL916" s="5" t="s">
        <v>1040</v>
      </c>
      <c r="BM916" s="5" t="s">
        <v>858</v>
      </c>
      <c r="BN916" s="5">
        <v>-1.9463766366243362E-2</v>
      </c>
      <c r="BO916" s="5">
        <f xml:space="preserve"> IF(ISBLANK(TBL_DATA[[#This Row],[SMALL.CAP]]),"",  SUM(TBL_DATA[[#This Row],[LARGE.CAP]:[SMALL.CAP]])*SQRT(252))</f>
        <v>9.5527650557636332E-2</v>
      </c>
    </row>
    <row r="917" spans="1:67" x14ac:dyDescent="0.25">
      <c r="A917" s="3">
        <f>DATE(YEAR(TBL_DATA[[#This Row],[Date]]), MONTH(TBL_DATA[[#This Row],[Date]]), DAY(TBL_DATA[[#This Row],[Date]]))</f>
        <v>42069</v>
      </c>
      <c r="B917" s="73" t="s">
        <v>1054</v>
      </c>
      <c r="C917" s="11">
        <v>-9.2994351696625867E-4</v>
      </c>
      <c r="D917" s="6">
        <v>0.23436053405541246</v>
      </c>
      <c r="E917" s="83">
        <v>3.9877828855791497E-2</v>
      </c>
      <c r="F917" s="55">
        <v>0.23052298475479749</v>
      </c>
      <c r="G917" s="122">
        <v>0.41078758715544311</v>
      </c>
      <c r="H917" s="120">
        <v>2.5206197453317898E-3</v>
      </c>
      <c r="I917" s="55">
        <v>1.1476530190719592E-2</v>
      </c>
      <c r="J917" s="6">
        <v>0.72466543165555275</v>
      </c>
      <c r="K917" s="6">
        <v>0.40076190044134063</v>
      </c>
      <c r="L917" s="6">
        <v>2.5419739713082611E-3</v>
      </c>
      <c r="M917" s="6">
        <v>5.2128071779039775E-2</v>
      </c>
      <c r="N917" s="6">
        <v>3.5561852910422173E-2</v>
      </c>
      <c r="O917" s="6">
        <v>-7.6562121183727516E-3</v>
      </c>
      <c r="P917" s="55">
        <v>-8.5037385312940993E-3</v>
      </c>
      <c r="Q917" s="55">
        <v>-7.3998495449656343E-3</v>
      </c>
      <c r="R917" s="54">
        <v>-9.5259038750850067E-5</v>
      </c>
      <c r="S917" s="83">
        <v>4.6459809260611364E-2</v>
      </c>
      <c r="T917" s="87">
        <v>-2.0503536339657488E-3</v>
      </c>
      <c r="U917" s="83">
        <v>1.1645091289905984E-2</v>
      </c>
      <c r="V917" s="83">
        <v>4.630099716274437E-2</v>
      </c>
      <c r="W917" s="29">
        <v>0.25150843401869732</v>
      </c>
      <c r="X917">
        <v>0.64092713092475895</v>
      </c>
      <c r="Y917">
        <v>0.63305758066809426</v>
      </c>
      <c r="Z917" s="5">
        <v>0</v>
      </c>
      <c r="AA917">
        <v>0</v>
      </c>
      <c r="AB917" s="5">
        <f>SUM(TBL_DATA[[#This Row],[Consumer.Discretionary.1]:[Utilities.1]])*SQRT(252)</f>
        <v>9.8775377748202067E-2</v>
      </c>
      <c r="AC917" s="5">
        <v>0.23214505189381696</v>
      </c>
      <c r="AD917" s="5">
        <v>1.5450487323331E-2</v>
      </c>
      <c r="AE917" s="5">
        <v>6.108082390514899E-2</v>
      </c>
      <c r="AF917" s="5">
        <v>0.15732432453775202</v>
      </c>
      <c r="AG917" s="5">
        <v>4.1116658957859997E-3</v>
      </c>
      <c r="AH917" s="5">
        <v>1.420121906224E-3</v>
      </c>
      <c r="AI917" s="13">
        <v>0.372586634983328</v>
      </c>
      <c r="AJ917" s="13">
        <v>9.194755822903701E-2</v>
      </c>
      <c r="AK917" s="13">
        <v>0</v>
      </c>
      <c r="AL917" s="13">
        <v>2.1253054989984001E-2</v>
      </c>
      <c r="AM917" s="13">
        <v>-0.46059869928729696</v>
      </c>
      <c r="AN917" s="13">
        <v>1.0751978719795439</v>
      </c>
      <c r="AO917" s="13">
        <v>-0.57847684760243301</v>
      </c>
      <c r="AP917" s="13">
        <v>0.49672102437711085</v>
      </c>
      <c r="AQ917" s="13">
        <v>1.6536747195819768</v>
      </c>
      <c r="AR917" s="19">
        <v>2.0872650678837859E-3</v>
      </c>
      <c r="AS917" s="19">
        <v>8.2479566359864437E-5</v>
      </c>
      <c r="AT917" s="19">
        <v>1.2428512743860509E-3</v>
      </c>
      <c r="AU917" s="19">
        <v>6.4499195939986265E-4</v>
      </c>
      <c r="AV917" s="19">
        <v>-1.4001412472060463E-5</v>
      </c>
      <c r="AW917" s="19">
        <v>8.9265791557570189E-4</v>
      </c>
      <c r="AX917" s="19">
        <v>-9.246092978781576E-6</v>
      </c>
      <c r="AY917" s="19">
        <v>2.8106446432255806E-3</v>
      </c>
      <c r="AZ917" s="19">
        <v>-1.5263911995060978E-3</v>
      </c>
      <c r="BA917" s="19">
        <v>2.6462768743454655E-6</v>
      </c>
      <c r="BB917" s="19">
        <v>8.3659340661714373E-6</v>
      </c>
      <c r="BC917" s="19">
        <v>-2.2834972037173746E-6</v>
      </c>
      <c r="BD917" s="19">
        <v>7.6797670831863911E-6</v>
      </c>
      <c r="BE917" s="19">
        <v>4.1130970653464371E-5</v>
      </c>
      <c r="BF917" s="19">
        <v>-9.7002668357190278E-6</v>
      </c>
      <c r="BG917" s="19">
        <v>6.1697356712219599E-3</v>
      </c>
      <c r="BH917" s="19">
        <v>1.5701287895249653E-5</v>
      </c>
      <c r="BI917" t="s">
        <v>1002</v>
      </c>
      <c r="BJ917" t="s">
        <v>858</v>
      </c>
      <c r="BK917" s="5">
        <v>9.9297717213630676E-2</v>
      </c>
      <c r="BL917" s="5" t="s">
        <v>1040</v>
      </c>
      <c r="BM917" s="5" t="s">
        <v>858</v>
      </c>
      <c r="BN917" s="5">
        <v>-1.9208451732993126E-2</v>
      </c>
      <c r="BO917" s="5">
        <f xml:space="preserve"> IF(ISBLANK(TBL_DATA[[#This Row],[SMALL.CAP]]),"",  SUM(TBL_DATA[[#This Row],[LARGE.CAP]:[SMALL.CAP]])*SQRT(252))</f>
        <v>9.8775377748202081E-2</v>
      </c>
    </row>
    <row r="918" spans="1:67" x14ac:dyDescent="0.25">
      <c r="A918" s="3">
        <f>DATE(YEAR(TBL_DATA[[#This Row],[Date]]), MONTH(TBL_DATA[[#This Row],[Date]]), DAY(TBL_DATA[[#This Row],[Date]]))</f>
        <v>42072</v>
      </c>
      <c r="B918" s="73" t="s">
        <v>1055</v>
      </c>
      <c r="C918" s="11">
        <v>-7.8940454685200558E-4</v>
      </c>
      <c r="D918" s="6">
        <v>0.23338612423737448</v>
      </c>
      <c r="E918" s="83">
        <v>2.4322218194441358E-2</v>
      </c>
      <c r="F918" s="55">
        <v>0.22961433258993189</v>
      </c>
      <c r="G918" s="121">
        <v>0.4097146250352352</v>
      </c>
      <c r="H918" s="120">
        <v>2.5195511514226423E-3</v>
      </c>
      <c r="I918" s="55">
        <v>6.0060805188921762E-4</v>
      </c>
      <c r="J918" s="6">
        <v>0.72640823669310151</v>
      </c>
      <c r="K918" s="6">
        <v>0.40370234172472585</v>
      </c>
      <c r="L918" s="6">
        <v>2.5323499420379404E-3</v>
      </c>
      <c r="M918" s="6">
        <v>5.2058594485055038E-2</v>
      </c>
      <c r="N918" s="6">
        <v>3.5596882174944264E-2</v>
      </c>
      <c r="O918" s="6">
        <v>-8.4395728165668205E-3</v>
      </c>
      <c r="P918" s="55">
        <v>-8.5331813996377508E-3</v>
      </c>
      <c r="Q918" s="55">
        <v>-7.4307636977249967E-3</v>
      </c>
      <c r="R918" s="6">
        <v>-6.5473647552333203E-3</v>
      </c>
      <c r="S918" s="83">
        <v>4.6479749598423194E-2</v>
      </c>
      <c r="T918" s="87">
        <v>-0.14086488872684111</v>
      </c>
      <c r="U918" s="83">
        <v>6.0955248650249594E-3</v>
      </c>
      <c r="V918" s="83">
        <v>4.6229823533339258E-2</v>
      </c>
      <c r="W918" s="29">
        <v>0.13185265266325513</v>
      </c>
      <c r="X918">
        <v>0.64008954454453892</v>
      </c>
      <c r="Y918">
        <v>0.63537574845497979</v>
      </c>
      <c r="Z918" s="5">
        <v>0</v>
      </c>
      <c r="AA918">
        <v>0</v>
      </c>
      <c r="AB918" s="5">
        <f>SUM(TBL_DATA[[#This Row],[Consumer.Discretionary.1]:[Utilities.1]])*SQRT(252)</f>
        <v>9.5796894223789203E-2</v>
      </c>
      <c r="AC918" s="5">
        <v>0.23638383861935597</v>
      </c>
      <c r="AD918" s="5">
        <v>1.9058838711375002E-2</v>
      </c>
      <c r="AE918" s="5">
        <v>6.4462032564073013E-2</v>
      </c>
      <c r="AF918" s="5">
        <v>0.12182953415810199</v>
      </c>
      <c r="AG918" s="5">
        <v>4.8000611548499996E-3</v>
      </c>
      <c r="AH918" s="5">
        <v>2.145055121882E-3</v>
      </c>
      <c r="AI918" s="13">
        <v>0.37464791480022303</v>
      </c>
      <c r="AJ918" s="13">
        <v>9.5685100579313009E-2</v>
      </c>
      <c r="AK918" s="13">
        <v>0</v>
      </c>
      <c r="AL918" s="13">
        <v>2.1207430597890001E-2</v>
      </c>
      <c r="AM918" s="13">
        <v>-0.43997014274968704</v>
      </c>
      <c r="AN918" s="13">
        <v>1.0932134269745952</v>
      </c>
      <c r="AO918" s="13">
        <v>-0.5929637634172179</v>
      </c>
      <c r="AP918" s="13">
        <v>0.50024966355737732</v>
      </c>
      <c r="AQ918" s="13">
        <v>1.6861771903918132</v>
      </c>
      <c r="AR918" s="19">
        <v>2.0222474117737193E-3</v>
      </c>
      <c r="AS918" s="19">
        <v>8.0135120663275342E-5</v>
      </c>
      <c r="AT918" s="19">
        <v>1.2048199609255138E-3</v>
      </c>
      <c r="AU918" s="19">
        <v>6.4128134170160478E-4</v>
      </c>
      <c r="AV918" s="19">
        <v>-1.3071908134797482E-5</v>
      </c>
      <c r="AW918" s="19">
        <v>8.690123149338036E-4</v>
      </c>
      <c r="AX918" s="19">
        <v>-9.0826392829104292E-6</v>
      </c>
      <c r="AY918" s="19">
        <v>2.7636765643914963E-3</v>
      </c>
      <c r="AZ918" s="19">
        <v>-1.5379710310104752E-3</v>
      </c>
      <c r="BA918" s="19">
        <v>5.6095492874445407E-6</v>
      </c>
      <c r="BB918" s="19">
        <v>7.9804216205191015E-6</v>
      </c>
      <c r="BC918" s="19">
        <v>-2.1388706238155401E-6</v>
      </c>
      <c r="BD918" s="19">
        <v>7.1933654247690114E-6</v>
      </c>
      <c r="BE918" s="19">
        <v>3.8525922795194229E-5</v>
      </c>
      <c r="BF918" s="19">
        <v>-9.0858959020997892E-6</v>
      </c>
      <c r="BG918" s="19">
        <v>5.9854357444480144E-3</v>
      </c>
      <c r="BH918" s="19">
        <v>1.4706840727131069E-5</v>
      </c>
      <c r="BI918" t="s">
        <v>1002</v>
      </c>
      <c r="BJ918" t="s">
        <v>858</v>
      </c>
      <c r="BK918" s="5">
        <v>0.10131382197141647</v>
      </c>
      <c r="BL918" s="5" t="s">
        <v>1040</v>
      </c>
      <c r="BM918" s="5" t="s">
        <v>858</v>
      </c>
      <c r="BN918" s="5">
        <v>-1.8771998584270477E-2</v>
      </c>
      <c r="BO918" s="5">
        <f xml:space="preserve"> IF(ISBLANK(TBL_DATA[[#This Row],[SMALL.CAP]]),"",  SUM(TBL_DATA[[#This Row],[LARGE.CAP]:[SMALL.CAP]])*SQRT(252))</f>
        <v>9.5796894223789175E-2</v>
      </c>
    </row>
    <row r="919" spans="1:67" x14ac:dyDescent="0.25">
      <c r="A919" s="3">
        <f>DATE(YEAR(TBL_DATA[[#This Row],[Date]]), MONTH(TBL_DATA[[#This Row],[Date]]), DAY(TBL_DATA[[#This Row],[Date]]))</f>
        <v>42073</v>
      </c>
      <c r="B919" s="73" t="s">
        <v>1056</v>
      </c>
      <c r="C919" s="11">
        <v>-7.3275077791260142E-3</v>
      </c>
      <c r="D919" s="6">
        <v>0.224348477817359</v>
      </c>
      <c r="E919" s="83">
        <v>-1.2671422923726805E-4</v>
      </c>
      <c r="F919" s="55">
        <v>0.23965692408752934</v>
      </c>
      <c r="G919" s="121">
        <v>0.44069954520062465</v>
      </c>
      <c r="H919" s="120">
        <v>2.5349221980733383E-3</v>
      </c>
      <c r="I919" s="55">
        <v>-2.1855129102688053E-2</v>
      </c>
      <c r="J919" s="6">
        <v>0.75594711857613917</v>
      </c>
      <c r="K919" s="6">
        <v>0.42495804439879747</v>
      </c>
      <c r="L919" s="6">
        <v>2.570347336549077E-3</v>
      </c>
      <c r="M919" s="6">
        <v>5.3807438582794166E-2</v>
      </c>
      <c r="N919" s="6">
        <v>3.8495551711716952E-2</v>
      </c>
      <c r="O919" s="6">
        <v>-1.5705239560226958E-2</v>
      </c>
      <c r="P919" s="55">
        <v>-8.9891352907816285E-3</v>
      </c>
      <c r="Q919" s="55">
        <v>-7.8496832295992126E-3</v>
      </c>
      <c r="R919" s="6">
        <v>-9.0341520921403129E-3</v>
      </c>
      <c r="S919" s="83">
        <v>4.6592191166943131E-2</v>
      </c>
      <c r="T919" s="87">
        <v>-0.19389841657736817</v>
      </c>
      <c r="U919" s="83">
        <v>2.7618460215514951E-3</v>
      </c>
      <c r="V919" s="83">
        <v>4.6457772245084419E-2</v>
      </c>
      <c r="W919" s="29">
        <v>5.9448524715769578E-2</v>
      </c>
      <c r="X919">
        <v>0.6638520506864648</v>
      </c>
      <c r="Y919">
        <v>0.65188806124886012</v>
      </c>
      <c r="Z919" s="5">
        <v>0</v>
      </c>
      <c r="AA919">
        <v>0</v>
      </c>
      <c r="AB919" s="5">
        <f>SUM(TBL_DATA[[#This Row],[Consumer.Discretionary.1]:[Utilities.1]])*SQRT(252)</f>
        <v>9.305750042055666E-2</v>
      </c>
      <c r="AC919" s="5">
        <v>0.23436698009535101</v>
      </c>
      <c r="AD919" s="5">
        <v>2.3611225405341003E-2</v>
      </c>
      <c r="AE919" s="5">
        <v>6.5379748059895992E-2</v>
      </c>
      <c r="AF919" s="5">
        <v>0.12029427152410101</v>
      </c>
      <c r="AG919" s="5">
        <v>4.8474624221179997E-3</v>
      </c>
      <c r="AH919" s="5">
        <v>2.6225054002229999E-3</v>
      </c>
      <c r="AI919" s="13">
        <v>0.37023088722248904</v>
      </c>
      <c r="AJ919" s="13">
        <v>9.7130956871866014E-2</v>
      </c>
      <c r="AK919" s="13">
        <v>0</v>
      </c>
      <c r="AL919" s="13">
        <v>2.1200597301548E-2</v>
      </c>
      <c r="AM919" s="13">
        <v>-0.44080641039441798</v>
      </c>
      <c r="AN919" s="13">
        <v>1.0525754037284951</v>
      </c>
      <c r="AO919" s="13">
        <v>-0.55369717981998001</v>
      </c>
      <c r="AP919" s="13">
        <v>0.49887822390851511</v>
      </c>
      <c r="AQ919" s="13">
        <v>1.606272583548475</v>
      </c>
      <c r="AR919" s="19">
        <v>2.0178696072957135E-3</v>
      </c>
      <c r="AS919" s="19">
        <v>7.6178934311115035E-5</v>
      </c>
      <c r="AT919" s="19">
        <v>1.1505774515823428E-3</v>
      </c>
      <c r="AU919" s="19">
        <v>6.0578622397257917E-4</v>
      </c>
      <c r="AV919" s="19">
        <v>-1.1979074175441907E-5</v>
      </c>
      <c r="AW919" s="19">
        <v>8.4625045968007341E-4</v>
      </c>
      <c r="AX919" s="19">
        <v>-9.7416019938318473E-6</v>
      </c>
      <c r="AY919" s="19">
        <v>2.7046586536139407E-3</v>
      </c>
      <c r="AZ919" s="19">
        <v>-1.5303057442879575E-3</v>
      </c>
      <c r="BA919" s="19">
        <v>4.7401478813473234E-6</v>
      </c>
      <c r="BB919" s="19">
        <v>8.0364597887246793E-6</v>
      </c>
      <c r="BC919" s="19">
        <v>-2.2520586936782138E-6</v>
      </c>
      <c r="BD919" s="19">
        <v>7.5740332813955785E-6</v>
      </c>
      <c r="BE919" s="19">
        <v>4.0564683812688941E-5</v>
      </c>
      <c r="BF919" s="19">
        <v>-9.5667150780492144E-6</v>
      </c>
      <c r="BG919" s="19">
        <v>5.8102664611680184E-3</v>
      </c>
      <c r="BH919" s="19">
        <v>1.5485113178229689E-5</v>
      </c>
      <c r="BI919" t="s">
        <v>1002</v>
      </c>
      <c r="BJ919" t="s">
        <v>858</v>
      </c>
      <c r="BK919" s="5">
        <v>9.7695380449295044E-2</v>
      </c>
      <c r="BL919" s="5" t="s">
        <v>1040</v>
      </c>
      <c r="BM919" s="5" t="s">
        <v>858</v>
      </c>
      <c r="BN919" s="5">
        <v>-1.8359201028943062E-2</v>
      </c>
      <c r="BO919" s="5">
        <f xml:space="preserve"> IF(ISBLANK(TBL_DATA[[#This Row],[SMALL.CAP]]),"",  SUM(TBL_DATA[[#This Row],[LARGE.CAP]:[SMALL.CAP]])*SQRT(252))</f>
        <v>9.3057500420556646E-2</v>
      </c>
    </row>
    <row r="920" spans="1:67" x14ac:dyDescent="0.25">
      <c r="A920" s="3">
        <f>DATE(YEAR(TBL_DATA[[#This Row],[Date]]), MONTH(TBL_DATA[[#This Row],[Date]]), DAY(TBL_DATA[[#This Row],[Date]]))</f>
        <v>42074</v>
      </c>
      <c r="B920" s="73" t="s">
        <v>1057</v>
      </c>
      <c r="C920" s="11">
        <v>3.5554033776021149E-3</v>
      </c>
      <c r="D920" s="6">
        <v>0.22870153053075293</v>
      </c>
      <c r="E920" s="83">
        <v>3.3816896865190849E-2</v>
      </c>
      <c r="F920" s="55">
        <v>0.23265627020736465</v>
      </c>
      <c r="G920" s="121">
        <v>0.4269602569259206</v>
      </c>
      <c r="H920" s="120">
        <v>2.5198428594841961E-3</v>
      </c>
      <c r="I920" s="55">
        <v>-2.3813768106750732E-3</v>
      </c>
      <c r="J920" s="6">
        <v>0.73970986016434137</v>
      </c>
      <c r="K920" s="6">
        <v>0.40460703002030013</v>
      </c>
      <c r="L920" s="6">
        <v>2.5685199187330168E-3</v>
      </c>
      <c r="M920" s="6">
        <v>5.2842256783778262E-2</v>
      </c>
      <c r="N920" s="6">
        <v>3.6521779534885543E-2</v>
      </c>
      <c r="O920" s="6">
        <v>-1.2205674644403253E-2</v>
      </c>
      <c r="P920" s="55">
        <v>-8.6753708779099149E-3</v>
      </c>
      <c r="Q920" s="55">
        <v>-7.5563579682513564E-3</v>
      </c>
      <c r="R920" s="6">
        <v>-4.7620503827333627E-3</v>
      </c>
      <c r="S920" s="83">
        <v>4.6866676200318633E-2</v>
      </c>
      <c r="T920" s="87">
        <v>-0.10160845122404875</v>
      </c>
      <c r="U920" s="83">
        <v>4.0780488164617879E-3</v>
      </c>
      <c r="V920" s="83">
        <v>4.6518426475426394E-2</v>
      </c>
      <c r="W920" s="29">
        <v>8.7665235594674262E-2</v>
      </c>
      <c r="X920">
        <v>0.65342195932331559</v>
      </c>
      <c r="Y920">
        <v>0.63608728176273122</v>
      </c>
      <c r="Z920" s="5">
        <v>0</v>
      </c>
      <c r="AA920">
        <v>0</v>
      </c>
      <c r="AB920" s="5">
        <f>SUM(TBL_DATA[[#This Row],[Consumer.Discretionary.1]:[Utilities.1]])*SQRT(252)</f>
        <v>9.7539960838555345E-2</v>
      </c>
      <c r="AC920" s="5">
        <v>0.23587164308793601</v>
      </c>
      <c r="AD920" s="5">
        <v>2.8325623175094999E-2</v>
      </c>
      <c r="AE920" s="5">
        <v>6.5573416750703994E-2</v>
      </c>
      <c r="AF920" s="5">
        <v>0.12275517983106601</v>
      </c>
      <c r="AG920" s="5">
        <v>4.7953634827880001E-3</v>
      </c>
      <c r="AH920" s="5">
        <v>3.0803784242180001E-3</v>
      </c>
      <c r="AI920" s="13">
        <v>0.36729622761667696</v>
      </c>
      <c r="AJ920" s="13">
        <v>9.3090923648161003E-2</v>
      </c>
      <c r="AK920" s="13">
        <v>0</v>
      </c>
      <c r="AL920" s="13">
        <v>2.1243700585003997E-2</v>
      </c>
      <c r="AM920" s="13">
        <v>-0.46605698860098205</v>
      </c>
      <c r="AN920" s="13">
        <v>1.055950629989151</v>
      </c>
      <c r="AO920" s="13">
        <v>-0.57997516198848409</v>
      </c>
      <c r="AP920" s="13">
        <v>0.47597546800066692</v>
      </c>
      <c r="AQ920" s="13">
        <v>1.6359257919776351</v>
      </c>
      <c r="AR920" s="19">
        <v>2.1799918113288219E-3</v>
      </c>
      <c r="AS920" s="19">
        <v>1.0049507593097243E-4</v>
      </c>
      <c r="AT920" s="19">
        <v>1.0850596957948525E-3</v>
      </c>
      <c r="AU920" s="19">
        <v>7.6074861009842903E-4</v>
      </c>
      <c r="AV920" s="19">
        <v>-1.1604522366570788E-5</v>
      </c>
      <c r="AW920" s="19">
        <v>9.1973452514917367E-4</v>
      </c>
      <c r="AX920" s="19">
        <v>4.9184098358393033E-6</v>
      </c>
      <c r="AY920" s="19">
        <v>3.2690279978866547E-3</v>
      </c>
      <c r="AZ920" s="19">
        <v>-2.195814006780753E-3</v>
      </c>
      <c r="BA920" s="19">
        <v>2.6600405584825212E-5</v>
      </c>
      <c r="BB920" s="19">
        <v>5.2819801519606075E-6</v>
      </c>
      <c r="BC920" s="19">
        <v>-9.0187771542493901E-7</v>
      </c>
      <c r="BD920" s="19">
        <v>3.0331690305584079E-6</v>
      </c>
      <c r="BE920" s="19">
        <v>1.6244938581096045E-5</v>
      </c>
      <c r="BF920" s="19">
        <v>-3.8311776149573168E-6</v>
      </c>
      <c r="BG920" s="19">
        <v>6.1236935970704828E-3</v>
      </c>
      <c r="BH920" s="19">
        <v>6.2013332624502395E-6</v>
      </c>
      <c r="BI920" t="s">
        <v>1002</v>
      </c>
      <c r="BJ920" t="s">
        <v>858</v>
      </c>
      <c r="BK920" s="5">
        <v>9.6378512680530548E-2</v>
      </c>
      <c r="BL920" s="5" t="s">
        <v>1040</v>
      </c>
      <c r="BM920" s="5" t="s">
        <v>858</v>
      </c>
      <c r="BN920" s="5">
        <v>-1.8359104171395302E-2</v>
      </c>
      <c r="BO920" s="5">
        <f xml:space="preserve"> IF(ISBLANK(TBL_DATA[[#This Row],[SMALL.CAP]]),"",  SUM(TBL_DATA[[#This Row],[LARGE.CAP]:[SMALL.CAP]])*SQRT(252))</f>
        <v>9.7539960838555359E-2</v>
      </c>
    </row>
    <row r="921" spans="1:67" x14ac:dyDescent="0.25">
      <c r="A921" s="3">
        <f>DATE(YEAR(TBL_DATA[[#This Row],[Date]]), MONTH(TBL_DATA[[#This Row],[Date]]), DAY(TBL_DATA[[#This Row],[Date]]))</f>
        <v>42075</v>
      </c>
      <c r="B921" s="73" t="s">
        <v>1058</v>
      </c>
      <c r="C921" s="11">
        <v>2.533221039179663E-3</v>
      </c>
      <c r="D921" s="6">
        <v>0.23181410309876571</v>
      </c>
      <c r="E921" s="83">
        <v>2.1783361817059754E-2</v>
      </c>
      <c r="F921" s="55">
        <v>0.23239229162724384</v>
      </c>
      <c r="G921" s="121">
        <v>0.43671410092949126</v>
      </c>
      <c r="H921" s="120">
        <v>2.5029257855066949E-3</v>
      </c>
      <c r="I921" s="55">
        <v>-2.9001819582145982E-2</v>
      </c>
      <c r="J921" s="6">
        <v>0.74540018096836747</v>
      </c>
      <c r="K921" s="6">
        <v>0.42927686815479232</v>
      </c>
      <c r="L921" s="6">
        <v>2.5193950417913042E-3</v>
      </c>
      <c r="M921" s="6">
        <v>5.2939983684193968E-2</v>
      </c>
      <c r="N921" s="6">
        <v>3.6521779534885543E-2</v>
      </c>
      <c r="O921" s="6">
        <v>-9.7033732770300807E-3</v>
      </c>
      <c r="P921" s="55">
        <v>-8.6820347060507733E-3</v>
      </c>
      <c r="Q921" s="55">
        <v>-7.5609522847959647E-3</v>
      </c>
      <c r="R921" s="6">
        <v>-6.7283478087809545E-3</v>
      </c>
      <c r="S921" s="83">
        <v>4.6876378833187959E-2</v>
      </c>
      <c r="T921" s="87">
        <v>-0.14353386452319902</v>
      </c>
      <c r="U921" s="83">
        <v>-1.796350181309192E-3</v>
      </c>
      <c r="V921" s="83">
        <v>4.6571765099210315E-2</v>
      </c>
      <c r="W921" s="29">
        <v>-3.8571657687495542E-2</v>
      </c>
      <c r="X921">
        <v>0.66084347687594769</v>
      </c>
      <c r="Y921">
        <v>0.65519223755688094</v>
      </c>
      <c r="Z921" s="5">
        <v>0</v>
      </c>
      <c r="AA921">
        <v>0</v>
      </c>
      <c r="AB921" s="5">
        <f>SUM(TBL_DATA[[#This Row],[Consumer.Discretionary.1]:[Utilities.1]])*SQRT(252)</f>
        <v>9.4620645803261377E-2</v>
      </c>
      <c r="AC921" s="5">
        <v>0.23968665748496598</v>
      </c>
      <c r="AD921" s="5">
        <v>2.8766093620930001E-2</v>
      </c>
      <c r="AE921" s="5">
        <v>6.7165740967493004E-2</v>
      </c>
      <c r="AF921" s="5">
        <v>0.123808599494624</v>
      </c>
      <c r="AG921" s="5">
        <v>4.7599709456210004E-3</v>
      </c>
      <c r="AH921" s="5">
        <v>3.0090874676849998E-3</v>
      </c>
      <c r="AI921" s="13">
        <v>0.36957139488271701</v>
      </c>
      <c r="AJ921" s="13">
        <v>9.7981825871039999E-2</v>
      </c>
      <c r="AK921" s="13">
        <v>0</v>
      </c>
      <c r="AL921" s="13">
        <v>2.0993857884411E-2</v>
      </c>
      <c r="AM921" s="13">
        <v>-0.46966048911883596</v>
      </c>
      <c r="AN921" s="13">
        <v>1.0696512121249098</v>
      </c>
      <c r="AO921" s="13">
        <v>-0.58356847262425904</v>
      </c>
      <c r="AP921" s="13">
        <v>0.48608273950065073</v>
      </c>
      <c r="AQ921" s="13">
        <v>1.6532196847491689</v>
      </c>
      <c r="AR921" s="19">
        <v>2.1163323513236896E-3</v>
      </c>
      <c r="AS921" s="19">
        <v>9.8091864882267129E-5</v>
      </c>
      <c r="AT921" s="19">
        <v>1.0532323857153608E-3</v>
      </c>
      <c r="AU921" s="19">
        <v>7.4568467651240364E-4</v>
      </c>
      <c r="AV921" s="19">
        <v>-1.1571034153763161E-5</v>
      </c>
      <c r="AW921" s="19">
        <v>9.0618442164044108E-4</v>
      </c>
      <c r="AX921" s="19">
        <v>5.1277235126361088E-6</v>
      </c>
      <c r="AY921" s="19">
        <v>3.1404021502476867E-3</v>
      </c>
      <c r="AZ921" s="19">
        <v>-2.1242429665554174E-3</v>
      </c>
      <c r="BA921" s="19">
        <v>2.6012437330469016E-5</v>
      </c>
      <c r="BB921" s="19">
        <v>5.2864106812987231E-6</v>
      </c>
      <c r="BC921" s="19">
        <v>-9.7156003978950939E-7</v>
      </c>
      <c r="BD921" s="19">
        <v>3.2675206221854355E-6</v>
      </c>
      <c r="BE921" s="19">
        <v>1.7500066278022003E-5</v>
      </c>
      <c r="BF921" s="19">
        <v>-4.127185631158015E-6</v>
      </c>
      <c r="BG921" s="19">
        <v>5.9381911169189621E-3</v>
      </c>
      <c r="BH921" s="19">
        <v>6.6804629888503362E-6</v>
      </c>
      <c r="BI921" t="s">
        <v>1002</v>
      </c>
      <c r="BJ921" t="s">
        <v>858</v>
      </c>
      <c r="BK921" s="5">
        <v>9.6901386976242065E-2</v>
      </c>
      <c r="BL921" s="5" t="s">
        <v>1040</v>
      </c>
      <c r="BM921" s="5" t="s">
        <v>858</v>
      </c>
      <c r="BN921" s="5">
        <v>-1.7767453566193581E-2</v>
      </c>
      <c r="BO921" s="5">
        <f xml:space="preserve"> IF(ISBLANK(TBL_DATA[[#This Row],[SMALL.CAP]]),"",  SUM(TBL_DATA[[#This Row],[LARGE.CAP]:[SMALL.CAP]])*SQRT(252))</f>
        <v>9.4620645803261377E-2</v>
      </c>
    </row>
    <row r="922" spans="1:67" x14ac:dyDescent="0.25">
      <c r="A922" s="3">
        <f>DATE(YEAR(TBL_DATA[[#This Row],[Date]]), MONTH(TBL_DATA[[#This Row],[Date]]), DAY(TBL_DATA[[#This Row],[Date]]))</f>
        <v>42076</v>
      </c>
      <c r="B922" s="73" t="s">
        <v>1059</v>
      </c>
      <c r="C922" s="11">
        <v>-1.8481648879048419E-3</v>
      </c>
      <c r="D922" s="6">
        <v>0.22953750752499258</v>
      </c>
      <c r="E922" s="83">
        <v>2.9336216777178903E-2</v>
      </c>
      <c r="F922" s="55">
        <v>0.22696196665023816</v>
      </c>
      <c r="G922" s="121">
        <v>0.42074581328575839</v>
      </c>
      <c r="H922" s="120">
        <v>2.4867754334109392E-3</v>
      </c>
      <c r="I922" s="55">
        <v>-1.6879356764608389E-2</v>
      </c>
      <c r="J922" s="6">
        <v>0.72805968918419339</v>
      </c>
      <c r="K922" s="6">
        <v>0.42179269649779572</v>
      </c>
      <c r="L922" s="6">
        <v>2.4845272487290953E-3</v>
      </c>
      <c r="M922" s="6">
        <v>5.1868327940407133E-2</v>
      </c>
      <c r="N922" s="6">
        <v>3.5043573215463197E-2</v>
      </c>
      <c r="O922" s="6">
        <v>-1.1533604731150171E-2</v>
      </c>
      <c r="P922" s="55">
        <v>-8.4461400768927226E-3</v>
      </c>
      <c r="Q922" s="55">
        <v>-7.3477515503539183E-3</v>
      </c>
      <c r="R922" s="6">
        <v>-1.5730354497437982E-2</v>
      </c>
      <c r="S922" s="83">
        <v>4.6478998853585536E-2</v>
      </c>
      <c r="T922" s="87">
        <v>-0.33844004572883551</v>
      </c>
      <c r="U922" s="83">
        <v>-1.0531259237894108E-2</v>
      </c>
      <c r="V922" s="83">
        <v>4.6294904706931789E-2</v>
      </c>
      <c r="W922" s="29">
        <v>-0.22748203726872021</v>
      </c>
      <c r="X922">
        <v>0.64864922206517628</v>
      </c>
      <c r="Y922">
        <v>0.64945569248240143</v>
      </c>
      <c r="Z922" s="5">
        <v>0</v>
      </c>
      <c r="AA922">
        <v>0</v>
      </c>
      <c r="AB922" s="5">
        <f>SUM(TBL_DATA[[#This Row],[Consumer.Discretionary.1]:[Utilities.1]])*SQRT(252)</f>
        <v>9.6298395575014684E-2</v>
      </c>
      <c r="AC922" s="5">
        <v>0.255175997547051</v>
      </c>
      <c r="AD922" s="5">
        <v>2.8815949138691999E-2</v>
      </c>
      <c r="AE922" s="5">
        <v>6.9475780709359003E-2</v>
      </c>
      <c r="AF922" s="5">
        <v>0.14154355934753499</v>
      </c>
      <c r="AG922" s="5">
        <v>4.7931746776620002E-3</v>
      </c>
      <c r="AH922" s="5">
        <v>3.2733939904529999E-3</v>
      </c>
      <c r="AI922" s="13">
        <v>0.36629191272885003</v>
      </c>
      <c r="AJ922" s="13">
        <v>9.8022945403521994E-2</v>
      </c>
      <c r="AK922" s="13">
        <v>0</v>
      </c>
      <c r="AL922" s="13">
        <v>2.1072489099269998E-2</v>
      </c>
      <c r="AM922" s="13">
        <v>-0.47187080975189105</v>
      </c>
      <c r="AN922" s="13">
        <v>1.088642282258542</v>
      </c>
      <c r="AO922" s="13">
        <v>-0.57204788936803896</v>
      </c>
      <c r="AP922" s="13">
        <v>0.51659439289050302</v>
      </c>
      <c r="AQ922" s="13">
        <v>1.6606901716265809</v>
      </c>
      <c r="AR922" s="19">
        <v>2.3644809772125474E-3</v>
      </c>
      <c r="AS922" s="19">
        <v>1.3131208290285555E-4</v>
      </c>
      <c r="AT922" s="19">
        <v>1.0564100013239646E-3</v>
      </c>
      <c r="AU922" s="19">
        <v>7.7923085187503135E-4</v>
      </c>
      <c r="AV922" s="19">
        <v>-1.0051499684236314E-5</v>
      </c>
      <c r="AW922" s="19">
        <v>1.006634586519029E-3</v>
      </c>
      <c r="AX922" s="19">
        <v>-2.4979603865146205E-6</v>
      </c>
      <c r="AY922" s="19">
        <v>3.2692288597846652E-3</v>
      </c>
      <c r="AZ922" s="19">
        <v>-2.5498187000853188E-3</v>
      </c>
      <c r="BA922" s="19">
        <v>1.4876381177371145E-5</v>
      </c>
      <c r="BB922" s="19">
        <v>6.4231418846919432E-6</v>
      </c>
      <c r="BC922" s="19">
        <v>-1.7917968904084866E-6</v>
      </c>
      <c r="BD922" s="19">
        <v>6.0260994271880154E-6</v>
      </c>
      <c r="BE922" s="19">
        <v>3.2274326122336103E-5</v>
      </c>
      <c r="BF922" s="19">
        <v>-7.6115293068393047E-6</v>
      </c>
      <c r="BG922" s="19">
        <v>6.0250112609361106E-3</v>
      </c>
      <c r="BH922" s="19">
        <v>1.2320362235699136E-5</v>
      </c>
      <c r="BI922" t="s">
        <v>1002</v>
      </c>
      <c r="BJ922" t="s">
        <v>858</v>
      </c>
      <c r="BK922" s="5">
        <v>9.7154907882213593E-2</v>
      </c>
      <c r="BL922" s="5" t="s">
        <v>1040</v>
      </c>
      <c r="BM922" s="5" t="s">
        <v>858</v>
      </c>
      <c r="BN922" s="5">
        <v>-1.7624517902731895E-2</v>
      </c>
      <c r="BO922" s="5">
        <f xml:space="preserve"> IF(ISBLANK(TBL_DATA[[#This Row],[SMALL.CAP]]),"",  SUM(TBL_DATA[[#This Row],[LARGE.CAP]:[SMALL.CAP]])*SQRT(252))</f>
        <v>9.629839557501467E-2</v>
      </c>
    </row>
    <row r="923" spans="1:67" x14ac:dyDescent="0.25">
      <c r="A923" s="3">
        <f>DATE(YEAR(TBL_DATA[[#This Row],[Date]]), MONTH(TBL_DATA[[#This Row],[Date]]), DAY(TBL_DATA[[#This Row],[Date]]))</f>
        <v>42079</v>
      </c>
      <c r="B923" s="73" t="s">
        <v>1060</v>
      </c>
      <c r="C923" s="11">
        <v>1.8533886535285222E-3</v>
      </c>
      <c r="D923" s="6">
        <v>0.2318163183905273</v>
      </c>
      <c r="E923" s="83">
        <v>2.1737302498642475E-2</v>
      </c>
      <c r="F923" s="55">
        <v>0.22333172155877665</v>
      </c>
      <c r="G923" s="121">
        <v>0.41890260625658282</v>
      </c>
      <c r="H923" s="120">
        <v>2.4908655264853728E-3</v>
      </c>
      <c r="I923" s="55">
        <v>-2.362034570192928E-2</v>
      </c>
      <c r="J923" s="6">
        <v>0.71815105250602318</v>
      </c>
      <c r="K923" s="6">
        <v>0.42096264254762139</v>
      </c>
      <c r="L923" s="6">
        <v>2.4864464487133224E-3</v>
      </c>
      <c r="M923" s="6">
        <v>5.1871175332707867E-2</v>
      </c>
      <c r="N923" s="6">
        <v>3.5043573215463197E-2</v>
      </c>
      <c r="O923" s="6">
        <v>-9.7015923297645301E-3</v>
      </c>
      <c r="P923" s="55">
        <v>-8.4462646347722159E-3</v>
      </c>
      <c r="Q923" s="55">
        <v>-7.3478158104918452E-3</v>
      </c>
      <c r="R923" s="6">
        <v>-1.0860208039173647E-2</v>
      </c>
      <c r="S923" s="83">
        <v>4.6223438122923982E-2</v>
      </c>
      <c r="T923" s="87">
        <v>-0.23495024343045678</v>
      </c>
      <c r="U923" s="83">
        <v>-3.3111211421195108E-3</v>
      </c>
      <c r="V923" s="83">
        <v>4.5866903029195369E-2</v>
      </c>
      <c r="W923" s="29">
        <v>-7.2189769167800663E-2</v>
      </c>
      <c r="X923">
        <v>0.64722685841718808</v>
      </c>
      <c r="Y923">
        <v>0.64881633961208263</v>
      </c>
      <c r="Z923" s="5">
        <v>0</v>
      </c>
      <c r="AA923">
        <v>0</v>
      </c>
      <c r="AB923" s="5">
        <f>SUM(TBL_DATA[[#This Row],[Consumer.Discretionary.1]:[Utilities.1]])*SQRT(252)</f>
        <v>9.351124804699501E-2</v>
      </c>
      <c r="AC923" s="5">
        <v>0.25335642519865798</v>
      </c>
      <c r="AD923" s="5">
        <v>2.9032884508287997E-2</v>
      </c>
      <c r="AE923" s="5">
        <v>7.5236872790077E-2</v>
      </c>
      <c r="AF923" s="5">
        <v>0.14352914142477102</v>
      </c>
      <c r="AG923" s="5">
        <v>4.9198642731890004E-3</v>
      </c>
      <c r="AH923" s="5">
        <v>3.3263702862050002E-3</v>
      </c>
      <c r="AI923" s="13">
        <v>0.36683528365819801</v>
      </c>
      <c r="AJ923" s="13">
        <v>9.9582283076045011E-2</v>
      </c>
      <c r="AK923" s="13">
        <v>0</v>
      </c>
      <c r="AL923" s="13">
        <v>2.1396208570326997E-2</v>
      </c>
      <c r="AM923" s="13">
        <v>-0.49701650966928695</v>
      </c>
      <c r="AN923" s="13">
        <v>1.1033425171758209</v>
      </c>
      <c r="AO923" s="13">
        <v>-0.60314369305935001</v>
      </c>
      <c r="AP923" s="13">
        <v>0.50019882411647087</v>
      </c>
      <c r="AQ923" s="13">
        <v>1.706486210235171</v>
      </c>
      <c r="AR923" s="19">
        <v>2.2689866518723419E-3</v>
      </c>
      <c r="AS923" s="19">
        <v>1.2715410540296054E-4</v>
      </c>
      <c r="AT923" s="19">
        <v>1.0568213114062E-3</v>
      </c>
      <c r="AU923" s="19">
        <v>7.5553126388008818E-4</v>
      </c>
      <c r="AV923" s="19">
        <v>-1.020776624817488E-5</v>
      </c>
      <c r="AW923" s="19">
        <v>9.8516108795161672E-4</v>
      </c>
      <c r="AX923" s="19">
        <v>-4.0405077267365003E-7</v>
      </c>
      <c r="AY923" s="19">
        <v>3.2178228055663848E-3</v>
      </c>
      <c r="AZ923" s="19">
        <v>-2.5302832611756114E-3</v>
      </c>
      <c r="BA923" s="19">
        <v>1.4138523035154071E-5</v>
      </c>
      <c r="BB923" s="19">
        <v>5.9342605013129489E-6</v>
      </c>
      <c r="BC923" s="19">
        <v>-1.569912532586988E-6</v>
      </c>
      <c r="BD923" s="19">
        <v>5.2798683626550236E-6</v>
      </c>
      <c r="BE923" s="19">
        <v>2.8277696828039254E-5</v>
      </c>
      <c r="BF923" s="19">
        <v>-6.6689694723108571E-6</v>
      </c>
      <c r="BG923" s="19">
        <v>5.8545415529300312E-3</v>
      </c>
      <c r="BH923" s="19">
        <v>1.0794695303771165E-5</v>
      </c>
      <c r="BI923" t="s">
        <v>1002</v>
      </c>
      <c r="BJ923" t="s">
        <v>858</v>
      </c>
      <c r="BK923" s="5">
        <v>9.5327399671077728E-2</v>
      </c>
      <c r="BL923" s="5" t="s">
        <v>1040</v>
      </c>
      <c r="BM923" s="5" t="s">
        <v>858</v>
      </c>
      <c r="BN923" s="5">
        <v>-1.7587417736649513E-2</v>
      </c>
      <c r="BO923" s="5">
        <f xml:space="preserve"> IF(ISBLANK(TBL_DATA[[#This Row],[SMALL.CAP]]),"",  SUM(TBL_DATA[[#This Row],[LARGE.CAP]:[SMALL.CAP]])*SQRT(252))</f>
        <v>9.3511248046994996E-2</v>
      </c>
    </row>
    <row r="924" spans="1:67" x14ac:dyDescent="0.25">
      <c r="A924" s="3">
        <f>DATE(YEAR(TBL_DATA[[#This Row],[Date]]), MONTH(TBL_DATA[[#This Row],[Date]]), DAY(TBL_DATA[[#This Row],[Date]]))</f>
        <v>42080</v>
      </c>
      <c r="B924" s="73" t="s">
        <v>1061</v>
      </c>
      <c r="C924" s="11">
        <v>2.4496359312094211E-3</v>
      </c>
      <c r="D924" s="6">
        <v>0.23483381990470664</v>
      </c>
      <c r="E924" s="83">
        <v>4.6124377991803245E-2</v>
      </c>
      <c r="F924" s="55">
        <v>0.21345086747882466</v>
      </c>
      <c r="G924" s="121">
        <v>0.38351218295991429</v>
      </c>
      <c r="H924" s="120">
        <v>2.5007675669371163E-3</v>
      </c>
      <c r="I924" s="55">
        <v>1.5933967366574819E-3</v>
      </c>
      <c r="J924" s="6">
        <v>0.69254297994096103</v>
      </c>
      <c r="K924" s="6">
        <v>0.40026829277437675</v>
      </c>
      <c r="L924" s="6">
        <v>2.4665480717398782E-3</v>
      </c>
      <c r="M924" s="6">
        <v>5.0560498750346988E-2</v>
      </c>
      <c r="N924" s="6">
        <v>3.3003477927044632E-2</v>
      </c>
      <c r="O924" s="6">
        <v>-7.2757217677161812E-3</v>
      </c>
      <c r="P924" s="55">
        <v>-8.095571638526115E-3</v>
      </c>
      <c r="Q924" s="55">
        <v>-7.0248783285881836E-3</v>
      </c>
      <c r="R924" s="6">
        <v>6.5950433524173402E-3</v>
      </c>
      <c r="S924" s="83">
        <v>4.5835205208136935E-2</v>
      </c>
      <c r="T924" s="87">
        <v>0.14388597852828092</v>
      </c>
      <c r="U924" s="83">
        <v>1.126729964099038E-2</v>
      </c>
      <c r="V924" s="83">
        <v>4.5438215192694247E-2</v>
      </c>
      <c r="W924" s="29">
        <v>0.24796967911719353</v>
      </c>
      <c r="X924">
        <v>0.61928360462708387</v>
      </c>
      <c r="Y924">
        <v>0.63266760054105575</v>
      </c>
      <c r="Z924" s="5">
        <v>0</v>
      </c>
      <c r="AA924">
        <v>0</v>
      </c>
      <c r="AB924" s="5">
        <f>SUM(TBL_DATA[[#This Row],[Consumer.Discretionary.1]:[Utilities.1]])*SQRT(252)</f>
        <v>9.869365231181855E-2</v>
      </c>
      <c r="AC924" s="5">
        <v>0.25672926176685101</v>
      </c>
      <c r="AD924" s="5">
        <v>2.9247863652456001E-2</v>
      </c>
      <c r="AE924" s="5">
        <v>7.5612735053651001E-2</v>
      </c>
      <c r="AF924" s="5">
        <v>0.14536973422271798</v>
      </c>
      <c r="AG924" s="5">
        <v>4.9394989859920004E-3</v>
      </c>
      <c r="AH924" s="5">
        <v>4.07633818222E-3</v>
      </c>
      <c r="AI924" s="13">
        <v>0.36876636925254702</v>
      </c>
      <c r="AJ924" s="13">
        <v>9.7044182689123001E-2</v>
      </c>
      <c r="AK924" s="13">
        <v>0</v>
      </c>
      <c r="AL924" s="13">
        <v>2.1337574504456999E-2</v>
      </c>
      <c r="AM924" s="13">
        <v>-0.48572439686177399</v>
      </c>
      <c r="AN924" s="13">
        <v>1.0929818898830881</v>
      </c>
      <c r="AO924" s="13">
        <v>-0.57558272843484692</v>
      </c>
      <c r="AP924" s="13">
        <v>0.51739916144824116</v>
      </c>
      <c r="AQ924" s="13">
        <v>1.668564618317935</v>
      </c>
      <c r="AR924" s="19">
        <v>1.9608506578902736E-3</v>
      </c>
      <c r="AS924" s="19">
        <v>1.2179816488185917E-4</v>
      </c>
      <c r="AT924" s="19">
        <v>1.0950856681351089E-3</v>
      </c>
      <c r="AU924" s="19">
        <v>6.2829992882346565E-4</v>
      </c>
      <c r="AV924" s="19">
        <v>-1.735755152742434E-5</v>
      </c>
      <c r="AW924" s="19">
        <v>8.2685416091258102E-4</v>
      </c>
      <c r="AX924" s="19">
        <v>2.4412045860243038E-6</v>
      </c>
      <c r="AY924" s="19">
        <v>3.2136346028864846E-3</v>
      </c>
      <c r="AZ924" s="19">
        <v>-1.6228226762627542E-3</v>
      </c>
      <c r="BA924" s="19">
        <v>5.0479685022554313E-6</v>
      </c>
      <c r="BB924" s="19">
        <v>3.2835854041925033E-6</v>
      </c>
      <c r="BC924" s="19">
        <v>-2.3599430849764302E-7</v>
      </c>
      <c r="BD924" s="19">
        <v>7.9369857803651426E-7</v>
      </c>
      <c r="BE924" s="19">
        <v>4.2508823582659455E-6</v>
      </c>
      <c r="BF924" s="19">
        <v>-1.0025162631080564E-6</v>
      </c>
      <c r="BG924" s="19">
        <v>6.2116869052213424E-3</v>
      </c>
      <c r="BH924" s="19">
        <v>1.6227386460272769E-6</v>
      </c>
      <c r="BI924" t="s">
        <v>1002</v>
      </c>
      <c r="BJ924" t="s">
        <v>858</v>
      </c>
      <c r="BK924" s="5">
        <v>9.441317617893219E-2</v>
      </c>
      <c r="BL924" s="5" t="s">
        <v>1040</v>
      </c>
      <c r="BM924" s="5" t="s">
        <v>858</v>
      </c>
      <c r="BN924" s="5">
        <v>-1.7245922237634659E-2</v>
      </c>
      <c r="BO924" s="5">
        <f xml:space="preserve"> IF(ISBLANK(TBL_DATA[[#This Row],[SMALL.CAP]]),"",  SUM(TBL_DATA[[#This Row],[LARGE.CAP]:[SMALL.CAP]])*SQRT(252))</f>
        <v>9.869365231181855E-2</v>
      </c>
    </row>
    <row r="925" spans="1:67" x14ac:dyDescent="0.25">
      <c r="A925" s="3">
        <f>DATE(YEAR(TBL_DATA[[#This Row],[Date]]), MONTH(TBL_DATA[[#This Row],[Date]]), DAY(TBL_DATA[[#This Row],[Date]]))</f>
        <v>42081</v>
      </c>
      <c r="B925" s="73" t="s">
        <v>1062</v>
      </c>
      <c r="C925" s="11">
        <v>1.674200708457053E-3</v>
      </c>
      <c r="D925" s="6">
        <v>0.23690117956081802</v>
      </c>
      <c r="E925" s="83">
        <v>5.3278903413814582E-2</v>
      </c>
      <c r="F925" s="55">
        <v>0.20780376489595731</v>
      </c>
      <c r="G925" s="121">
        <v>0.37738893862819345</v>
      </c>
      <c r="H925" s="120">
        <v>2.4844787241162076E-3</v>
      </c>
      <c r="I925" s="55">
        <v>-1.9624366194439524E-3</v>
      </c>
      <c r="J925" s="6">
        <v>0.66407438442569511</v>
      </c>
      <c r="K925" s="6">
        <v>0.3778341531571936</v>
      </c>
      <c r="L925" s="6">
        <v>2.4835902691035068E-3</v>
      </c>
      <c r="M925" s="6">
        <v>4.9983554418240136E-2</v>
      </c>
      <c r="N925" s="6">
        <v>3.2195170886909187E-2</v>
      </c>
      <c r="O925" s="6">
        <v>-5.6137020777969893E-3</v>
      </c>
      <c r="P925" s="55">
        <v>-7.9152889355696768E-3</v>
      </c>
      <c r="Q925" s="55">
        <v>-6.8568132748215516E-3</v>
      </c>
      <c r="R925" s="6">
        <v>1.2829215901033475E-3</v>
      </c>
      <c r="S925" s="83">
        <v>4.5829256131327642E-2</v>
      </c>
      <c r="T925" s="87">
        <v>2.7993506733494131E-2</v>
      </c>
      <c r="U925" s="83">
        <v>-1.3674989844649765E-3</v>
      </c>
      <c r="V925" s="83">
        <v>4.5188701823114782E-2</v>
      </c>
      <c r="W925" s="29">
        <v>-3.0261966582219402E-2</v>
      </c>
      <c r="X925">
        <v>0.61431989926112052</v>
      </c>
      <c r="Y925">
        <v>0.61468215620529731</v>
      </c>
      <c r="Z925" s="5">
        <v>0</v>
      </c>
      <c r="AA925">
        <v>0</v>
      </c>
      <c r="AB925" s="5">
        <f>SUM(TBL_DATA[[#This Row],[Consumer.Discretionary.1]:[Utilities.1]])*SQRT(252)</f>
        <v>9.6466181897072983E-2</v>
      </c>
      <c r="AC925" s="5">
        <v>0.26395794367505604</v>
      </c>
      <c r="AD925" s="5">
        <v>3.0262344079650005E-2</v>
      </c>
      <c r="AE925" s="5">
        <v>7.9394807587298E-2</v>
      </c>
      <c r="AF925" s="5">
        <v>0.14691491831747899</v>
      </c>
      <c r="AG925" s="5">
        <v>4.9480688009580004E-3</v>
      </c>
      <c r="AH925" s="5">
        <v>4.7263050907380005E-3</v>
      </c>
      <c r="AI925" s="13">
        <v>0.37368292048056295</v>
      </c>
      <c r="AJ925" s="13">
        <v>8.9990091504647998E-2</v>
      </c>
      <c r="AK925" s="13">
        <v>0</v>
      </c>
      <c r="AL925" s="13">
        <v>2.1988657790860001E-2</v>
      </c>
      <c r="AM925" s="13">
        <v>-0.45535378895797296</v>
      </c>
      <c r="AN925" s="13">
        <v>1.1064040099720889</v>
      </c>
      <c r="AO925" s="13">
        <v>-0.54589174160281195</v>
      </c>
      <c r="AP925" s="13">
        <v>0.56051226836927692</v>
      </c>
      <c r="AQ925" s="13">
        <v>1.6522957515749008</v>
      </c>
      <c r="AR925" s="19">
        <v>1.89158643175716E-3</v>
      </c>
      <c r="AS925" s="19">
        <v>1.1375591390526476E-4</v>
      </c>
      <c r="AT925" s="19">
        <v>1.0798385414698775E-3</v>
      </c>
      <c r="AU925" s="19">
        <v>6.1816493007821967E-4</v>
      </c>
      <c r="AV925" s="19">
        <v>-1.7070515111331337E-5</v>
      </c>
      <c r="AW925" s="19">
        <v>8.058327376193157E-4</v>
      </c>
      <c r="AX925" s="19">
        <v>3.9556952498974468E-6</v>
      </c>
      <c r="AY925" s="19">
        <v>3.1351270102006391E-3</v>
      </c>
      <c r="AZ925" s="19">
        <v>-1.5666398012253197E-3</v>
      </c>
      <c r="BA925" s="19">
        <v>9.7320471301363272E-6</v>
      </c>
      <c r="BB925" s="19">
        <v>2.5152762493809806E-6</v>
      </c>
      <c r="BC925" s="19">
        <v>1.4612976479827955E-7</v>
      </c>
      <c r="BD925" s="19">
        <v>-4.9144281932937635E-7</v>
      </c>
      <c r="BE925" s="19">
        <v>-2.6320168238525786E-6</v>
      </c>
      <c r="BF925" s="19">
        <v>6.2073786065029711E-7</v>
      </c>
      <c r="BG925" s="19">
        <v>6.0801595873578775E-3</v>
      </c>
      <c r="BH925" s="19">
        <v>-1.0047280169032747E-6</v>
      </c>
      <c r="BI925" t="s">
        <v>1002</v>
      </c>
      <c r="BJ925" t="s">
        <v>858</v>
      </c>
      <c r="BK925" s="5">
        <v>9.7079508006572723E-2</v>
      </c>
      <c r="BL925" s="5" t="s">
        <v>1040</v>
      </c>
      <c r="BM925" s="5" t="s">
        <v>858</v>
      </c>
      <c r="BN925" s="5">
        <v>-1.8289629369974136E-2</v>
      </c>
      <c r="BO925" s="5">
        <f xml:space="preserve"> IF(ISBLANK(TBL_DATA[[#This Row],[SMALL.CAP]]),"",  SUM(TBL_DATA[[#This Row],[LARGE.CAP]:[SMALL.CAP]])*SQRT(252))</f>
        <v>9.6466181897072983E-2</v>
      </c>
    </row>
    <row r="926" spans="1:67" x14ac:dyDescent="0.25">
      <c r="A926" s="3">
        <f>DATE(YEAR(TBL_DATA[[#This Row],[Date]]), MONTH(TBL_DATA[[#This Row],[Date]]), DAY(TBL_DATA[[#This Row],[Date]]))</f>
        <v>42082</v>
      </c>
      <c r="B926" s="73" t="s">
        <v>1063</v>
      </c>
      <c r="C926" s="11">
        <v>1.3662391645566185E-3</v>
      </c>
      <c r="D926" s="6">
        <v>0.23859108239502036</v>
      </c>
      <c r="E926" s="83">
        <v>5.910772716066659E-2</v>
      </c>
      <c r="F926" s="55">
        <v>0.20691635889073642</v>
      </c>
      <c r="G926" s="121">
        <v>0.3705310178588172</v>
      </c>
      <c r="H926" s="120">
        <v>2.497295441088255E-3</v>
      </c>
      <c r="I926" s="55">
        <v>-3.0695169361522057E-3</v>
      </c>
      <c r="J926" s="6">
        <v>0.67522866137126292</v>
      </c>
      <c r="K926" s="6">
        <v>0.37609516181530789</v>
      </c>
      <c r="L926" s="6">
        <v>2.48623361370571E-3</v>
      </c>
      <c r="M926" s="6">
        <v>4.9966971478676681E-2</v>
      </c>
      <c r="N926" s="6">
        <v>3.2163819924362354E-2</v>
      </c>
      <c r="O926" s="6">
        <v>-4.2551325728771294E-3</v>
      </c>
      <c r="P926" s="55">
        <v>-7.8795671105780316E-3</v>
      </c>
      <c r="Q926" s="55">
        <v>-6.8214426180914665E-3</v>
      </c>
      <c r="R926" s="6">
        <v>3.9102045239616245E-3</v>
      </c>
      <c r="S926" s="83">
        <v>4.593237702962541E-2</v>
      </c>
      <c r="T926" s="87">
        <v>8.5129592170673549E-2</v>
      </c>
      <c r="U926" s="83">
        <v>1.4768008240413355E-3</v>
      </c>
      <c r="V926" s="83">
        <v>4.5287637457973144E-2</v>
      </c>
      <c r="W926" s="29">
        <v>3.2609358909742293E-2</v>
      </c>
      <c r="X926">
        <v>0.60871259052102522</v>
      </c>
      <c r="Y926">
        <v>0.6132659796656813</v>
      </c>
      <c r="Z926" s="5">
        <v>0</v>
      </c>
      <c r="AA926">
        <v>0</v>
      </c>
      <c r="AB926" s="5">
        <f>SUM(TBL_DATA[[#This Row],[Consumer.Discretionary.1]:[Utilities.1]])*SQRT(252)</f>
        <v>9.353567781422345E-2</v>
      </c>
      <c r="AC926" s="5">
        <v>0.28532759582089601</v>
      </c>
      <c r="AD926" s="5">
        <v>2.9731919736493001E-2</v>
      </c>
      <c r="AE926" s="5">
        <v>8.155131230152099E-2</v>
      </c>
      <c r="AF926" s="5">
        <v>0.13583518154165899</v>
      </c>
      <c r="AG926" s="5">
        <v>4.916803528286E-3</v>
      </c>
      <c r="AH926" s="5">
        <v>4.6554918558320002E-3</v>
      </c>
      <c r="AI926" s="13">
        <v>0.36810138531240699</v>
      </c>
      <c r="AJ926" s="13">
        <v>7.6039271187689994E-2</v>
      </c>
      <c r="AK926" s="13">
        <v>0</v>
      </c>
      <c r="AL926" s="13">
        <v>2.1695572076242002E-2</v>
      </c>
      <c r="AM926" s="13">
        <v>-0.41378537264437504</v>
      </c>
      <c r="AN926" s="13">
        <v>1.0956065821732599</v>
      </c>
      <c r="AO926" s="13">
        <v>-0.50153742145660907</v>
      </c>
      <c r="AP926" s="13">
        <v>0.59406916071665083</v>
      </c>
      <c r="AQ926" s="13">
        <v>1.597144003629869</v>
      </c>
      <c r="AR926" s="19">
        <v>1.8335029782404807E-3</v>
      </c>
      <c r="AS926" s="19">
        <v>1.0954037975944566E-4</v>
      </c>
      <c r="AT926" s="19">
        <v>1.0403847021548329E-3</v>
      </c>
      <c r="AU926" s="19">
        <v>5.946857281273637E-4</v>
      </c>
      <c r="AV926" s="19">
        <v>-1.6597846354773903E-5</v>
      </c>
      <c r="AW926" s="19">
        <v>7.7689144089303685E-4</v>
      </c>
      <c r="AX926" s="19">
        <v>3.7379489362473945E-6</v>
      </c>
      <c r="AY926" s="19">
        <v>3.0263673893874683E-3</v>
      </c>
      <c r="AZ926" s="19">
        <v>-1.4861321605356113E-3</v>
      </c>
      <c r="BA926" s="19">
        <v>7.4421259631633526E-6</v>
      </c>
      <c r="BB926" s="19">
        <v>2.3711755306511056E-6</v>
      </c>
      <c r="BC926" s="19">
        <v>1.8071832799361836E-7</v>
      </c>
      <c r="BD926" s="19">
        <v>-6.0776978649322846E-7</v>
      </c>
      <c r="BE926" s="19">
        <v>-3.2550360392800894E-6</v>
      </c>
      <c r="BF926" s="19">
        <v>7.6766974464000403E-7</v>
      </c>
      <c r="BG926" s="19">
        <v>5.8963508385730581E-3</v>
      </c>
      <c r="BH926" s="19">
        <v>-1.2425587176117607E-6</v>
      </c>
      <c r="BI926" t="s">
        <v>1002</v>
      </c>
      <c r="BJ926" t="s">
        <v>858</v>
      </c>
      <c r="BK926" s="5">
        <v>9.4556078314781189E-2</v>
      </c>
      <c r="BL926" s="5" t="s">
        <v>1040</v>
      </c>
      <c r="BM926" s="5" t="s">
        <v>858</v>
      </c>
      <c r="BN926" s="5">
        <v>-1.8061377108097076E-2</v>
      </c>
      <c r="BO926" s="5">
        <f xml:space="preserve"> IF(ISBLANK(TBL_DATA[[#This Row],[SMALL.CAP]]),"",  SUM(TBL_DATA[[#This Row],[LARGE.CAP]:[SMALL.CAP]])*SQRT(252))</f>
        <v>9.3535677814223478E-2</v>
      </c>
    </row>
    <row r="927" spans="1:67" x14ac:dyDescent="0.25">
      <c r="A927" s="3">
        <f>DATE(YEAR(TBL_DATA[[#This Row],[Date]]), MONTH(TBL_DATA[[#This Row],[Date]]), DAY(TBL_DATA[[#This Row],[Date]]))</f>
        <v>42083</v>
      </c>
      <c r="B927" s="73" t="s">
        <v>1064</v>
      </c>
      <c r="C927" s="11">
        <v>2.1076453513731142E-3</v>
      </c>
      <c r="D927" s="6">
        <v>0.24120159313208234</v>
      </c>
      <c r="E927" s="83">
        <v>4.1406420622869478E-2</v>
      </c>
      <c r="F927" s="55">
        <v>0.18600321621122043</v>
      </c>
      <c r="G927" s="121">
        <v>0.32755612640055182</v>
      </c>
      <c r="H927" s="120">
        <v>2.3939103800622347E-3</v>
      </c>
      <c r="I927" s="55">
        <v>-2.7520670601332675E-2</v>
      </c>
      <c r="J927" s="6">
        <v>0.64028671221964817</v>
      </c>
      <c r="K927" s="6">
        <v>0.39308842761154983</v>
      </c>
      <c r="L927" s="6">
        <v>2.2742729006788452E-3</v>
      </c>
      <c r="M927" s="6">
        <v>4.6342572456612566E-2</v>
      </c>
      <c r="N927" s="6">
        <v>3.2163819924362354E-2</v>
      </c>
      <c r="O927" s="6">
        <v>-2.1564555318908107E-3</v>
      </c>
      <c r="P927" s="55">
        <v>-7.3981356475423879E-3</v>
      </c>
      <c r="Q927" s="55">
        <v>-6.4167631626780366E-3</v>
      </c>
      <c r="R927" s="6">
        <v>4.6951021993861808E-3</v>
      </c>
      <c r="S927" s="83">
        <v>4.5926859682729838E-2</v>
      </c>
      <c r="T927" s="87">
        <v>0.10222998549913286</v>
      </c>
      <c r="U927" s="83">
        <v>5.3492774968735279E-3</v>
      </c>
      <c r="V927" s="83">
        <v>4.5204131908430943E-2</v>
      </c>
      <c r="W927" s="29">
        <v>0.11833602971758082</v>
      </c>
      <c r="X927">
        <v>0.57232519287600103</v>
      </c>
      <c r="Y927">
        <v>0.62696764478842915</v>
      </c>
      <c r="Z927" s="5">
        <v>0</v>
      </c>
      <c r="AA927">
        <v>0</v>
      </c>
      <c r="AB927" s="5">
        <f>SUM(TBL_DATA[[#This Row],[Consumer.Discretionary.1]:[Utilities.1]])*SQRT(252)</f>
        <v>9.0944937588258612E-2</v>
      </c>
      <c r="AC927" s="5">
        <v>0.280363447843545</v>
      </c>
      <c r="AD927" s="5">
        <v>2.9739149468676999E-2</v>
      </c>
      <c r="AE927" s="5">
        <v>9.2745642216321006E-2</v>
      </c>
      <c r="AF927" s="5">
        <v>0.12326892159736599</v>
      </c>
      <c r="AG927" s="5">
        <v>4.9033252257819999E-3</v>
      </c>
      <c r="AH927" s="5">
        <v>4.7660397516480005E-3</v>
      </c>
      <c r="AI927" s="13">
        <v>0.36293664223770694</v>
      </c>
      <c r="AJ927" s="13">
        <v>6.738732677560999E-2</v>
      </c>
      <c r="AK927" s="13">
        <v>0</v>
      </c>
      <c r="AL927" s="13">
        <v>2.1657608795859002E-2</v>
      </c>
      <c r="AM927" s="13">
        <v>-0.41561475737097303</v>
      </c>
      <c r="AN927" s="13">
        <v>1.0683887320497403</v>
      </c>
      <c r="AO927" s="13">
        <v>-0.49623538550819801</v>
      </c>
      <c r="AP927" s="13">
        <v>0.57215334654154226</v>
      </c>
      <c r="AQ927" s="13">
        <v>1.5646241175579383</v>
      </c>
      <c r="AR927" s="19">
        <v>1.7188792094298593E-3</v>
      </c>
      <c r="AS927" s="19">
        <v>1.1692613152948829E-4</v>
      </c>
      <c r="AT927" s="19">
        <v>9.9618731680079756E-4</v>
      </c>
      <c r="AU927" s="19">
        <v>5.9139479483228904E-4</v>
      </c>
      <c r="AV927" s="19">
        <v>-1.545721167497475E-5</v>
      </c>
      <c r="AW927" s="19">
        <v>7.7297758114715199E-4</v>
      </c>
      <c r="AX927" s="19">
        <v>5.9757126621735628E-6</v>
      </c>
      <c r="AY927" s="19">
        <v>3.042798742720287E-3</v>
      </c>
      <c r="AZ927" s="19">
        <v>-1.5164904740297823E-3</v>
      </c>
      <c r="BA927" s="19">
        <v>1.3890225400694726E-5</v>
      </c>
      <c r="BB927" s="19">
        <v>1.9105392492200534E-6</v>
      </c>
      <c r="BC927" s="19">
        <v>3.9643057316536881E-7</v>
      </c>
      <c r="BD927" s="19">
        <v>-1.3332430192541328E-6</v>
      </c>
      <c r="BE927" s="19">
        <v>-7.1404913603639138E-6</v>
      </c>
      <c r="BF927" s="19">
        <v>1.6840104877735312E-6</v>
      </c>
      <c r="BG927" s="19">
        <v>5.7381116475872847E-3</v>
      </c>
      <c r="BH927" s="19">
        <v>-2.7257862013999423E-6</v>
      </c>
      <c r="BI927" t="s">
        <v>1002</v>
      </c>
      <c r="BJ927" t="s">
        <v>858</v>
      </c>
      <c r="BK927" s="5">
        <v>9.5188423991203308E-2</v>
      </c>
      <c r="BL927" s="5" t="s">
        <v>1036</v>
      </c>
      <c r="BM927" s="5" t="s">
        <v>858</v>
      </c>
      <c r="BN927" s="5">
        <v>-1.2334536761045456E-2</v>
      </c>
      <c r="BO927" s="5">
        <f xml:space="preserve"> IF(ISBLANK(TBL_DATA[[#This Row],[SMALL.CAP]]),"",  SUM(TBL_DATA[[#This Row],[LARGE.CAP]:[SMALL.CAP]])*SQRT(252))</f>
        <v>9.094493758825864E-2</v>
      </c>
    </row>
    <row r="928" spans="1:67" x14ac:dyDescent="0.25">
      <c r="A928" s="3">
        <f>DATE(YEAR(TBL_DATA[[#This Row],[Date]]), MONTH(TBL_DATA[[#This Row],[Date]]), DAY(TBL_DATA[[#This Row],[Date]]))</f>
        <v>42086</v>
      </c>
      <c r="B928" s="73" t="s">
        <v>1065</v>
      </c>
      <c r="C928" s="11">
        <v>-2.5087865212898288E-3</v>
      </c>
      <c r="D928" s="6">
        <v>0.23808768330502916</v>
      </c>
      <c r="E928" s="83">
        <v>2.6223943049529685E-2</v>
      </c>
      <c r="F928" s="55">
        <v>0.17904975729607409</v>
      </c>
      <c r="G928" s="121">
        <v>0.28515819330472358</v>
      </c>
      <c r="H928" s="120">
        <v>2.4030862920015627E-3</v>
      </c>
      <c r="I928" s="55">
        <v>-3.7411381075344141E-2</v>
      </c>
      <c r="J928" s="6">
        <v>0.63721547468689654</v>
      </c>
      <c r="K928" s="6">
        <v>0.34918382925493563</v>
      </c>
      <c r="L928" s="6">
        <v>2.292944599932067E-3</v>
      </c>
      <c r="M928" s="6">
        <v>4.5119540133023134E-2</v>
      </c>
      <c r="N928" s="6">
        <v>3.2552839374844572E-2</v>
      </c>
      <c r="O928" s="6">
        <v>-4.6598319666084631E-3</v>
      </c>
      <c r="P928" s="55">
        <v>-7.33234193691709E-3</v>
      </c>
      <c r="Q928" s="55">
        <v>-6.3768689696419734E-3</v>
      </c>
      <c r="R928" s="6">
        <v>7.2870420903872191E-3</v>
      </c>
      <c r="S928" s="83">
        <v>4.5770255057087907E-2</v>
      </c>
      <c r="T928" s="87">
        <v>0.15920912132340762</v>
      </c>
      <c r="U928" s="83">
        <v>5.7665116187690657E-3</v>
      </c>
      <c r="V928" s="83">
        <v>4.518666448818013E-2</v>
      </c>
      <c r="W928" s="29">
        <v>0.12761534147486064</v>
      </c>
      <c r="X928">
        <v>0.53400205365215936</v>
      </c>
      <c r="Y928">
        <v>0.5909177855293708</v>
      </c>
      <c r="Z928" s="5">
        <v>0</v>
      </c>
      <c r="AA928">
        <v>0</v>
      </c>
      <c r="AB928" s="5">
        <f>SUM(TBL_DATA[[#This Row],[Consumer.Discretionary.1]:[Utilities.1]])*SQRT(252)</f>
        <v>9.1154390759464826E-2</v>
      </c>
      <c r="AC928" s="5">
        <v>0.26061791493515701</v>
      </c>
      <c r="AD928" s="5">
        <v>1.4114722259506E-2</v>
      </c>
      <c r="AE928" s="5">
        <v>9.3177080176413005E-2</v>
      </c>
      <c r="AF928" s="5">
        <v>0.124351909477007</v>
      </c>
      <c r="AG928" s="5">
        <v>4.9473890477339999E-3</v>
      </c>
      <c r="AH928" s="5">
        <v>5.0991868606739994E-3</v>
      </c>
      <c r="AI928" s="13">
        <v>0.36377175463586597</v>
      </c>
      <c r="AJ928" s="13">
        <v>6.4586394058386995E-2</v>
      </c>
      <c r="AK928" s="13">
        <v>0</v>
      </c>
      <c r="AL928" s="13">
        <v>2.2723898879179E-2</v>
      </c>
      <c r="AM928" s="13">
        <v>-0.39467223768411297</v>
      </c>
      <c r="AN928" s="13">
        <v>1.0483753178695019</v>
      </c>
      <c r="AO928" s="13">
        <v>-0.489657305223692</v>
      </c>
      <c r="AP928" s="13">
        <v>0.55871801264580989</v>
      </c>
      <c r="AQ928" s="13">
        <v>1.5380326230931938</v>
      </c>
      <c r="AR928" s="19">
        <v>1.7549255052891203E-3</v>
      </c>
      <c r="AS928" s="19">
        <v>1.698764772879718E-4</v>
      </c>
      <c r="AT928" s="19">
        <v>1.1044360342808432E-3</v>
      </c>
      <c r="AU928" s="19">
        <v>6.5952609651781502E-4</v>
      </c>
      <c r="AV928" s="19">
        <v>-1.3023140095130286E-5</v>
      </c>
      <c r="AW928" s="19">
        <v>6.4447934092786677E-4</v>
      </c>
      <c r="AX928" s="19">
        <v>1.1188818971224281E-5</v>
      </c>
      <c r="AY928" s="19">
        <v>3.1860874175112281E-3</v>
      </c>
      <c r="AZ928" s="19">
        <v>-1.8176543149141574E-3</v>
      </c>
      <c r="BA928" s="19">
        <v>3.9268114995474559E-5</v>
      </c>
      <c r="BB928" s="19">
        <v>3.0765268741261109E-6</v>
      </c>
      <c r="BC928" s="19">
        <v>-3.7416229138418197E-7</v>
      </c>
      <c r="BD928" s="19">
        <v>1.2583761421060095E-6</v>
      </c>
      <c r="BE928" s="19">
        <v>6.7395753084992654E-6</v>
      </c>
      <c r="BF928" s="19">
        <v>-1.5894475217796924E-6</v>
      </c>
      <c r="BG928" s="19">
        <v>5.7335797701690812E-3</v>
      </c>
      <c r="BH928" s="19">
        <v>2.5727658398620746E-6</v>
      </c>
      <c r="BI928" t="s">
        <v>1002</v>
      </c>
      <c r="BJ928" t="s">
        <v>858</v>
      </c>
      <c r="BK928" s="5">
        <v>9.9425569176673889E-2</v>
      </c>
      <c r="BL928" s="5" t="s">
        <v>1036</v>
      </c>
      <c r="BM928" s="5" t="s">
        <v>858</v>
      </c>
      <c r="BN928" s="5">
        <v>-1.2339326553046703E-2</v>
      </c>
      <c r="BO928" s="5">
        <f xml:space="preserve"> IF(ISBLANK(TBL_DATA[[#This Row],[SMALL.CAP]]),"",  SUM(TBL_DATA[[#This Row],[LARGE.CAP]:[SMALL.CAP]])*SQRT(252))</f>
        <v>9.1154390759464868E-2</v>
      </c>
    </row>
    <row r="929" spans="1:67" x14ac:dyDescent="0.25">
      <c r="A929" s="3">
        <f>DATE(YEAR(TBL_DATA[[#This Row],[Date]]), MONTH(TBL_DATA[[#This Row],[Date]]), DAY(TBL_DATA[[#This Row],[Date]]))</f>
        <v>42087</v>
      </c>
      <c r="B929" s="73" t="s">
        <v>1066</v>
      </c>
      <c r="C929" s="11">
        <v>-1.7111680583375435E-4</v>
      </c>
      <c r="D929" s="6">
        <v>0.23787582569531995</v>
      </c>
      <c r="E929" s="83">
        <v>2.2423367968064101E-2</v>
      </c>
      <c r="F929" s="55">
        <v>0.1761882345171768</v>
      </c>
      <c r="G929" s="121">
        <v>0.28115809590624691</v>
      </c>
      <c r="H929" s="120">
        <v>2.3943711152533292E-3</v>
      </c>
      <c r="I929" s="55">
        <v>-3.8188531103034329E-2</v>
      </c>
      <c r="J929" s="6">
        <v>0.6291108748263583</v>
      </c>
      <c r="K929" s="6">
        <v>0.34234959144107679</v>
      </c>
      <c r="L929" s="6">
        <v>2.290194244399477E-3</v>
      </c>
      <c r="M929" s="6">
        <v>4.4830650660732101E-2</v>
      </c>
      <c r="N929" s="6">
        <v>3.2554638305614544E-2</v>
      </c>
      <c r="O929" s="6">
        <v>-4.8301513968802556E-3</v>
      </c>
      <c r="P929" s="55">
        <v>-7.329953520214553E-3</v>
      </c>
      <c r="Q929" s="55">
        <v>-6.3805982146108676E-3</v>
      </c>
      <c r="R929" s="6">
        <v>1.7472969980390163E-2</v>
      </c>
      <c r="S929" s="83">
        <v>4.5528959272955513E-2</v>
      </c>
      <c r="T929" s="87">
        <v>0.38377705661216854</v>
      </c>
      <c r="U929" s="83">
        <v>1.2519848433720115E-2</v>
      </c>
      <c r="V929" s="83">
        <v>4.5036178104181465E-2</v>
      </c>
      <c r="W929" s="29">
        <v>0.27799535752696758</v>
      </c>
      <c r="X929">
        <v>0.53024343079971015</v>
      </c>
      <c r="Y929">
        <v>0.58510647872081945</v>
      </c>
      <c r="Z929" s="5">
        <v>0</v>
      </c>
      <c r="AA929">
        <v>0</v>
      </c>
      <c r="AB929" s="5">
        <f>SUM(TBL_DATA[[#This Row],[Consumer.Discretionary.1]:[Utilities.1]])*SQRT(252)</f>
        <v>8.8452005299026151E-2</v>
      </c>
      <c r="AC929" s="5">
        <v>0.25059318455381502</v>
      </c>
      <c r="AD929" s="5">
        <v>1.1610851409543998E-2</v>
      </c>
      <c r="AE929" s="5">
        <v>9.3639146583153005E-2</v>
      </c>
      <c r="AF929" s="5">
        <v>0.113118052161406</v>
      </c>
      <c r="AG929" s="5">
        <v>4.4695413022089996E-3</v>
      </c>
      <c r="AH929" s="5">
        <v>5.9692698277399999E-3</v>
      </c>
      <c r="AI929" s="13">
        <v>0.35547718324272304</v>
      </c>
      <c r="AJ929" s="13">
        <v>6.2364561653008993E-2</v>
      </c>
      <c r="AK929" s="13">
        <v>0</v>
      </c>
      <c r="AL929" s="13">
        <v>2.2765901674983997E-2</v>
      </c>
      <c r="AM929" s="13">
        <v>-0.35242833091256504</v>
      </c>
      <c r="AN929" s="13">
        <v>1.0187881593970018</v>
      </c>
      <c r="AO929" s="13">
        <v>-0.451208797900984</v>
      </c>
      <c r="AP929" s="13">
        <v>0.56757936149601784</v>
      </c>
      <c r="AQ929" s="13">
        <v>1.4699969572979859</v>
      </c>
      <c r="AR929" s="19">
        <v>1.6712241304814562E-3</v>
      </c>
      <c r="AS929" s="19">
        <v>1.6409205510356048E-4</v>
      </c>
      <c r="AT929" s="19">
        <v>1.0774588152000597E-3</v>
      </c>
      <c r="AU929" s="19">
        <v>6.5029071410494606E-4</v>
      </c>
      <c r="AV929" s="19">
        <v>-1.2045291636868801E-5</v>
      </c>
      <c r="AW929" s="19">
        <v>6.1355533258035237E-4</v>
      </c>
      <c r="AX929" s="19">
        <v>9.8896424992905309E-6</v>
      </c>
      <c r="AY929" s="19">
        <v>3.1160143490916474E-3</v>
      </c>
      <c r="AZ929" s="19">
        <v>-1.7703719245709766E-3</v>
      </c>
      <c r="BA929" s="19">
        <v>4.8656541838355728E-5</v>
      </c>
      <c r="BB929" s="19">
        <v>3.1882302174753435E-6</v>
      </c>
      <c r="BC929" s="19">
        <v>-4.8319271659900352E-7</v>
      </c>
      <c r="BD929" s="19">
        <v>1.6250615220319824E-6</v>
      </c>
      <c r="BE929" s="19">
        <v>8.7034503090478758E-6</v>
      </c>
      <c r="BF929" s="19">
        <v>-2.0526055299107452E-6</v>
      </c>
      <c r="BG929" s="19">
        <v>5.5608374295852804E-3</v>
      </c>
      <c r="BH929" s="19">
        <v>3.3224517394486152E-6</v>
      </c>
      <c r="BI929" t="s">
        <v>1002</v>
      </c>
      <c r="BJ929" t="s">
        <v>858</v>
      </c>
      <c r="BK929" s="5">
        <v>9.8326452076435089E-2</v>
      </c>
      <c r="BL929" s="5" t="s">
        <v>1036</v>
      </c>
      <c r="BM929" s="5" t="s">
        <v>858</v>
      </c>
      <c r="BN929" s="5">
        <v>-1.278200838714838E-2</v>
      </c>
      <c r="BO929" s="5">
        <f xml:space="preserve"> IF(ISBLANK(TBL_DATA[[#This Row],[SMALL.CAP]]),"",  SUM(TBL_DATA[[#This Row],[LARGE.CAP]:[SMALL.CAP]])*SQRT(252))</f>
        <v>8.8452005299026165E-2</v>
      </c>
    </row>
    <row r="930" spans="1:67" x14ac:dyDescent="0.25">
      <c r="A930" s="3">
        <f>DATE(YEAR(TBL_DATA[[#This Row],[Date]]), MONTH(TBL_DATA[[#This Row],[Date]]), DAY(TBL_DATA[[#This Row],[Date]]))</f>
        <v>42088</v>
      </c>
      <c r="B930" s="73" t="s">
        <v>1067</v>
      </c>
      <c r="C930" s="11">
        <v>-4.2848941230841436E-3</v>
      </c>
      <c r="D930" s="6">
        <v>0.23257165884469</v>
      </c>
      <c r="E930" s="83">
        <v>6.3010051696532621E-3</v>
      </c>
      <c r="F930" s="55">
        <v>0.17997408003079196</v>
      </c>
      <c r="G930" s="121">
        <v>0.29994918356912859</v>
      </c>
      <c r="H930" s="120">
        <v>2.3885489271075369E-3</v>
      </c>
      <c r="I930" s="55">
        <v>-4.6102271536763828E-2</v>
      </c>
      <c r="J930" s="6">
        <v>0.62225892863989296</v>
      </c>
      <c r="K930" s="6">
        <v>0.36802694974690198</v>
      </c>
      <c r="L930" s="6">
        <v>2.2694396482949046E-3</v>
      </c>
      <c r="M930" s="6">
        <v>4.5317884580642183E-2</v>
      </c>
      <c r="N930" s="6">
        <v>3.3663715567262477E-2</v>
      </c>
      <c r="O930" s="6">
        <v>-9.0943488326304944E-3</v>
      </c>
      <c r="P930" s="55">
        <v>-7.5259444077297108E-3</v>
      </c>
      <c r="Q930" s="55">
        <v>-6.5662712035428165E-3</v>
      </c>
      <c r="R930" s="6">
        <v>1.4046734955034168E-2</v>
      </c>
      <c r="S930" s="83">
        <v>4.5531598239253714E-2</v>
      </c>
      <c r="T930" s="87">
        <v>0.3085052029411125</v>
      </c>
      <c r="U930" s="83">
        <v>1.0297116809238949E-2</v>
      </c>
      <c r="V930" s="83">
        <v>4.5000544024476077E-2</v>
      </c>
      <c r="W930" s="29">
        <v>0.22882205165427072</v>
      </c>
      <c r="X930">
        <v>0.54767616669810315</v>
      </c>
      <c r="Y930">
        <v>0.60665224778855131</v>
      </c>
      <c r="Z930" s="5">
        <v>0</v>
      </c>
      <c r="AA930">
        <v>0</v>
      </c>
      <c r="AB930" s="5">
        <f>SUM(TBL_DATA[[#This Row],[Consumer.Discretionary.1]:[Utilities.1]])*SQRT(252)</f>
        <v>8.7553860091978269E-2</v>
      </c>
      <c r="AC930" s="5">
        <v>0.24338455525290398</v>
      </c>
      <c r="AD930" s="5">
        <v>9.916117378855005E-3</v>
      </c>
      <c r="AE930" s="5">
        <v>9.4733557788596004E-2</v>
      </c>
      <c r="AF930" s="5">
        <v>0.11271590188508</v>
      </c>
      <c r="AG930" s="5">
        <v>4.4547012218890004E-3</v>
      </c>
      <c r="AH930" s="5">
        <v>6.0736250286810003E-3</v>
      </c>
      <c r="AI930" s="13">
        <v>0.35696795019678801</v>
      </c>
      <c r="AJ930" s="13">
        <v>6.1597885586639999E-2</v>
      </c>
      <c r="AK930" s="13">
        <v>0</v>
      </c>
      <c r="AL930" s="13">
        <v>2.2911033041163001E-2</v>
      </c>
      <c r="AM930" s="13">
        <v>-0.34912519256034497</v>
      </c>
      <c r="AN930" s="13">
        <v>1.012610933313824</v>
      </c>
      <c r="AO930" s="13">
        <v>-0.44898079849357303</v>
      </c>
      <c r="AP930" s="13">
        <v>0.56363013482025104</v>
      </c>
      <c r="AQ930" s="13">
        <v>1.461591731807397</v>
      </c>
      <c r="AR930" s="19">
        <v>1.5436028989762292E-3</v>
      </c>
      <c r="AS930" s="19">
        <v>1.6781560712111928E-4</v>
      </c>
      <c r="AT930" s="19">
        <v>1.1644506846899833E-3</v>
      </c>
      <c r="AU930" s="19">
        <v>6.1154181720813163E-4</v>
      </c>
      <c r="AV930" s="19">
        <v>-1.199200776859747E-5</v>
      </c>
      <c r="AW930" s="19">
        <v>5.8619513179702454E-4</v>
      </c>
      <c r="AX930" s="19">
        <v>7.2778752562724543E-6</v>
      </c>
      <c r="AY930" s="19">
        <v>3.0017174872742458E-3</v>
      </c>
      <c r="AZ930" s="19">
        <v>-1.6111083708319029E-3</v>
      </c>
      <c r="BA930" s="19">
        <v>5.1825002066235738E-5</v>
      </c>
      <c r="BB930" s="19">
        <v>4.0486391426227289E-6</v>
      </c>
      <c r="BC930" s="19">
        <v>-1.0516509405940059E-6</v>
      </c>
      <c r="BD930" s="19">
        <v>3.5368716289561227E-6</v>
      </c>
      <c r="BE930" s="19">
        <v>1.894262902222466E-5</v>
      </c>
      <c r="BF930" s="19">
        <v>-4.4674009600002489E-6</v>
      </c>
      <c r="BG930" s="19">
        <v>5.4911831785117602E-3</v>
      </c>
      <c r="BH930" s="19">
        <v>7.2311376690182759E-6</v>
      </c>
      <c r="BI930" t="s">
        <v>1002</v>
      </c>
      <c r="BJ930" t="s">
        <v>858</v>
      </c>
      <c r="BK930" s="5">
        <v>9.7036018967628479E-2</v>
      </c>
      <c r="BL930" s="5" t="s">
        <v>1036</v>
      </c>
      <c r="BM930" s="5" t="s">
        <v>858</v>
      </c>
      <c r="BN930" s="5">
        <v>-1.2533684261143208E-2</v>
      </c>
      <c r="BO930" s="5">
        <f xml:space="preserve"> IF(ISBLANK(TBL_DATA[[#This Row],[SMALL.CAP]]),"",  SUM(TBL_DATA[[#This Row],[LARGE.CAP]:[SMALL.CAP]])*SQRT(252))</f>
        <v>8.7553860091978311E-2</v>
      </c>
    </row>
    <row r="931" spans="1:67" x14ac:dyDescent="0.25">
      <c r="A931" s="3">
        <f>DATE(YEAR(TBL_DATA[[#This Row],[Date]]), MONTH(TBL_DATA[[#This Row],[Date]]), DAY(TBL_DATA[[#This Row],[Date]]))</f>
        <v>42089</v>
      </c>
      <c r="B931" s="73" t="s">
        <v>1068</v>
      </c>
      <c r="C931" s="11">
        <v>-3.6952047464975925E-4</v>
      </c>
      <c r="D931" s="6">
        <v>0.23211619838027375</v>
      </c>
      <c r="E931" s="83">
        <v>4.4802958452347941E-3</v>
      </c>
      <c r="F931" s="55">
        <v>0.17976691079453741</v>
      </c>
      <c r="G931" s="121">
        <v>0.29968921863977532</v>
      </c>
      <c r="H931" s="120">
        <v>2.3877599268738174E-3</v>
      </c>
      <c r="I931" s="55">
        <v>-4.2711226675091085E-2</v>
      </c>
      <c r="J931" s="6">
        <v>0.61266887796263314</v>
      </c>
      <c r="K931" s="6">
        <v>0.36415083391802489</v>
      </c>
      <c r="L931" s="6">
        <v>2.2752142866016181E-3</v>
      </c>
      <c r="M931" s="6">
        <v>4.5294505586172387E-2</v>
      </c>
      <c r="N931" s="6">
        <v>3.3671826907940287E-2</v>
      </c>
      <c r="O931" s="6">
        <v>-9.4605087591830284E-3</v>
      </c>
      <c r="P931" s="55">
        <v>-7.5410782127000708E-3</v>
      </c>
      <c r="Q931" s="55">
        <v>-6.5819000932846993E-3</v>
      </c>
      <c r="R931" s="6">
        <v>5.1701458805335498E-3</v>
      </c>
      <c r="S931" s="83">
        <v>4.5035157172074548E-2</v>
      </c>
      <c r="T931" s="87">
        <v>0.1148024389207519</v>
      </c>
      <c r="U931" s="83">
        <v>4.886846780275178E-3</v>
      </c>
      <c r="V931" s="83">
        <v>4.4619611929742432E-2</v>
      </c>
      <c r="W931" s="29">
        <v>0.10952239539801366</v>
      </c>
      <c r="X931">
        <v>0.54743878072326535</v>
      </c>
      <c r="Y931">
        <v>0.60344911460538631</v>
      </c>
      <c r="Z931" s="5">
        <v>0</v>
      </c>
      <c r="AA931">
        <v>0</v>
      </c>
      <c r="AB931" s="5">
        <f>SUM(TBL_DATA[[#This Row],[Consumer.Discretionary.1]:[Utilities.1]])*SQRT(252)</f>
        <v>8.5142270828089742E-2</v>
      </c>
      <c r="AC931" s="5">
        <v>0.245368658985536</v>
      </c>
      <c r="AD931" s="5">
        <v>9.7963327601230006E-3</v>
      </c>
      <c r="AE931" s="5">
        <v>9.5194899424527996E-2</v>
      </c>
      <c r="AF931" s="5">
        <v>0.11230701913201502</v>
      </c>
      <c r="AG931" s="5">
        <v>4.4248857180210002E-3</v>
      </c>
      <c r="AH931" s="5">
        <v>5.811185104071E-3</v>
      </c>
      <c r="AI931" s="13">
        <v>0.35625777959575594</v>
      </c>
      <c r="AJ931" s="13">
        <v>6.1688701513836985E-2</v>
      </c>
      <c r="AK931" s="13">
        <v>0</v>
      </c>
      <c r="AL931" s="13">
        <v>2.2549889233809E-2</v>
      </c>
      <c r="AM931" s="13">
        <v>-0.36216046159298498</v>
      </c>
      <c r="AN931" s="13">
        <v>1.0102956786681871</v>
      </c>
      <c r="AO931" s="13">
        <v>-0.459056788793476</v>
      </c>
      <c r="AP931" s="13">
        <v>0.55123888987471115</v>
      </c>
      <c r="AQ931" s="13">
        <v>1.4693524674616631</v>
      </c>
      <c r="AR931" s="19">
        <v>1.5959301354619431E-3</v>
      </c>
      <c r="AS931" s="19">
        <v>1.7690249582514014E-4</v>
      </c>
      <c r="AT931" s="19">
        <v>1.0675492133063282E-3</v>
      </c>
      <c r="AU931" s="19">
        <v>6.0397261654677385E-4</v>
      </c>
      <c r="AV931" s="19">
        <v>-1.132155163554128E-5</v>
      </c>
      <c r="AW931" s="19">
        <v>5.7553101765509093E-4</v>
      </c>
      <c r="AX931" s="19">
        <v>6.1851984669867991E-6</v>
      </c>
      <c r="AY931" s="19">
        <v>2.9767673445052216E-3</v>
      </c>
      <c r="AZ931" s="19">
        <v>-1.6802573932051142E-3</v>
      </c>
      <c r="BA931" s="19">
        <v>4.867861616079556E-5</v>
      </c>
      <c r="BB931" s="19">
        <v>3.5212276370145749E-6</v>
      </c>
      <c r="BC931" s="19">
        <v>-7.8878165221752972E-7</v>
      </c>
      <c r="BD931" s="19">
        <v>2.6528022229929759E-6</v>
      </c>
      <c r="BE931" s="19">
        <v>1.4207772150668745E-5</v>
      </c>
      <c r="BF931" s="19">
        <v>-3.3507383798391834E-6</v>
      </c>
      <c r="BG931" s="19">
        <v>5.3453142052172697E-3</v>
      </c>
      <c r="BH931" s="19">
        <v>5.4236611657659752E-6</v>
      </c>
      <c r="BI931" t="s">
        <v>1002</v>
      </c>
      <c r="BJ931" t="s">
        <v>858</v>
      </c>
      <c r="BK931" s="5">
        <v>9.6654891967773438E-2</v>
      </c>
      <c r="BL931" s="5" t="s">
        <v>1036</v>
      </c>
      <c r="BM931" s="5" t="s">
        <v>858</v>
      </c>
      <c r="BN931" s="5">
        <v>-1.2425010092556477E-2</v>
      </c>
      <c r="BO931" s="5">
        <f xml:space="preserve"> IF(ISBLANK(TBL_DATA[[#This Row],[SMALL.CAP]]),"",  SUM(TBL_DATA[[#This Row],[LARGE.CAP]:[SMALL.CAP]])*SQRT(252))</f>
        <v>8.5142270828089769E-2</v>
      </c>
    </row>
    <row r="932" spans="1:67" x14ac:dyDescent="0.25">
      <c r="A932" s="3">
        <f>DATE(YEAR(TBL_DATA[[#This Row],[Date]]), MONTH(TBL_DATA[[#This Row],[Date]]), DAY(TBL_DATA[[#This Row],[Date]]))</f>
        <v>42090</v>
      </c>
      <c r="B932" s="73" t="s">
        <v>1069</v>
      </c>
      <c r="C932" s="11">
        <v>5.8206326018798975E-3</v>
      </c>
      <c r="D932" s="6">
        <v>0.2392878940938703</v>
      </c>
      <c r="E932" s="83">
        <v>2.082318990136045E-2</v>
      </c>
      <c r="F932" s="55">
        <v>0.18274968108214748</v>
      </c>
      <c r="G932" s="121">
        <v>0.29178711756283804</v>
      </c>
      <c r="H932" s="120">
        <v>2.4756852328404457E-3</v>
      </c>
      <c r="I932" s="55">
        <v>-3.4228514614202732E-2</v>
      </c>
      <c r="J932" s="6">
        <v>0.63506168966361609</v>
      </c>
      <c r="K932" s="6">
        <v>0.37077769175878456</v>
      </c>
      <c r="L932" s="6">
        <v>2.333541725304868E-3</v>
      </c>
      <c r="M932" s="6">
        <v>4.669966717373631E-2</v>
      </c>
      <c r="N932" s="6">
        <v>3.3671826907940287E-2</v>
      </c>
      <c r="O932" s="6">
        <v>-3.6949423030171458E-3</v>
      </c>
      <c r="P932" s="55">
        <v>-7.7035844458457322E-3</v>
      </c>
      <c r="Q932" s="55">
        <v>-6.7146499524156338E-3</v>
      </c>
      <c r="R932" s="6">
        <v>1.4111438299236667E-2</v>
      </c>
      <c r="S932" s="83">
        <v>4.5615500727397784E-2</v>
      </c>
      <c r="T932" s="87">
        <v>0.30935620730259772</v>
      </c>
      <c r="U932" s="83">
        <v>1.5709472611882935E-2</v>
      </c>
      <c r="V932" s="83">
        <v>4.498159294493783E-2</v>
      </c>
      <c r="W932" s="29">
        <v>0.34924224740357618</v>
      </c>
      <c r="X932">
        <v>0.54017322921710775</v>
      </c>
      <c r="Y932">
        <v>0.60891517616067392</v>
      </c>
      <c r="Z932" s="5">
        <v>0</v>
      </c>
      <c r="AA932">
        <v>0</v>
      </c>
      <c r="AB932" s="5">
        <f>SUM(TBL_DATA[[#This Row],[Consumer.Discretionary.1]:[Utilities.1]])*SQRT(252)</f>
        <v>8.49991678123177E-2</v>
      </c>
      <c r="AC932" s="5">
        <v>0.26157590558564603</v>
      </c>
      <c r="AD932" s="5">
        <v>1.0447358371628999E-2</v>
      </c>
      <c r="AE932" s="5">
        <v>0.100752320305877</v>
      </c>
      <c r="AF932" s="5">
        <v>0.11836306768107399</v>
      </c>
      <c r="AG932" s="5">
        <v>4.7077232547890003E-3</v>
      </c>
      <c r="AH932" s="5">
        <v>6.2498499009549999E-3</v>
      </c>
      <c r="AI932" s="13">
        <v>0.37061695054453198</v>
      </c>
      <c r="AJ932" s="13">
        <v>6.5617399845037991E-2</v>
      </c>
      <c r="AK932" s="13">
        <v>0</v>
      </c>
      <c r="AL932" s="13">
        <v>2.3577390569499E-2</v>
      </c>
      <c r="AM932" s="13">
        <v>-0.37420651551363299</v>
      </c>
      <c r="AN932" s="13">
        <v>1.0754594142703218</v>
      </c>
      <c r="AO932" s="13">
        <v>-0.48775796372491603</v>
      </c>
      <c r="AP932" s="13">
        <v>0.58770145054540568</v>
      </c>
      <c r="AQ932" s="13">
        <v>1.5632173779952379</v>
      </c>
      <c r="AR932" s="19">
        <v>1.5947215438748743E-3</v>
      </c>
      <c r="AS932" s="19">
        <v>1.6200689546654268E-4</v>
      </c>
      <c r="AT932" s="19">
        <v>1.0078386889833925E-3</v>
      </c>
      <c r="AU932" s="19">
        <v>5.7446498348327931E-4</v>
      </c>
      <c r="AV932" s="19">
        <v>-1.0576828272522131E-5</v>
      </c>
      <c r="AW932" s="19">
        <v>5.6429622229097994E-4</v>
      </c>
      <c r="AX932" s="19">
        <v>-1.0604236101228648E-5</v>
      </c>
      <c r="AY932" s="19">
        <v>2.9677848938165635E-3</v>
      </c>
      <c r="AZ932" s="19">
        <v>-1.5297820803306305E-3</v>
      </c>
      <c r="BA932" s="19">
        <v>2.9770968454776197E-5</v>
      </c>
      <c r="BB932" s="19">
        <v>4.5232264015611709E-6</v>
      </c>
      <c r="BC932" s="19">
        <v>-1.4439188736964894E-6</v>
      </c>
      <c r="BD932" s="19">
        <v>4.8561268256291161E-6</v>
      </c>
      <c r="BE932" s="19">
        <v>2.6008229996764183E-5</v>
      </c>
      <c r="BF932" s="19">
        <v>-6.1337439544097914E-6</v>
      </c>
      <c r="BG932" s="19">
        <v>5.3212292369986891E-3</v>
      </c>
      <c r="BH932" s="19">
        <v>9.9283470746128942E-6</v>
      </c>
      <c r="BI932" t="s">
        <v>1002</v>
      </c>
      <c r="BJ932" t="s">
        <v>858</v>
      </c>
      <c r="BK932" s="5">
        <v>0.10241846740245819</v>
      </c>
      <c r="BL932" s="5" t="s">
        <v>1070</v>
      </c>
      <c r="BM932" s="5" t="s">
        <v>858</v>
      </c>
      <c r="BN932" s="5">
        <v>-1.5198835171759129E-2</v>
      </c>
      <c r="BO932" s="5">
        <f xml:space="preserve"> IF(ISBLANK(TBL_DATA[[#This Row],[SMALL.CAP]]),"",  SUM(TBL_DATA[[#This Row],[LARGE.CAP]:[SMALL.CAP]])*SQRT(252))</f>
        <v>8.4999167812317727E-2</v>
      </c>
    </row>
    <row r="933" spans="1:67" x14ac:dyDescent="0.25">
      <c r="A933" s="3">
        <f>DATE(YEAR(TBL_DATA[[#This Row],[Date]]), MONTH(TBL_DATA[[#This Row],[Date]]), DAY(TBL_DATA[[#This Row],[Date]]))</f>
        <v>42093</v>
      </c>
      <c r="B933" s="73" t="s">
        <v>1071</v>
      </c>
      <c r="C933" s="11">
        <v>-4.0709133332508269E-5</v>
      </c>
      <c r="D933" s="6">
        <v>0.23923744375775224</v>
      </c>
      <c r="E933" s="83">
        <v>9.6077267547589607E-4</v>
      </c>
      <c r="F933" s="55">
        <v>0.17501643713708728</v>
      </c>
      <c r="G933" s="121">
        <v>0.28108079569155375</v>
      </c>
      <c r="H933" s="120">
        <v>2.4700452415624681E-3</v>
      </c>
      <c r="I933" s="55">
        <v>-5.3203509588386266E-2</v>
      </c>
      <c r="J933" s="6">
        <v>0.59349473999414581</v>
      </c>
      <c r="K933" s="6">
        <v>0.3487227513206751</v>
      </c>
      <c r="L933" s="6">
        <v>2.3509739608812519E-3</v>
      </c>
      <c r="M933" s="6">
        <v>4.6245037485602214E-2</v>
      </c>
      <c r="N933" s="6">
        <v>3.3671925342225954E-2</v>
      </c>
      <c r="O933" s="6">
        <v>-3.7355010184508819E-3</v>
      </c>
      <c r="P933" s="55">
        <v>-7.6804733745841243E-3</v>
      </c>
      <c r="Q933" s="55">
        <v>-6.701166336927117E-3</v>
      </c>
      <c r="R933" s="6">
        <v>1.6765270392695264E-2</v>
      </c>
      <c r="S933" s="83">
        <v>4.5400255335818471E-2</v>
      </c>
      <c r="T933" s="87">
        <v>0.36927700667507757</v>
      </c>
      <c r="U933" s="83">
        <v>1.7468570649925796E-2</v>
      </c>
      <c r="V933" s="83">
        <v>4.4834719693930609E-2</v>
      </c>
      <c r="W933" s="29">
        <v>0.38962149800817336</v>
      </c>
      <c r="X933">
        <v>0.53017053453728813</v>
      </c>
      <c r="Y933">
        <v>0.59052751952866267</v>
      </c>
      <c r="Z933" s="5">
        <v>0</v>
      </c>
      <c r="AA933">
        <v>0</v>
      </c>
      <c r="AB933" s="5">
        <f>SUM(TBL_DATA[[#This Row],[Consumer.Discretionary.1]:[Utilities.1]])*SQRT(252)</f>
        <v>8.5169053424529656E-2</v>
      </c>
      <c r="AC933" s="5">
        <v>0.26243146149464902</v>
      </c>
      <c r="AD933" s="5">
        <v>1.0468641287401003E-2</v>
      </c>
      <c r="AE933" s="5">
        <v>0.100915683889425</v>
      </c>
      <c r="AF933" s="5">
        <v>0.123759857071191</v>
      </c>
      <c r="AG933" s="5">
        <v>4.7118337244490003E-3</v>
      </c>
      <c r="AH933" s="5">
        <v>6.3799989021309997E-3</v>
      </c>
      <c r="AI933" s="13">
        <v>0.37199346560210295</v>
      </c>
      <c r="AJ933" s="13">
        <v>6.6715868194593006E-2</v>
      </c>
      <c r="AK933" s="13">
        <v>0</v>
      </c>
      <c r="AL933" s="13">
        <v>2.3744460051577002E-2</v>
      </c>
      <c r="AM933" s="13">
        <v>-0.38095494067651797</v>
      </c>
      <c r="AN933" s="13">
        <v>1.0855588902025763</v>
      </c>
      <c r="AO933" s="13">
        <v>-0.49539256066157494</v>
      </c>
      <c r="AP933" s="13">
        <v>0.59016632954100134</v>
      </c>
      <c r="AQ933" s="13">
        <v>1.5809514508641513</v>
      </c>
      <c r="AR933" s="19">
        <v>1.6503696903875352E-3</v>
      </c>
      <c r="AS933" s="19">
        <v>1.5809978456748962E-4</v>
      </c>
      <c r="AT933" s="19">
        <v>7.8092802072475119E-4</v>
      </c>
      <c r="AU933" s="19">
        <v>5.477443836590639E-4</v>
      </c>
      <c r="AV933" s="19">
        <v>-7.0853356735057878E-6</v>
      </c>
      <c r="AW933" s="19">
        <v>5.546988204359599E-4</v>
      </c>
      <c r="AX933" s="19">
        <v>-5.7528412825879279E-6</v>
      </c>
      <c r="AY933" s="19">
        <v>3.0954018611100229E-3</v>
      </c>
      <c r="AZ933" s="19">
        <v>-1.4269068003138108E-3</v>
      </c>
      <c r="BA933" s="19">
        <v>1.212607553149444E-5</v>
      </c>
      <c r="BB933" s="19">
        <v>5.522406569765868E-6</v>
      </c>
      <c r="BC933" s="19">
        <v>-2.0972224031865786E-6</v>
      </c>
      <c r="BD933" s="19">
        <v>7.0532844473861936E-6</v>
      </c>
      <c r="BE933" s="19">
        <v>3.7775659028976908E-5</v>
      </c>
      <c r="BF933" s="19">
        <v>-8.9089600538618268E-6</v>
      </c>
      <c r="BG933" s="19">
        <v>5.3169028800744743E-3</v>
      </c>
      <c r="BH933" s="19">
        <v>1.442042462239133E-5</v>
      </c>
      <c r="BI933" t="s">
        <v>1002</v>
      </c>
      <c r="BJ933" t="s">
        <v>858</v>
      </c>
      <c r="BK933" s="5">
        <v>0.10512847453355789</v>
      </c>
      <c r="BL933" s="5" t="s">
        <v>1070</v>
      </c>
      <c r="BM933" s="5" t="s">
        <v>858</v>
      </c>
      <c r="BN933" s="5">
        <v>-1.526989508420229E-2</v>
      </c>
      <c r="BO933" s="5">
        <f xml:space="preserve"> IF(ISBLANK(TBL_DATA[[#This Row],[SMALL.CAP]]),"",  SUM(TBL_DATA[[#This Row],[LARGE.CAP]:[SMALL.CAP]])*SQRT(252))</f>
        <v>8.5169053424529684E-2</v>
      </c>
    </row>
    <row r="934" spans="1:67" x14ac:dyDescent="0.25">
      <c r="A934" s="3">
        <f>DATE(YEAR(TBL_DATA[[#This Row],[Date]]), MONTH(TBL_DATA[[#This Row],[Date]]), DAY(TBL_DATA[[#This Row],[Date]]))</f>
        <v>42094</v>
      </c>
      <c r="B934" s="73" t="s">
        <v>1072</v>
      </c>
      <c r="C934" s="11">
        <v>-1.9532128717167654E-3</v>
      </c>
      <c r="D934" s="6">
        <v>0.23681694923149132</v>
      </c>
      <c r="E934" s="83">
        <v>-5.1190000112560918E-3</v>
      </c>
      <c r="F934" s="55">
        <v>0.17554254730709082</v>
      </c>
      <c r="G934" s="121">
        <v>0.28599093702563472</v>
      </c>
      <c r="H934" s="120">
        <v>2.4666594223986373E-3</v>
      </c>
      <c r="I934" s="55">
        <v>-5.8496591234739936E-2</v>
      </c>
      <c r="J934" s="6">
        <v>0.59507559219679851</v>
      </c>
      <c r="K934" s="6">
        <v>0.35105391182436024</v>
      </c>
      <c r="L934" s="6">
        <v>2.3515901737882791E-3</v>
      </c>
      <c r="M934" s="6">
        <v>4.6340167341670527E-2</v>
      </c>
      <c r="N934" s="6">
        <v>3.3897768633663755E-2</v>
      </c>
      <c r="O934" s="6">
        <v>-5.681417661495991E-3</v>
      </c>
      <c r="P934" s="55">
        <v>-7.7475482939036271E-3</v>
      </c>
      <c r="Q934" s="55">
        <v>-6.766226740903907E-3</v>
      </c>
      <c r="R934" s="6">
        <v>9.3170072756589839E-3</v>
      </c>
      <c r="S934" s="83">
        <v>4.509486352698204E-2</v>
      </c>
      <c r="T934" s="87">
        <v>0.20660905803793486</v>
      </c>
      <c r="U934" s="83">
        <v>9.866904234880014E-3</v>
      </c>
      <c r="V934" s="83">
        <v>4.4678946496552935E-2</v>
      </c>
      <c r="W934" s="29">
        <v>0.2208401273660574</v>
      </c>
      <c r="X934">
        <v>0.53478120481710534</v>
      </c>
      <c r="Y934">
        <v>0.5924980268527148</v>
      </c>
      <c r="Z934" s="5">
        <v>0</v>
      </c>
      <c r="AA934">
        <v>0</v>
      </c>
      <c r="AB934" s="5">
        <f>SUM(TBL_DATA[[#This Row],[Consumer.Discretionary.1]:[Utilities.1]])*SQRT(252)</f>
        <v>8.3115326770132794E-2</v>
      </c>
      <c r="AC934" s="5">
        <v>0.27367602699692195</v>
      </c>
      <c r="AD934" s="5">
        <v>1.1003666431279004E-2</v>
      </c>
      <c r="AE934" s="5">
        <v>0.10117889112229199</v>
      </c>
      <c r="AF934" s="5">
        <v>0.12888803301767499</v>
      </c>
      <c r="AG934" s="5">
        <v>4.7087407009190002E-3</v>
      </c>
      <c r="AH934" s="5">
        <v>6.8771879367710001E-3</v>
      </c>
      <c r="AI934" s="13">
        <v>0.37256025224781103</v>
      </c>
      <c r="AJ934" s="13">
        <v>6.8470226101649004E-2</v>
      </c>
      <c r="AK934" s="13">
        <v>0</v>
      </c>
      <c r="AL934" s="13">
        <v>2.3591198405828E-2</v>
      </c>
      <c r="AM934" s="13">
        <v>-0.38163084595833002</v>
      </c>
      <c r="AN934" s="13">
        <v>1.1045134230375335</v>
      </c>
      <c r="AO934" s="13">
        <v>-0.495190046034718</v>
      </c>
      <c r="AP934" s="13">
        <v>0.60932337700281547</v>
      </c>
      <c r="AQ934" s="13">
        <v>1.5997034690722516</v>
      </c>
      <c r="AR934" s="19">
        <v>1.6279041676526742E-3</v>
      </c>
      <c r="AS934" s="19">
        <v>1.5332183349428918E-4</v>
      </c>
      <c r="AT934" s="19">
        <v>7.5520233801804309E-4</v>
      </c>
      <c r="AU934" s="19">
        <v>5.392553196135562E-4</v>
      </c>
      <c r="AV934" s="19">
        <v>-6.1640351596520383E-6</v>
      </c>
      <c r="AW934" s="19">
        <v>5.4271313223265398E-4</v>
      </c>
      <c r="AX934" s="19">
        <v>-2.8540278347618283E-6</v>
      </c>
      <c r="AY934" s="19">
        <v>3.1087561942831302E-3</v>
      </c>
      <c r="AZ934" s="19">
        <v>-1.5053250343135395E-3</v>
      </c>
      <c r="BA934" s="19">
        <v>1.7067232304201545E-5</v>
      </c>
      <c r="BB934" s="19">
        <v>5.8963266532303275E-6</v>
      </c>
      <c r="BC934" s="19">
        <v>-2.3551171594620046E-6</v>
      </c>
      <c r="BD934" s="19">
        <v>7.9206230394699342E-6</v>
      </c>
      <c r="BE934" s="19">
        <v>4.2420908308680389E-5</v>
      </c>
      <c r="BF934" s="19">
        <v>-1.000449002054894E-5</v>
      </c>
      <c r="BG934" s="19">
        <v>5.1815978290090797E-3</v>
      </c>
      <c r="BH934" s="19">
        <v>1.6193693766606754E-5</v>
      </c>
      <c r="BI934" t="s">
        <v>1002</v>
      </c>
      <c r="BJ934" t="s">
        <v>858</v>
      </c>
      <c r="BK934" s="5">
        <v>0.10396949201822281</v>
      </c>
      <c r="BL934" s="5" t="s">
        <v>1036</v>
      </c>
      <c r="BM934" s="5" t="s">
        <v>858</v>
      </c>
      <c r="BN934" s="5">
        <v>-1.6830528154969215E-2</v>
      </c>
      <c r="BO934" s="5">
        <f xml:space="preserve"> IF(ISBLANK(TBL_DATA[[#This Row],[SMALL.CAP]]),"",  SUM(TBL_DATA[[#This Row],[LARGE.CAP]:[SMALL.CAP]])*SQRT(252))</f>
        <v>8.3115326770132794E-2</v>
      </c>
    </row>
    <row r="935" spans="1:67" x14ac:dyDescent="0.25">
      <c r="A935" s="3">
        <f>DATE(YEAR(TBL_DATA[[#This Row],[Date]]), MONTH(TBL_DATA[[#This Row],[Date]]), DAY(TBL_DATA[[#This Row],[Date]]))</f>
        <v>42095</v>
      </c>
      <c r="B935" s="73" t="s">
        <v>1073</v>
      </c>
      <c r="C935" s="11">
        <v>-1.3338332989062879E-3</v>
      </c>
      <c r="D935" s="6">
        <v>0.23516724159995461</v>
      </c>
      <c r="E935" s="83">
        <v>-7.0887603275857636E-3</v>
      </c>
      <c r="F935" s="55">
        <v>0.17590081105076874</v>
      </c>
      <c r="G935" s="121">
        <v>0.28628490936315937</v>
      </c>
      <c r="H935" s="120">
        <v>2.4679142034554043E-3</v>
      </c>
      <c r="I935" s="55">
        <v>-6.2572325384174454E-2</v>
      </c>
      <c r="J935" s="6">
        <v>0.5920914306882592</v>
      </c>
      <c r="K935" s="6">
        <v>0.34704036792357773</v>
      </c>
      <c r="L935" s="6">
        <v>2.360536847562059E-3</v>
      </c>
      <c r="M935" s="6">
        <v>4.6373287828328537E-2</v>
      </c>
      <c r="N935" s="6">
        <v>3.3943568949877628E-2</v>
      </c>
      <c r="O935" s="6">
        <v>-7.0076728963404111E-3</v>
      </c>
      <c r="P935" s="55">
        <v>-7.7583451920233363E-3</v>
      </c>
      <c r="Q935" s="55">
        <v>-6.7763222637531378E-3</v>
      </c>
      <c r="R935" s="6">
        <v>1.0257618663954693E-2</v>
      </c>
      <c r="S935" s="83">
        <v>4.5081100179793172E-2</v>
      </c>
      <c r="T935" s="87">
        <v>0.22753700825945003</v>
      </c>
      <c r="U935" s="83">
        <v>5.7051718336527113E-3</v>
      </c>
      <c r="V935" s="83">
        <v>4.4773188618274645E-2</v>
      </c>
      <c r="W935" s="29">
        <v>0.12742384470969051</v>
      </c>
      <c r="X935">
        <v>0.53505598712953339</v>
      </c>
      <c r="Y935">
        <v>0.58910132228978906</v>
      </c>
      <c r="Z935" s="5">
        <v>0</v>
      </c>
      <c r="AA935">
        <v>0</v>
      </c>
      <c r="AB935" s="5">
        <f>SUM(TBL_DATA[[#This Row],[Consumer.Discretionary.1]:[Utilities.1]])*SQRT(252)</f>
        <v>8.1358234276968935E-2</v>
      </c>
      <c r="AC935" s="5">
        <v>0.28266558838803896</v>
      </c>
      <c r="AD935" s="5">
        <v>1.4491056757649997E-2</v>
      </c>
      <c r="AE935" s="5">
        <v>0.10065364983412101</v>
      </c>
      <c r="AF935" s="5">
        <v>0.132629795426011</v>
      </c>
      <c r="AG935" s="5">
        <v>4.6294022403720004E-3</v>
      </c>
      <c r="AH935" s="5">
        <v>6.7313046474240003E-3</v>
      </c>
      <c r="AI935" s="13">
        <v>0.36698680446593096</v>
      </c>
      <c r="AJ935" s="13">
        <v>6.8438938101963998E-2</v>
      </c>
      <c r="AK935" s="13">
        <v>0</v>
      </c>
      <c r="AL935" s="13">
        <v>2.4008877614541003E-2</v>
      </c>
      <c r="AM935" s="13">
        <v>-0.39683618335605997</v>
      </c>
      <c r="AN935" s="13">
        <v>1.1093348719481231</v>
      </c>
      <c r="AO935" s="13">
        <v>-0.50493563782813</v>
      </c>
      <c r="AP935" s="13">
        <v>0.60439923411999308</v>
      </c>
      <c r="AQ935" s="13">
        <v>1.6142705097762531</v>
      </c>
      <c r="AR935" s="19">
        <v>1.5686432796129721E-3</v>
      </c>
      <c r="AS935" s="19">
        <v>1.3036709525971921E-4</v>
      </c>
      <c r="AT935" s="19">
        <v>7.4733775738363112E-4</v>
      </c>
      <c r="AU935" s="19">
        <v>5.0886396566582012E-4</v>
      </c>
      <c r="AV935" s="19">
        <v>-5.6296534328488169E-6</v>
      </c>
      <c r="AW935" s="19">
        <v>5.2975010648884894E-4</v>
      </c>
      <c r="AX935" s="19">
        <v>1.2378236957695516E-6</v>
      </c>
      <c r="AY935" s="19">
        <v>3.1370465437680897E-3</v>
      </c>
      <c r="AZ935" s="19">
        <v>-1.5224169915624532E-3</v>
      </c>
      <c r="BA935" s="19">
        <v>2.4922392414290789E-5</v>
      </c>
      <c r="BB935" s="19">
        <v>4.964704615462837E-6</v>
      </c>
      <c r="BC935" s="19">
        <v>-1.8566126690763328E-6</v>
      </c>
      <c r="BD935" s="19">
        <v>6.2440769401192291E-6</v>
      </c>
      <c r="BE935" s="19">
        <v>3.344174317282497E-5</v>
      </c>
      <c r="BF935" s="19">
        <v>-7.8868550596205037E-6</v>
      </c>
      <c r="BG935" s="19">
        <v>5.082378669207261E-3</v>
      </c>
      <c r="BH935" s="19">
        <v>1.2766002317794337E-5</v>
      </c>
      <c r="BI935" t="s">
        <v>1002</v>
      </c>
      <c r="BJ935" t="s">
        <v>858</v>
      </c>
      <c r="BK935" s="5">
        <v>0.10187571495771408</v>
      </c>
      <c r="BL935" s="5" t="s">
        <v>1036</v>
      </c>
      <c r="BM935" s="5" t="s">
        <v>858</v>
      </c>
      <c r="BN935" s="5">
        <v>-1.6667082905769348E-2</v>
      </c>
      <c r="BO935" s="5">
        <f xml:space="preserve"> IF(ISBLANK(TBL_DATA[[#This Row],[SMALL.CAP]]),"",  SUM(TBL_DATA[[#This Row],[LARGE.CAP]:[SMALL.CAP]])*SQRT(252))</f>
        <v>8.1358234276968963E-2</v>
      </c>
    </row>
    <row r="936" spans="1:67" x14ac:dyDescent="0.25">
      <c r="A936" s="3">
        <f>DATE(YEAR(TBL_DATA[[#This Row],[Date]]), MONTH(TBL_DATA[[#This Row],[Date]]), DAY(TBL_DATA[[#This Row],[Date]]))</f>
        <v>42096</v>
      </c>
      <c r="B936" s="73" t="s">
        <v>1074</v>
      </c>
      <c r="C936" s="11">
        <v>1.5924642042257364E-4</v>
      </c>
      <c r="D936" s="6">
        <v>0.23536393756180263</v>
      </c>
      <c r="E936" s="83">
        <v>-1.3544084387399735E-2</v>
      </c>
      <c r="F936" s="55">
        <v>0.17814241901519159</v>
      </c>
      <c r="G936" s="121">
        <v>0.28810263301646022</v>
      </c>
      <c r="H936" s="120">
        <v>2.463878097519879E-3</v>
      </c>
      <c r="I936" s="55">
        <v>-6.344887535018906E-2</v>
      </c>
      <c r="J936" s="6">
        <v>0.58813731340379727</v>
      </c>
      <c r="K936" s="6">
        <v>0.34547686506202102</v>
      </c>
      <c r="L936" s="6">
        <v>2.3625065677619827E-3</v>
      </c>
      <c r="M936" s="6">
        <v>4.6356516596440349E-2</v>
      </c>
      <c r="N936" s="6">
        <v>3.3916765766025897E-2</v>
      </c>
      <c r="O936" s="6">
        <v>-6.8495424227420498E-3</v>
      </c>
      <c r="P936" s="55">
        <v>-7.742320521056451E-3</v>
      </c>
      <c r="Q936" s="55">
        <v>-6.7606527484161587E-3</v>
      </c>
      <c r="R936" s="6">
        <v>2.2396335561976732E-2</v>
      </c>
      <c r="S936" s="83">
        <v>4.4247560968115461E-2</v>
      </c>
      <c r="T936" s="87">
        <v>0.50615977631208653</v>
      </c>
      <c r="U936" s="83">
        <v>1.3773161602487205E-2</v>
      </c>
      <c r="V936" s="83">
        <v>4.4340675662001366E-2</v>
      </c>
      <c r="W936" s="29">
        <v>0.31062137409625429</v>
      </c>
      <c r="X936">
        <v>0.5367519287496415</v>
      </c>
      <c r="Y936">
        <v>0.58777280054628334</v>
      </c>
      <c r="Z936" s="5">
        <v>0</v>
      </c>
      <c r="AA936">
        <v>0</v>
      </c>
      <c r="AB936" s="5">
        <f>SUM(TBL_DATA[[#This Row],[Consumer.Discretionary.1]:[Utilities.1]])*SQRT(252)</f>
        <v>7.9812739732256027E-2</v>
      </c>
      <c r="AC936" s="5">
        <v>0.28592596198363607</v>
      </c>
      <c r="AD936" s="5">
        <v>3.0103984545526999E-2</v>
      </c>
      <c r="AE936" s="5">
        <v>0.103858283029665</v>
      </c>
      <c r="AF936" s="5">
        <v>0.13012565576316598</v>
      </c>
      <c r="AG936" s="5">
        <v>4.6486620065889998E-3</v>
      </c>
      <c r="AH936" s="5">
        <v>7.4189448380600001E-3</v>
      </c>
      <c r="AI936" s="13">
        <v>0.36136460295686396</v>
      </c>
      <c r="AJ936" s="13">
        <v>6.5528661408267005E-2</v>
      </c>
      <c r="AK936" s="13">
        <v>0</v>
      </c>
      <c r="AL936" s="13">
        <v>2.3916048815549998E-2</v>
      </c>
      <c r="AM936" s="13">
        <v>-0.43039483337991602</v>
      </c>
      <c r="AN936" s="13">
        <v>1.1293456679779554</v>
      </c>
      <c r="AO936" s="13">
        <v>-0.546849696010547</v>
      </c>
      <c r="AP936" s="13">
        <v>0.58249597196740843</v>
      </c>
      <c r="AQ936" s="13">
        <v>1.6761953639885023</v>
      </c>
      <c r="AR936" s="19">
        <v>1.3959831124496643E-3</v>
      </c>
      <c r="AS936" s="19">
        <v>1.3739243943782238E-4</v>
      </c>
      <c r="AT936" s="19">
        <v>7.1455271104640906E-4</v>
      </c>
      <c r="AU936" s="19">
        <v>5.2011642505175014E-4</v>
      </c>
      <c r="AV936" s="19">
        <v>-7.5132604816164221E-6</v>
      </c>
      <c r="AW936" s="19">
        <v>5.2905410075765758E-4</v>
      </c>
      <c r="AX936" s="19">
        <v>-5.3219947210985106E-6</v>
      </c>
      <c r="AY936" s="19">
        <v>3.1293010492492025E-3</v>
      </c>
      <c r="AZ936" s="19">
        <v>-1.4324599957875749E-3</v>
      </c>
      <c r="BA936" s="19">
        <v>4.1095898900798088E-5</v>
      </c>
      <c r="BB936" s="19">
        <v>5.5295328177788266E-6</v>
      </c>
      <c r="BC936" s="19">
        <v>-2.2274482772074491E-6</v>
      </c>
      <c r="BD936" s="19">
        <v>7.4912526226844044E-6</v>
      </c>
      <c r="BE936" s="19">
        <v>4.0121305502108682E-5</v>
      </c>
      <c r="BF936" s="19">
        <v>-9.4621548914964288E-6</v>
      </c>
      <c r="BG936" s="19">
        <v>4.9764912171477594E-3</v>
      </c>
      <c r="BH936" s="19">
        <v>1.5315846616945482E-5</v>
      </c>
      <c r="BI936" t="s">
        <v>1002</v>
      </c>
      <c r="BJ936" t="s">
        <v>858</v>
      </c>
      <c r="BK936" s="5">
        <v>0.10335199534893036</v>
      </c>
      <c r="BL936" s="5" t="s">
        <v>1036</v>
      </c>
      <c r="BM936" s="5" t="s">
        <v>858</v>
      </c>
      <c r="BN936" s="5">
        <v>-1.671922579407692E-2</v>
      </c>
      <c r="BO936" s="5">
        <f xml:space="preserve"> IF(ISBLANK(TBL_DATA[[#This Row],[SMALL.CAP]]),"",  SUM(TBL_DATA[[#This Row],[LARGE.CAP]:[SMALL.CAP]])*SQRT(252))</f>
        <v>7.9812739732256027E-2</v>
      </c>
    </row>
    <row r="937" spans="1:67" x14ac:dyDescent="0.25">
      <c r="A937" s="3">
        <f>DATE(YEAR(TBL_DATA[[#This Row],[Date]]), MONTH(TBL_DATA[[#This Row],[Date]]), DAY(TBL_DATA[[#This Row],[Date]]))</f>
        <v>42100</v>
      </c>
      <c r="B937" s="73" t="s">
        <v>1075</v>
      </c>
      <c r="C937" s="11">
        <v>-4.342064693739597E-4</v>
      </c>
      <c r="D937" s="6">
        <v>0.23482753454808192</v>
      </c>
      <c r="E937" s="83">
        <v>-2.0476627231057698E-2</v>
      </c>
      <c r="F937" s="55">
        <v>0.17613018444415171</v>
      </c>
      <c r="G937" s="121">
        <v>0.28393435929014127</v>
      </c>
      <c r="H937" s="120">
        <v>2.4713966153443821E-3</v>
      </c>
      <c r="I937" s="55">
        <v>-7.5363737157719046E-2</v>
      </c>
      <c r="J937" s="6">
        <v>0.59100094024651717</v>
      </c>
      <c r="K937" s="6">
        <v>0.34674730062667553</v>
      </c>
      <c r="L937" s="6">
        <v>2.3605143037194122E-3</v>
      </c>
      <c r="M937" s="6">
        <v>4.636244170960576E-2</v>
      </c>
      <c r="N937" s="6">
        <v>3.3927881470254682E-2</v>
      </c>
      <c r="O937" s="6">
        <v>-7.2807747764839226E-3</v>
      </c>
      <c r="P937" s="55">
        <v>-7.7525994632983864E-3</v>
      </c>
      <c r="Q937" s="55">
        <v>-6.7708062176271002E-3</v>
      </c>
      <c r="R937" s="6">
        <v>1.9767479232961183E-2</v>
      </c>
      <c r="S937" s="83">
        <v>4.4333449355859873E-2</v>
      </c>
      <c r="T937" s="87">
        <v>0.44588182332237974</v>
      </c>
      <c r="U937" s="83">
        <v>8.9710772691040663E-3</v>
      </c>
      <c r="V937" s="83">
        <v>4.4412209370470287E-2</v>
      </c>
      <c r="W937" s="29">
        <v>0.20199574387913569</v>
      </c>
      <c r="X937">
        <v>0.5328549139213612</v>
      </c>
      <c r="Y937">
        <v>0.58885252875968486</v>
      </c>
      <c r="Z937" s="5">
        <v>0</v>
      </c>
      <c r="AA937">
        <v>0</v>
      </c>
      <c r="AB937" s="5">
        <f>SUM(TBL_DATA[[#This Row],[Consumer.Discretionary.1]:[Utilities.1]])*SQRT(252)</f>
        <v>7.8190628364822962E-2</v>
      </c>
      <c r="AC937" s="5">
        <v>0.27868973381720996</v>
      </c>
      <c r="AD937" s="5">
        <v>2.8748869297267002E-2</v>
      </c>
      <c r="AE937" s="5">
        <v>0.104659173015868</v>
      </c>
      <c r="AF937" s="5">
        <v>0.13236627205409401</v>
      </c>
      <c r="AG937" s="5">
        <v>4.6364171259709996E-3</v>
      </c>
      <c r="AH937" s="5">
        <v>7.3895907161160004E-3</v>
      </c>
      <c r="AI937" s="13">
        <v>0.36192046453342502</v>
      </c>
      <c r="AJ937" s="13">
        <v>6.6135390345150008E-2</v>
      </c>
      <c r="AK937" s="13">
        <v>0</v>
      </c>
      <c r="AL937" s="13">
        <v>2.4009603080882999E-2</v>
      </c>
      <c r="AM937" s="13">
        <v>-0.41249405593945404</v>
      </c>
      <c r="AN937" s="13">
        <v>1.1297015880806229</v>
      </c>
      <c r="AO937" s="13">
        <v>-0.53364013003409294</v>
      </c>
      <c r="AP937" s="13">
        <v>0.59606145804652999</v>
      </c>
      <c r="AQ937" s="13">
        <v>1.6633417181147159</v>
      </c>
      <c r="AR937" s="19">
        <v>1.4245490018214961E-3</v>
      </c>
      <c r="AS937" s="19">
        <v>1.4880624565208122E-4</v>
      </c>
      <c r="AT937" s="19">
        <v>7.7235846993392219E-4</v>
      </c>
      <c r="AU937" s="19">
        <v>4.6312180407497423E-4</v>
      </c>
      <c r="AV937" s="19">
        <v>-5.7750860669400059E-6</v>
      </c>
      <c r="AW937" s="19">
        <v>5.1011360940237131E-4</v>
      </c>
      <c r="AX937" s="19">
        <v>-2.1257003952677663E-6</v>
      </c>
      <c r="AY937" s="19">
        <v>3.0388711244395323E-3</v>
      </c>
      <c r="AZ937" s="19">
        <v>-1.4678817118737816E-3</v>
      </c>
      <c r="BA937" s="19">
        <v>3.7476267674551888E-5</v>
      </c>
      <c r="BB937" s="19">
        <v>6.0325826988345131E-6</v>
      </c>
      <c r="BC937" s="19">
        <v>-2.5593448527723389E-6</v>
      </c>
      <c r="BD937" s="19">
        <v>8.6074704954890391E-6</v>
      </c>
      <c r="BE937" s="19">
        <v>4.6099490393468177E-5</v>
      </c>
      <c r="BF937" s="19">
        <v>-1.0872042729579637E-5</v>
      </c>
      <c r="BG937" s="19">
        <v>4.8666730857327301E-3</v>
      </c>
      <c r="BH937" s="19">
        <v>1.7597948322440331E-5</v>
      </c>
      <c r="BI937" t="s">
        <v>1002</v>
      </c>
      <c r="BJ937" t="s">
        <v>858</v>
      </c>
      <c r="BK937" s="5">
        <v>0.10346711426973343</v>
      </c>
      <c r="BL937" s="5" t="s">
        <v>1036</v>
      </c>
      <c r="BM937" s="5" t="s">
        <v>858</v>
      </c>
      <c r="BN937" s="5">
        <v>-1.6663288697600365E-2</v>
      </c>
      <c r="BO937" s="5">
        <f xml:space="preserve"> IF(ISBLANK(TBL_DATA[[#This Row],[SMALL.CAP]]),"",  SUM(TBL_DATA[[#This Row],[LARGE.CAP]:[SMALL.CAP]])*SQRT(252))</f>
        <v>7.8190628364822989E-2</v>
      </c>
    </row>
    <row r="938" spans="1:67" x14ac:dyDescent="0.25">
      <c r="A938" s="3">
        <f>DATE(YEAR(TBL_DATA[[#This Row],[Date]]), MONTH(TBL_DATA[[#This Row],[Date]]), DAY(TBL_DATA[[#This Row],[Date]]))</f>
        <v>42101</v>
      </c>
      <c r="B938" s="73" t="s">
        <v>1076</v>
      </c>
      <c r="C938" s="11">
        <v>-1.1325715795557102E-3</v>
      </c>
      <c r="D938" s="6">
        <v>0.23342900397680011</v>
      </c>
      <c r="E938" s="83">
        <v>-2.1574636638820865E-2</v>
      </c>
      <c r="F938" s="55">
        <v>0.17498174359730087</v>
      </c>
      <c r="G938" s="121">
        <v>0.26656971539908264</v>
      </c>
      <c r="H938" s="120">
        <v>2.4724803556452021E-3</v>
      </c>
      <c r="I938" s="55">
        <v>-7.6318851775170282E-2</v>
      </c>
      <c r="J938" s="6">
        <v>0.58156968628155958</v>
      </c>
      <c r="K938" s="6">
        <v>0.32898811456291494</v>
      </c>
      <c r="L938" s="6">
        <v>2.364931340817633E-3</v>
      </c>
      <c r="M938" s="6">
        <v>4.5830405595625366E-2</v>
      </c>
      <c r="N938" s="6">
        <v>3.3205640635273231E-2</v>
      </c>
      <c r="O938" s="6">
        <v>-8.4051003574504568E-3</v>
      </c>
      <c r="P938" s="55">
        <v>-7.6238493336347911E-3</v>
      </c>
      <c r="Q938" s="55">
        <v>-6.6533227392419443E-3</v>
      </c>
      <c r="R938" s="6">
        <v>2.515177258698742E-2</v>
      </c>
      <c r="S938" s="83">
        <v>4.4036113047693719E-2</v>
      </c>
      <c r="T938" s="87">
        <v>0.57116241298923365</v>
      </c>
      <c r="U938" s="83">
        <v>1.2721306413336242E-2</v>
      </c>
      <c r="V938" s="83">
        <v>4.4088115017540334E-2</v>
      </c>
      <c r="W938" s="29">
        <v>0.28854276052117689</v>
      </c>
      <c r="X938">
        <v>0.51630389829932777</v>
      </c>
      <c r="Y938">
        <v>0.57357485523941432</v>
      </c>
      <c r="Z938" s="5">
        <v>0</v>
      </c>
      <c r="AA938">
        <v>0</v>
      </c>
      <c r="AB938" s="5">
        <f>SUM(TBL_DATA[[#This Row],[Consumer.Discretionary.1]:[Utilities.1]])*SQRT(252)</f>
        <v>8.5896105588263841E-2</v>
      </c>
      <c r="AC938" s="5">
        <v>0.28190982014431498</v>
      </c>
      <c r="AD938" s="5">
        <v>2.9435847729534007E-2</v>
      </c>
      <c r="AE938" s="5">
        <v>0.10938474516011899</v>
      </c>
      <c r="AF938" s="5">
        <v>8.6707060421833002E-2</v>
      </c>
      <c r="AG938" s="5">
        <v>4.6754602661509999E-3</v>
      </c>
      <c r="AH938" s="5">
        <v>7.4018695560089994E-3</v>
      </c>
      <c r="AI938" s="13">
        <v>0.35912267290313199</v>
      </c>
      <c r="AJ938" s="13">
        <v>6.3443413721076994E-2</v>
      </c>
      <c r="AK938" s="13">
        <v>0</v>
      </c>
      <c r="AL938" s="13">
        <v>2.3779258274611002E-2</v>
      </c>
      <c r="AM938" s="13">
        <v>-0.39920833039718295</v>
      </c>
      <c r="AN938" s="13">
        <v>1.0878865936193958</v>
      </c>
      <c r="AO938" s="13">
        <v>-0.52123477583979794</v>
      </c>
      <c r="AP938" s="13">
        <v>0.56665181777959783</v>
      </c>
      <c r="AQ938" s="13">
        <v>1.6091213694591937</v>
      </c>
      <c r="AR938" s="19">
        <v>1.1963318475679227E-3</v>
      </c>
      <c r="AS938" s="19">
        <v>1.5463016088633017E-4</v>
      </c>
      <c r="AT938" s="19">
        <v>1.304562585145263E-3</v>
      </c>
      <c r="AU938" s="19">
        <v>6.2355858422926053E-4</v>
      </c>
      <c r="AV938" s="19">
        <v>1.0729682119896061E-6</v>
      </c>
      <c r="AW938" s="19">
        <v>4.8522326545832195E-4</v>
      </c>
      <c r="AX938" s="19">
        <v>-9.1638511661061042E-7</v>
      </c>
      <c r="AY938" s="19">
        <v>3.3917004441707862E-3</v>
      </c>
      <c r="AZ938" s="19">
        <v>-1.8255302199666472E-3</v>
      </c>
      <c r="BA938" s="19">
        <v>7.2768867695994081E-5</v>
      </c>
      <c r="BB938" s="19">
        <v>7.5439287529033979E-6</v>
      </c>
      <c r="BC938" s="19">
        <v>-3.5730052031993448E-6</v>
      </c>
      <c r="BD938" s="19">
        <v>1.2016561888814798E-5</v>
      </c>
      <c r="BE938" s="19">
        <v>6.4357734474893984E-5</v>
      </c>
      <c r="BF938" s="19">
        <v>-1.5178044816041592E-5</v>
      </c>
      <c r="BG938" s="19">
        <v>5.3287549827542241E-3</v>
      </c>
      <c r="BH938" s="19">
        <v>2.4567817936821769E-5</v>
      </c>
      <c r="BI938" t="s">
        <v>1002</v>
      </c>
      <c r="BJ938" t="s">
        <v>858</v>
      </c>
      <c r="BK938" s="5">
        <v>0.10002649575471878</v>
      </c>
      <c r="BL938" s="5" t="s">
        <v>1036</v>
      </c>
      <c r="BM938" s="5" t="s">
        <v>858</v>
      </c>
      <c r="BN938" s="5">
        <v>-1.6555324196815491E-2</v>
      </c>
      <c r="BO938" s="5">
        <f xml:space="preserve"> IF(ISBLANK(TBL_DATA[[#This Row],[SMALL.CAP]]),"",  SUM(TBL_DATA[[#This Row],[LARGE.CAP]:[SMALL.CAP]])*SQRT(252))</f>
        <v>8.5896105588263855E-2</v>
      </c>
    </row>
    <row r="939" spans="1:67" x14ac:dyDescent="0.25">
      <c r="A939" s="3">
        <f>DATE(YEAR(TBL_DATA[[#This Row],[Date]]), MONTH(TBL_DATA[[#This Row],[Date]]), DAY(TBL_DATA[[#This Row],[Date]]))</f>
        <v>42102</v>
      </c>
      <c r="B939" s="73" t="s">
        <v>1077</v>
      </c>
      <c r="C939" s="11">
        <v>3.7001584971980174E-3</v>
      </c>
      <c r="D939" s="6">
        <v>0.23799288678655528</v>
      </c>
      <c r="E939" s="83">
        <v>8.2248174953751807E-3</v>
      </c>
      <c r="F939" s="55">
        <v>0.16812148899764867</v>
      </c>
      <c r="G939" s="121">
        <v>0.25059463094321943</v>
      </c>
      <c r="H939" s="120">
        <v>2.4531250199231504E-3</v>
      </c>
      <c r="I939" s="55">
        <v>-5.9675625723238146E-2</v>
      </c>
      <c r="J939" s="6">
        <v>0.56476628205733059</v>
      </c>
      <c r="K939" s="6">
        <v>0.3116063126843539</v>
      </c>
      <c r="L939" s="6">
        <v>2.351146665256214E-3</v>
      </c>
      <c r="M939" s="6">
        <v>4.498436063651446E-2</v>
      </c>
      <c r="N939" s="6">
        <v>3.1279306163103607E-2</v>
      </c>
      <c r="O939" s="6">
        <v>-4.7360420637599931E-3</v>
      </c>
      <c r="P939" s="55">
        <v>-7.3357482975932829E-3</v>
      </c>
      <c r="Q939" s="55">
        <v>-6.3831379560067942E-3</v>
      </c>
      <c r="R939" s="6">
        <v>4.1192048535392711E-2</v>
      </c>
      <c r="S939" s="83">
        <v>4.3671809979764269E-2</v>
      </c>
      <c r="T939" s="87">
        <v>0.94321825805890391</v>
      </c>
      <c r="U939" s="83">
        <v>2.5078482998198259E-2</v>
      </c>
      <c r="V939" s="83">
        <v>4.3423508273486733E-2</v>
      </c>
      <c r="W939" s="29">
        <v>0.57753240111901627</v>
      </c>
      <c r="X939">
        <v>0.50059427777714305</v>
      </c>
      <c r="Y939">
        <v>0.5582170838341961</v>
      </c>
      <c r="Z939" s="5">
        <v>0</v>
      </c>
      <c r="AA939">
        <v>0</v>
      </c>
      <c r="AB939" s="5">
        <f>SUM(TBL_DATA[[#This Row],[Consumer.Discretionary.1]:[Utilities.1]])*SQRT(252)</f>
        <v>8.3699703092498953E-2</v>
      </c>
      <c r="AC939" s="5">
        <v>0.28442771402315997</v>
      </c>
      <c r="AD939" s="5">
        <v>2.7210042713082996E-2</v>
      </c>
      <c r="AE939" s="5">
        <v>0.106109698715911</v>
      </c>
      <c r="AF939" s="5">
        <v>8.3626241141373001E-2</v>
      </c>
      <c r="AG939" s="5">
        <v>1.3391927004000001E-3</v>
      </c>
      <c r="AH939" s="5">
        <v>7.7647699682890006E-3</v>
      </c>
      <c r="AI939" s="13">
        <v>0.36082787568459002</v>
      </c>
      <c r="AJ939" s="13">
        <v>5.9506540104695999E-2</v>
      </c>
      <c r="AK939" s="13">
        <v>0</v>
      </c>
      <c r="AL939" s="13">
        <v>2.3834331920073001E-2</v>
      </c>
      <c r="AM939" s="13">
        <v>-0.39246266045069889</v>
      </c>
      <c r="AN939" s="13">
        <v>1.080710030064348</v>
      </c>
      <c r="AO939" s="13">
        <v>-0.51852628354347208</v>
      </c>
      <c r="AP939" s="13">
        <v>0.56218374652087588</v>
      </c>
      <c r="AQ939" s="13">
        <v>1.59923631360782</v>
      </c>
      <c r="AR939" s="19">
        <v>1.1367504808754076E-3</v>
      </c>
      <c r="AS939" s="19">
        <v>1.741802005670446E-4</v>
      </c>
      <c r="AT939" s="19">
        <v>1.3589212552408303E-3</v>
      </c>
      <c r="AU939" s="19">
        <v>5.6741720363923565E-4</v>
      </c>
      <c r="AV939" s="19">
        <v>2.4373559906687871E-6</v>
      </c>
      <c r="AW939" s="19">
        <v>4.6489497590971592E-4</v>
      </c>
      <c r="AX939" s="19">
        <v>-1.4070262515226416E-6</v>
      </c>
      <c r="AY939" s="19">
        <v>3.1819785531226365E-3</v>
      </c>
      <c r="AZ939" s="19">
        <v>-1.6853993486996063E-3</v>
      </c>
      <c r="BA939" s="19">
        <v>6.5027594880477776E-5</v>
      </c>
      <c r="BB939" s="19">
        <v>7.7844497893030782E-6</v>
      </c>
      <c r="BC939" s="19">
        <v>-3.7411760821218793E-6</v>
      </c>
      <c r="BD939" s="19">
        <v>1.2582145661298596E-5</v>
      </c>
      <c r="BE939" s="19">
        <v>6.7386860131044793E-5</v>
      </c>
      <c r="BF939" s="19">
        <v>-1.5892430151315927E-5</v>
      </c>
      <c r="BG939" s="19">
        <v>5.1865261445793827E-3</v>
      </c>
      <c r="BH939" s="19">
        <v>2.5724150925902946E-5</v>
      </c>
      <c r="BI939" t="s">
        <v>1002</v>
      </c>
      <c r="BJ939" t="s">
        <v>858</v>
      </c>
      <c r="BK939" s="5">
        <v>9.867829829454422E-2</v>
      </c>
      <c r="BL939" s="5" t="s">
        <v>1036</v>
      </c>
      <c r="BM939" s="5" t="s">
        <v>858</v>
      </c>
      <c r="BN939" s="5">
        <v>-1.6507009044289589E-2</v>
      </c>
      <c r="BO939" s="5">
        <f xml:space="preserve"> IF(ISBLANK(TBL_DATA[[#This Row],[SMALL.CAP]]),"",  SUM(TBL_DATA[[#This Row],[LARGE.CAP]:[SMALL.CAP]])*SQRT(252))</f>
        <v>8.3699703092498953E-2</v>
      </c>
    </row>
    <row r="940" spans="1:67" x14ac:dyDescent="0.25">
      <c r="A940" s="3">
        <f>DATE(YEAR(TBL_DATA[[#This Row],[Date]]), MONTH(TBL_DATA[[#This Row],[Date]]), DAY(TBL_DATA[[#This Row],[Date]]))</f>
        <v>42103</v>
      </c>
      <c r="B940" s="73" t="s">
        <v>1078</v>
      </c>
      <c r="C940" s="11">
        <v>-1.2145395234528132E-4</v>
      </c>
      <c r="D940" s="6">
        <v>0.23784252765747982</v>
      </c>
      <c r="E940" s="83">
        <v>2.7418132820364871E-3</v>
      </c>
      <c r="F940" s="55">
        <v>0.16587367407986101</v>
      </c>
      <c r="G940" s="121">
        <v>0.24059057655266514</v>
      </c>
      <c r="H940" s="120">
        <v>2.4546414714194565E-3</v>
      </c>
      <c r="I940" s="55">
        <v>-6.652159652484857E-2</v>
      </c>
      <c r="J940" s="6">
        <v>0.55432421991539571</v>
      </c>
      <c r="K940" s="6">
        <v>0.30169455739696777</v>
      </c>
      <c r="L940" s="6">
        <v>2.3538175135580952E-3</v>
      </c>
      <c r="M940" s="6">
        <v>4.4714702622993041E-2</v>
      </c>
      <c r="N940" s="6">
        <v>3.1280249332371578E-2</v>
      </c>
      <c r="O940" s="6">
        <v>-4.8569208050780466E-3</v>
      </c>
      <c r="P940" s="55">
        <v>-7.3338433135177036E-3</v>
      </c>
      <c r="Q940" s="55">
        <v>-6.3869433790313141E-3</v>
      </c>
      <c r="R940" s="6">
        <v>4.3850449291874538E-2</v>
      </c>
      <c r="S940" s="83">
        <v>4.3595502291210689E-2</v>
      </c>
      <c r="T940" s="87">
        <v>1.0058480115439625</v>
      </c>
      <c r="U940" s="83">
        <v>2.2737922322846771E-2</v>
      </c>
      <c r="V940" s="83">
        <v>4.3498680711902278E-2</v>
      </c>
      <c r="W940" s="29">
        <v>0.5227267114936921</v>
      </c>
      <c r="X940">
        <v>0.4905003328772215</v>
      </c>
      <c r="Y940">
        <v>0.54926729139551689</v>
      </c>
      <c r="Z940" s="5">
        <v>0</v>
      </c>
      <c r="AA940">
        <v>0</v>
      </c>
      <c r="AB940" s="5">
        <f>SUM(TBL_DATA[[#This Row],[Consumer.Discretionary.1]:[Utilities.1]])*SQRT(252)</f>
        <v>8.2740901864767846E-2</v>
      </c>
      <c r="AC940" s="5">
        <v>0.27830959715675796</v>
      </c>
      <c r="AD940" s="5">
        <v>2.6383643612810995E-2</v>
      </c>
      <c r="AE940" s="5">
        <v>0.10717765034879</v>
      </c>
      <c r="AF940" s="5">
        <v>8.2262632605701005E-2</v>
      </c>
      <c r="AG940" s="5">
        <v>1.3496821739790001E-3</v>
      </c>
      <c r="AH940" s="5">
        <v>7.7726412154939997E-3</v>
      </c>
      <c r="AI940" s="13">
        <v>0.36322104657273596</v>
      </c>
      <c r="AJ940" s="13">
        <v>5.5529425910065995E-2</v>
      </c>
      <c r="AK940" s="13">
        <v>0</v>
      </c>
      <c r="AL940" s="13">
        <v>2.3758138522857998E-2</v>
      </c>
      <c r="AM940" s="13">
        <v>-0.38052750002136093</v>
      </c>
      <c r="AN940" s="13">
        <v>1.0756311704313051</v>
      </c>
      <c r="AO940" s="13">
        <v>-0.51039421233347304</v>
      </c>
      <c r="AP940" s="13">
        <v>0.56523695809783203</v>
      </c>
      <c r="AQ940" s="13">
        <v>1.5860253827647781</v>
      </c>
      <c r="AR940" s="19">
        <v>1.3098421097626715E-3</v>
      </c>
      <c r="AS940" s="19">
        <v>1.7844758935484033E-4</v>
      </c>
      <c r="AT940" s="19">
        <v>1.193895178353669E-3</v>
      </c>
      <c r="AU940" s="19">
        <v>5.60185018598825E-4</v>
      </c>
      <c r="AV940" s="19">
        <v>2.9479912064251547E-6</v>
      </c>
      <c r="AW940" s="19">
        <v>4.3173336086904993E-4</v>
      </c>
      <c r="AX940" s="19">
        <v>7.7932645532635537E-7</v>
      </c>
      <c r="AY940" s="19">
        <v>3.1046011871013091E-3</v>
      </c>
      <c r="AZ940" s="19">
        <v>-1.6463136008961808E-3</v>
      </c>
      <c r="BA940" s="19">
        <v>6.7677872843326285E-5</v>
      </c>
      <c r="BB940" s="19">
        <v>8.3908612882654539E-6</v>
      </c>
      <c r="BC940" s="19">
        <v>-4.1315081183465231E-6</v>
      </c>
      <c r="BD940" s="19">
        <v>1.3894890809576067E-5</v>
      </c>
      <c r="BE940" s="19">
        <v>7.4417596311508136E-5</v>
      </c>
      <c r="BF940" s="19">
        <v>-1.7550550368862592E-5</v>
      </c>
      <c r="BG940" s="19">
        <v>5.1171484145360133E-3</v>
      </c>
      <c r="BH940" s="19">
        <v>2.8408051767638099E-5</v>
      </c>
      <c r="BI940" t="s">
        <v>1002</v>
      </c>
      <c r="BJ940" t="s">
        <v>858</v>
      </c>
      <c r="BK940" s="5">
        <v>0.1007639467716217</v>
      </c>
      <c r="BL940" s="5" t="s">
        <v>1036</v>
      </c>
      <c r="BM940" s="5" t="s">
        <v>858</v>
      </c>
      <c r="BN940" s="5">
        <v>-1.6525806859135628E-2</v>
      </c>
      <c r="BO940" s="5">
        <f xml:space="preserve"> IF(ISBLANK(TBL_DATA[[#This Row],[SMALL.CAP]]),"",  SUM(TBL_DATA[[#This Row],[LARGE.CAP]:[SMALL.CAP]])*SQRT(252))</f>
        <v>8.2740901864767832E-2</v>
      </c>
    </row>
    <row r="941" spans="1:67" x14ac:dyDescent="0.25">
      <c r="A941" s="3">
        <f>DATE(YEAR(TBL_DATA[[#This Row],[Date]]), MONTH(TBL_DATA[[#This Row],[Date]]), DAY(TBL_DATA[[#This Row],[Date]]))</f>
        <v>42104</v>
      </c>
      <c r="B941" s="73" t="s">
        <v>1079</v>
      </c>
      <c r="C941" s="11">
        <v>-7.9661952447483394E-4</v>
      </c>
      <c r="D941" s="6">
        <v>0.23685643813172241</v>
      </c>
      <c r="E941" s="83">
        <v>-1.0715587923247893E-3</v>
      </c>
      <c r="F941" s="55">
        <v>0.16715516359264557</v>
      </c>
      <c r="G941" s="121">
        <v>0.23016567317222553</v>
      </c>
      <c r="H941" s="120">
        <v>2.4618737622779147E-3</v>
      </c>
      <c r="I941" s="55">
        <v>-7.0951221151122068E-2</v>
      </c>
      <c r="J941" s="6">
        <v>0.55959824432092142</v>
      </c>
      <c r="K941" s="6">
        <v>0.28909721398413496</v>
      </c>
      <c r="L941" s="6">
        <v>2.3657685373256404E-3</v>
      </c>
      <c r="M941" s="6">
        <v>4.4541764154671058E-2</v>
      </c>
      <c r="N941" s="6">
        <v>3.1320798344908612E-2</v>
      </c>
      <c r="O941" s="6">
        <v>-5.6496712116108627E-3</v>
      </c>
      <c r="P941" s="55">
        <v>-7.3530874536501386E-3</v>
      </c>
      <c r="Q941" s="55">
        <v>-6.4098497469035811E-3</v>
      </c>
      <c r="R941" s="6">
        <v>3.9504151305820967E-2</v>
      </c>
      <c r="S941" s="83">
        <v>4.3703056031233985E-2</v>
      </c>
      <c r="T941" s="87">
        <v>0.90392194261169934</v>
      </c>
      <c r="U941" s="83">
        <v>1.3201493125575281E-2</v>
      </c>
      <c r="V941" s="83">
        <v>4.3557276541177491E-2</v>
      </c>
      <c r="W941" s="29">
        <v>0.30308352986888565</v>
      </c>
      <c r="X941">
        <v>0.47975584746016958</v>
      </c>
      <c r="Y941">
        <v>0.53767761157047911</v>
      </c>
      <c r="Z941" s="5">
        <v>0</v>
      </c>
      <c r="AA941">
        <v>0</v>
      </c>
      <c r="AB941" s="5">
        <f>SUM(TBL_DATA[[#This Row],[Consumer.Discretionary.1]:[Utilities.1]])*SQRT(252)</f>
        <v>8.0509682359560686E-2</v>
      </c>
      <c r="AC941" s="5">
        <v>0.28201463683675404</v>
      </c>
      <c r="AD941" s="5">
        <v>2.4461637987856003E-2</v>
      </c>
      <c r="AE941" s="5">
        <v>0.11165500889713201</v>
      </c>
      <c r="AF941" s="5">
        <v>8.3356426318265009E-2</v>
      </c>
      <c r="AG941" s="5">
        <v>1.355290258788E-3</v>
      </c>
      <c r="AH941" s="5">
        <v>7.7438758994130006E-3</v>
      </c>
      <c r="AI941" s="13">
        <v>0.36419411110319705</v>
      </c>
      <c r="AJ941" s="13">
        <v>4.7282017279323012E-2</v>
      </c>
      <c r="AK941" s="13">
        <v>0</v>
      </c>
      <c r="AL941" s="13">
        <v>2.3796359578429998E-2</v>
      </c>
      <c r="AM941" s="13">
        <v>-0.36759212680445003</v>
      </c>
      <c r="AN941" s="13">
        <v>1.0884072171952093</v>
      </c>
      <c r="AO941" s="13">
        <v>-0.51013997984050108</v>
      </c>
      <c r="AP941" s="13">
        <v>0.5782672373547082</v>
      </c>
      <c r="AQ941" s="13">
        <v>1.5985471970357104</v>
      </c>
      <c r="AR941" s="19">
        <v>1.2537916606106749E-3</v>
      </c>
      <c r="AS941" s="19">
        <v>1.5939020280256259E-4</v>
      </c>
      <c r="AT941" s="19">
        <v>1.1727902875158368E-3</v>
      </c>
      <c r="AU941" s="19">
        <v>5.4104990243889416E-4</v>
      </c>
      <c r="AV941" s="19">
        <v>3.29935673326701E-6</v>
      </c>
      <c r="AW941" s="19">
        <v>4.1450840695138574E-4</v>
      </c>
      <c r="AX941" s="19">
        <v>1.6887590729098207E-7</v>
      </c>
      <c r="AY941" s="19">
        <v>3.0598936547655939E-3</v>
      </c>
      <c r="AZ941" s="19">
        <v>-1.6057988685955966E-3</v>
      </c>
      <c r="BA941" s="19">
        <v>6.4004646200190192E-5</v>
      </c>
      <c r="BB941" s="19">
        <v>8.5351521985055589E-6</v>
      </c>
      <c r="BC941" s="19">
        <v>-4.2404224432601377E-6</v>
      </c>
      <c r="BD941" s="19">
        <v>1.4261185887912013E-5</v>
      </c>
      <c r="BE941" s="19">
        <v>7.6379381295204661E-5</v>
      </c>
      <c r="BF941" s="19">
        <v>-1.8013215395490816E-5</v>
      </c>
      <c r="BG941" s="19">
        <v>4.9740894081956744E-3</v>
      </c>
      <c r="BH941" s="19">
        <v>2.9156939988564589E-5</v>
      </c>
      <c r="BI941" t="s">
        <v>1002</v>
      </c>
      <c r="BJ941" t="s">
        <v>858</v>
      </c>
      <c r="BK941" s="5">
        <v>0.10093089193105698</v>
      </c>
      <c r="BL941" s="5" t="s">
        <v>1036</v>
      </c>
      <c r="BM941" s="5" t="s">
        <v>858</v>
      </c>
      <c r="BN941" s="5">
        <v>-1.6564508900046349E-2</v>
      </c>
      <c r="BO941" s="5">
        <f xml:space="preserve"> IF(ISBLANK(TBL_DATA[[#This Row],[SMALL.CAP]]),"",  SUM(TBL_DATA[[#This Row],[LARGE.CAP]:[SMALL.CAP]])*SQRT(252))</f>
        <v>8.0509682359560672E-2</v>
      </c>
    </row>
    <row r="942" spans="1:67" x14ac:dyDescent="0.25">
      <c r="A942" s="3">
        <f>DATE(YEAR(TBL_DATA[[#This Row],[Date]]), MONTH(TBL_DATA[[#This Row],[Date]]), DAY(TBL_DATA[[#This Row],[Date]]))</f>
        <v>42107</v>
      </c>
      <c r="B942" s="73" t="s">
        <v>1080</v>
      </c>
      <c r="C942" s="11">
        <v>9.0935969947798106E-4</v>
      </c>
      <c r="D942" s="6">
        <v>0.23798118553059933</v>
      </c>
      <c r="E942" s="83">
        <v>1.2387644659183072E-2</v>
      </c>
      <c r="F942" s="55">
        <v>0.16167627711396895</v>
      </c>
      <c r="G942" s="121">
        <v>0.21618578908199715</v>
      </c>
      <c r="H942" s="120">
        <v>2.4625004374838146E-3</v>
      </c>
      <c r="I942" s="55">
        <v>-6.2317413444862191E-2</v>
      </c>
      <c r="J942" s="6">
        <v>0.55117998283658554</v>
      </c>
      <c r="K942" s="6">
        <v>0.28282913664938697</v>
      </c>
      <c r="L942" s="6">
        <v>2.3554889339819684E-3</v>
      </c>
      <c r="M942" s="6">
        <v>4.4153996626551013E-2</v>
      </c>
      <c r="N942" s="6">
        <v>3.076981220874107E-2</v>
      </c>
      <c r="O942" s="6">
        <v>-4.74544909544794E-3</v>
      </c>
      <c r="P942" s="55">
        <v>-7.2276477752993042E-3</v>
      </c>
      <c r="Q942" s="55">
        <v>-6.2926216192381815E-3</v>
      </c>
      <c r="R942" s="6">
        <v>4.7668279215218323E-2</v>
      </c>
      <c r="S942" s="83">
        <v>4.3707737144192148E-2</v>
      </c>
      <c r="T942" s="87">
        <v>1.0906142099729463</v>
      </c>
      <c r="U942" s="83">
        <v>1.5917544419317808E-2</v>
      </c>
      <c r="V942" s="83">
        <v>4.3529941568942569E-2</v>
      </c>
      <c r="W942" s="29">
        <v>0.36566886712006397</v>
      </c>
      <c r="X942">
        <v>0.46495783581094441</v>
      </c>
      <c r="Y942">
        <v>0.53181682621875259</v>
      </c>
      <c r="Z942" s="5">
        <v>0</v>
      </c>
      <c r="AA942">
        <v>0</v>
      </c>
      <c r="AB942" s="5">
        <f>SUM(TBL_DATA[[#This Row],[Consumer.Discretionary.1]:[Utilities.1]])*SQRT(252)</f>
        <v>7.8471152252839307E-2</v>
      </c>
      <c r="AC942" s="5">
        <v>0.30716493843444798</v>
      </c>
      <c r="AD942" s="5">
        <v>2.5022773214199996E-2</v>
      </c>
      <c r="AE942" s="5">
        <v>0.11775685466052199</v>
      </c>
      <c r="AF942" s="5">
        <v>8.6301418359690005E-2</v>
      </c>
      <c r="AG942" s="5">
        <v>0</v>
      </c>
      <c r="AH942" s="5">
        <v>8.1155401553259995E-3</v>
      </c>
      <c r="AI942" s="13">
        <v>0.38124618678431205</v>
      </c>
      <c r="AJ942" s="13">
        <v>4.2181466878335003E-2</v>
      </c>
      <c r="AK942" s="13">
        <v>0</v>
      </c>
      <c r="AL942" s="13">
        <v>2.4804389887002998E-2</v>
      </c>
      <c r="AM942" s="13">
        <v>-0.47465461869954401</v>
      </c>
      <c r="AN942" s="13">
        <v>1.2240196076791652</v>
      </c>
      <c r="AO942" s="13">
        <v>-0.70608065800487296</v>
      </c>
      <c r="AP942" s="13">
        <v>0.51793894967429221</v>
      </c>
      <c r="AQ942" s="13">
        <v>1.9301002656840383</v>
      </c>
      <c r="AR942" s="19">
        <v>1.2411136488250109E-3</v>
      </c>
      <c r="AS942" s="19">
        <v>1.5045818335182901E-4</v>
      </c>
      <c r="AT942" s="19">
        <v>1.1667422701685496E-3</v>
      </c>
      <c r="AU942" s="19">
        <v>5.3824679803542619E-4</v>
      </c>
      <c r="AV942" s="19">
        <v>3.6183349181145959E-6</v>
      </c>
      <c r="AW942" s="19">
        <v>3.9697342534410625E-4</v>
      </c>
      <c r="AX942" s="19">
        <v>-1.405535202384515E-6</v>
      </c>
      <c r="AY942" s="19">
        <v>2.9475418130911805E-3</v>
      </c>
      <c r="AZ942" s="19">
        <v>-1.5719497333439372E-3</v>
      </c>
      <c r="BA942" s="19">
        <v>6.3127510390157378E-5</v>
      </c>
      <c r="BB942" s="19">
        <v>8.7512357004872003E-6</v>
      </c>
      <c r="BC942" s="19">
        <v>-4.3913346322909694E-6</v>
      </c>
      <c r="BD942" s="19">
        <v>1.4768726110905777E-5</v>
      </c>
      <c r="BE942" s="19">
        <v>7.9097640176108107E-5</v>
      </c>
      <c r="BF942" s="19">
        <v>-1.8654286285487939E-5</v>
      </c>
      <c r="BG942" s="19">
        <v>4.8422026026550633E-3</v>
      </c>
      <c r="BH942" s="19">
        <v>3.0194603254241807E-5</v>
      </c>
      <c r="BI942" t="s">
        <v>1002</v>
      </c>
      <c r="BJ942" t="s">
        <v>858</v>
      </c>
      <c r="BK942" s="5">
        <v>0.10487739741802216</v>
      </c>
      <c r="BL942" s="5" t="s">
        <v>1036</v>
      </c>
      <c r="BM942" s="5" t="s">
        <v>858</v>
      </c>
      <c r="BN942" s="5">
        <v>-1.7218515276908875E-2</v>
      </c>
      <c r="BO942" s="5">
        <f xml:space="preserve"> IF(ISBLANK(TBL_DATA[[#This Row],[SMALL.CAP]]),"",  SUM(TBL_DATA[[#This Row],[LARGE.CAP]:[SMALL.CAP]])*SQRT(252))</f>
        <v>7.8471152252839307E-2</v>
      </c>
    </row>
    <row r="943" spans="1:67" x14ac:dyDescent="0.25">
      <c r="A943" s="3">
        <f>DATE(YEAR(TBL_DATA[[#This Row],[Date]]), MONTH(TBL_DATA[[#This Row],[Date]]), DAY(TBL_DATA[[#This Row],[Date]]))</f>
        <v>42108</v>
      </c>
      <c r="B943" s="73" t="s">
        <v>1081</v>
      </c>
      <c r="C943" s="11">
        <v>-2.2254363528598281E-3</v>
      </c>
      <c r="D943" s="6">
        <v>0.23522613719616303</v>
      </c>
      <c r="E943" s="83">
        <v>1.4278084644933742E-2</v>
      </c>
      <c r="F943" s="55">
        <v>0.15489804960721346</v>
      </c>
      <c r="G943" s="121">
        <v>0.19953479084962117</v>
      </c>
      <c r="H943" s="120">
        <v>2.4585314658943239E-3</v>
      </c>
      <c r="I943" s="55">
        <v>-5.3363243445142761E-2</v>
      </c>
      <c r="J943" s="6">
        <v>0.54358787566119326</v>
      </c>
      <c r="K943" s="6">
        <v>0.28323722390343919</v>
      </c>
      <c r="L943" s="6">
        <v>2.3264421734170287E-3</v>
      </c>
      <c r="M943" s="6">
        <v>4.3621923424104786E-2</v>
      </c>
      <c r="N943" s="6">
        <v>3.0046726733406772E-2</v>
      </c>
      <c r="O943" s="6">
        <v>-6.9603247533801538E-3</v>
      </c>
      <c r="P943" s="55">
        <v>-7.1109670250464928E-3</v>
      </c>
      <c r="Q943" s="55">
        <v>-6.1872083056669054E-3</v>
      </c>
      <c r="R943" s="6">
        <v>4.7391033401548155E-2</v>
      </c>
      <c r="S943" s="83">
        <v>4.3764606407425286E-2</v>
      </c>
      <c r="T943" s="87">
        <v>1.0828620954650605</v>
      </c>
      <c r="U943" s="83">
        <v>1.2654730936311642E-2</v>
      </c>
      <c r="V943" s="83">
        <v>4.3563611285916244E-2</v>
      </c>
      <c r="W943" s="29">
        <v>0.29048856517555999</v>
      </c>
      <c r="X943">
        <v>0.4466931730501611</v>
      </c>
      <c r="Y943">
        <v>0.53220036067578835</v>
      </c>
      <c r="Z943" s="5">
        <v>0</v>
      </c>
      <c r="AA943">
        <v>0</v>
      </c>
      <c r="AB943" s="5">
        <f>SUM(TBL_DATA[[#This Row],[Consumer.Discretionary.1]:[Utilities.1]])*SQRT(252)</f>
        <v>7.7197823345304437E-2</v>
      </c>
      <c r="AC943" s="5">
        <v>0.30372783952205507</v>
      </c>
      <c r="AD943" s="5">
        <v>2.5174607809205996E-2</v>
      </c>
      <c r="AE943" s="5">
        <v>0.124296579225674</v>
      </c>
      <c r="AF943" s="5">
        <v>8.6437965969003994E-2</v>
      </c>
      <c r="AG943" s="5">
        <v>0</v>
      </c>
      <c r="AH943" s="5">
        <v>8.3246397342579999E-3</v>
      </c>
      <c r="AI943" s="13">
        <v>0.37955213740803506</v>
      </c>
      <c r="AJ943" s="13">
        <v>3.9651494887916E-2</v>
      </c>
      <c r="AK943" s="13">
        <v>0</v>
      </c>
      <c r="AL943" s="13">
        <v>2.4749115724596999E-2</v>
      </c>
      <c r="AM943" s="13">
        <v>-0.47161825143448499</v>
      </c>
      <c r="AN943" s="13">
        <v>1.2253352861091802</v>
      </c>
      <c r="AO943" s="13">
        <v>-0.70503915726291988</v>
      </c>
      <c r="AP943" s="13">
        <v>0.52029612884626031</v>
      </c>
      <c r="AQ943" s="13">
        <v>1.9303744433721</v>
      </c>
      <c r="AR943" s="19">
        <v>1.1467731235238715E-3</v>
      </c>
      <c r="AS943" s="19">
        <v>1.2264725796949839E-4</v>
      </c>
      <c r="AT943" s="19">
        <v>1.2156701140402192E-3</v>
      </c>
      <c r="AU943" s="19">
        <v>4.8425298007002813E-4</v>
      </c>
      <c r="AV943" s="19">
        <v>3.7401792649122172E-6</v>
      </c>
      <c r="AW943" s="19">
        <v>3.9953766869001682E-4</v>
      </c>
      <c r="AX943" s="19">
        <v>-1.711797207222239E-6</v>
      </c>
      <c r="AY943" s="19">
        <v>2.8327224692659973E-3</v>
      </c>
      <c r="AZ943" s="19">
        <v>-1.4080758319302685E-3</v>
      </c>
      <c r="BA943" s="19">
        <v>5.8229010060754863E-5</v>
      </c>
      <c r="BB943" s="19">
        <v>9.2205959467594038E-6</v>
      </c>
      <c r="BC943" s="19">
        <v>-3.9238089393609973E-5</v>
      </c>
      <c r="BD943" s="19">
        <v>8.9818640631270308E-5</v>
      </c>
      <c r="BE943" s="19">
        <v>1.7300766986402176E-4</v>
      </c>
      <c r="BF943" s="19">
        <v>-2.8477300240304693E-5</v>
      </c>
      <c r="BG943" s="19">
        <v>4.6432173114812538E-3</v>
      </c>
      <c r="BH943" s="19">
        <v>2.467753735193604E-5</v>
      </c>
      <c r="BI943" t="s">
        <v>1002</v>
      </c>
      <c r="BJ943" t="s">
        <v>858</v>
      </c>
      <c r="BK943" s="5">
        <v>0.10478569567203522</v>
      </c>
      <c r="BL943" s="5" t="s">
        <v>1036</v>
      </c>
      <c r="BM943" s="5" t="s">
        <v>858</v>
      </c>
      <c r="BN943" s="5">
        <v>-1.7253095284104347E-2</v>
      </c>
      <c r="BO943" s="5">
        <f xml:space="preserve"> IF(ISBLANK(TBL_DATA[[#This Row],[SMALL.CAP]]),"",  SUM(TBL_DATA[[#This Row],[LARGE.CAP]:[SMALL.CAP]])*SQRT(252))</f>
        <v>7.7197823345304437E-2</v>
      </c>
    </row>
    <row r="944" spans="1:67" x14ac:dyDescent="0.25">
      <c r="A944" s="3">
        <f>DATE(YEAR(TBL_DATA[[#This Row],[Date]]), MONTH(TBL_DATA[[#This Row],[Date]]), DAY(TBL_DATA[[#This Row],[Date]]))</f>
        <v>42109</v>
      </c>
      <c r="B944" s="73" t="s">
        <v>1082</v>
      </c>
      <c r="C944" s="11">
        <v>1.6188843438553178E-3</v>
      </c>
      <c r="D944" s="6">
        <v>0.23722582545079085</v>
      </c>
      <c r="E944" s="83">
        <v>1.4897850598269979E-2</v>
      </c>
      <c r="F944" s="55">
        <v>0.15621449848248478</v>
      </c>
      <c r="G944" s="121">
        <v>0.20253874689686518</v>
      </c>
      <c r="H944" s="120">
        <v>2.4594349456540329E-3</v>
      </c>
      <c r="I944" s="55">
        <v>-4.4601556818889332E-2</v>
      </c>
      <c r="J944" s="6">
        <v>0.54002554455932006</v>
      </c>
      <c r="K944" s="6">
        <v>0.27860956373856677</v>
      </c>
      <c r="L944" s="6">
        <v>2.3391912693699313E-3</v>
      </c>
      <c r="M944" s="6">
        <v>4.3720066567934771E-2</v>
      </c>
      <c r="N944" s="6">
        <v>3.0046726733406772E-2</v>
      </c>
      <c r="O944" s="6">
        <v>-5.3527083702961109E-3</v>
      </c>
      <c r="P944" s="55">
        <v>-7.1051343206624314E-3</v>
      </c>
      <c r="Q944" s="55">
        <v>-6.17929727511692E-3</v>
      </c>
      <c r="R944" s="6">
        <v>4.334969632227792E-2</v>
      </c>
      <c r="S944" s="83">
        <v>4.3695848694084077E-2</v>
      </c>
      <c r="T944" s="87">
        <v>0.99207814055221633</v>
      </c>
      <c r="U944" s="83">
        <v>1.0124266732652876E-2</v>
      </c>
      <c r="V944" s="83">
        <v>4.3527561778698293E-2</v>
      </c>
      <c r="W944" s="29">
        <v>0.23259439120726338</v>
      </c>
      <c r="X944">
        <v>0.4500430500483984</v>
      </c>
      <c r="Y944">
        <v>0.52783478829892094</v>
      </c>
      <c r="Z944" s="5">
        <v>0</v>
      </c>
      <c r="AA944">
        <v>0</v>
      </c>
      <c r="AB944" s="5">
        <f>SUM(TBL_DATA[[#This Row],[Consumer.Discretionary.1]:[Utilities.1]])*SQRT(252)</f>
        <v>7.5426830159132721E-2</v>
      </c>
      <c r="AC944" s="5">
        <v>0.30267191289694101</v>
      </c>
      <c r="AD944" s="5">
        <v>2.6144429381333E-2</v>
      </c>
      <c r="AE944" s="5">
        <v>0.132478665017986</v>
      </c>
      <c r="AF944" s="5">
        <v>8.0629102444541009E-2</v>
      </c>
      <c r="AG944" s="5">
        <v>0</v>
      </c>
      <c r="AH944" s="5">
        <v>7.5749663970819999E-3</v>
      </c>
      <c r="AI944" s="13">
        <v>0.37830768237473</v>
      </c>
      <c r="AJ944" s="13">
        <v>4.1049927713805001E-2</v>
      </c>
      <c r="AK944" s="13">
        <v>0</v>
      </c>
      <c r="AL944" s="13">
        <v>2.4349101297003E-2</v>
      </c>
      <c r="AM944" s="13">
        <v>-0.45044402628914698</v>
      </c>
      <c r="AN944" s="13">
        <v>1.2261935790732088</v>
      </c>
      <c r="AO944" s="13">
        <v>-0.68343181783893492</v>
      </c>
      <c r="AP944" s="13">
        <v>0.54276176123427389</v>
      </c>
      <c r="AQ944" s="13">
        <v>1.9096253969121437</v>
      </c>
      <c r="AR944" s="19">
        <v>1.0457486619858097E-3</v>
      </c>
      <c r="AS944" s="19">
        <v>1.2403887873307061E-4</v>
      </c>
      <c r="AT944" s="19">
        <v>1.3689342127979284E-3</v>
      </c>
      <c r="AU944" s="19">
        <v>4.740860398229535E-4</v>
      </c>
      <c r="AV944" s="19">
        <v>3.8791528810606329E-6</v>
      </c>
      <c r="AW944" s="19">
        <v>3.9614030731023104E-4</v>
      </c>
      <c r="AX944" s="19">
        <v>-2.8566429873351634E-6</v>
      </c>
      <c r="AY944" s="19">
        <v>2.6994920610230594E-3</v>
      </c>
      <c r="AZ944" s="19">
        <v>-1.4226928403174952E-3</v>
      </c>
      <c r="BA944" s="19">
        <v>5.517554221998715E-5</v>
      </c>
      <c r="BB944" s="19">
        <v>9.498311839577123E-6</v>
      </c>
      <c r="BC944" s="19">
        <v>-9.9582356473074728E-5</v>
      </c>
      <c r="BD944" s="19">
        <v>7.3066297340983359E-5</v>
      </c>
      <c r="BE944" s="19">
        <v>3.2718788547391836E-4</v>
      </c>
      <c r="BF944" s="19">
        <v>-9.7742403265386389E-5</v>
      </c>
      <c r="BG944" s="19">
        <v>4.4081361255309415E-3</v>
      </c>
      <c r="BH944" s="19">
        <v>1.4037813670146553E-4</v>
      </c>
      <c r="BI944" t="s">
        <v>1002</v>
      </c>
      <c r="BJ944" t="s">
        <v>858</v>
      </c>
      <c r="BK944" s="5">
        <v>0.10489241033792496</v>
      </c>
      <c r="BL944" s="5" t="s">
        <v>1036</v>
      </c>
      <c r="BM944" s="5" t="s">
        <v>858</v>
      </c>
      <c r="BN944" s="5">
        <v>-1.7075961455702782E-2</v>
      </c>
      <c r="BO944" s="5">
        <f xml:space="preserve"> IF(ISBLANK(TBL_DATA[[#This Row],[SMALL.CAP]]),"",  SUM(TBL_DATA[[#This Row],[LARGE.CAP]:[SMALL.CAP]])*SQRT(252))</f>
        <v>7.5426830159132721E-2</v>
      </c>
    </row>
    <row r="945" spans="1:67" x14ac:dyDescent="0.25">
      <c r="A945" s="3">
        <f>DATE(YEAR(TBL_DATA[[#This Row],[Date]]), MONTH(TBL_DATA[[#This Row],[Date]]), DAY(TBL_DATA[[#This Row],[Date]]))</f>
        <v>42110</v>
      </c>
      <c r="B945" s="73" t="s">
        <v>1083</v>
      </c>
      <c r="C945" s="11">
        <v>-6.5906955255631936E-4</v>
      </c>
      <c r="D945" s="6">
        <v>0.23641040757959986</v>
      </c>
      <c r="E945" s="83">
        <v>1.7506925761152203E-2</v>
      </c>
      <c r="F945" s="55">
        <v>0.15448959188537922</v>
      </c>
      <c r="G945" s="122">
        <v>0.19771904942189919</v>
      </c>
      <c r="H945" s="120">
        <v>2.4562153413238276E-3</v>
      </c>
      <c r="I945" s="55">
        <v>-4.6629702674111928E-2</v>
      </c>
      <c r="J945" s="6">
        <v>0.54099266473952079</v>
      </c>
      <c r="K945" s="6">
        <v>0.2718831684705309</v>
      </c>
      <c r="L945" s="6">
        <v>2.339934683035433E-3</v>
      </c>
      <c r="M945" s="6">
        <v>4.3531483716364769E-2</v>
      </c>
      <c r="N945" s="6">
        <v>2.9809645434917275E-2</v>
      </c>
      <c r="O945" s="6">
        <v>-6.0082501157419088E-3</v>
      </c>
      <c r="P945" s="55">
        <v>-7.0525115056475325E-3</v>
      </c>
      <c r="Q945" s="55">
        <v>-6.1306679807858668E-3</v>
      </c>
      <c r="R945" s="54">
        <v>3.281542320563835E-2</v>
      </c>
      <c r="S945" s="83">
        <v>4.3246056369249518E-2</v>
      </c>
      <c r="T945" s="87">
        <v>0.75880729853027806</v>
      </c>
      <c r="U945" s="83">
        <v>-5.8281222579104064E-4</v>
      </c>
      <c r="V945" s="83">
        <v>4.3043442201480493E-2</v>
      </c>
      <c r="W945" s="29">
        <v>-1.3540093356450815E-2</v>
      </c>
      <c r="X945">
        <v>0.44465610242287151</v>
      </c>
      <c r="Y945">
        <v>0.52142417327021851</v>
      </c>
      <c r="Z945" s="5">
        <v>0</v>
      </c>
      <c r="AA945">
        <v>0</v>
      </c>
      <c r="AB945" s="5">
        <f>SUM(TBL_DATA[[#This Row],[Consumer.Discretionary.1]:[Utilities.1]])*SQRT(252)</f>
        <v>8.006364417815813E-2</v>
      </c>
      <c r="AC945" s="5">
        <v>0.30339644574587799</v>
      </c>
      <c r="AD945" s="5">
        <v>2.5149725178328003E-2</v>
      </c>
      <c r="AE945" s="5">
        <v>0.13061946584532902</v>
      </c>
      <c r="AF945" s="5">
        <v>8.0015023044737996E-2</v>
      </c>
      <c r="AG945" s="5">
        <v>0</v>
      </c>
      <c r="AH945" s="5">
        <v>7.3871833755069999E-3</v>
      </c>
      <c r="AI945" s="13">
        <v>0.37874392979636501</v>
      </c>
      <c r="AJ945" s="13">
        <v>4.3304933119948E-2</v>
      </c>
      <c r="AK945" s="13">
        <v>0</v>
      </c>
      <c r="AL945" s="13">
        <v>2.4447910314019002E-2</v>
      </c>
      <c r="AM945" s="13">
        <v>-0.44898920350673605</v>
      </c>
      <c r="AN945" s="13">
        <v>1.2212079147098525</v>
      </c>
      <c r="AO945" s="13">
        <v>-0.6771325017964771</v>
      </c>
      <c r="AP945" s="13">
        <v>0.54407541291337536</v>
      </c>
      <c r="AQ945" s="13">
        <v>1.8983404165063296</v>
      </c>
      <c r="AR945" s="19">
        <v>1.1024514314603806E-3</v>
      </c>
      <c r="AS945" s="19">
        <v>6.7409844448753536E-5</v>
      </c>
      <c r="AT945" s="19">
        <v>2.23412914364161E-3</v>
      </c>
      <c r="AU945" s="19">
        <v>4.5923566973265985E-4</v>
      </c>
      <c r="AV945" s="19">
        <v>4.3582915482785227E-6</v>
      </c>
      <c r="AW945" s="19">
        <v>5.2912723408351798E-4</v>
      </c>
      <c r="AX945" s="19">
        <v>-1.9552203319982461E-5</v>
      </c>
      <c r="AY945" s="19">
        <v>2.4620367912481463E-3</v>
      </c>
      <c r="AZ945" s="19">
        <v>-1.8322741478789348E-3</v>
      </c>
      <c r="BA945" s="19">
        <v>2.6139802973065289E-5</v>
      </c>
      <c r="BB945" s="19">
        <v>1.0473655228475143E-5</v>
      </c>
      <c r="BC945" s="19">
        <v>-2.291247670842313E-4</v>
      </c>
      <c r="BD945" s="19">
        <v>-1.1237732693847678E-4</v>
      </c>
      <c r="BE945" s="19">
        <v>7.3078470002529397E-4</v>
      </c>
      <c r="BF945" s="19">
        <v>-1.6576401364054946E-4</v>
      </c>
      <c r="BG945" s="19">
        <v>3.6545927193538182E-3</v>
      </c>
      <c r="BH945" s="19">
        <v>1.1654242014501161E-3</v>
      </c>
      <c r="BI945" t="s">
        <v>1002</v>
      </c>
      <c r="BJ945" t="s">
        <v>858</v>
      </c>
      <c r="BK945" s="5">
        <v>0.10261249542236328</v>
      </c>
      <c r="BL945" s="5" t="s">
        <v>1036</v>
      </c>
      <c r="BM945" s="5" t="s">
        <v>858</v>
      </c>
      <c r="BN945" s="5">
        <v>-1.7092756927013397E-2</v>
      </c>
      <c r="BO945" s="5">
        <f xml:space="preserve"> IF(ISBLANK(TBL_DATA[[#This Row],[SMALL.CAP]]),"",  SUM(TBL_DATA[[#This Row],[LARGE.CAP]:[SMALL.CAP]])*SQRT(252))</f>
        <v>8.0063644178158144E-2</v>
      </c>
    </row>
    <row r="946" spans="1:67" x14ac:dyDescent="0.25">
      <c r="A946" s="3">
        <f>DATE(YEAR(TBL_DATA[[#This Row],[Date]]), MONTH(TBL_DATA[[#This Row],[Date]]), DAY(TBL_DATA[[#This Row],[Date]]))</f>
        <v>42111</v>
      </c>
      <c r="B946" s="73" t="s">
        <v>1084</v>
      </c>
      <c r="C946" s="11">
        <v>-2.2763758843389131E-4</v>
      </c>
      <c r="D946" s="6">
        <v>0.23612895409610379</v>
      </c>
      <c r="E946" s="83">
        <v>3.7308528346846614E-2</v>
      </c>
      <c r="F946" s="55">
        <v>0.14286236748737641</v>
      </c>
      <c r="G946" s="121">
        <v>0.17831329193597609</v>
      </c>
      <c r="H946" s="120">
        <v>2.4349754460253896E-3</v>
      </c>
      <c r="I946" s="55">
        <v>-1.6314166633547678E-2</v>
      </c>
      <c r="J946" s="6">
        <v>0.49090646812683958</v>
      </c>
      <c r="K946" s="6">
        <v>0.2483180132146694</v>
      </c>
      <c r="L946" s="6">
        <v>2.3289412162657173E-3</v>
      </c>
      <c r="M946" s="6">
        <v>4.2642408450816856E-2</v>
      </c>
      <c r="N946" s="6">
        <v>2.8642172587026258E-2</v>
      </c>
      <c r="O946" s="6">
        <v>-6.2345200006087564E-3</v>
      </c>
      <c r="P946" s="55">
        <v>-6.8423835127102142E-3</v>
      </c>
      <c r="Q946" s="55">
        <v>-5.9393674710099343E-3</v>
      </c>
      <c r="R946" s="6">
        <v>3.3034345155202427E-2</v>
      </c>
      <c r="S946" s="83">
        <v>4.3245420186108732E-2</v>
      </c>
      <c r="T946" s="87">
        <v>0.76388077657790221</v>
      </c>
      <c r="U946" s="83">
        <v>-2.5634280049137148E-3</v>
      </c>
      <c r="V946" s="83">
        <v>4.2929887327431568E-2</v>
      </c>
      <c r="W946" s="29">
        <v>-5.9711966755517709E-2</v>
      </c>
      <c r="X946">
        <v>0.42227158551810717</v>
      </c>
      <c r="Y946">
        <v>0.49831517457796665</v>
      </c>
      <c r="Z946" s="5">
        <v>0</v>
      </c>
      <c r="AA946">
        <v>0</v>
      </c>
      <c r="AB946" s="5">
        <f>SUM(TBL_DATA[[#This Row],[Consumer.Discretionary.1]:[Utilities.1]])*SQRT(252)</f>
        <v>7.779979203689999E-2</v>
      </c>
      <c r="AC946" s="5">
        <v>0.29071513406612004</v>
      </c>
      <c r="AD946" s="5">
        <v>2.5489705424041009E-2</v>
      </c>
      <c r="AE946" s="5">
        <v>0.12808397813748601</v>
      </c>
      <c r="AF946" s="5">
        <v>8.5930117689759999E-2</v>
      </c>
      <c r="AG946" s="5">
        <v>0</v>
      </c>
      <c r="AH946" s="5">
        <v>7.5408869824599998E-3</v>
      </c>
      <c r="AI946" s="13">
        <v>0.37102631052377399</v>
      </c>
      <c r="AJ946" s="13">
        <v>4.0406650190338005E-2</v>
      </c>
      <c r="AK946" s="13">
        <v>0</v>
      </c>
      <c r="AL946" s="13">
        <v>2.4403471598814001E-2</v>
      </c>
      <c r="AM946" s="13">
        <v>-0.43349119716135298</v>
      </c>
      <c r="AN946" s="13">
        <v>1.1935890179744315</v>
      </c>
      <c r="AO946" s="13">
        <v>-0.65348396052299096</v>
      </c>
      <c r="AP946" s="13">
        <v>0.54010505745144055</v>
      </c>
      <c r="AQ946" s="13">
        <v>1.8470729784974225</v>
      </c>
      <c r="AR946" s="19">
        <v>1.0593595883411381E-3</v>
      </c>
      <c r="AS946" s="19">
        <v>6.348806224186982E-5</v>
      </c>
      <c r="AT946" s="19">
        <v>2.1954364138192699E-3</v>
      </c>
      <c r="AU946" s="19">
        <v>4.6230397640024528E-4</v>
      </c>
      <c r="AV946" s="19">
        <v>4.3680931219979281E-6</v>
      </c>
      <c r="AW946" s="19">
        <v>5.0320431180580116E-4</v>
      </c>
      <c r="AX946" s="19">
        <v>-1.9302335850499222E-5</v>
      </c>
      <c r="AY946" s="19">
        <v>2.391599102279136E-3</v>
      </c>
      <c r="AZ946" s="19">
        <v>-1.7969267735809295E-3</v>
      </c>
      <c r="BA946" s="19">
        <v>2.6924279245935029E-5</v>
      </c>
      <c r="BB946" s="19">
        <v>1.0471515085097589E-5</v>
      </c>
      <c r="BC946" s="19">
        <v>-2.2334604421083608E-4</v>
      </c>
      <c r="BD946" s="19">
        <v>-1.0108390820559207E-4</v>
      </c>
      <c r="BE946" s="19">
        <v>7.5555898876524224E-4</v>
      </c>
      <c r="BF946" s="19">
        <v>-1.612894305583153E-4</v>
      </c>
      <c r="BG946" s="19">
        <v>3.4930269772956691E-3</v>
      </c>
      <c r="BH946" s="19">
        <v>1.1380596498228952E-3</v>
      </c>
      <c r="BI946" t="s">
        <v>1002</v>
      </c>
      <c r="BJ946" t="s">
        <v>858</v>
      </c>
      <c r="BK946" s="5">
        <v>0.10081832855939865</v>
      </c>
      <c r="BL946" s="5" t="s">
        <v>1036</v>
      </c>
      <c r="BM946" s="5" t="s">
        <v>858</v>
      </c>
      <c r="BN946" s="5">
        <v>-1.7006512731313705E-2</v>
      </c>
      <c r="BO946" s="5">
        <f xml:space="preserve"> IF(ISBLANK(TBL_DATA[[#This Row],[SMALL.CAP]]),"",  SUM(TBL_DATA[[#This Row],[LARGE.CAP]:[SMALL.CAP]])*SQRT(252))</f>
        <v>7.7799792036900003E-2</v>
      </c>
    </row>
    <row r="947" spans="1:67" x14ac:dyDescent="0.25">
      <c r="A947" s="3">
        <f>DATE(YEAR(TBL_DATA[[#This Row],[Date]]), MONTH(TBL_DATA[[#This Row],[Date]]), DAY(TBL_DATA[[#This Row],[Date]]))</f>
        <v>42114</v>
      </c>
      <c r="B947" s="73" t="s">
        <v>1085</v>
      </c>
      <c r="C947" s="11">
        <v>-2.0373494278938852E-3</v>
      </c>
      <c r="D947" s="6">
        <v>0.23361052747867306</v>
      </c>
      <c r="E947" s="83">
        <v>1.1475315312476475E-2</v>
      </c>
      <c r="F947" s="55">
        <v>0.1226121104548329</v>
      </c>
      <c r="G947" s="121">
        <v>0.13643522313312345</v>
      </c>
      <c r="H947" s="120">
        <v>2.4214139574337554E-3</v>
      </c>
      <c r="I947" s="55">
        <v>-4.2154393904055953E-2</v>
      </c>
      <c r="J947" s="6">
        <v>0.48721146445527547</v>
      </c>
      <c r="K947" s="6">
        <v>0.26071891113703199</v>
      </c>
      <c r="L947" s="6">
        <v>2.2404042089086947E-3</v>
      </c>
      <c r="M947" s="6">
        <v>4.1363935459526012E-2</v>
      </c>
      <c r="N947" s="6">
        <v>2.8930558606261939E-2</v>
      </c>
      <c r="O947" s="6">
        <v>-8.2591675327462477E-3</v>
      </c>
      <c r="P947" s="55">
        <v>-6.7538971799614251E-3</v>
      </c>
      <c r="Q947" s="55">
        <v>-5.8779546939527211E-3</v>
      </c>
      <c r="R947" s="6">
        <v>1.7991831007547976E-2</v>
      </c>
      <c r="S947" s="83">
        <v>4.3353084315384267E-2</v>
      </c>
      <c r="T947" s="87">
        <v>0.41500694337365512</v>
      </c>
      <c r="U947" s="83">
        <v>-1.6676011907472366E-2</v>
      </c>
      <c r="V947" s="83">
        <v>4.2449502520176041E-2</v>
      </c>
      <c r="W947" s="29">
        <v>-0.39284351800227429</v>
      </c>
      <c r="X947">
        <v>0.36937138916424411</v>
      </c>
      <c r="Y947">
        <v>0.5106064150958467</v>
      </c>
      <c r="Z947" s="5">
        <v>0</v>
      </c>
      <c r="AA947">
        <v>0</v>
      </c>
      <c r="AB947" s="5">
        <f>SUM(TBL_DATA[[#This Row],[Consumer.Discretionary.1]:[Utilities.1]])*SQRT(252)</f>
        <v>7.7363378892920415E-2</v>
      </c>
      <c r="AC947" s="5">
        <v>0.29328963384341294</v>
      </c>
      <c r="AD947" s="5">
        <v>2.4730719521274997E-2</v>
      </c>
      <c r="AE947" s="5">
        <v>0.131025940439158</v>
      </c>
      <c r="AF947" s="5">
        <v>8.5974745177099993E-2</v>
      </c>
      <c r="AG947" s="5">
        <v>3.2294553835400001E-3</v>
      </c>
      <c r="AH947" s="5">
        <v>7.8967597168850007E-3</v>
      </c>
      <c r="AI947" s="13">
        <v>0.36486212168926796</v>
      </c>
      <c r="AJ947" s="13">
        <v>4.0656864324233002E-2</v>
      </c>
      <c r="AK947" s="13">
        <v>0</v>
      </c>
      <c r="AL947" s="13">
        <v>2.4427277991052002E-2</v>
      </c>
      <c r="AM947" s="13">
        <v>-0.46154800728710299</v>
      </c>
      <c r="AN947" s="13">
        <v>1.2062664274479209</v>
      </c>
      <c r="AO947" s="13">
        <v>-0.69172091664910007</v>
      </c>
      <c r="AP947" s="13">
        <v>0.51454551079882083</v>
      </c>
      <c r="AQ947" s="13">
        <v>1.897987344097021</v>
      </c>
      <c r="AR947" s="19">
        <v>1.161665079198357E-3</v>
      </c>
      <c r="AS947" s="19">
        <v>4.8367020886344974E-5</v>
      </c>
      <c r="AT947" s="19">
        <v>2.1737709328514096E-3</v>
      </c>
      <c r="AU947" s="19">
        <v>4.8291480590376693E-4</v>
      </c>
      <c r="AV947" s="19">
        <v>3.6253830937134101E-6</v>
      </c>
      <c r="AW947" s="19">
        <v>4.9179664107947387E-4</v>
      </c>
      <c r="AX947" s="19">
        <v>-9.1641287646092325E-6</v>
      </c>
      <c r="AY947" s="19">
        <v>2.516211383443265E-3</v>
      </c>
      <c r="AZ947" s="19">
        <v>-2.0400071253592494E-3</v>
      </c>
      <c r="BA947" s="19">
        <v>3.5481611264601742E-5</v>
      </c>
      <c r="BB947" s="19">
        <v>8.7731853155649383E-6</v>
      </c>
      <c r="BC947" s="19">
        <v>-2.4477563369538488E-4</v>
      </c>
      <c r="BD947" s="19">
        <v>-2.7315394907259503E-4</v>
      </c>
      <c r="BE947" s="19">
        <v>7.0860899900642164E-4</v>
      </c>
      <c r="BF947" s="19">
        <v>-3.8992875891059484E-6</v>
      </c>
      <c r="BG947" s="19">
        <v>3.2908594217054823E-3</v>
      </c>
      <c r="BH947" s="19">
        <v>1.3957952385578209E-3</v>
      </c>
      <c r="BI947" t="s">
        <v>1002</v>
      </c>
      <c r="BJ947" t="s">
        <v>858</v>
      </c>
      <c r="BK947" s="5">
        <v>0.10163777321577072</v>
      </c>
      <c r="BL947" s="5" t="s">
        <v>1036</v>
      </c>
      <c r="BM947" s="5" t="s">
        <v>858</v>
      </c>
      <c r="BN947" s="5">
        <v>-1.7212681472301483E-2</v>
      </c>
      <c r="BO947" s="5">
        <f xml:space="preserve"> IF(ISBLANK(TBL_DATA[[#This Row],[SMALL.CAP]]),"",  SUM(TBL_DATA[[#This Row],[LARGE.CAP]:[SMALL.CAP]])*SQRT(252))</f>
        <v>7.7363378892920401E-2</v>
      </c>
    </row>
    <row r="948" spans="1:67" x14ac:dyDescent="0.25">
      <c r="A948" s="3">
        <f>DATE(YEAR(TBL_DATA[[#This Row],[Date]]), MONTH(TBL_DATA[[#This Row],[Date]]), DAY(TBL_DATA[[#This Row],[Date]]))</f>
        <v>42115</v>
      </c>
      <c r="B948" s="73" t="s">
        <v>1086</v>
      </c>
      <c r="C948" s="11">
        <v>1.6852542281513764E-3</v>
      </c>
      <c r="D948" s="6">
        <v>0.23568947483599856</v>
      </c>
      <c r="E948" s="83">
        <v>9.917924240526288E-3</v>
      </c>
      <c r="F948" s="55">
        <v>0.12105638574570325</v>
      </c>
      <c r="G948" s="121">
        <v>0.13417093356525245</v>
      </c>
      <c r="H948" s="120">
        <v>2.4151960777438523E-3</v>
      </c>
      <c r="I948" s="55">
        <v>-5.5440713306962985E-2</v>
      </c>
      <c r="J948" s="6">
        <v>0.49717051961937914</v>
      </c>
      <c r="K948" s="6">
        <v>0.27802261440680304</v>
      </c>
      <c r="L948" s="6">
        <v>2.2054545451305049E-3</v>
      </c>
      <c r="M948" s="6">
        <v>4.1203734916621944E-2</v>
      </c>
      <c r="N948" s="6">
        <v>2.8930558606261939E-2</v>
      </c>
      <c r="O948" s="6">
        <v>-6.5878321016004104E-3</v>
      </c>
      <c r="P948" s="55">
        <v>-6.7403294469914887E-3</v>
      </c>
      <c r="Q948" s="55">
        <v>-5.867779444320079E-3</v>
      </c>
      <c r="R948" s="6">
        <v>2.3667779295554414E-2</v>
      </c>
      <c r="S948" s="83">
        <v>4.3417973869026398E-2</v>
      </c>
      <c r="T948" s="87">
        <v>0.54511478050426909</v>
      </c>
      <c r="U948" s="83">
        <v>-1.5755311988964738E-2</v>
      </c>
      <c r="V948" s="83">
        <v>4.2407704902792782E-2</v>
      </c>
      <c r="W948" s="29">
        <v>-0.37152003450974691</v>
      </c>
      <c r="X948">
        <v>0.36629350740253697</v>
      </c>
      <c r="Y948">
        <v>0.52727849795606418</v>
      </c>
      <c r="Z948" s="5">
        <v>0</v>
      </c>
      <c r="AA948">
        <v>0</v>
      </c>
      <c r="AB948" s="5">
        <f>SUM(TBL_DATA[[#This Row],[Consumer.Discretionary.1]:[Utilities.1]])*SQRT(252)</f>
        <v>7.8646175469979054E-2</v>
      </c>
      <c r="AC948" s="5">
        <v>0.29733146635148505</v>
      </c>
      <c r="AD948" s="5">
        <v>3.6277811297423003E-2</v>
      </c>
      <c r="AE948" s="5">
        <v>0.12935092670494597</v>
      </c>
      <c r="AF948" s="5">
        <v>8.6156621348986995E-2</v>
      </c>
      <c r="AG948" s="5">
        <v>3.5297975623800001E-3</v>
      </c>
      <c r="AH948" s="5">
        <v>7.9612907732730005E-3</v>
      </c>
      <c r="AI948" s="13">
        <v>0.36216754859225703</v>
      </c>
      <c r="AJ948" s="13">
        <v>4.5526681101572E-2</v>
      </c>
      <c r="AK948" s="13">
        <v>0</v>
      </c>
      <c r="AL948" s="13">
        <v>2.3633379011171001E-2</v>
      </c>
      <c r="AM948" s="13">
        <v>-0.45940745773507108</v>
      </c>
      <c r="AN948" s="13">
        <v>1.208233201466379</v>
      </c>
      <c r="AO948" s="13">
        <v>-0.67570513645795593</v>
      </c>
      <c r="AP948" s="13">
        <v>0.53252806500842309</v>
      </c>
      <c r="AQ948" s="13">
        <v>1.8839383379243348</v>
      </c>
      <c r="AR948" s="19">
        <v>1.3771072111644078E-3</v>
      </c>
      <c r="AS948" s="19">
        <v>-1.0651043380333937E-6</v>
      </c>
      <c r="AT948" s="19">
        <v>2.1560763568757033E-3</v>
      </c>
      <c r="AU948" s="19">
        <v>4.8172963044987744E-4</v>
      </c>
      <c r="AV948" s="19">
        <v>-2.2456104904988896E-6</v>
      </c>
      <c r="AW948" s="19">
        <v>4.89645834686664E-4</v>
      </c>
      <c r="AX948" s="19">
        <v>-9.7163146190567828E-6</v>
      </c>
      <c r="AY948" s="19">
        <v>2.5959817834020934E-3</v>
      </c>
      <c r="AZ948" s="19">
        <v>-2.1860582040692826E-3</v>
      </c>
      <c r="BA948" s="19">
        <v>4.3152229385851774E-5</v>
      </c>
      <c r="BB948" s="19">
        <v>9.6355651692469803E-6</v>
      </c>
      <c r="BC948" s="19">
        <v>-2.8592012476895217E-4</v>
      </c>
      <c r="BD948" s="19">
        <v>-4.8114371310007298E-4</v>
      </c>
      <c r="BE948" s="19">
        <v>6.625990059283941E-4</v>
      </c>
      <c r="BF948" s="19">
        <v>1.5622758512325683E-4</v>
      </c>
      <c r="BG948" s="19">
        <v>3.0492721491565114E-3</v>
      </c>
      <c r="BH948" s="19">
        <v>1.8532084752778376E-3</v>
      </c>
      <c r="BI948" t="s">
        <v>1002</v>
      </c>
      <c r="BJ948" t="s">
        <v>858</v>
      </c>
      <c r="BK948" s="5">
        <v>0.10031581670045853</v>
      </c>
      <c r="BL948" s="5" t="s">
        <v>1036</v>
      </c>
      <c r="BM948" s="5" t="s">
        <v>858</v>
      </c>
      <c r="BN948" s="5">
        <v>-1.6773007810115814E-2</v>
      </c>
      <c r="BO948" s="5">
        <f xml:space="preserve"> IF(ISBLANK(TBL_DATA[[#This Row],[SMALL.CAP]]),"",  SUM(TBL_DATA[[#This Row],[LARGE.CAP]:[SMALL.CAP]])*SQRT(252))</f>
        <v>7.8646175469979068E-2</v>
      </c>
    </row>
    <row r="949" spans="1:67" x14ac:dyDescent="0.25">
      <c r="A949" s="3">
        <f>DATE(YEAR(TBL_DATA[[#This Row],[Date]]), MONTH(TBL_DATA[[#This Row],[Date]]), DAY(TBL_DATA[[#This Row],[Date]]))</f>
        <v>42116</v>
      </c>
      <c r="B949" s="73" t="s">
        <v>1087</v>
      </c>
      <c r="C949" s="11">
        <v>-1.0997480509427743E-3</v>
      </c>
      <c r="D949" s="6">
        <v>0.23433052774447716</v>
      </c>
      <c r="E949" s="83">
        <v>1.5224970614138078E-2</v>
      </c>
      <c r="F949" s="55">
        <v>0.12242200017580811</v>
      </c>
      <c r="G949" s="121">
        <v>0.13910520252742659</v>
      </c>
      <c r="H949" s="120">
        <v>2.3926109501824617E-3</v>
      </c>
      <c r="I949" s="55">
        <v>-5.0177639865764179E-2</v>
      </c>
      <c r="J949" s="6">
        <v>0.50131902621678259</v>
      </c>
      <c r="K949" s="6">
        <v>0.2860955404169282</v>
      </c>
      <c r="L949" s="6">
        <v>2.1787986214384845E-3</v>
      </c>
      <c r="M949" s="6">
        <v>4.0935237529725686E-2</v>
      </c>
      <c r="N949" s="6">
        <v>2.8579203056524866E-2</v>
      </c>
      <c r="O949" s="6">
        <v>-7.6803351970294864E-3</v>
      </c>
      <c r="P949" s="55">
        <v>-6.6733486395946975E-3</v>
      </c>
      <c r="Q949" s="55">
        <v>-5.8064844660387221E-3</v>
      </c>
      <c r="R949" s="6">
        <v>2.2762981720858111E-2</v>
      </c>
      <c r="S949" s="83">
        <v>4.3452775705589447E-2</v>
      </c>
      <c r="T949" s="87">
        <v>0.52385564215935798</v>
      </c>
      <c r="U949" s="83">
        <v>-1.5139686889853232E-2</v>
      </c>
      <c r="V949" s="83">
        <v>4.2292764259651117E-2</v>
      </c>
      <c r="W949" s="29">
        <v>-0.35797345373087996</v>
      </c>
      <c r="X949">
        <v>0.3729680985385031</v>
      </c>
      <c r="Y949">
        <v>0.53487899605137623</v>
      </c>
      <c r="Z949" s="5">
        <v>0</v>
      </c>
      <c r="AA949">
        <v>0</v>
      </c>
      <c r="AB949" s="5">
        <f>SUM(TBL_DATA[[#This Row],[Consumer.Discretionary.1]:[Utilities.1]])*SQRT(252)</f>
        <v>7.7692209228969578E-2</v>
      </c>
      <c r="AC949" s="5">
        <v>0.30735871230151901</v>
      </c>
      <c r="AD949" s="5">
        <v>3.6350358221660994E-2</v>
      </c>
      <c r="AE949" s="5">
        <v>0.13784505351411003</v>
      </c>
      <c r="AF949" s="5">
        <v>9.5481611762045004E-2</v>
      </c>
      <c r="AG949" s="5">
        <v>0</v>
      </c>
      <c r="AH949" s="5">
        <v>8.3905951954579994E-3</v>
      </c>
      <c r="AI949" s="13">
        <v>0.38679717344357589</v>
      </c>
      <c r="AJ949" s="13">
        <v>4.1317738925416E-2</v>
      </c>
      <c r="AK949" s="13">
        <v>0</v>
      </c>
      <c r="AL949" s="13">
        <v>2.4878744656267E-2</v>
      </c>
      <c r="AM949" s="13">
        <v>-0.50038597112287708</v>
      </c>
      <c r="AN949" s="13">
        <v>1.2665854878647642</v>
      </c>
      <c r="AO949" s="13">
        <v>-0.72855147096758999</v>
      </c>
      <c r="AP949" s="13">
        <v>0.53803401689717423</v>
      </c>
      <c r="AQ949" s="13">
        <v>1.9951369588323542</v>
      </c>
      <c r="AR949" s="19">
        <v>1.1690474179665486E-3</v>
      </c>
      <c r="AS949" s="19">
        <v>1.3865553432006501E-5</v>
      </c>
      <c r="AT949" s="19">
        <v>2.1403218158520601E-3</v>
      </c>
      <c r="AU949" s="19">
        <v>4.6985749990108771E-4</v>
      </c>
      <c r="AV949" s="19">
        <v>-1.6002610598924917E-5</v>
      </c>
      <c r="AW949" s="19">
        <v>4.78332818188975E-4</v>
      </c>
      <c r="AX949" s="19">
        <v>-8.5092385951011189E-6</v>
      </c>
      <c r="AY949" s="19">
        <v>2.7105908100702046E-3</v>
      </c>
      <c r="AZ949" s="19">
        <v>-2.1112523818890426E-3</v>
      </c>
      <c r="BA949" s="19">
        <v>3.9700301471472815E-5</v>
      </c>
      <c r="BB949" s="19">
        <v>8.1971672257304855E-6</v>
      </c>
      <c r="BC949" s="19">
        <v>-3.7008917469066876E-4</v>
      </c>
      <c r="BD949" s="19">
        <v>-4.4890047798258235E-4</v>
      </c>
      <c r="BE949" s="19">
        <v>8.0522850188557797E-4</v>
      </c>
      <c r="BF949" s="19">
        <v>1.9567289120978397E-5</v>
      </c>
      <c r="BG949" s="19">
        <v>2.8500275443103808E-3</v>
      </c>
      <c r="BH949" s="19">
        <v>2.0383154703813317E-3</v>
      </c>
      <c r="BI949" t="s">
        <v>1002</v>
      </c>
      <c r="BJ949" t="s">
        <v>858</v>
      </c>
      <c r="BK949" s="5">
        <v>0.1059613972902298</v>
      </c>
      <c r="BL949" s="5" t="s">
        <v>1040</v>
      </c>
      <c r="BM949" s="5" t="s">
        <v>858</v>
      </c>
      <c r="BN949" s="5">
        <v>-1.5324010513722897E-2</v>
      </c>
      <c r="BO949" s="5">
        <f xml:space="preserve"> IF(ISBLANK(TBL_DATA[[#This Row],[SMALL.CAP]]),"",  SUM(TBL_DATA[[#This Row],[LARGE.CAP]:[SMALL.CAP]])*SQRT(252))</f>
        <v>7.7692209228969578E-2</v>
      </c>
    </row>
    <row r="950" spans="1:67" x14ac:dyDescent="0.25">
      <c r="A950" s="3">
        <f>DATE(YEAR(TBL_DATA[[#This Row],[Date]]), MONTH(TBL_DATA[[#This Row],[Date]]), DAY(TBL_DATA[[#This Row],[Date]]))</f>
        <v>42117</v>
      </c>
      <c r="B950" s="73" t="s">
        <v>1088</v>
      </c>
      <c r="C950" s="11">
        <v>-5.8906773246990519E-3</v>
      </c>
      <c r="D950" s="6">
        <v>0.2270594848935088</v>
      </c>
      <c r="E950" s="83">
        <v>-1.3466975049021501E-2</v>
      </c>
      <c r="F950" s="55">
        <v>0.11424251434296157</v>
      </c>
      <c r="G950" s="121">
        <v>0.1075270434422984</v>
      </c>
      <c r="H950" s="120">
        <v>2.5129449819816436E-3</v>
      </c>
      <c r="I950" s="55">
        <v>-7.6016747078115787E-2</v>
      </c>
      <c r="J950" s="6">
        <v>0.48839527350538919</v>
      </c>
      <c r="K950" s="6">
        <v>0.24906286847553813</v>
      </c>
      <c r="L950" s="6">
        <v>2.3050865541986124E-3</v>
      </c>
      <c r="M950" s="6">
        <v>4.2226561479954218E-2</v>
      </c>
      <c r="N950" s="6">
        <v>3.0912314127560469E-2</v>
      </c>
      <c r="O950" s="6">
        <v>-1.3525770145337512E-2</v>
      </c>
      <c r="P950" s="55">
        <v>-7.0310991759950699E-3</v>
      </c>
      <c r="Q950" s="55">
        <v>-6.1368893086930889E-3</v>
      </c>
      <c r="R950" s="6">
        <v>1.9521506653593201E-2</v>
      </c>
      <c r="S950" s="83">
        <v>4.3486463339309792E-2</v>
      </c>
      <c r="T950" s="87">
        <v>0.44890996311366266</v>
      </c>
      <c r="U950" s="83">
        <v>-2.0324458449548555E-2</v>
      </c>
      <c r="V950" s="83">
        <v>4.267632456885774E-2</v>
      </c>
      <c r="W950" s="29">
        <v>-0.47624669309924483</v>
      </c>
      <c r="X950">
        <v>0.3279131644845909</v>
      </c>
      <c r="Y950">
        <v>0.4990619886101707</v>
      </c>
      <c r="Z950" s="5">
        <v>0</v>
      </c>
      <c r="AA950">
        <v>0</v>
      </c>
      <c r="AB950" s="5">
        <f>SUM(TBL_DATA[[#This Row],[Consumer.Discretionary.1]:[Utilities.1]])*SQRT(252)</f>
        <v>7.7207890879805507E-2</v>
      </c>
      <c r="AC950" s="5">
        <v>0.30395273657365096</v>
      </c>
      <c r="AD950" s="5">
        <v>3.6051436735985001E-2</v>
      </c>
      <c r="AE950" s="5">
        <v>0.13987006882898798</v>
      </c>
      <c r="AF950" s="5">
        <v>8.9053303694641012E-2</v>
      </c>
      <c r="AG950" s="5">
        <v>-6.9701075108199995E-4</v>
      </c>
      <c r="AH950" s="5">
        <v>7.857368190445E-3</v>
      </c>
      <c r="AI950" s="13">
        <v>0.39186503534842904</v>
      </c>
      <c r="AJ950" s="13">
        <v>4.6646704442237001E-2</v>
      </c>
      <c r="AK950" s="13">
        <v>0</v>
      </c>
      <c r="AL950" s="13">
        <v>2.5008425221552E-2</v>
      </c>
      <c r="AM950" s="13">
        <v>-0.47246020123997901</v>
      </c>
      <c r="AN950" s="13">
        <v>1.2673595514876832</v>
      </c>
      <c r="AO950" s="13">
        <v>-0.7002116844428159</v>
      </c>
      <c r="AP950" s="13">
        <v>0.5671478670448673</v>
      </c>
      <c r="AQ950" s="13">
        <v>1.9675712359304991</v>
      </c>
      <c r="AR950" s="19">
        <v>1.1578066307901911E-3</v>
      </c>
      <c r="AS950" s="19">
        <v>3.4769761519346339E-5</v>
      </c>
      <c r="AT950" s="19">
        <v>2.0653804076077465E-3</v>
      </c>
      <c r="AU950" s="19">
        <v>4.1247061793495945E-4</v>
      </c>
      <c r="AV950" s="19">
        <v>-1.5040465209946639E-5</v>
      </c>
      <c r="AW950" s="19">
        <v>4.7405807963822274E-4</v>
      </c>
      <c r="AX950" s="19">
        <v>-5.7994451333457818E-6</v>
      </c>
      <c r="AY950" s="19">
        <v>2.5574548387292868E-3</v>
      </c>
      <c r="AZ950" s="19">
        <v>-1.8637140340456496E-3</v>
      </c>
      <c r="BA950" s="19">
        <v>3.9611760045030131E-5</v>
      </c>
      <c r="BB950" s="19">
        <v>6.6418128807605151E-6</v>
      </c>
      <c r="BC950" s="19">
        <v>-3.1712479651416529E-4</v>
      </c>
      <c r="BD950" s="19">
        <v>-3.4773912415387101E-4</v>
      </c>
      <c r="BE950" s="19">
        <v>8.5311864054925333E-4</v>
      </c>
      <c r="BF950" s="19">
        <v>-1.7847879249503605E-5</v>
      </c>
      <c r="BG950" s="19">
        <v>2.752531104775835E-3</v>
      </c>
      <c r="BH950" s="19">
        <v>1.9407020193490541E-3</v>
      </c>
      <c r="BI950" t="s">
        <v>1002</v>
      </c>
      <c r="BJ950" t="s">
        <v>858</v>
      </c>
      <c r="BK950" s="5">
        <v>0.10526856034994125</v>
      </c>
      <c r="BL950" s="5" t="s">
        <v>1040</v>
      </c>
      <c r="BM950" s="5" t="s">
        <v>858</v>
      </c>
      <c r="BN950" s="5">
        <v>-1.538905780762434E-2</v>
      </c>
      <c r="BO950" s="5">
        <f xml:space="preserve"> IF(ISBLANK(TBL_DATA[[#This Row],[SMALL.CAP]]),"",  SUM(TBL_DATA[[#This Row],[LARGE.CAP]:[SMALL.CAP]])*SQRT(252))</f>
        <v>7.7207890879805521E-2</v>
      </c>
    </row>
    <row r="951" spans="1:67" x14ac:dyDescent="0.25">
      <c r="A951" s="3">
        <f>DATE(YEAR(TBL_DATA[[#This Row],[Date]]), MONTH(TBL_DATA[[#This Row],[Date]]), DAY(TBL_DATA[[#This Row],[Date]]))</f>
        <v>42118</v>
      </c>
      <c r="B951" s="73" t="s">
        <v>1089</v>
      </c>
      <c r="C951" s="11">
        <v>-4.3265669044821493E-3</v>
      </c>
      <c r="D951" s="6">
        <v>0.22175052993633759</v>
      </c>
      <c r="E951" s="83">
        <v>-4.4204688924045721E-2</v>
      </c>
      <c r="F951" s="55">
        <v>0.11769506798942901</v>
      </c>
      <c r="G951" s="121">
        <v>0.11020243232715822</v>
      </c>
      <c r="H951" s="120">
        <v>2.5415579724175279E-3</v>
      </c>
      <c r="I951" s="55">
        <v>-9.8324076060813059E-2</v>
      </c>
      <c r="J951" s="6">
        <v>0.48572334727555067</v>
      </c>
      <c r="K951" s="6">
        <v>0.23947891646114414</v>
      </c>
      <c r="L951" s="6">
        <v>2.3496871528489401E-3</v>
      </c>
      <c r="M951" s="6">
        <v>4.2771519925992839E-2</v>
      </c>
      <c r="N951" s="6">
        <v>3.2100590172718255E-2</v>
      </c>
      <c r="O951" s="6">
        <v>-1.77938169003512E-2</v>
      </c>
      <c r="P951" s="55">
        <v>-7.2313037658809651E-3</v>
      </c>
      <c r="Q951" s="55">
        <v>-6.3255535978147693E-3</v>
      </c>
      <c r="R951" s="6">
        <v>1.2698833004321619E-2</v>
      </c>
      <c r="S951" s="83">
        <v>4.4003645450183579E-2</v>
      </c>
      <c r="T951" s="87">
        <v>0.28858593133375593</v>
      </c>
      <c r="U951" s="83">
        <v>-2.4851720863082294E-2</v>
      </c>
      <c r="V951" s="83">
        <v>4.3056391857603023E-2</v>
      </c>
      <c r="W951" s="29">
        <v>-0.57719004753748093</v>
      </c>
      <c r="X951">
        <v>0.3319675169759207</v>
      </c>
      <c r="Y951">
        <v>0.48936583090888569</v>
      </c>
      <c r="Z951" s="5">
        <v>0</v>
      </c>
      <c r="AA951">
        <v>0</v>
      </c>
      <c r="AB951" s="5">
        <f>SUM(TBL_DATA[[#This Row],[Consumer.Discretionary.1]:[Utilities.1]])*SQRT(252)</f>
        <v>8.0313451951173259E-2</v>
      </c>
      <c r="AC951" s="5">
        <v>0.30058565177999502</v>
      </c>
      <c r="AD951" s="5">
        <v>3.6557755392362001E-2</v>
      </c>
      <c r="AE951" s="5">
        <v>0.140725158581226</v>
      </c>
      <c r="AF951" s="5">
        <v>9.1334994290346999E-2</v>
      </c>
      <c r="AG951" s="5">
        <v>-7.0026635840400001E-4</v>
      </c>
      <c r="AH951" s="5">
        <v>7.7280870587910005E-3</v>
      </c>
      <c r="AI951" s="13">
        <v>0.38921347671936296</v>
      </c>
      <c r="AJ951" s="13">
        <v>4.0654999891903E-2</v>
      </c>
      <c r="AK951" s="13">
        <v>0</v>
      </c>
      <c r="AL951" s="13">
        <v>2.507730593765E-2</v>
      </c>
      <c r="AM951" s="13">
        <v>-0.43388285853524999</v>
      </c>
      <c r="AN951" s="13">
        <v>1.2460096525354076</v>
      </c>
      <c r="AO951" s="13">
        <v>-0.64871534777742501</v>
      </c>
      <c r="AP951" s="13">
        <v>0.59729430475798262</v>
      </c>
      <c r="AQ951" s="13">
        <v>1.8947250003128326</v>
      </c>
      <c r="AR951" s="19">
        <v>1.2440269750099093E-3</v>
      </c>
      <c r="AS951" s="19">
        <v>2.7428559561892162E-5</v>
      </c>
      <c r="AT951" s="19">
        <v>2.1227560094319361E-3</v>
      </c>
      <c r="AU951" s="19">
        <v>3.8482639359004842E-4</v>
      </c>
      <c r="AV951" s="19">
        <v>-1.4057698691807336E-5</v>
      </c>
      <c r="AW951" s="19">
        <v>4.8581624534175421E-4</v>
      </c>
      <c r="AX951" s="19">
        <v>-4.8468800718472739E-6</v>
      </c>
      <c r="AY951" s="19">
        <v>2.6658996967924781E-3</v>
      </c>
      <c r="AZ951" s="19">
        <v>-1.9214784610522122E-3</v>
      </c>
      <c r="BA951" s="19">
        <v>6.1063595304328003E-5</v>
      </c>
      <c r="BB951" s="19">
        <v>7.8374884963691129E-6</v>
      </c>
      <c r="BC951" s="19">
        <v>-3.1659694491665484E-4</v>
      </c>
      <c r="BD951" s="19">
        <v>-3.4653348423402939E-4</v>
      </c>
      <c r="BE951" s="19">
        <v>8.5611239930612724E-4</v>
      </c>
      <c r="BF951" s="19">
        <v>2.2421183630925564E-4</v>
      </c>
      <c r="BG951" s="19">
        <v>2.2969627301899619E-3</v>
      </c>
      <c r="BH951" s="19">
        <v>2.3451153870581894E-3</v>
      </c>
      <c r="BI951" t="s">
        <v>1002</v>
      </c>
      <c r="BJ951" t="s">
        <v>858</v>
      </c>
      <c r="BK951" s="5">
        <v>0.10317216068506241</v>
      </c>
      <c r="BL951" s="5" t="s">
        <v>1040</v>
      </c>
      <c r="BM951" s="5" t="s">
        <v>858</v>
      </c>
      <c r="BN951" s="5">
        <v>-1.5243501402437687E-2</v>
      </c>
      <c r="BO951" s="5">
        <f xml:space="preserve"> IF(ISBLANK(TBL_DATA[[#This Row],[SMALL.CAP]]),"",  SUM(TBL_DATA[[#This Row],[LARGE.CAP]:[SMALL.CAP]])*SQRT(252))</f>
        <v>8.0313451951173273E-2</v>
      </c>
    </row>
    <row r="952" spans="1:67" x14ac:dyDescent="0.25">
      <c r="A952" s="3">
        <f>DATE(YEAR(TBL_DATA[[#This Row],[Date]]), MONTH(TBL_DATA[[#This Row],[Date]]), DAY(TBL_DATA[[#This Row],[Date]]))</f>
        <v>42121</v>
      </c>
      <c r="B952" s="73" t="s">
        <v>1090</v>
      </c>
      <c r="C952" s="11">
        <v>-3.6300020274775652E-3</v>
      </c>
      <c r="D952" s="6">
        <v>0.2173155730355969</v>
      </c>
      <c r="E952" s="83">
        <v>-5.8866328430651205E-2</v>
      </c>
      <c r="F952" s="55">
        <v>0.12106115952071306</v>
      </c>
      <c r="G952" s="121">
        <v>0.1143784542026937</v>
      </c>
      <c r="H952" s="120">
        <v>2.5664666678932697E-3</v>
      </c>
      <c r="I952" s="55">
        <v>-0.11303084466310909</v>
      </c>
      <c r="J952" s="6">
        <v>0.48408536171753386</v>
      </c>
      <c r="K952" s="6">
        <v>0.23182943949979692</v>
      </c>
      <c r="L952" s="6">
        <v>2.3902337313941886E-3</v>
      </c>
      <c r="M952" s="6">
        <v>4.3292414882228458E-2</v>
      </c>
      <c r="N952" s="6">
        <v>3.2911328571098138E-2</v>
      </c>
      <c r="O952" s="6">
        <v>-2.1359227336403941E-2</v>
      </c>
      <c r="P952" s="55">
        <v>-7.3902403229535191E-3</v>
      </c>
      <c r="Q952" s="55">
        <v>-6.4734594340952736E-3</v>
      </c>
      <c r="R952" s="6">
        <v>-3.2557971524894702E-3</v>
      </c>
      <c r="S952" s="83">
        <v>4.3352161824955798E-2</v>
      </c>
      <c r="T952" s="87">
        <v>-7.5101148718615021E-2</v>
      </c>
      <c r="U952" s="83">
        <v>-4.0528998000942229E-2</v>
      </c>
      <c r="V952" s="83">
        <v>4.2644711586895784E-2</v>
      </c>
      <c r="W952" s="29">
        <v>-0.9503874335826511</v>
      </c>
      <c r="X952">
        <v>0.33819883826337094</v>
      </c>
      <c r="Y952">
        <v>0.4814866971161269</v>
      </c>
      <c r="Z952" s="5">
        <v>0</v>
      </c>
      <c r="AA952">
        <v>0</v>
      </c>
      <c r="AB952" s="5">
        <f>SUM(TBL_DATA[[#This Row],[Consumer.Discretionary.1]:[Utilities.1]])*SQRT(252)</f>
        <v>7.8199016911400465E-2</v>
      </c>
      <c r="AC952" s="5">
        <v>0.28011288364269199</v>
      </c>
      <c r="AD952" s="5">
        <v>3.6555216686372995E-2</v>
      </c>
      <c r="AE952" s="5">
        <v>0.13871138421250001</v>
      </c>
      <c r="AF952" s="5">
        <v>9.4696874187447003E-2</v>
      </c>
      <c r="AG952" s="5">
        <v>4.2205285866339995E-3</v>
      </c>
      <c r="AH952" s="5">
        <v>6.8373476644780001E-3</v>
      </c>
      <c r="AI952" s="13">
        <v>0.38499368970010206</v>
      </c>
      <c r="AJ952" s="13">
        <v>3.9344898733022E-2</v>
      </c>
      <c r="AK952" s="13">
        <v>0</v>
      </c>
      <c r="AL952" s="13">
        <v>2.5369495459192998E-2</v>
      </c>
      <c r="AM952" s="13">
        <v>-0.44377120667977904</v>
      </c>
      <c r="AN952" s="13">
        <v>1.2541783777177418</v>
      </c>
      <c r="AO952" s="13">
        <v>-0.68710726552508006</v>
      </c>
      <c r="AP952" s="13">
        <v>0.56707111219266171</v>
      </c>
      <c r="AQ952" s="13">
        <v>1.9412856432428218</v>
      </c>
      <c r="AR952" s="19">
        <v>1.2224598974397867E-3</v>
      </c>
      <c r="AS952" s="19">
        <v>3.9066879097047458E-5</v>
      </c>
      <c r="AT952" s="19">
        <v>2.0527179361905126E-3</v>
      </c>
      <c r="AU952" s="19">
        <v>3.6489858494288872E-4</v>
      </c>
      <c r="AV952" s="19">
        <v>-1.3461139202880165E-5</v>
      </c>
      <c r="AW952" s="19">
        <v>4.5320248274568093E-4</v>
      </c>
      <c r="AX952" s="19">
        <v>-8.3925933460288043E-6</v>
      </c>
      <c r="AY952" s="19">
        <v>2.6046177936596593E-3</v>
      </c>
      <c r="AZ952" s="19">
        <v>-1.8578970087171063E-3</v>
      </c>
      <c r="BA952" s="19">
        <v>6.0829275056891126E-5</v>
      </c>
      <c r="BB952" s="19">
        <v>8.0329282597352813E-6</v>
      </c>
      <c r="BC952" s="19">
        <v>-2.9405736063946167E-4</v>
      </c>
      <c r="BD952" s="19">
        <v>-3.5108362225016017E-4</v>
      </c>
      <c r="BE952" s="19">
        <v>8.4669045839113602E-4</v>
      </c>
      <c r="BF952" s="19">
        <v>2.1853096152829994E-4</v>
      </c>
      <c r="BG952" s="19">
        <v>2.2053534503252629E-3</v>
      </c>
      <c r="BH952" s="19">
        <v>2.3006411487711109E-3</v>
      </c>
      <c r="BI952" t="s">
        <v>1002</v>
      </c>
      <c r="BJ952" t="s">
        <v>858</v>
      </c>
      <c r="BK952" s="5">
        <v>0.10190805047750473</v>
      </c>
      <c r="BL952" s="5" t="s">
        <v>1040</v>
      </c>
      <c r="BM952" s="5" t="s">
        <v>858</v>
      </c>
      <c r="BN952" s="5">
        <v>-1.5317249111831188E-2</v>
      </c>
      <c r="BO952" s="5">
        <f xml:space="preserve"> IF(ISBLANK(TBL_DATA[[#This Row],[SMALL.CAP]]),"",  SUM(TBL_DATA[[#This Row],[LARGE.CAP]:[SMALL.CAP]])*SQRT(252))</f>
        <v>7.8199016911400465E-2</v>
      </c>
    </row>
    <row r="953" spans="1:67" x14ac:dyDescent="0.25">
      <c r="A953" s="3">
        <f>DATE(YEAR(TBL_DATA[[#This Row],[Date]]), MONTH(TBL_DATA[[#This Row],[Date]]), DAY(TBL_DATA[[#This Row],[Date]]))</f>
        <v>42122</v>
      </c>
      <c r="B953" s="73" t="s">
        <v>1091</v>
      </c>
      <c r="C953" s="11">
        <v>1.4911594635096085E-4</v>
      </c>
      <c r="D953" s="6">
        <v>0.21749709419927798</v>
      </c>
      <c r="E953" s="83">
        <v>-6.8156063940626344E-2</v>
      </c>
      <c r="F953" s="55">
        <v>0.12981848399487603</v>
      </c>
      <c r="G953" s="121">
        <v>0.1245411410701428</v>
      </c>
      <c r="H953" s="120">
        <v>2.5515077584154834E-3</v>
      </c>
      <c r="I953" s="55">
        <v>-0.11647003088740093</v>
      </c>
      <c r="J953" s="6">
        <v>0.4916543004221815</v>
      </c>
      <c r="K953" s="6">
        <v>0.23620028708594412</v>
      </c>
      <c r="L953" s="6">
        <v>2.3832454235967974E-3</v>
      </c>
      <c r="M953" s="6">
        <v>4.3289173362973596E-2</v>
      </c>
      <c r="N953" s="6">
        <v>3.2911328571098138E-2</v>
      </c>
      <c r="O953" s="6">
        <v>-2.121329639145042E-2</v>
      </c>
      <c r="P953" s="55">
        <v>-7.3911598871326482E-3</v>
      </c>
      <c r="Q953" s="55">
        <v>-6.4744476422369029E-3</v>
      </c>
      <c r="R953" s="6">
        <v>1.451074167263755E-3</v>
      </c>
      <c r="S953" s="83">
        <v>4.3138920948873734E-2</v>
      </c>
      <c r="T953" s="87">
        <v>3.3637238376534762E-2</v>
      </c>
      <c r="U953" s="83">
        <v>-3.4428303423328255E-2</v>
      </c>
      <c r="V953" s="83">
        <v>4.2565051249726343E-2</v>
      </c>
      <c r="W953" s="29">
        <v>-0.80883970328943511</v>
      </c>
      <c r="X953">
        <v>0.35290386944625995</v>
      </c>
      <c r="Y953">
        <v>0.48600441056223348</v>
      </c>
      <c r="Z953" s="5">
        <v>0</v>
      </c>
      <c r="AA953">
        <v>0</v>
      </c>
      <c r="AB953" s="5">
        <f>SUM(TBL_DATA[[#This Row],[Consumer.Discretionary.1]:[Utilities.1]])*SQRT(252)</f>
        <v>7.6526769751897289E-2</v>
      </c>
      <c r="AC953" s="5">
        <v>0.28551261536722294</v>
      </c>
      <c r="AD953" s="5">
        <v>4.0896020089942996E-2</v>
      </c>
      <c r="AE953" s="5">
        <v>0.13851079936283098</v>
      </c>
      <c r="AF953" s="5">
        <v>0.10389052397526</v>
      </c>
      <c r="AG953" s="5">
        <v>-7.0352766052500005E-4</v>
      </c>
      <c r="AH953" s="5">
        <v>6.9268681321419997E-3</v>
      </c>
      <c r="AI953" s="13">
        <v>0.37882678670559999</v>
      </c>
      <c r="AJ953" s="13">
        <v>3.9008233463257998E-2</v>
      </c>
      <c r="AK953" s="13">
        <v>0</v>
      </c>
      <c r="AL953" s="13">
        <v>2.5317648672281999E-2</v>
      </c>
      <c r="AM953" s="13">
        <v>-0.44332783502753792</v>
      </c>
      <c r="AN953" s="13">
        <v>1.2472809091368777</v>
      </c>
      <c r="AO953" s="13">
        <v>-0.67242277605640199</v>
      </c>
      <c r="AP953" s="13">
        <v>0.57485813308047573</v>
      </c>
      <c r="AQ953" s="13">
        <v>1.9197036851932796</v>
      </c>
      <c r="AR953" s="19">
        <v>1.1958866195284094E-3</v>
      </c>
      <c r="AS953" s="19">
        <v>1.7570712281146231E-5</v>
      </c>
      <c r="AT953" s="19">
        <v>2.0135252406147993E-3</v>
      </c>
      <c r="AU953" s="19">
        <v>3.4465712410733292E-4</v>
      </c>
      <c r="AV953" s="19">
        <v>-1.1736776023507252E-5</v>
      </c>
      <c r="AW953" s="19">
        <v>4.6151643651179717E-4</v>
      </c>
      <c r="AX953" s="19">
        <v>-5.0328377072014354E-6</v>
      </c>
      <c r="AY953" s="19">
        <v>2.5696796005803594E-3</v>
      </c>
      <c r="AZ953" s="19">
        <v>-1.8243918863369787E-3</v>
      </c>
      <c r="BA953" s="19">
        <v>5.2031660769530411E-5</v>
      </c>
      <c r="BB953" s="19">
        <v>7.0274724033676682E-6</v>
      </c>
      <c r="BC953" s="19">
        <v>-2.7207901118084764E-4</v>
      </c>
      <c r="BD953" s="19">
        <v>-3.5656782622276627E-4</v>
      </c>
      <c r="BE953" s="19">
        <v>8.0967057818098938E-4</v>
      </c>
      <c r="BF953" s="19">
        <v>2.1549195560615177E-4</v>
      </c>
      <c r="BG953" s="19">
        <v>2.1443018779310039E-3</v>
      </c>
      <c r="BH953" s="19">
        <v>2.2799157924145246E-3</v>
      </c>
      <c r="BI953" t="s">
        <v>1002</v>
      </c>
      <c r="BJ953" t="s">
        <v>858</v>
      </c>
      <c r="BK953" s="5">
        <v>0.10190429538488388</v>
      </c>
      <c r="BL953" s="5" t="s">
        <v>1040</v>
      </c>
      <c r="BM953" s="5" t="s">
        <v>858</v>
      </c>
      <c r="BN953" s="5">
        <v>-1.5324130654335022E-2</v>
      </c>
      <c r="BO953" s="5">
        <f xml:space="preserve"> IF(ISBLANK(TBL_DATA[[#This Row],[SMALL.CAP]]),"",  SUM(TBL_DATA[[#This Row],[LARGE.CAP]:[SMALL.CAP]])*SQRT(252))</f>
        <v>7.6526769751897303E-2</v>
      </c>
    </row>
    <row r="954" spans="1:67" x14ac:dyDescent="0.25">
      <c r="A954" s="3">
        <f>DATE(YEAR(TBL_DATA[[#This Row],[Date]]), MONTH(TBL_DATA[[#This Row],[Date]]), DAY(TBL_DATA[[#This Row],[Date]]))</f>
        <v>42123</v>
      </c>
      <c r="B954" s="73" t="s">
        <v>1092</v>
      </c>
      <c r="C954" s="11">
        <v>4.6545070042022275E-3</v>
      </c>
      <c r="D954" s="6">
        <v>0.2231639429518244</v>
      </c>
      <c r="E954" s="83">
        <v>-6.2092076226486048E-2</v>
      </c>
      <c r="F954" s="55">
        <v>0.13709377642531931</v>
      </c>
      <c r="G954" s="121">
        <v>0.12574674656331161</v>
      </c>
      <c r="H954" s="120">
        <v>2.6068202743582077E-3</v>
      </c>
      <c r="I954" s="55">
        <v>-0.10768944863750096</v>
      </c>
      <c r="J954" s="6">
        <v>0.49152251804952735</v>
      </c>
      <c r="K954" s="6">
        <v>0.2201008908221451</v>
      </c>
      <c r="L954" s="6">
        <v>2.4621339328914941E-3</v>
      </c>
      <c r="M954" s="6">
        <v>4.4258096546190874E-2</v>
      </c>
      <c r="N954" s="6">
        <v>3.2911328571098138E-2</v>
      </c>
      <c r="O954" s="6">
        <v>-1.6657526823884439E-2</v>
      </c>
      <c r="P954" s="55">
        <v>-7.5000632299846064E-3</v>
      </c>
      <c r="Q954" s="55">
        <v>-6.5628326042232567E-3</v>
      </c>
      <c r="R954" s="6">
        <v>1.0119817614888005E-2</v>
      </c>
      <c r="S954" s="83">
        <v>4.3781993417816537E-2</v>
      </c>
      <c r="T954" s="87">
        <v>0.23114108849072804</v>
      </c>
      <c r="U954" s="83">
        <v>-2.6036206271860651E-2</v>
      </c>
      <c r="V954" s="83">
        <v>4.3282496731067467E-2</v>
      </c>
      <c r="W954" s="29">
        <v>-0.60154122886289707</v>
      </c>
      <c r="X954">
        <v>0.35460787718734016</v>
      </c>
      <c r="Y954">
        <v>0.46914911363248374</v>
      </c>
      <c r="Z954" s="5">
        <v>0</v>
      </c>
      <c r="AA954">
        <v>0</v>
      </c>
      <c r="AB954" s="5">
        <f>SUM(TBL_DATA[[#This Row],[Consumer.Discretionary.1]:[Utilities.1]])*SQRT(252)</f>
        <v>7.4884827226393252E-2</v>
      </c>
      <c r="AC954" s="5">
        <v>0.28868002684858601</v>
      </c>
      <c r="AD954" s="5">
        <v>4.0516758273623998E-2</v>
      </c>
      <c r="AE954" s="5">
        <v>0.140816437035891</v>
      </c>
      <c r="AF954" s="5">
        <v>0.10436316794257099</v>
      </c>
      <c r="AG954" s="5">
        <v>5.5732411242000006E-4</v>
      </c>
      <c r="AH954" s="5">
        <v>4.4224591486639996E-3</v>
      </c>
      <c r="AI954" s="13">
        <v>0.38853369529675202</v>
      </c>
      <c r="AJ954" s="13">
        <v>3.3236432554323E-2</v>
      </c>
      <c r="AK954" s="13">
        <v>0</v>
      </c>
      <c r="AL954" s="13">
        <v>2.5351484295495001E-2</v>
      </c>
      <c r="AM954" s="13">
        <v>-0.45571628007570592</v>
      </c>
      <c r="AN954" s="13">
        <v>1.2640513754971667</v>
      </c>
      <c r="AO954" s="13">
        <v>-0.6932898700645469</v>
      </c>
      <c r="AP954" s="13">
        <v>0.57076150543261983</v>
      </c>
      <c r="AQ954" s="13">
        <v>1.9573412455617136</v>
      </c>
      <c r="AR954" s="19">
        <v>1.1375315494433938E-3</v>
      </c>
      <c r="AS954" s="19">
        <v>-1.2296431079136648E-4</v>
      </c>
      <c r="AT954" s="19">
        <v>1.9045690545031429E-3</v>
      </c>
      <c r="AU954" s="19">
        <v>3.2819333669063398E-4</v>
      </c>
      <c r="AV954" s="19">
        <v>-1.2715414622646024E-5</v>
      </c>
      <c r="AW954" s="19">
        <v>4.540840301825979E-4</v>
      </c>
      <c r="AX954" s="19">
        <v>-2.0098623326557646E-6</v>
      </c>
      <c r="AY954" s="19">
        <v>2.6506644023645224E-3</v>
      </c>
      <c r="AZ954" s="19">
        <v>-1.6810738152695957E-3</v>
      </c>
      <c r="BA954" s="19">
        <v>5.4956885977964212E-5</v>
      </c>
      <c r="BB954" s="19">
        <v>6.0648536891358778E-6</v>
      </c>
      <c r="BC954" s="19">
        <v>-2.5349857239045226E-4</v>
      </c>
      <c r="BD954" s="19">
        <v>-3.346491515810568E-4</v>
      </c>
      <c r="BE954" s="19">
        <v>7.8125380593010551E-4</v>
      </c>
      <c r="BF954" s="19">
        <v>1.8857529633998409E-4</v>
      </c>
      <c r="BG954" s="19">
        <v>2.1021032515556024E-3</v>
      </c>
      <c r="BH954" s="19">
        <v>2.2335160799809451E-3</v>
      </c>
      <c r="BI954" t="s">
        <v>1002</v>
      </c>
      <c r="BJ954" t="s">
        <v>858</v>
      </c>
      <c r="BK954" s="5">
        <v>0.10121201723814011</v>
      </c>
      <c r="BL954" s="5" t="s">
        <v>1093</v>
      </c>
      <c r="BM954" s="5" t="s">
        <v>858</v>
      </c>
      <c r="BN954" s="5">
        <v>-1.5712328255176544E-2</v>
      </c>
      <c r="BO954" s="5">
        <f xml:space="preserve"> IF(ISBLANK(TBL_DATA[[#This Row],[SMALL.CAP]]),"",  SUM(TBL_DATA[[#This Row],[LARGE.CAP]:[SMALL.CAP]])*SQRT(252))</f>
        <v>7.488482722639328E-2</v>
      </c>
    </row>
    <row r="955" spans="1:67" x14ac:dyDescent="0.25">
      <c r="A955" s="3">
        <f>DATE(YEAR(TBL_DATA[[#This Row],[Date]]), MONTH(TBL_DATA[[#This Row],[Date]]), DAY(TBL_DATA[[#This Row],[Date]]))</f>
        <v>42124</v>
      </c>
      <c r="B955" s="73" t="s">
        <v>1094</v>
      </c>
      <c r="C955" s="11">
        <v>1.9747554374326365E-3</v>
      </c>
      <c r="D955" s="6">
        <v>0.22557939259903992</v>
      </c>
      <c r="E955" s="83">
        <v>-6.1031810908347195E-2</v>
      </c>
      <c r="F955" s="55">
        <v>0.11362466152036588</v>
      </c>
      <c r="G955" s="121">
        <v>9.2225228140964802E-2</v>
      </c>
      <c r="H955" s="120">
        <v>2.5863519999683791E-3</v>
      </c>
      <c r="I955" s="55">
        <v>-0.10545248700706567</v>
      </c>
      <c r="J955" s="6">
        <v>0.44775435259362151</v>
      </c>
      <c r="K955" s="6">
        <v>0.19838179069484813</v>
      </c>
      <c r="L955" s="6">
        <v>2.4304257849732465E-3</v>
      </c>
      <c r="M955" s="6">
        <v>4.3092217926956826E-2</v>
      </c>
      <c r="N955" s="6">
        <v>3.2911328571098138E-2</v>
      </c>
      <c r="O955" s="6">
        <v>-1.4715665928121568E-2</v>
      </c>
      <c r="P955" s="55">
        <v>-7.3584218856716475E-3</v>
      </c>
      <c r="Q955" s="55">
        <v>-6.445880463313478E-3</v>
      </c>
      <c r="R955" s="6">
        <v>2.2595593665641456E-2</v>
      </c>
      <c r="S955" s="83">
        <v>4.4111538384629501E-2</v>
      </c>
      <c r="T955" s="87">
        <v>0.51223771586970557</v>
      </c>
      <c r="U955" s="83">
        <v>-1.2306527927321675E-2</v>
      </c>
      <c r="V955" s="83">
        <v>4.340200721670285E-2</v>
      </c>
      <c r="W955" s="29">
        <v>-0.28354743746933497</v>
      </c>
      <c r="X955">
        <v>0.30368606840117768</v>
      </c>
      <c r="Y955">
        <v>0.44540070800892106</v>
      </c>
      <c r="Z955" s="5">
        <v>0</v>
      </c>
      <c r="AA955">
        <v>0</v>
      </c>
      <c r="AB955" s="5">
        <f>SUM(TBL_DATA[[#This Row],[Consumer.Discretionary.1]:[Utilities.1]])*SQRT(252)</f>
        <v>7.5404885921029743E-2</v>
      </c>
      <c r="AC955" s="5">
        <v>0.27899859368111912</v>
      </c>
      <c r="AD955" s="5">
        <v>3.9607487361115995E-2</v>
      </c>
      <c r="AE955" s="5">
        <v>0.15403656494171999</v>
      </c>
      <c r="AF955" s="5">
        <v>0.10280538037196099</v>
      </c>
      <c r="AG955" s="5">
        <v>3.5864905766700003E-4</v>
      </c>
      <c r="AH955" s="5">
        <v>8.0513174417690004E-3</v>
      </c>
      <c r="AI955" s="13">
        <v>0.39241583191870905</v>
      </c>
      <c r="AJ955" s="13">
        <v>3.2077137316808002E-2</v>
      </c>
      <c r="AK955" s="13">
        <v>0</v>
      </c>
      <c r="AL955" s="13">
        <v>2.5404715529892999E-2</v>
      </c>
      <c r="AM955" s="13">
        <v>-0.46643967174712592</v>
      </c>
      <c r="AN955" s="13">
        <v>1.2989999930407641</v>
      </c>
      <c r="AO955" s="13">
        <v>-0.73168398716712812</v>
      </c>
      <c r="AP955" s="13">
        <v>0.56731600587363595</v>
      </c>
      <c r="AQ955" s="13">
        <v>2.0306839802078924</v>
      </c>
      <c r="AR955" s="19">
        <v>1.574323806230181E-3</v>
      </c>
      <c r="AS955" s="19">
        <v>-7.4550890796913023E-5</v>
      </c>
      <c r="AT955" s="19">
        <v>1.3863831496274796E-3</v>
      </c>
      <c r="AU955" s="19">
        <v>3.1621881790253292E-4</v>
      </c>
      <c r="AV955" s="19">
        <v>-1.5189265936171174E-5</v>
      </c>
      <c r="AW955" s="19">
        <v>4.2460409666522311E-4</v>
      </c>
      <c r="AX955" s="19">
        <v>3.3795258889325807E-7</v>
      </c>
      <c r="AY955" s="19">
        <v>2.7959555489797676E-3</v>
      </c>
      <c r="AZ955" s="19">
        <v>-1.7222882202734006E-3</v>
      </c>
      <c r="BA955" s="19">
        <v>5.9972699899398787E-5</v>
      </c>
      <c r="BB955" s="19">
        <v>4.2936333568259657E-6</v>
      </c>
      <c r="BC955" s="19">
        <v>5.5672882146547902E-6</v>
      </c>
      <c r="BD955" s="19">
        <v>-4.0066369949823261E-4</v>
      </c>
      <c r="BE955" s="19">
        <v>5.8029024258150416E-4</v>
      </c>
      <c r="BF955" s="19">
        <v>4.0592351527303006E-4</v>
      </c>
      <c r="BG955" s="19">
        <v>2.015321999141366E-3</v>
      </c>
      <c r="BH955" s="19">
        <v>2.1436219825314955E-3</v>
      </c>
      <c r="BI955" t="s">
        <v>1002</v>
      </c>
      <c r="BJ955" t="s">
        <v>858</v>
      </c>
      <c r="BK955" s="5">
        <v>9.8680749535560608E-2</v>
      </c>
      <c r="BL955" s="5" t="s">
        <v>1093</v>
      </c>
      <c r="BM955" s="5" t="s">
        <v>858</v>
      </c>
      <c r="BN955" s="5">
        <v>-1.6380408778786659E-2</v>
      </c>
      <c r="BO955" s="5">
        <f xml:space="preserve"> IF(ISBLANK(TBL_DATA[[#This Row],[SMALL.CAP]]),"",  SUM(TBL_DATA[[#This Row],[LARGE.CAP]:[SMALL.CAP]])*SQRT(252))</f>
        <v>7.5404885921029743E-2</v>
      </c>
    </row>
    <row r="956" spans="1:67" x14ac:dyDescent="0.25">
      <c r="A956" s="3">
        <f>DATE(YEAR(TBL_DATA[[#This Row],[Date]]), MONTH(TBL_DATA[[#This Row],[Date]]), DAY(TBL_DATA[[#This Row],[Date]]))</f>
        <v>42125</v>
      </c>
      <c r="B956" s="73" t="s">
        <v>1095</v>
      </c>
      <c r="C956" s="11">
        <v>-2.519775922909136E-4</v>
      </c>
      <c r="D956" s="6">
        <v>0.22527057405453155</v>
      </c>
      <c r="E956" s="83">
        <v>-4.3611615602322629E-2</v>
      </c>
      <c r="F956" s="55">
        <v>9.040136792339018E-2</v>
      </c>
      <c r="G956" s="121">
        <v>6.1660879002982928E-2</v>
      </c>
      <c r="H956" s="120">
        <v>2.524257169559205E-3</v>
      </c>
      <c r="I956" s="55">
        <v>-8.634074901439226E-2</v>
      </c>
      <c r="J956" s="6">
        <v>0.40592030755920189</v>
      </c>
      <c r="K956" s="6">
        <v>0.16951681043193501</v>
      </c>
      <c r="L956" s="6">
        <v>2.374756635492969E-3</v>
      </c>
      <c r="M956" s="6">
        <v>4.1366993419934273E-2</v>
      </c>
      <c r="N956" s="6">
        <v>3.0552167919145452E-2</v>
      </c>
      <c r="O956" s="6">
        <v>-1.4963935502342873E-2</v>
      </c>
      <c r="P956" s="55">
        <v>-6.9778832007740153E-3</v>
      </c>
      <c r="Q956" s="55">
        <v>-6.1018759579327623E-3</v>
      </c>
      <c r="R956" s="6">
        <v>6.5086120448865081E-4</v>
      </c>
      <c r="S956" s="83">
        <v>4.2716449833269207E-2</v>
      </c>
      <c r="T956" s="87">
        <v>1.5236781310925684E-2</v>
      </c>
      <c r="U956" s="83">
        <v>-2.8956336784712877E-2</v>
      </c>
      <c r="V956" s="83">
        <v>4.2072147894605574E-2</v>
      </c>
      <c r="W956" s="29">
        <v>-0.6882543020444557</v>
      </c>
      <c r="X956">
        <v>0.24831608687916884</v>
      </c>
      <c r="Y956">
        <v>0.41172419218687517</v>
      </c>
      <c r="Z956" s="5">
        <v>0</v>
      </c>
      <c r="AA956">
        <v>0</v>
      </c>
      <c r="AB956" s="5">
        <f>SUM(TBL_DATA[[#This Row],[Consumer.Discretionary.1]:[Utilities.1]])*SQRT(252)</f>
        <v>7.5480382180458175E-2</v>
      </c>
      <c r="AC956" s="5">
        <v>0.27493019711467503</v>
      </c>
      <c r="AD956" s="5">
        <v>4.0085308498185993E-2</v>
      </c>
      <c r="AE956" s="5">
        <v>0.15597087966070802</v>
      </c>
      <c r="AF956" s="5">
        <v>0.10130298321654799</v>
      </c>
      <c r="AG956" s="5">
        <v>-1.5901919173110001E-3</v>
      </c>
      <c r="AH956" s="5">
        <v>1.1043146934483E-2</v>
      </c>
      <c r="AI956" s="13">
        <v>0.38773849431583002</v>
      </c>
      <c r="AJ956" s="13">
        <v>2.6124088852115004E-2</v>
      </c>
      <c r="AK956" s="13">
        <v>0</v>
      </c>
      <c r="AL956" s="13">
        <v>2.5561834181324999E-2</v>
      </c>
      <c r="AM956" s="13">
        <v>-0.43801040325641305</v>
      </c>
      <c r="AN956" s="13">
        <v>1.2688574020714511</v>
      </c>
      <c r="AO956" s="13">
        <v>-0.68570106447130508</v>
      </c>
      <c r="AP956" s="13">
        <v>0.58315633760014607</v>
      </c>
      <c r="AQ956" s="13">
        <v>1.9545584665427562</v>
      </c>
      <c r="AR956" s="19">
        <v>1.3768611894864487E-3</v>
      </c>
      <c r="AS956" s="19">
        <v>-1.1477733160623508E-4</v>
      </c>
      <c r="AT956" s="19">
        <v>1.3041010756634748E-3</v>
      </c>
      <c r="AU956" s="19">
        <v>2.3191580444545151E-4</v>
      </c>
      <c r="AV956" s="19">
        <v>-1.1661962428403236E-5</v>
      </c>
      <c r="AW956" s="19">
        <v>3.9050520900881912E-4</v>
      </c>
      <c r="AX956" s="19">
        <v>1.361874955758944E-6</v>
      </c>
      <c r="AY956" s="19">
        <v>2.7925864442141647E-3</v>
      </c>
      <c r="AZ956" s="19">
        <v>-1.2864414983850851E-3</v>
      </c>
      <c r="BA956" s="19">
        <v>6.5074174682175009E-5</v>
      </c>
      <c r="BB956" s="19">
        <v>5.2921655254200175E-6</v>
      </c>
      <c r="BC956" s="19">
        <v>8.8798209580177498E-5</v>
      </c>
      <c r="BD956" s="19">
        <v>-2.2055132745849707E-4</v>
      </c>
      <c r="BE956" s="19">
        <v>5.2457230956597101E-4</v>
      </c>
      <c r="BF956" s="19">
        <v>3.2561301111718603E-5</v>
      </c>
      <c r="BG956" s="19">
        <v>1.8860541586438689E-3</v>
      </c>
      <c r="BH956" s="19">
        <v>2.4433824941187516E-3</v>
      </c>
      <c r="BI956" t="s">
        <v>978</v>
      </c>
      <c r="BJ956" t="s">
        <v>858</v>
      </c>
      <c r="BK956" s="5">
        <v>0.10014370083808899</v>
      </c>
      <c r="BL956" s="5" t="s">
        <v>1093</v>
      </c>
      <c r="BM956" s="5" t="s">
        <v>858</v>
      </c>
      <c r="BN956" s="5">
        <v>-1.7118610441684723E-2</v>
      </c>
      <c r="BO956" s="5">
        <f xml:space="preserve"> IF(ISBLANK(TBL_DATA[[#This Row],[SMALL.CAP]]),"",  SUM(TBL_DATA[[#This Row],[LARGE.CAP]:[SMALL.CAP]])*SQRT(252))</f>
        <v>7.5480382180458189E-2</v>
      </c>
    </row>
    <row r="957" spans="1:67" x14ac:dyDescent="0.25">
      <c r="A957" s="3">
        <f>DATE(YEAR(TBL_DATA[[#This Row],[Date]]), MONTH(TBL_DATA[[#This Row],[Date]]), DAY(TBL_DATA[[#This Row],[Date]]))</f>
        <v>42128</v>
      </c>
      <c r="B957" s="73" t="s">
        <v>1096</v>
      </c>
      <c r="C957" s="11">
        <v>-9.0531932259082582E-4</v>
      </c>
      <c r="D957" s="6">
        <v>0.22416131292843788</v>
      </c>
      <c r="E957" s="83">
        <v>-3.4711918363749983E-2</v>
      </c>
      <c r="F957" s="55">
        <v>0.10627851633698335</v>
      </c>
      <c r="G957" s="121">
        <v>8.3133329106235693E-2</v>
      </c>
      <c r="H957" s="120">
        <v>2.4692828801658128E-3</v>
      </c>
      <c r="I957" s="55">
        <v>-8.0235681386799373E-2</v>
      </c>
      <c r="J957" s="6">
        <v>0.39355368292448972</v>
      </c>
      <c r="K957" s="6">
        <v>0.16348805426434332</v>
      </c>
      <c r="L957" s="6">
        <v>2.3585974575585271E-3</v>
      </c>
      <c r="M957" s="6">
        <v>4.0937189453749301E-2</v>
      </c>
      <c r="N957" s="6">
        <v>2.9956085529802102E-2</v>
      </c>
      <c r="O957" s="6">
        <v>-1.5855707684981568E-2</v>
      </c>
      <c r="P957" s="55">
        <v>-6.8708843414492567E-3</v>
      </c>
      <c r="Q957" s="55">
        <v>-6.003978833016347E-3</v>
      </c>
      <c r="R957" s="6">
        <v>-1.258169094504713E-3</v>
      </c>
      <c r="S957" s="83">
        <v>4.2764932859742436E-2</v>
      </c>
      <c r="T957" s="87">
        <v>-2.9420579207529024E-2</v>
      </c>
      <c r="U957" s="83">
        <v>-3.061309295880621E-2</v>
      </c>
      <c r="V957" s="83">
        <v>4.2149466158287359E-2</v>
      </c>
      <c r="W957" s="29">
        <v>-0.72629847419282467</v>
      </c>
      <c r="X957">
        <v>0.28832850900706236</v>
      </c>
      <c r="Y957">
        <v>0.4043365606327769</v>
      </c>
      <c r="Z957" s="5">
        <v>0</v>
      </c>
      <c r="AA957">
        <v>0</v>
      </c>
      <c r="AB957" s="5">
        <f>SUM(TBL_DATA[[#This Row],[Consumer.Discretionary.1]:[Utilities.1]])*SQRT(252)</f>
        <v>7.4104038231452174E-2</v>
      </c>
      <c r="AC957" s="5">
        <v>0.27852975775860106</v>
      </c>
      <c r="AD957" s="5">
        <v>3.9858914954924995E-2</v>
      </c>
      <c r="AE957" s="5">
        <v>0.157661687605895</v>
      </c>
      <c r="AF957" s="5">
        <v>0.103173207040461</v>
      </c>
      <c r="AG957" s="5">
        <v>-1.5824495421750001E-3</v>
      </c>
      <c r="AH957" s="5">
        <v>6.1994548882580002E-3</v>
      </c>
      <c r="AI957" s="13">
        <v>0.39012722216483608</v>
      </c>
      <c r="AJ957" s="13">
        <v>2.5830624038800001E-2</v>
      </c>
      <c r="AK957" s="13">
        <v>0</v>
      </c>
      <c r="AL957" s="13">
        <v>2.5199966674449001E-2</v>
      </c>
      <c r="AM957" s="13">
        <v>-0.42066472669194999</v>
      </c>
      <c r="AN957" s="13">
        <v>1.2676405212060398</v>
      </c>
      <c r="AO957" s="13">
        <v>-0.6633068623139402</v>
      </c>
      <c r="AP957" s="13">
        <v>0.60433365889209956</v>
      </c>
      <c r="AQ957" s="13">
        <v>1.93094738351998</v>
      </c>
      <c r="AR957" s="19">
        <v>1.4806495180137425E-3</v>
      </c>
      <c r="AS957" s="19">
        <v>-8.749234370876419E-5</v>
      </c>
      <c r="AT957" s="19">
        <v>1.2166608651312583E-3</v>
      </c>
      <c r="AU957" s="19">
        <v>2.5700777230408962E-4</v>
      </c>
      <c r="AV957" s="19">
        <v>-1.0760151703029828E-5</v>
      </c>
      <c r="AW957" s="19">
        <v>3.9129481651321526E-4</v>
      </c>
      <c r="AX957" s="19">
        <v>2.1349362500114129E-5</v>
      </c>
      <c r="AY957" s="19">
        <v>2.6557385500869304E-3</v>
      </c>
      <c r="AZ957" s="19">
        <v>-1.3322707047894857E-3</v>
      </c>
      <c r="BA957" s="19">
        <v>7.0073795420039654E-5</v>
      </c>
      <c r="BB957" s="19">
        <v>5.8641465662975221E-6</v>
      </c>
      <c r="BC957" s="19">
        <v>1.0880353002288732E-4</v>
      </c>
      <c r="BD957" s="19">
        <v>-3.119939874423791E-4</v>
      </c>
      <c r="BE957" s="19">
        <v>4.9432076114958761E-4</v>
      </c>
      <c r="BF957" s="19">
        <v>1.607871583521511E-4</v>
      </c>
      <c r="BG957" s="19">
        <v>1.863623000449644E-3</v>
      </c>
      <c r="BH957" s="19">
        <v>2.3525751638025171E-3</v>
      </c>
      <c r="BI957" t="s">
        <v>978</v>
      </c>
      <c r="BJ957" t="s">
        <v>858</v>
      </c>
      <c r="BK957" s="5">
        <v>0.10030464828014374</v>
      </c>
      <c r="BL957" s="5" t="s">
        <v>1093</v>
      </c>
      <c r="BM957" s="5" t="s">
        <v>858</v>
      </c>
      <c r="BN957" s="5">
        <v>-1.6400203108787537E-2</v>
      </c>
      <c r="BO957" s="5">
        <f xml:space="preserve"> IF(ISBLANK(TBL_DATA[[#This Row],[SMALL.CAP]]),"",  SUM(TBL_DATA[[#This Row],[LARGE.CAP]:[SMALL.CAP]])*SQRT(252))</f>
        <v>7.4104038231452188E-2</v>
      </c>
    </row>
    <row r="958" spans="1:67" x14ac:dyDescent="0.25">
      <c r="A958" s="3">
        <f>DATE(YEAR(TBL_DATA[[#This Row],[Date]]), MONTH(TBL_DATA[[#This Row],[Date]]), DAY(TBL_DATA[[#This Row],[Date]]))</f>
        <v>42129</v>
      </c>
      <c r="B958" s="73" t="s">
        <v>1097</v>
      </c>
      <c r="C958" s="11">
        <v>-3.0179367773959871E-3</v>
      </c>
      <c r="D958" s="6">
        <v>0.22046687148068567</v>
      </c>
      <c r="E958" s="83">
        <v>-3.3901892059286287E-2</v>
      </c>
      <c r="F958" s="55">
        <v>0.12360893658820481</v>
      </c>
      <c r="G958" s="121">
        <v>0.10889393830496134</v>
      </c>
      <c r="H958" s="120">
        <v>2.457919242366323E-3</v>
      </c>
      <c r="I958" s="55">
        <v>-7.6257178108896317E-2</v>
      </c>
      <c r="J958" s="6">
        <v>0.41127026297832059</v>
      </c>
      <c r="K958" s="6">
        <v>0.18927908933934159</v>
      </c>
      <c r="L958" s="6">
        <v>2.3444371682387983E-3</v>
      </c>
      <c r="M958" s="6">
        <v>4.133359511285848E-2</v>
      </c>
      <c r="N958" s="6">
        <v>3.0506497705332449E-2</v>
      </c>
      <c r="O958" s="6">
        <v>-1.8825792939023533E-2</v>
      </c>
      <c r="P958" s="55">
        <v>-6.9707200749034417E-3</v>
      </c>
      <c r="Q958" s="55">
        <v>-6.0954200905907465E-3</v>
      </c>
      <c r="R958" s="6">
        <v>-1.5866067754330526E-2</v>
      </c>
      <c r="S958" s="83">
        <v>4.1406727292851928E-2</v>
      </c>
      <c r="T958" s="87">
        <v>-0.38317608735693287</v>
      </c>
      <c r="U958" s="83">
        <v>-3.6620015570574482E-2</v>
      </c>
      <c r="V958" s="83">
        <v>4.1337261026383881E-2</v>
      </c>
      <c r="W958" s="29">
        <v>-0.88588393767069917</v>
      </c>
      <c r="X958">
        <v>0.32999081548576659</v>
      </c>
      <c r="Y958">
        <v>0.43506216721216012</v>
      </c>
      <c r="Z958" s="5">
        <v>0</v>
      </c>
      <c r="AA958">
        <v>0</v>
      </c>
      <c r="AB958" s="5">
        <f>SUM(TBL_DATA[[#This Row],[Consumer.Discretionary.1]:[Utilities.1]])*SQRT(252)</f>
        <v>7.2424321614520878E-2</v>
      </c>
      <c r="AC958" s="5">
        <v>0.27423723582238702</v>
      </c>
      <c r="AD958" s="5">
        <v>3.9429290182271003E-2</v>
      </c>
      <c r="AE958" s="5">
        <v>0.15427720846081003</v>
      </c>
      <c r="AF958" s="5">
        <v>0.100075859596163</v>
      </c>
      <c r="AG958" s="5">
        <v>-1.5803045057980001E-3</v>
      </c>
      <c r="AH958" s="5">
        <v>6.3885558809310006E-3</v>
      </c>
      <c r="AI958" s="13">
        <v>0.38901969825644411</v>
      </c>
      <c r="AJ958" s="13">
        <v>3.1912588776852005E-2</v>
      </c>
      <c r="AK958" s="13">
        <v>0</v>
      </c>
      <c r="AL958" s="13">
        <v>2.4985063481233E-2</v>
      </c>
      <c r="AM958" s="13">
        <v>-0.4345447320776451</v>
      </c>
      <c r="AN958" s="13">
        <v>1.2843827103637255</v>
      </c>
      <c r="AO958" s="13">
        <v>-0.70018224649007799</v>
      </c>
      <c r="AP958" s="13">
        <v>0.58420046387364755</v>
      </c>
      <c r="AQ958" s="13">
        <v>1.9845649568538035</v>
      </c>
      <c r="AR958" s="19">
        <v>1.4846792546339737E-3</v>
      </c>
      <c r="AS958" s="19">
        <v>-7.5874170902827195E-5</v>
      </c>
      <c r="AT958" s="19">
        <v>1.1514203029851611E-3</v>
      </c>
      <c r="AU958" s="19">
        <v>2.4835365474872793E-4</v>
      </c>
      <c r="AV958" s="19">
        <v>-1.0674054471179494E-5</v>
      </c>
      <c r="AW958" s="19">
        <v>3.7544066462904196E-4</v>
      </c>
      <c r="AX958" s="19">
        <v>1.8967387562292585E-5</v>
      </c>
      <c r="AY958" s="19">
        <v>2.4995031622899034E-3</v>
      </c>
      <c r="AZ958" s="19">
        <v>-1.2145513199217563E-3</v>
      </c>
      <c r="BA958" s="19">
        <v>8.0037034797359689E-5</v>
      </c>
      <c r="BB958" s="19">
        <v>5.0015089964959491E-6</v>
      </c>
      <c r="BC958" s="19">
        <v>1.2045135196492008E-4</v>
      </c>
      <c r="BD958" s="19">
        <v>-2.8283966456745956E-4</v>
      </c>
      <c r="BE958" s="19">
        <v>4.6089611568031724E-4</v>
      </c>
      <c r="BF958" s="19">
        <v>1.0871990838592361E-4</v>
      </c>
      <c r="BG958" s="19">
        <v>1.8421992578822191E-3</v>
      </c>
      <c r="BH958" s="19">
        <v>2.3128764560012729E-3</v>
      </c>
      <c r="BI958" t="s">
        <v>978</v>
      </c>
      <c r="BJ958" t="s">
        <v>858</v>
      </c>
      <c r="BK958" s="5">
        <v>0.10110610723495483</v>
      </c>
      <c r="BL958" s="5" t="s">
        <v>1040</v>
      </c>
      <c r="BM958" s="5" t="s">
        <v>858</v>
      </c>
      <c r="BN958" s="5">
        <v>-1.5316035598516464E-2</v>
      </c>
      <c r="BO958" s="5">
        <f xml:space="preserve"> IF(ISBLANK(TBL_DATA[[#This Row],[SMALL.CAP]]),"",  SUM(TBL_DATA[[#This Row],[LARGE.CAP]:[SMALL.CAP]])*SQRT(252))</f>
        <v>7.2424321614520865E-2</v>
      </c>
    </row>
    <row r="959" spans="1:67" x14ac:dyDescent="0.25">
      <c r="A959" s="3">
        <f>DATE(YEAR(TBL_DATA[[#This Row],[Date]]), MONTH(TBL_DATA[[#This Row],[Date]]), DAY(TBL_DATA[[#This Row],[Date]]))</f>
        <v>42130</v>
      </c>
      <c r="B959" s="73" t="s">
        <v>1098</v>
      </c>
      <c r="C959" s="11">
        <v>-6.1239601635333565E-4</v>
      </c>
      <c r="D959" s="6">
        <v>0.21971946243049989</v>
      </c>
      <c r="E959" s="83">
        <v>-3.7003311858964771E-2</v>
      </c>
      <c r="F959" s="55">
        <v>0.12471006713134546</v>
      </c>
      <c r="G959" s="121">
        <v>0.11086456322892961</v>
      </c>
      <c r="H959" s="120">
        <v>2.4557537179223281E-3</v>
      </c>
      <c r="I959" s="55">
        <v>-7.1986740889190548E-2</v>
      </c>
      <c r="J959" s="6">
        <v>0.39813449174918297</v>
      </c>
      <c r="K959" s="6">
        <v>0.18587061919887485</v>
      </c>
      <c r="L959" s="6">
        <v>2.3498901698817392E-3</v>
      </c>
      <c r="M959" s="6">
        <v>4.1342917504522889E-2</v>
      </c>
      <c r="N959" s="6">
        <v>3.0531074625188611E-2</v>
      </c>
      <c r="O959" s="6">
        <v>-1.9426660114776118E-2</v>
      </c>
      <c r="P959" s="55">
        <v>-6.9850206270695072E-3</v>
      </c>
      <c r="Q959" s="55">
        <v>-6.1095232273310467E-3</v>
      </c>
      <c r="R959" s="6">
        <v>-1.2566224052888209E-2</v>
      </c>
      <c r="S959" s="83">
        <v>4.1364459981047277E-2</v>
      </c>
      <c r="T959" s="87">
        <v>-0.3037927742474073</v>
      </c>
      <c r="U959" s="83">
        <v>-3.1195031786124039E-2</v>
      </c>
      <c r="V959" s="83">
        <v>4.1442340252639515E-2</v>
      </c>
      <c r="W959" s="29">
        <v>-0.7527333542448098</v>
      </c>
      <c r="X959">
        <v>0.33296330612986402</v>
      </c>
      <c r="Y959">
        <v>0.43112714968889954</v>
      </c>
      <c r="Z959" s="5">
        <v>0</v>
      </c>
      <c r="AA959">
        <v>0</v>
      </c>
      <c r="AB959" s="5">
        <f>SUM(TBL_DATA[[#This Row],[Consumer.Discretionary.1]:[Utilities.1]])*SQRT(252)</f>
        <v>7.3429575380617298E-2</v>
      </c>
      <c r="AC959" s="5">
        <v>0.273818023136289</v>
      </c>
      <c r="AD959" s="5">
        <v>4.0284699018904996E-2</v>
      </c>
      <c r="AE959" s="5">
        <v>0.14375240757878502</v>
      </c>
      <c r="AF959" s="5">
        <v>9.9133929181521002E-2</v>
      </c>
      <c r="AG959" s="5">
        <v>-2.2380151812979999E-3</v>
      </c>
      <c r="AH959" s="5">
        <v>6.1530709521470002E-3</v>
      </c>
      <c r="AI959" s="13">
        <v>0.38423578975557693</v>
      </c>
      <c r="AJ959" s="13">
        <v>3.2527735186403998E-2</v>
      </c>
      <c r="AK959" s="13">
        <v>0</v>
      </c>
      <c r="AL959" s="13">
        <v>2.5513329135110001E-2</v>
      </c>
      <c r="AM959" s="13">
        <v>-0.44620118804172798</v>
      </c>
      <c r="AN959" s="13">
        <v>1.3010629048604196</v>
      </c>
      <c r="AO959" s="13">
        <v>-0.74408312413870803</v>
      </c>
      <c r="AP959" s="13">
        <v>0.55697978072171161</v>
      </c>
      <c r="AQ959" s="13">
        <v>2.0451460289991275</v>
      </c>
      <c r="AR959" s="19">
        <v>1.8265207969682354E-3</v>
      </c>
      <c r="AS959" s="19">
        <v>-2.2762068734410894E-5</v>
      </c>
      <c r="AT959" s="19">
        <v>8.1303692925106189E-4</v>
      </c>
      <c r="AU959" s="19">
        <v>2.8794248756141221E-4</v>
      </c>
      <c r="AV959" s="19">
        <v>-1.1836585399382177E-5</v>
      </c>
      <c r="AW959" s="19">
        <v>3.7342522402200265E-4</v>
      </c>
      <c r="AX959" s="19">
        <v>1.9536531828588479E-5</v>
      </c>
      <c r="AY959" s="19">
        <v>2.6969172372546383E-3</v>
      </c>
      <c r="AZ959" s="19">
        <v>-1.4620980340154571E-3</v>
      </c>
      <c r="BA959" s="19">
        <v>1.017907210957037E-4</v>
      </c>
      <c r="BB959" s="19">
        <v>3.1552205053307084E-6</v>
      </c>
      <c r="BC959" s="19">
        <v>1.3897319717938222E-4</v>
      </c>
      <c r="BD959" s="19">
        <v>-4.9332073675346498E-4</v>
      </c>
      <c r="BE959" s="19">
        <v>3.7032297387715245E-4</v>
      </c>
      <c r="BF959" s="19">
        <v>2.2770585466185694E-4</v>
      </c>
      <c r="BG959" s="19">
        <v>1.7747824380545847E-3</v>
      </c>
      <c r="BH959" s="19">
        <v>2.6071647333182116E-3</v>
      </c>
      <c r="BI959" t="s">
        <v>978</v>
      </c>
      <c r="BJ959" t="s">
        <v>858</v>
      </c>
      <c r="BK959" s="5">
        <v>0.10147827118635178</v>
      </c>
      <c r="BL959" s="5" t="s">
        <v>1099</v>
      </c>
      <c r="BM959" s="5" t="s">
        <v>858</v>
      </c>
      <c r="BN959" s="5">
        <v>-1.6961533576250076E-2</v>
      </c>
      <c r="BO959" s="5">
        <f xml:space="preserve"> IF(ISBLANK(TBL_DATA[[#This Row],[SMALL.CAP]]),"",  SUM(TBL_DATA[[#This Row],[LARGE.CAP]:[SMALL.CAP]])*SQRT(252))</f>
        <v>7.3429575380617285E-2</v>
      </c>
    </row>
    <row r="960" spans="1:67" x14ac:dyDescent="0.25">
      <c r="A960" s="3">
        <f>DATE(YEAR(TBL_DATA[[#This Row],[Date]]), MONTH(TBL_DATA[[#This Row],[Date]]), DAY(TBL_DATA[[#This Row],[Date]]))</f>
        <v>42131</v>
      </c>
      <c r="B960" s="73" t="s">
        <v>1100</v>
      </c>
      <c r="C960" s="11">
        <v>1.3815262777091602E-3</v>
      </c>
      <c r="D960" s="6">
        <v>0.22140453691928097</v>
      </c>
      <c r="E960" s="83">
        <v>-2.4812652611471364E-2</v>
      </c>
      <c r="F960" s="55">
        <v>0.13406233560415876</v>
      </c>
      <c r="G960" s="121">
        <v>0.12399796466076488</v>
      </c>
      <c r="H960" s="120">
        <v>2.440504496709117E-3</v>
      </c>
      <c r="I960" s="55">
        <v>-5.7090812575702254E-2</v>
      </c>
      <c r="J960" s="6">
        <v>0.40575781816125439</v>
      </c>
      <c r="K960" s="6">
        <v>0.19003812787265739</v>
      </c>
      <c r="L960" s="6">
        <v>2.3467095588284412E-3</v>
      </c>
      <c r="M960" s="6">
        <v>4.1393040173015747E-2</v>
      </c>
      <c r="N960" s="6">
        <v>3.0446664183675681E-2</v>
      </c>
      <c r="O960" s="6">
        <v>-1.8071972278503545E-2</v>
      </c>
      <c r="P960" s="55">
        <v>-6.9534339825096676E-3</v>
      </c>
      <c r="Q960" s="55">
        <v>-6.0768751611642623E-3</v>
      </c>
      <c r="R960" s="6">
        <v>-1.4693472049744916E-2</v>
      </c>
      <c r="S960" s="83">
        <v>4.1309302330887025E-2</v>
      </c>
      <c r="T960" s="87">
        <v>-0.35569402581651893</v>
      </c>
      <c r="U960" s="83">
        <v>-3.048318421564622E-2</v>
      </c>
      <c r="V960" s="83">
        <v>4.1474107740565549E-2</v>
      </c>
      <c r="W960" s="29">
        <v>-0.73499312887763035</v>
      </c>
      <c r="X960">
        <v>0.35213344723380779</v>
      </c>
      <c r="Y960">
        <v>0.43593362782957845</v>
      </c>
      <c r="Z960" s="5">
        <v>0</v>
      </c>
      <c r="AA960">
        <v>0</v>
      </c>
      <c r="AB960" s="5">
        <f>SUM(TBL_DATA[[#This Row],[Consumer.Discretionary.1]:[Utilities.1]])*SQRT(252)</f>
        <v>7.1607943037719293E-2</v>
      </c>
      <c r="AC960" s="5">
        <v>0.28057022664456205</v>
      </c>
      <c r="AD960" s="5">
        <v>5.4682507758581002E-2</v>
      </c>
      <c r="AE960" s="5">
        <v>0.161973743789805</v>
      </c>
      <c r="AF960" s="5">
        <v>0.10455967428643199</v>
      </c>
      <c r="AG960" s="5">
        <v>-2.2614936502980002E-3</v>
      </c>
      <c r="AH960" s="5">
        <v>7.8544820889970002E-3</v>
      </c>
      <c r="AI960" s="13">
        <v>0.389559214381413</v>
      </c>
      <c r="AJ960" s="13">
        <v>2.7902135817612993E-2</v>
      </c>
      <c r="AK960" s="13">
        <v>0</v>
      </c>
      <c r="AL960" s="13">
        <v>2.5166894770915001E-2</v>
      </c>
      <c r="AM960" s="13">
        <v>-0.46598829366704708</v>
      </c>
      <c r="AN960" s="13">
        <v>1.2944223639704542</v>
      </c>
      <c r="AO960" s="13">
        <v>-0.71040327174948092</v>
      </c>
      <c r="AP960" s="13">
        <v>0.58401909222097326</v>
      </c>
      <c r="AQ960" s="13">
        <v>2.0048256357199352</v>
      </c>
      <c r="AR960" s="19">
        <v>1.675924751800719E-3</v>
      </c>
      <c r="AS960" s="19">
        <v>-4.1928422496775293E-5</v>
      </c>
      <c r="AT960" s="19">
        <v>8.6995593109634168E-4</v>
      </c>
      <c r="AU960" s="19">
        <v>2.8381101785668518E-4</v>
      </c>
      <c r="AV960" s="19">
        <v>-1.1919233646354357E-5</v>
      </c>
      <c r="AW960" s="19">
        <v>3.6634166291072356E-4</v>
      </c>
      <c r="AX960" s="19">
        <v>1.8720464594410175E-5</v>
      </c>
      <c r="AY960" s="19">
        <v>2.6460987557813116E-3</v>
      </c>
      <c r="AZ960" s="19">
        <v>-1.3850058394501159E-3</v>
      </c>
      <c r="BA960" s="19">
        <v>8.6380793932510768E-5</v>
      </c>
      <c r="BB960" s="19">
        <v>2.4965265415995504E-6</v>
      </c>
      <c r="BC960" s="19">
        <v>1.5137713435308764E-4</v>
      </c>
      <c r="BD960" s="19">
        <v>-4.9025503761537174E-4</v>
      </c>
      <c r="BE960" s="19">
        <v>3.5099660187332208E-4</v>
      </c>
      <c r="BF960" s="19">
        <v>1.7316620382997865E-4</v>
      </c>
      <c r="BG960" s="19">
        <v>1.7275964446473568E-3</v>
      </c>
      <c r="BH960" s="19">
        <v>2.5979950618326827E-3</v>
      </c>
      <c r="BI960" t="s">
        <v>978</v>
      </c>
      <c r="BJ960" t="s">
        <v>858</v>
      </c>
      <c r="BK960" s="5">
        <v>0.10220632702112198</v>
      </c>
      <c r="BL960" s="5" t="s">
        <v>1040</v>
      </c>
      <c r="BM960" s="5" t="s">
        <v>858</v>
      </c>
      <c r="BN960" s="5">
        <v>-1.4710801653563976E-2</v>
      </c>
      <c r="BO960" s="5">
        <f xml:space="preserve"> IF(ISBLANK(TBL_DATA[[#This Row],[SMALL.CAP]]),"",  SUM(TBL_DATA[[#This Row],[LARGE.CAP]:[SMALL.CAP]])*SQRT(252))</f>
        <v>7.1607943037719307E-2</v>
      </c>
    </row>
    <row r="961" spans="1:67" x14ac:dyDescent="0.25">
      <c r="A961" s="3">
        <f>DATE(YEAR(TBL_DATA[[#This Row],[Date]]), MONTH(TBL_DATA[[#This Row],[Date]]), DAY(TBL_DATA[[#This Row],[Date]]))</f>
        <v>42132</v>
      </c>
      <c r="B961" s="73" t="s">
        <v>1101</v>
      </c>
      <c r="C961" s="11">
        <v>3.593185050328877E-3</v>
      </c>
      <c r="D961" s="6">
        <v>0.22579326944174305</v>
      </c>
      <c r="E961" s="83">
        <v>-2.5327894028934983E-2</v>
      </c>
      <c r="F961" s="55">
        <v>0.14402108793300863</v>
      </c>
      <c r="G961" s="121">
        <v>0.14673660649063031</v>
      </c>
      <c r="H961" s="120">
        <v>2.4421109508599359E-3</v>
      </c>
      <c r="I961" s="55">
        <v>-6.3176510375880124E-2</v>
      </c>
      <c r="J961" s="6">
        <v>0.42705345972389724</v>
      </c>
      <c r="K961" s="6">
        <v>0.21894744550907747</v>
      </c>
      <c r="L961" s="6">
        <v>2.3364901937105264E-3</v>
      </c>
      <c r="M961" s="6">
        <v>4.1968563501554298E-2</v>
      </c>
      <c r="N961" s="6">
        <v>3.0446664183675681E-2</v>
      </c>
      <c r="O961" s="6">
        <v>-1.454372316879593E-2</v>
      </c>
      <c r="P961" s="55">
        <v>-7.0103689247878759E-3</v>
      </c>
      <c r="Q961" s="55">
        <v>-6.1216225461040415E-3</v>
      </c>
      <c r="R961" s="6">
        <v>-1.9441031608621206E-2</v>
      </c>
      <c r="S961" s="83">
        <v>4.1062857329300435E-2</v>
      </c>
      <c r="T961" s="87">
        <v>-0.47344566045941089</v>
      </c>
      <c r="U961" s="83">
        <v>-4.078754999264822E-2</v>
      </c>
      <c r="V961" s="83">
        <v>4.0855385196872325E-2</v>
      </c>
      <c r="W961" s="29">
        <v>-0.99833962637000673</v>
      </c>
      <c r="X961">
        <v>0.38306214442389147</v>
      </c>
      <c r="Y961">
        <v>0.46791820386588667</v>
      </c>
      <c r="Z961" s="5">
        <v>0</v>
      </c>
      <c r="AA961">
        <v>0</v>
      </c>
      <c r="AB961" s="5">
        <f>SUM(TBL_DATA[[#This Row],[Consumer.Discretionary.1]:[Utilities.1]])*SQRT(252)</f>
        <v>6.9749847450417096E-2</v>
      </c>
      <c r="AC961" s="5">
        <v>0.2805327838776901</v>
      </c>
      <c r="AD961" s="5">
        <v>5.5008331600617008E-2</v>
      </c>
      <c r="AE961" s="5">
        <v>0.16492010389493902</v>
      </c>
      <c r="AF961" s="5">
        <v>0.10706579122994299</v>
      </c>
      <c r="AG961" s="5">
        <v>-2.7739314951860002E-3</v>
      </c>
      <c r="AH961" s="5">
        <v>7.9908722974E-3</v>
      </c>
      <c r="AI961" s="13">
        <v>0.38925124436488906</v>
      </c>
      <c r="AJ961" s="13">
        <v>2.7978647295183005E-2</v>
      </c>
      <c r="AK961" s="13">
        <v>0</v>
      </c>
      <c r="AL961" s="13">
        <v>2.6004217368731999E-2</v>
      </c>
      <c r="AM961" s="13">
        <v>-0.46250308390641903</v>
      </c>
      <c r="AN961" s="13">
        <v>1.2661487995398133</v>
      </c>
      <c r="AO961" s="13">
        <v>-0.67267382301202505</v>
      </c>
      <c r="AP961" s="13">
        <v>0.59347497652778824</v>
      </c>
      <c r="AQ961" s="13">
        <v>1.9388226225518383</v>
      </c>
      <c r="AR961" s="19">
        <v>1.6904622319910128E-3</v>
      </c>
      <c r="AS961" s="19">
        <v>-8.7122194568373332E-6</v>
      </c>
      <c r="AT961" s="19">
        <v>6.9710422863379694E-4</v>
      </c>
      <c r="AU961" s="19">
        <v>2.6544561797187002E-4</v>
      </c>
      <c r="AV961" s="19">
        <v>-1.2061207935544097E-5</v>
      </c>
      <c r="AW961" s="19">
        <v>3.4648942497495774E-4</v>
      </c>
      <c r="AX961" s="19">
        <v>2.1629844567083504E-5</v>
      </c>
      <c r="AY961" s="19">
        <v>2.6440175844928975E-3</v>
      </c>
      <c r="AZ961" s="19">
        <v>-1.3289094093316648E-3</v>
      </c>
      <c r="BA961" s="19">
        <v>7.5464792763620545E-5</v>
      </c>
      <c r="BB961" s="19">
        <v>2.8965003406218557E-6</v>
      </c>
      <c r="BC961" s="19">
        <v>1.8694638812860519E-4</v>
      </c>
      <c r="BD961" s="19">
        <v>-4.8602972885023946E-4</v>
      </c>
      <c r="BE961" s="19">
        <v>2.6625025510654125E-4</v>
      </c>
      <c r="BF961" s="19">
        <v>2.3874930361330625E-4</v>
      </c>
      <c r="BG961" s="19">
        <v>1.6864518633753498E-3</v>
      </c>
      <c r="BH961" s="19">
        <v>2.5014593076382514E-3</v>
      </c>
      <c r="BI961" t="s">
        <v>978</v>
      </c>
      <c r="BJ961" t="s">
        <v>858</v>
      </c>
      <c r="BK961" s="5">
        <v>0.10230524837970734</v>
      </c>
      <c r="BL961" s="5" t="s">
        <v>1040</v>
      </c>
      <c r="BM961" s="5" t="s">
        <v>858</v>
      </c>
      <c r="BN961" s="5">
        <v>-1.4920187182724476E-2</v>
      </c>
      <c r="BO961" s="5">
        <f xml:space="preserve"> IF(ISBLANK(TBL_DATA[[#This Row],[SMALL.CAP]]),"",  SUM(TBL_DATA[[#This Row],[LARGE.CAP]:[SMALL.CAP]])*SQRT(252))</f>
        <v>6.9749847450417096E-2</v>
      </c>
    </row>
    <row r="962" spans="1:67" x14ac:dyDescent="0.25">
      <c r="A962" s="3">
        <f>DATE(YEAR(TBL_DATA[[#This Row],[Date]]), MONTH(TBL_DATA[[#This Row],[Date]]), DAY(TBL_DATA[[#This Row],[Date]]))</f>
        <v>42135</v>
      </c>
      <c r="B962" s="73" t="s">
        <v>1102</v>
      </c>
      <c r="C962" s="11">
        <v>1.2711969045240839E-3</v>
      </c>
      <c r="D962" s="6">
        <v>0.22735149405144384</v>
      </c>
      <c r="E962" s="83">
        <v>-1.1895385302925332E-2</v>
      </c>
      <c r="F962" s="55">
        <v>0.13855429859921203</v>
      </c>
      <c r="G962" s="121">
        <v>0.13671092852327119</v>
      </c>
      <c r="H962" s="120">
        <v>2.4511048315825953E-3</v>
      </c>
      <c r="I962" s="55">
        <v>-5.769864088314558E-2</v>
      </c>
      <c r="J962" s="6">
        <v>0.42586089939192701</v>
      </c>
      <c r="K962" s="6">
        <v>0.21209223488834766</v>
      </c>
      <c r="L962" s="6">
        <v>2.341647153114244E-3</v>
      </c>
      <c r="M962" s="6">
        <v>4.1877817009277563E-2</v>
      </c>
      <c r="N962" s="6">
        <v>3.0218564072058116E-2</v>
      </c>
      <c r="O962" s="6">
        <v>-1.3291014200144224E-2</v>
      </c>
      <c r="P962" s="55">
        <v>-6.9455538117780139E-3</v>
      </c>
      <c r="Q962" s="55">
        <v>-6.0587291242282159E-3</v>
      </c>
      <c r="R962" s="6">
        <v>-1.7511545797385897E-2</v>
      </c>
      <c r="S962" s="83">
        <v>4.1144006474070439E-2</v>
      </c>
      <c r="T962" s="87">
        <v>-0.42561595960330045</v>
      </c>
      <c r="U962" s="83">
        <v>-4.4096916621249482E-2</v>
      </c>
      <c r="V962" s="83">
        <v>4.0704298574199022E-2</v>
      </c>
      <c r="W962" s="29">
        <v>-1.0833479058941682</v>
      </c>
      <c r="X962">
        <v>0.3697444097255172</v>
      </c>
      <c r="Y962">
        <v>0.46053472712527088</v>
      </c>
      <c r="Z962" s="5">
        <v>0</v>
      </c>
      <c r="AA962">
        <v>0</v>
      </c>
      <c r="AB962" s="5">
        <f>SUM(TBL_DATA[[#This Row],[Consumer.Discretionary.1]:[Utilities.1]])*SQRT(252)</f>
        <v>6.7683021058580456E-2</v>
      </c>
      <c r="AC962" s="5">
        <v>0.26519762138724789</v>
      </c>
      <c r="AD962" s="5">
        <v>5.5330019951584992E-2</v>
      </c>
      <c r="AE962" s="5">
        <v>0.16016435659339895</v>
      </c>
      <c r="AF962" s="5">
        <v>0.1023645224802</v>
      </c>
      <c r="AG962" s="5">
        <v>-2.781554214224E-3</v>
      </c>
      <c r="AH962" s="5">
        <v>8.157390874721001E-3</v>
      </c>
      <c r="AI962" s="13">
        <v>0.38862590685069298</v>
      </c>
      <c r="AJ962" s="13">
        <v>2.8298730801641997E-2</v>
      </c>
      <c r="AK962" s="13">
        <v>0</v>
      </c>
      <c r="AL962" s="13">
        <v>2.5756643729871E-2</v>
      </c>
      <c r="AM962" s="13">
        <v>-0.44836125848817099</v>
      </c>
      <c r="AN962" s="13">
        <v>1.2605612302457527</v>
      </c>
      <c r="AO962" s="13">
        <v>-0.6778088502787889</v>
      </c>
      <c r="AP962" s="13">
        <v>0.58275237996696383</v>
      </c>
      <c r="AQ962" s="13">
        <v>1.9383700805245416</v>
      </c>
      <c r="AR962" s="19">
        <v>1.6292753544717544E-3</v>
      </c>
      <c r="AS962" s="19">
        <v>-1.1133870679407734E-5</v>
      </c>
      <c r="AT962" s="19">
        <v>6.6080128156444161E-4</v>
      </c>
      <c r="AU962" s="19">
        <v>2.4912436375037751E-4</v>
      </c>
      <c r="AV962" s="19">
        <v>-1.1888915148609266E-5</v>
      </c>
      <c r="AW962" s="19">
        <v>3.3137349460061669E-4</v>
      </c>
      <c r="AX962" s="19">
        <v>2.1356707574122405E-5</v>
      </c>
      <c r="AY962" s="19">
        <v>2.5627152315279159E-3</v>
      </c>
      <c r="AZ962" s="19">
        <v>-1.2357191547864206E-3</v>
      </c>
      <c r="BA962" s="19">
        <v>6.5128961686549002E-5</v>
      </c>
      <c r="BB962" s="19">
        <v>2.5961097851248762E-6</v>
      </c>
      <c r="BC962" s="19">
        <v>1.7072878638339323E-4</v>
      </c>
      <c r="BD962" s="19">
        <v>-4.3554336982559716E-4</v>
      </c>
      <c r="BE962" s="19">
        <v>2.6103614068903608E-4</v>
      </c>
      <c r="BF962" s="19">
        <v>2.3402654881208269E-4</v>
      </c>
      <c r="BG962" s="19">
        <v>1.6369974412645579E-3</v>
      </c>
      <c r="BH962" s="19">
        <v>2.3963840170229916E-3</v>
      </c>
      <c r="BI962" t="s">
        <v>978</v>
      </c>
      <c r="BJ962" t="s">
        <v>858</v>
      </c>
      <c r="BK962" s="5">
        <v>0.10244152694940567</v>
      </c>
      <c r="BL962" s="5" t="s">
        <v>1093</v>
      </c>
      <c r="BM962" s="5" t="s">
        <v>858</v>
      </c>
      <c r="BN962" s="5">
        <v>-1.4328175224363804E-2</v>
      </c>
      <c r="BO962" s="5">
        <f xml:space="preserve"> IF(ISBLANK(TBL_DATA[[#This Row],[SMALL.CAP]]),"",  SUM(TBL_DATA[[#This Row],[LARGE.CAP]:[SMALL.CAP]])*SQRT(252))</f>
        <v>6.7683021058580442E-2</v>
      </c>
    </row>
    <row r="963" spans="1:67" x14ac:dyDescent="0.25">
      <c r="A963" s="3">
        <f>DATE(YEAR(TBL_DATA[[#This Row],[Date]]), MONTH(TBL_DATA[[#This Row],[Date]]), DAY(TBL_DATA[[#This Row],[Date]]))</f>
        <v>42136</v>
      </c>
      <c r="B963" s="73" t="s">
        <v>1103</v>
      </c>
      <c r="C963" s="11">
        <v>2.2335549712721516E-4</v>
      </c>
      <c r="D963" s="6">
        <v>0.22762562975454737</v>
      </c>
      <c r="E963" s="83">
        <v>-1.09396170022662E-2</v>
      </c>
      <c r="F963" s="55">
        <v>0.1361447291695288</v>
      </c>
      <c r="G963" s="121">
        <v>0.12901155012796819</v>
      </c>
      <c r="H963" s="120">
        <v>2.4517682293084321E-3</v>
      </c>
      <c r="I963" s="55">
        <v>-4.8750915149342378E-2</v>
      </c>
      <c r="J963" s="6">
        <v>0.40807170417122302</v>
      </c>
      <c r="K963" s="6">
        <v>0.1967320424438469</v>
      </c>
      <c r="L963" s="6">
        <v>2.354525708267241E-3</v>
      </c>
      <c r="M963" s="6">
        <v>4.1703594149822124E-2</v>
      </c>
      <c r="N963" s="6">
        <v>3.0218564072058116E-2</v>
      </c>
      <c r="O963" s="6">
        <v>-1.3070627324101136E-2</v>
      </c>
      <c r="P963" s="55">
        <v>-6.9434679493209457E-3</v>
      </c>
      <c r="Q963" s="55">
        <v>-6.0603326883920811E-3</v>
      </c>
      <c r="R963" s="6">
        <v>-1.9025253270669729E-2</v>
      </c>
      <c r="S963" s="83">
        <v>4.1093980712678814E-2</v>
      </c>
      <c r="T963" s="87">
        <v>-0.46296934345909757</v>
      </c>
      <c r="U963" s="83">
        <v>-4.4548670928599599E-2</v>
      </c>
      <c r="V963" s="83">
        <v>4.0651745673621294E-2</v>
      </c>
      <c r="W963" s="29">
        <v>-1.0958612032621025</v>
      </c>
      <c r="X963">
        <v>0.35918177866919726</v>
      </c>
      <c r="Y963">
        <v>0.4435448595619691</v>
      </c>
      <c r="Z963" s="5">
        <v>0</v>
      </c>
      <c r="AA963">
        <v>0</v>
      </c>
      <c r="AB963" s="5">
        <f>SUM(TBL_DATA[[#This Row],[Consumer.Discretionary.1]:[Utilities.1]])*SQRT(252)</f>
        <v>6.5636822911286363E-2</v>
      </c>
      <c r="AC963" s="5">
        <v>0.25772066737508498</v>
      </c>
      <c r="AD963" s="5">
        <v>4.9131346723916003E-2</v>
      </c>
      <c r="AE963" s="5">
        <v>0.15864741494981496</v>
      </c>
      <c r="AF963" s="5">
        <v>0.10149930810447699</v>
      </c>
      <c r="AG963" s="5">
        <v>-3.163977973934E-3</v>
      </c>
      <c r="AH963" s="5">
        <v>8.4921027650630004E-3</v>
      </c>
      <c r="AI963" s="13">
        <v>0.38766338549773599</v>
      </c>
      <c r="AJ963" s="13">
        <v>1.8874481483653997E-2</v>
      </c>
      <c r="AK963" s="13">
        <v>0</v>
      </c>
      <c r="AL963" s="13">
        <v>2.5628157974620997E-2</v>
      </c>
      <c r="AM963" s="13">
        <v>-0.33996530660342394</v>
      </c>
      <c r="AN963" s="13">
        <v>1.1533831046657568</v>
      </c>
      <c r="AO963" s="13">
        <v>-0.48885552436874796</v>
      </c>
      <c r="AP963" s="13">
        <v>0.66452758029700876</v>
      </c>
      <c r="AQ963" s="13">
        <v>1.6422386290345048</v>
      </c>
      <c r="AR963" s="19">
        <v>1.5791600879383417E-3</v>
      </c>
      <c r="AS963" s="19">
        <v>-1.229583257957466E-5</v>
      </c>
      <c r="AT963" s="19">
        <v>6.4579302153173394E-4</v>
      </c>
      <c r="AU963" s="19">
        <v>2.4201092219517474E-4</v>
      </c>
      <c r="AV963" s="19">
        <v>-1.1541806845685648E-5</v>
      </c>
      <c r="AW963" s="19">
        <v>3.2024772122715223E-4</v>
      </c>
      <c r="AX963" s="19">
        <v>2.1343111702609726E-5</v>
      </c>
      <c r="AY963" s="19">
        <v>2.4925103035318566E-3</v>
      </c>
      <c r="AZ963" s="19">
        <v>-1.2095819744944627E-3</v>
      </c>
      <c r="BA963" s="19">
        <v>6.4680017310934815E-5</v>
      </c>
      <c r="BB963" s="19">
        <v>2.4056254259719776E-6</v>
      </c>
      <c r="BC963" s="19">
        <v>1.6698741759673701E-4</v>
      </c>
      <c r="BD963" s="19">
        <v>-4.3024269486611729E-4</v>
      </c>
      <c r="BE963" s="19">
        <v>2.5182264679868077E-4</v>
      </c>
      <c r="BF963" s="19">
        <v>2.2837553975075305E-4</v>
      </c>
      <c r="BG963" s="19">
        <v>1.5847308070673141E-3</v>
      </c>
      <c r="BH963" s="19">
        <v>2.3330574805966861E-3</v>
      </c>
      <c r="BI963" t="s">
        <v>978</v>
      </c>
      <c r="BJ963" t="s">
        <v>858</v>
      </c>
      <c r="BK963" s="5">
        <v>0.10430873930454254</v>
      </c>
      <c r="BL963" s="5" t="s">
        <v>1093</v>
      </c>
      <c r="BM963" s="5" t="s">
        <v>858</v>
      </c>
      <c r="BN963" s="5">
        <v>-1.4855863526463509E-2</v>
      </c>
      <c r="BO963" s="5">
        <f xml:space="preserve"> IF(ISBLANK(TBL_DATA[[#This Row],[SMALL.CAP]]),"",  SUM(TBL_DATA[[#This Row],[LARGE.CAP]:[SMALL.CAP]])*SQRT(252))</f>
        <v>6.5636822911286377E-2</v>
      </c>
    </row>
    <row r="964" spans="1:67" x14ac:dyDescent="0.25">
      <c r="A964" s="3">
        <f>DATE(YEAR(TBL_DATA[[#This Row],[Date]]), MONTH(TBL_DATA[[#This Row],[Date]]), DAY(TBL_DATA[[#This Row],[Date]]))</f>
        <v>42137</v>
      </c>
      <c r="B964" s="73" t="s">
        <v>1104</v>
      </c>
      <c r="C964" s="11">
        <v>-1.2158796303568078E-3</v>
      </c>
      <c r="D964" s="6">
        <v>0.22613298475762478</v>
      </c>
      <c r="E964" s="83">
        <v>-1.6207033518976677E-2</v>
      </c>
      <c r="F964" s="55">
        <v>0.13630838233349044</v>
      </c>
      <c r="G964" s="121">
        <v>0.1289000772434514</v>
      </c>
      <c r="H964" s="120">
        <v>2.4560065668029173E-3</v>
      </c>
      <c r="I964" s="55">
        <v>-5.3948142285867196E-2</v>
      </c>
      <c r="J964" s="6">
        <v>0.40544206044407288</v>
      </c>
      <c r="K964" s="6">
        <v>0.19366038729498206</v>
      </c>
      <c r="L964" s="6">
        <v>2.3629500101245296E-3</v>
      </c>
      <c r="M964" s="6">
        <v>4.17730135102405E-2</v>
      </c>
      <c r="N964" s="6">
        <v>3.0316250884288905E-2</v>
      </c>
      <c r="O964" s="6">
        <v>-1.4270614644938728E-2</v>
      </c>
      <c r="P964" s="55">
        <v>-6.9770321733656458E-3</v>
      </c>
      <c r="Q964" s="55">
        <v>-6.0924268548499865E-3</v>
      </c>
      <c r="R964" s="6">
        <v>-1.8603983262905688E-2</v>
      </c>
      <c r="S964" s="83">
        <v>4.1079446705827444E-2</v>
      </c>
      <c r="T964" s="87">
        <v>-0.45287813626434664</v>
      </c>
      <c r="U964" s="83">
        <v>-4.6891456442590074E-2</v>
      </c>
      <c r="V964" s="83">
        <v>4.0729096231449879E-2</v>
      </c>
      <c r="W964" s="29">
        <v>-1.1513011773234927</v>
      </c>
      <c r="X964">
        <v>0.35902656899378826</v>
      </c>
      <c r="Y964">
        <v>0.44006861657584956</v>
      </c>
      <c r="Z964" s="5">
        <v>0</v>
      </c>
      <c r="AA964">
        <v>0</v>
      </c>
      <c r="AB964" s="5">
        <f>SUM(TBL_DATA[[#This Row],[Consumer.Discretionary.1]:[Utilities.1]])*SQRT(252)</f>
        <v>6.3638276205074229E-2</v>
      </c>
      <c r="AC964" s="5">
        <v>0.264587221710124</v>
      </c>
      <c r="AD964" s="5">
        <v>4.5178436917802996E-2</v>
      </c>
      <c r="AE964" s="5">
        <v>0.15702396462724399</v>
      </c>
      <c r="AF964" s="5">
        <v>0.100989445843873</v>
      </c>
      <c r="AG964" s="5">
        <v>-3.1509694644240001E-3</v>
      </c>
      <c r="AH964" s="5">
        <v>7.3017553992610019E-3</v>
      </c>
      <c r="AI964" s="13">
        <v>0.38555701640896195</v>
      </c>
      <c r="AJ964" s="13">
        <v>1.8485888455088001E-2</v>
      </c>
      <c r="AK964" s="13">
        <v>0</v>
      </c>
      <c r="AL964" s="13">
        <v>2.5810269089936999E-2</v>
      </c>
      <c r="AM964" s="13">
        <v>-0.421130088283168</v>
      </c>
      <c r="AN964" s="13">
        <v>1.2290814230201272</v>
      </c>
      <c r="AO964" s="13">
        <v>-0.64842848231542694</v>
      </c>
      <c r="AP964" s="13">
        <v>0.5806529407047003</v>
      </c>
      <c r="AQ964" s="13">
        <v>1.8775099053355542</v>
      </c>
      <c r="AR964" s="19">
        <v>1.5329935395702481E-3</v>
      </c>
      <c r="AS964" s="19">
        <v>-1.1053633194169202E-5</v>
      </c>
      <c r="AT964" s="19">
        <v>6.2328102370389415E-4</v>
      </c>
      <c r="AU964" s="19">
        <v>2.3557958170367324E-4</v>
      </c>
      <c r="AV964" s="19">
        <v>-1.1173698309287862E-5</v>
      </c>
      <c r="AW964" s="19">
        <v>3.1015479902206524E-4</v>
      </c>
      <c r="AX964" s="19">
        <v>2.101263025396363E-5</v>
      </c>
      <c r="AY964" s="19">
        <v>2.4140381197854961E-3</v>
      </c>
      <c r="AZ964" s="19">
        <v>-1.1712357662009244E-3</v>
      </c>
      <c r="BA964" s="19">
        <v>6.2934305485774702E-5</v>
      </c>
      <c r="BB964" s="19">
        <v>2.3036863570214727E-6</v>
      </c>
      <c r="BC964" s="19">
        <v>1.6191434057334081E-4</v>
      </c>
      <c r="BD964" s="19">
        <v>-4.1718499431050386E-4</v>
      </c>
      <c r="BE964" s="19">
        <v>2.4384793700806627E-4</v>
      </c>
      <c r="BF964" s="19">
        <v>2.2148535042001207E-4</v>
      </c>
      <c r="BG964" s="19">
        <v>1.536939140533325E-3</v>
      </c>
      <c r="BH964" s="19">
        <v>2.2618328139535149E-3</v>
      </c>
      <c r="BI964" t="s">
        <v>978</v>
      </c>
      <c r="BJ964" t="s">
        <v>858</v>
      </c>
      <c r="BK964" s="5">
        <v>0.10557045787572861</v>
      </c>
      <c r="BL964" s="5" t="s">
        <v>1093</v>
      </c>
      <c r="BM964" s="5" t="s">
        <v>858</v>
      </c>
      <c r="BN964" s="5">
        <v>-1.4292790554463863E-2</v>
      </c>
      <c r="BO964" s="5">
        <f xml:space="preserve"> IF(ISBLANK(TBL_DATA[[#This Row],[SMALL.CAP]]),"",  SUM(TBL_DATA[[#This Row],[LARGE.CAP]:[SMALL.CAP]])*SQRT(252))</f>
        <v>6.3638276205074243E-2</v>
      </c>
    </row>
    <row r="965" spans="1:67" x14ac:dyDescent="0.25">
      <c r="A965" s="3">
        <f>DATE(YEAR(TBL_DATA[[#This Row],[Date]]), MONTH(TBL_DATA[[#This Row],[Date]]), DAY(TBL_DATA[[#This Row],[Date]]))</f>
        <v>42138</v>
      </c>
      <c r="B965" s="73" t="s">
        <v>1105</v>
      </c>
      <c r="C965" s="11">
        <v>5.842430694138704E-3</v>
      </c>
      <c r="D965" s="6">
        <v>0.23329658174286871</v>
      </c>
      <c r="E965" s="83">
        <v>3.4345505003936516E-3</v>
      </c>
      <c r="F965" s="55">
        <v>0.15480353964923368</v>
      </c>
      <c r="G965" s="121">
        <v>0.15518469132570822</v>
      </c>
      <c r="H965" s="120">
        <v>2.5119201061535828E-3</v>
      </c>
      <c r="I965" s="55">
        <v>-3.1709113898925501E-2</v>
      </c>
      <c r="J965" s="6">
        <v>0.42624174291766576</v>
      </c>
      <c r="K965" s="6">
        <v>0.19422540444793385</v>
      </c>
      <c r="L965" s="6">
        <v>2.4531930186081278E-3</v>
      </c>
      <c r="M965" s="6">
        <v>4.3383561824136239E-2</v>
      </c>
      <c r="N965" s="6">
        <v>3.0316250884288905E-2</v>
      </c>
      <c r="O965" s="6">
        <v>-8.5115590278257436E-3</v>
      </c>
      <c r="P965" s="55">
        <v>-7.1582136352266977E-3</v>
      </c>
      <c r="Q965" s="55">
        <v>-6.2395025751214505E-3</v>
      </c>
      <c r="R965" s="6">
        <v>-7.9165145793278491E-3</v>
      </c>
      <c r="S965" s="83">
        <v>4.128954072342185E-2</v>
      </c>
      <c r="T965" s="87">
        <v>-0.19173171802410333</v>
      </c>
      <c r="U965" s="83">
        <v>-3.2701398577168694E-2</v>
      </c>
      <c r="V965" s="83">
        <v>4.114492165082885E-2</v>
      </c>
      <c r="W965" s="29">
        <v>-0.79478577829567787</v>
      </c>
      <c r="X965">
        <v>0.39393488208802768</v>
      </c>
      <c r="Y965">
        <v>0.44071011384801906</v>
      </c>
      <c r="Z965" s="5">
        <v>0</v>
      </c>
      <c r="AA965">
        <v>0</v>
      </c>
      <c r="AB965" s="5">
        <f>SUM(TBL_DATA[[#This Row],[Consumer.Discretionary.1]:[Utilities.1]])*SQRT(252)</f>
        <v>6.2180511952557381E-2</v>
      </c>
      <c r="AC965" s="5">
        <v>0.26405994270074995</v>
      </c>
      <c r="AD965" s="5">
        <v>4.2915224409593999E-2</v>
      </c>
      <c r="AE965" s="5">
        <v>0.15634085940077602</v>
      </c>
      <c r="AF965" s="5">
        <v>9.7722232089998001E-2</v>
      </c>
      <c r="AG965" s="5">
        <v>-3.801080009948E-3</v>
      </c>
      <c r="AH965" s="5">
        <v>6.8667584799249988E-3</v>
      </c>
      <c r="AI965" s="13">
        <v>0.39920707833862201</v>
      </c>
      <c r="AJ965" s="13">
        <v>1.1346050283655998E-2</v>
      </c>
      <c r="AK965" s="13">
        <v>0</v>
      </c>
      <c r="AL965" s="13">
        <v>2.5181621494738002E-2</v>
      </c>
      <c r="AM965" s="13">
        <v>-0.40598240801610186</v>
      </c>
      <c r="AN965" s="13">
        <v>1.1989558720902609</v>
      </c>
      <c r="AO965" s="13">
        <v>-0.60509959291825188</v>
      </c>
      <c r="AP965" s="13">
        <v>0.59385627917200901</v>
      </c>
      <c r="AQ965" s="13">
        <v>1.8040554650085128</v>
      </c>
      <c r="AR965" s="19">
        <v>1.4906185364758396E-3</v>
      </c>
      <c r="AS965" s="19">
        <v>1.1283339744180901E-4</v>
      </c>
      <c r="AT965" s="19">
        <v>6.4987163940141365E-4</v>
      </c>
      <c r="AU965" s="19">
        <v>2.0225041632095989E-4</v>
      </c>
      <c r="AV965" s="19">
        <v>-1.163944264783543E-5</v>
      </c>
      <c r="AW965" s="19">
        <v>2.9260676622585799E-4</v>
      </c>
      <c r="AX965" s="19">
        <v>3.4086096562523777E-5</v>
      </c>
      <c r="AY965" s="19">
        <v>2.1847549429004033E-3</v>
      </c>
      <c r="AZ965" s="19">
        <v>-1.0975123780912919E-3</v>
      </c>
      <c r="BA965" s="19">
        <v>5.7546707484535326E-5</v>
      </c>
      <c r="BB965" s="19">
        <v>1.587389857834924E-6</v>
      </c>
      <c r="BC965" s="19">
        <v>1.3911518846964141E-4</v>
      </c>
      <c r="BD965" s="19">
        <v>-4.1527548388480619E-4</v>
      </c>
      <c r="BE965" s="19">
        <v>2.0516847270382304E-4</v>
      </c>
      <c r="BF965" s="19">
        <v>2.1074216869247382E-4</v>
      </c>
      <c r="BG965" s="19">
        <v>1.5164020084181113E-3</v>
      </c>
      <c r="BH965" s="19">
        <v>2.2608517175328074E-3</v>
      </c>
      <c r="BI965" t="s">
        <v>978</v>
      </c>
      <c r="BJ965" t="s">
        <v>858</v>
      </c>
      <c r="BK965" s="5">
        <v>0.10796073079109192</v>
      </c>
      <c r="BL965" s="5" t="s">
        <v>1093</v>
      </c>
      <c r="BM965" s="5" t="s">
        <v>858</v>
      </c>
      <c r="BN965" s="5">
        <v>-1.4104263857007027E-2</v>
      </c>
      <c r="BO965" s="5">
        <f xml:space="preserve"> IF(ISBLANK(TBL_DATA[[#This Row],[SMALL.CAP]]),"",  SUM(TBL_DATA[[#This Row],[LARGE.CAP]:[SMALL.CAP]])*SQRT(252))</f>
        <v>6.2180511952557381E-2</v>
      </c>
    </row>
    <row r="966" spans="1:67" x14ac:dyDescent="0.25">
      <c r="A966" s="3">
        <f>DATE(YEAR(TBL_DATA[[#This Row],[Date]]), MONTH(TBL_DATA[[#This Row],[Date]]), DAY(TBL_DATA[[#This Row],[Date]]))</f>
        <v>42139</v>
      </c>
      <c r="B966" s="73" t="s">
        <v>1106</v>
      </c>
      <c r="C966" s="11">
        <v>-3.99306111308968E-3</v>
      </c>
      <c r="D966" s="6">
        <v>0.22837195312140479</v>
      </c>
      <c r="E966" s="83">
        <v>-2.8277980620978971E-2</v>
      </c>
      <c r="F966" s="55">
        <v>0.14881250968167611</v>
      </c>
      <c r="G966" s="121">
        <v>0.14450470141056326</v>
      </c>
      <c r="H966" s="120">
        <v>2.5120647727363108E-3</v>
      </c>
      <c r="I966" s="55">
        <v>-6.0938434202360781E-2</v>
      </c>
      <c r="J966" s="6">
        <v>0.38974698672423419</v>
      </c>
      <c r="K966" s="6">
        <v>0.16466654819148832</v>
      </c>
      <c r="L966" s="6">
        <v>2.4822867923639351E-3</v>
      </c>
      <c r="M966" s="6">
        <v>4.3114394391062627E-2</v>
      </c>
      <c r="N966" s="6">
        <v>3.1350489882785305E-2</v>
      </c>
      <c r="O966" s="6">
        <v>-1.2470632965549622E-2</v>
      </c>
      <c r="P966" s="55">
        <v>-7.2506274727665966E-3</v>
      </c>
      <c r="Q966" s="55">
        <v>-6.3376164309951891E-3</v>
      </c>
      <c r="R966" s="6">
        <v>-1.7020516053042001E-2</v>
      </c>
      <c r="S966" s="83">
        <v>4.1698976994572395E-2</v>
      </c>
      <c r="T966" s="87">
        <v>-0.40817586616711049</v>
      </c>
      <c r="U966" s="83">
        <v>-4.3050866086694839E-2</v>
      </c>
      <c r="V966" s="83">
        <v>4.184386561174544E-2</v>
      </c>
      <c r="W966" s="29">
        <v>-1.0288453386727874</v>
      </c>
      <c r="X966">
        <v>0.38013774005031808</v>
      </c>
      <c r="Y966">
        <v>0.40579126184713271</v>
      </c>
      <c r="Z966" s="5">
        <v>0</v>
      </c>
      <c r="AA966">
        <v>0</v>
      </c>
      <c r="AB966" s="5">
        <f>SUM(TBL_DATA[[#This Row],[Consumer.Discretionary.1]:[Utilities.1]])*SQRT(252)</f>
        <v>6.293348967629836E-2</v>
      </c>
      <c r="AC966" s="5">
        <v>0.25822110529466402</v>
      </c>
      <c r="AD966" s="5">
        <v>4.2727153900615003E-2</v>
      </c>
      <c r="AE966" s="5">
        <v>0.15616738417759302</v>
      </c>
      <c r="AF966" s="5">
        <v>0.10024393950709699</v>
      </c>
      <c r="AG966" s="5">
        <v>-4.1180792467369999E-3</v>
      </c>
      <c r="AH966" s="5">
        <v>7.6326219113479997E-3</v>
      </c>
      <c r="AI966" s="13">
        <v>0.39848695026099185</v>
      </c>
      <c r="AJ966" s="13">
        <v>1.4276231342849999E-2</v>
      </c>
      <c r="AK966" s="13">
        <v>0</v>
      </c>
      <c r="AL966" s="13">
        <v>2.5016615032683001E-2</v>
      </c>
      <c r="AM966" s="13">
        <v>-0.40620677180789089</v>
      </c>
      <c r="AN966" s="13">
        <v>1.1783174662691336</v>
      </c>
      <c r="AO966" s="13">
        <v>-0.58587031589591998</v>
      </c>
      <c r="AP966" s="13">
        <v>0.5924471503732136</v>
      </c>
      <c r="AQ966" s="13">
        <v>1.7641877821650536</v>
      </c>
      <c r="AR966" s="19">
        <v>1.4242563418401409E-3</v>
      </c>
      <c r="AS966" s="19">
        <v>1.2002920567650808E-4</v>
      </c>
      <c r="AT966" s="19">
        <v>6.1334651010114174E-4</v>
      </c>
      <c r="AU966" s="19">
        <v>1.8356055974161789E-4</v>
      </c>
      <c r="AV966" s="19">
        <v>-1.2565259230909294E-5</v>
      </c>
      <c r="AW966" s="19">
        <v>2.6897970916364098E-4</v>
      </c>
      <c r="AX966" s="19">
        <v>2.9611133702331401E-5</v>
      </c>
      <c r="AY966" s="19">
        <v>2.521896627976888E-3</v>
      </c>
      <c r="AZ966" s="19">
        <v>-1.2684515543531327E-3</v>
      </c>
      <c r="BA966" s="19">
        <v>8.0845799714826183E-5</v>
      </c>
      <c r="BB966" s="19">
        <v>2.9281356892376081E-6</v>
      </c>
      <c r="BC966" s="19">
        <v>1.1307631359448996E-4</v>
      </c>
      <c r="BD966" s="19">
        <v>-5.8188811901494755E-4</v>
      </c>
      <c r="BE966" s="19">
        <v>1.6595519454951145E-4</v>
      </c>
      <c r="BF966" s="19">
        <v>3.7565519126971249E-4</v>
      </c>
      <c r="BG966" s="19">
        <v>1.4204766360550807E-3</v>
      </c>
      <c r="BH966" s="19">
        <v>2.4711619935684436E-3</v>
      </c>
      <c r="BI966" t="s">
        <v>978</v>
      </c>
      <c r="BJ966" t="s">
        <v>858</v>
      </c>
      <c r="BK966" s="5">
        <v>0.10686677694320679</v>
      </c>
      <c r="BL966" s="5" t="s">
        <v>1093</v>
      </c>
      <c r="BM966" s="5" t="s">
        <v>858</v>
      </c>
      <c r="BN966" s="5">
        <v>-1.4353241771459579E-2</v>
      </c>
      <c r="BO966" s="5">
        <f xml:space="preserve"> IF(ISBLANK(TBL_DATA[[#This Row],[SMALL.CAP]]),"",  SUM(TBL_DATA[[#This Row],[LARGE.CAP]:[SMALL.CAP]])*SQRT(252))</f>
        <v>6.2933489676298346E-2</v>
      </c>
    </row>
    <row r="967" spans="1:67" x14ac:dyDescent="0.25">
      <c r="A967" s="3">
        <f>DATE(YEAR(TBL_DATA[[#This Row],[Date]]), MONTH(TBL_DATA[[#This Row],[Date]]), DAY(TBL_DATA[[#This Row],[Date]]))</f>
        <v>42142</v>
      </c>
      <c r="B967" s="73" t="s">
        <v>1107</v>
      </c>
      <c r="C967" s="11">
        <v>4.8252890065620547E-3</v>
      </c>
      <c r="D967" s="6">
        <v>0.23429920280277083</v>
      </c>
      <c r="E967" s="83">
        <v>-7.515564381199713E-4</v>
      </c>
      <c r="F967" s="55">
        <v>0.15424152264153534</v>
      </c>
      <c r="G967" s="121">
        <v>0.14984875784917914</v>
      </c>
      <c r="H967" s="120">
        <v>2.5513111929903491E-3</v>
      </c>
      <c r="I967" s="55">
        <v>-3.0760742748066505E-2</v>
      </c>
      <c r="J967" s="6">
        <v>0.3800066472995392</v>
      </c>
      <c r="K967" s="6">
        <v>0.15106412897366461</v>
      </c>
      <c r="L967" s="6">
        <v>2.5494868711460174E-3</v>
      </c>
      <c r="M967" s="6">
        <v>4.3925388154736109E-2</v>
      </c>
      <c r="N967" s="6">
        <v>3.0959609277511038E-2</v>
      </c>
      <c r="O967" s="6">
        <v>-7.7055183671410621E-3</v>
      </c>
      <c r="P967" s="55">
        <v>-7.2699426307125522E-3</v>
      </c>
      <c r="Q967" s="55">
        <v>-6.3397575970180406E-3</v>
      </c>
      <c r="R967" s="6">
        <v>-4.468844219484347E-3</v>
      </c>
      <c r="S967" s="83">
        <v>4.2001658534554544E-2</v>
      </c>
      <c r="T967" s="87">
        <v>-0.10639685134833074</v>
      </c>
      <c r="U967" s="83">
        <v>-2.8796371159282574E-2</v>
      </c>
      <c r="V967" s="83">
        <v>4.2401959683934079E-2</v>
      </c>
      <c r="W967" s="29">
        <v>-0.67912830854828143</v>
      </c>
      <c r="X967">
        <v>0.38710303260137235</v>
      </c>
      <c r="Y967">
        <v>0.38866969134943435</v>
      </c>
      <c r="Z967" s="5">
        <v>0</v>
      </c>
      <c r="AA967">
        <v>0</v>
      </c>
      <c r="AB967" s="5">
        <f>SUM(TBL_DATA[[#This Row],[Consumer.Discretionary.1]:[Utilities.1]])*SQRT(252)</f>
        <v>6.2087956421720616E-2</v>
      </c>
      <c r="AC967" s="5">
        <v>0.26297496709592699</v>
      </c>
      <c r="AD967" s="5">
        <v>3.8607441078655005E-2</v>
      </c>
      <c r="AE967" s="5">
        <v>0.15440566358942501</v>
      </c>
      <c r="AF967" s="5">
        <v>9.8340098851464997E-2</v>
      </c>
      <c r="AG967" s="5">
        <v>-4.4894677617870003E-3</v>
      </c>
      <c r="AH967" s="5">
        <v>7.6117500352759996E-3</v>
      </c>
      <c r="AI967" s="13">
        <v>0.39668107003141906</v>
      </c>
      <c r="AJ967" s="13">
        <v>1.1298575433469999E-2</v>
      </c>
      <c r="AK967" s="13">
        <v>0</v>
      </c>
      <c r="AL967" s="13">
        <v>2.4539201105723E-2</v>
      </c>
      <c r="AM967" s="13">
        <v>-0.39973113904637397</v>
      </c>
      <c r="AN967" s="13">
        <v>1.1773317313427503</v>
      </c>
      <c r="AO967" s="13">
        <v>-0.58709357092955106</v>
      </c>
      <c r="AP967" s="13">
        <v>0.59023816041319921</v>
      </c>
      <c r="AQ967" s="13">
        <v>1.7644253022723013</v>
      </c>
      <c r="AR967" s="19">
        <v>1.4240533112947387E-3</v>
      </c>
      <c r="AS967" s="19">
        <v>1.1076732545290638E-4</v>
      </c>
      <c r="AT967" s="19">
        <v>6.4783417513170224E-4</v>
      </c>
      <c r="AU967" s="19">
        <v>1.9233338991465161E-4</v>
      </c>
      <c r="AV967" s="19">
        <v>-1.2386563413737314E-5</v>
      </c>
      <c r="AW967" s="19">
        <v>2.6332241165977194E-4</v>
      </c>
      <c r="AX967" s="19">
        <v>3.8343403217362096E-5</v>
      </c>
      <c r="AY967" s="19">
        <v>2.4032320526295998E-3</v>
      </c>
      <c r="AZ967" s="19">
        <v>-1.2315018679158389E-3</v>
      </c>
      <c r="BA967" s="19">
        <v>7.1448873793041908E-5</v>
      </c>
      <c r="BB967" s="19">
        <v>3.727109761717619E-6</v>
      </c>
      <c r="BC967" s="19">
        <v>2.2239872141933324E-4</v>
      </c>
      <c r="BD967" s="19">
        <v>-5.7268728706461351E-4</v>
      </c>
      <c r="BE967" s="19">
        <v>2.6963323514296464E-4</v>
      </c>
      <c r="BF967" s="19">
        <v>2.7568061862947657E-4</v>
      </c>
      <c r="BG967" s="19">
        <v>1.3579148644303927E-3</v>
      </c>
      <c r="BH967" s="19">
        <v>2.3582334689683619E-3</v>
      </c>
      <c r="BI967" t="s">
        <v>978</v>
      </c>
      <c r="BJ967" t="s">
        <v>858</v>
      </c>
      <c r="BK967" s="5">
        <v>0.10610544681549072</v>
      </c>
      <c r="BL967" s="5" t="s">
        <v>1093</v>
      </c>
      <c r="BM967" s="5" t="s">
        <v>858</v>
      </c>
      <c r="BN967" s="5">
        <v>-1.4066063798964024E-2</v>
      </c>
      <c r="BO967" s="5">
        <f xml:space="preserve"> IF(ISBLANK(TBL_DATA[[#This Row],[SMALL.CAP]]),"",  SUM(TBL_DATA[[#This Row],[LARGE.CAP]:[SMALL.CAP]])*SQRT(252))</f>
        <v>6.2087956421720603E-2</v>
      </c>
    </row>
    <row r="968" spans="1:67" x14ac:dyDescent="0.25">
      <c r="A968" s="3">
        <f>DATE(YEAR(TBL_DATA[[#This Row],[Date]]), MONTH(TBL_DATA[[#This Row],[Date]]), DAY(TBL_DATA[[#This Row],[Date]]))</f>
        <v>42143</v>
      </c>
      <c r="B968" s="73" t="s">
        <v>1108</v>
      </c>
      <c r="C968" s="11">
        <v>-1.5884890004780681E-3</v>
      </c>
      <c r="D968" s="6">
        <v>0.23233853209581978</v>
      </c>
      <c r="E968" s="83">
        <v>-1.965513721575185E-2</v>
      </c>
      <c r="F968" s="55">
        <v>0.15525929308347139</v>
      </c>
      <c r="G968" s="121">
        <v>0.15431258592783689</v>
      </c>
      <c r="H968" s="120">
        <v>2.524174647032743E-3</v>
      </c>
      <c r="I968" s="55">
        <v>-4.8372288784625739E-2</v>
      </c>
      <c r="J968" s="6">
        <v>0.36996282837842071</v>
      </c>
      <c r="K968" s="6">
        <v>0.14565310678016985</v>
      </c>
      <c r="L968" s="6">
        <v>2.5370649701954378E-3</v>
      </c>
      <c r="M968" s="6">
        <v>4.357272659742719E-2</v>
      </c>
      <c r="N968" s="6">
        <v>3.1122188159490114E-2</v>
      </c>
      <c r="O968" s="6">
        <v>-9.2817672364499115E-3</v>
      </c>
      <c r="P968" s="55">
        <v>-7.2870952277226198E-3</v>
      </c>
      <c r="Q968" s="55">
        <v>-6.3643783238807698E-3</v>
      </c>
      <c r="R968" s="6">
        <v>-1.0599541029462367E-2</v>
      </c>
      <c r="S968" s="83">
        <v>4.1990661447467201E-2</v>
      </c>
      <c r="T968" s="87">
        <v>-0.25242615057929058</v>
      </c>
      <c r="U968" s="83">
        <v>-3.6870496585388768E-2</v>
      </c>
      <c r="V968" s="83">
        <v>4.2454135505447535E-2</v>
      </c>
      <c r="W968" s="29">
        <v>-0.86847832717398521</v>
      </c>
      <c r="X968">
        <v>0.39282640686165299</v>
      </c>
      <c r="Y968">
        <v>0.38164526301287932</v>
      </c>
      <c r="Z968" s="5">
        <v>0</v>
      </c>
      <c r="AA968">
        <v>0</v>
      </c>
      <c r="AB968" s="5">
        <f>SUM(TBL_DATA[[#This Row],[Consumer.Discretionary.1]:[Utilities.1]])*SQRT(252)</f>
        <v>6.1545915126291068E-2</v>
      </c>
      <c r="AC968" s="5">
        <v>0.27340317992091195</v>
      </c>
      <c r="AD968" s="5">
        <v>4.0672206864280996E-2</v>
      </c>
      <c r="AE968" s="5">
        <v>0.15728999474955901</v>
      </c>
      <c r="AF968" s="5">
        <v>0.10603333140971499</v>
      </c>
      <c r="AG968" s="5">
        <v>-4.7536597112740001E-3</v>
      </c>
      <c r="AH968" s="5">
        <v>8.1634617895179999E-3</v>
      </c>
      <c r="AI968" s="13">
        <v>0.41708281400794989</v>
      </c>
      <c r="AJ968" s="13">
        <v>1.1963192004552E-2</v>
      </c>
      <c r="AK968" s="13">
        <v>0</v>
      </c>
      <c r="AL968" s="13">
        <v>2.5764443915507002E-2</v>
      </c>
      <c r="AM968" s="13">
        <v>-0.35650043591268493</v>
      </c>
      <c r="AN968" s="13">
        <v>1.1781655241333198</v>
      </c>
      <c r="AO968" s="13">
        <v>-0.49904699509528505</v>
      </c>
      <c r="AP968" s="13">
        <v>0.67911852903803471</v>
      </c>
      <c r="AQ968" s="13">
        <v>1.6772125192286049</v>
      </c>
      <c r="AR968" s="19">
        <v>1.479365675778013E-3</v>
      </c>
      <c r="AS968" s="19">
        <v>1.1957155709344555E-4</v>
      </c>
      <c r="AT968" s="19">
        <v>5.5943338208998695E-4</v>
      </c>
      <c r="AU968" s="19">
        <v>1.9819536786610064E-4</v>
      </c>
      <c r="AV968" s="19">
        <v>-1.4519180518924532E-5</v>
      </c>
      <c r="AW968" s="19">
        <v>2.5623555876246734E-4</v>
      </c>
      <c r="AX968" s="19">
        <v>3.404455166951196E-5</v>
      </c>
      <c r="AY968" s="19">
        <v>2.3183086330361797E-3</v>
      </c>
      <c r="AZ968" s="19">
        <v>-1.1240941698204081E-3</v>
      </c>
      <c r="BA968" s="19">
        <v>4.5897508245828837E-5</v>
      </c>
      <c r="BB968" s="19">
        <v>4.589345227669738E-6</v>
      </c>
      <c r="BC968" s="19">
        <v>2.3521654760204065E-4</v>
      </c>
      <c r="BD968" s="19">
        <v>-5.7270574064487091E-4</v>
      </c>
      <c r="BE968" s="19">
        <v>2.1902228432982748E-4</v>
      </c>
      <c r="BF968" s="19">
        <v>3.9054651799802742E-4</v>
      </c>
      <c r="BG968" s="19">
        <v>1.3947347402080087E-3</v>
      </c>
      <c r="BH968" s="19">
        <v>2.2102138799368377E-3</v>
      </c>
      <c r="BI968" t="s">
        <v>978</v>
      </c>
      <c r="BJ968" t="s">
        <v>858</v>
      </c>
      <c r="BK968" s="5">
        <v>0.11084212362766266</v>
      </c>
      <c r="BL968" s="5" t="s">
        <v>1093</v>
      </c>
      <c r="BM968" s="5" t="s">
        <v>858</v>
      </c>
      <c r="BN968" s="5">
        <v>-1.4511488378047943E-2</v>
      </c>
      <c r="BO968" s="5">
        <f xml:space="preserve"> IF(ISBLANK(TBL_DATA[[#This Row],[SMALL.CAP]]),"",  SUM(TBL_DATA[[#This Row],[LARGE.CAP]:[SMALL.CAP]])*SQRT(252))</f>
        <v>6.1545915126291061E-2</v>
      </c>
    </row>
    <row r="969" spans="1:67" x14ac:dyDescent="0.25">
      <c r="A969" s="3">
        <f>DATE(YEAR(TBL_DATA[[#This Row],[Date]]), MONTH(TBL_DATA[[#This Row],[Date]]), DAY(TBL_DATA[[#This Row],[Date]]))</f>
        <v>42144</v>
      </c>
      <c r="B969" s="73" t="s">
        <v>1109</v>
      </c>
      <c r="C969" s="11">
        <v>1.1465275920763502E-3</v>
      </c>
      <c r="D969" s="6">
        <v>0.23375144222564637</v>
      </c>
      <c r="E969" s="83">
        <v>-1.3892672037987164E-2</v>
      </c>
      <c r="F969" s="55">
        <v>0.15470280983886964</v>
      </c>
      <c r="G969" s="121">
        <v>0.15278500837678621</v>
      </c>
      <c r="H969" s="120">
        <v>2.5298742510426507E-3</v>
      </c>
      <c r="I969" s="55">
        <v>-4.2144171616563475E-2</v>
      </c>
      <c r="J969" s="6">
        <v>0.3701010585731509</v>
      </c>
      <c r="K969" s="6">
        <v>0.14532888302359329</v>
      </c>
      <c r="L969" s="6">
        <v>2.5409822573338402E-3</v>
      </c>
      <c r="M969" s="6">
        <v>4.3631725585680681E-2</v>
      </c>
      <c r="N969" s="6">
        <v>3.1115627005976969E-2</v>
      </c>
      <c r="O969" s="6">
        <v>-8.1458814466134344E-3</v>
      </c>
      <c r="P969" s="55">
        <v>-7.2736513276013739E-3</v>
      </c>
      <c r="Q969" s="55">
        <v>-6.3496850329588517E-3</v>
      </c>
      <c r="R969" s="6">
        <v>1.6598803290743813E-3</v>
      </c>
      <c r="S969" s="83">
        <v>4.1475796794436755E-2</v>
      </c>
      <c r="T969" s="87">
        <v>4.0020456684680857E-2</v>
      </c>
      <c r="U969" s="83">
        <v>-2.7225431293755986E-2</v>
      </c>
      <c r="V969" s="83">
        <v>4.2171590768336764E-2</v>
      </c>
      <c r="W969" s="29">
        <v>-0.64558701243485839</v>
      </c>
      <c r="X969">
        <v>0.39087722928918006</v>
      </c>
      <c r="Y969">
        <v>0.38122025526405762</v>
      </c>
      <c r="Z969" s="5">
        <v>0</v>
      </c>
      <c r="AA969">
        <v>0</v>
      </c>
      <c r="AB969" s="5">
        <f>SUM(TBL_DATA[[#This Row],[Consumer.Discretionary.1]:[Utilities.1]])*SQRT(252)</f>
        <v>6.6589458051334066E-2</v>
      </c>
      <c r="AC969" s="5">
        <v>0.26181427589620193</v>
      </c>
      <c r="AD969" s="5">
        <v>4.0734808764116996E-2</v>
      </c>
      <c r="AE969" s="5">
        <v>0.15800300003265799</v>
      </c>
      <c r="AF969" s="5">
        <v>0.10607451179049801</v>
      </c>
      <c r="AG969" s="5">
        <v>-4.7888363719859996E-3</v>
      </c>
      <c r="AH969" s="5">
        <v>8.175305109972001E-3</v>
      </c>
      <c r="AI969" s="13">
        <v>0.41594141587172306</v>
      </c>
      <c r="AJ969" s="13">
        <v>3.9168598767532002E-2</v>
      </c>
      <c r="AK969" s="13">
        <v>0</v>
      </c>
      <c r="AL969" s="13">
        <v>2.6322095207468001E-2</v>
      </c>
      <c r="AM969" s="13">
        <v>-0.37804711829973808</v>
      </c>
      <c r="AN969" s="13">
        <v>1.1946338674270647</v>
      </c>
      <c r="AO969" s="13">
        <v>-0.5212358106586189</v>
      </c>
      <c r="AP969" s="13">
        <v>0.67339805676844577</v>
      </c>
      <c r="AQ969" s="13">
        <v>1.7158696780856837</v>
      </c>
      <c r="AR969" s="19">
        <v>1.3892000112031666E-3</v>
      </c>
      <c r="AS969" s="19">
        <v>1.282932474858586E-4</v>
      </c>
      <c r="AT969" s="19">
        <v>1.1290079363543868E-3</v>
      </c>
      <c r="AU969" s="19">
        <v>2.0152773679576186E-4</v>
      </c>
      <c r="AV969" s="19">
        <v>-1.3771312169468952E-5</v>
      </c>
      <c r="AW969" s="19">
        <v>2.1593349119901649E-4</v>
      </c>
      <c r="AX969" s="19">
        <v>2.3834517750223204E-5</v>
      </c>
      <c r="AY969" s="19">
        <v>2.3132383916136205E-3</v>
      </c>
      <c r="AZ969" s="19">
        <v>-1.2613905816542083E-3</v>
      </c>
      <c r="BA969" s="19">
        <v>6.7129404114676646E-5</v>
      </c>
      <c r="BB969" s="19">
        <v>1.7387273640540158E-6</v>
      </c>
      <c r="BC969" s="19">
        <v>1.3685969172361689E-4</v>
      </c>
      <c r="BD969" s="19">
        <v>-5.3563618448644135E-4</v>
      </c>
      <c r="BE969" s="19">
        <v>4.9241341493219866E-4</v>
      </c>
      <c r="BF969" s="19">
        <v>1.8243173990915189E-4</v>
      </c>
      <c r="BG969" s="19">
        <v>1.0627668247773607E-3</v>
      </c>
      <c r="BH969" s="19">
        <v>2.8559060832012008E-3</v>
      </c>
      <c r="BI969" t="s">
        <v>978</v>
      </c>
      <c r="BJ969" t="s">
        <v>858</v>
      </c>
      <c r="BK969" s="5">
        <v>0.11120443046092987</v>
      </c>
      <c r="BL969" s="5" t="s">
        <v>1093</v>
      </c>
      <c r="BM969" s="5" t="s">
        <v>858</v>
      </c>
      <c r="BN969" s="5">
        <v>-1.4694567769765854E-2</v>
      </c>
      <c r="BO969" s="5">
        <f xml:space="preserve"> IF(ISBLANK(TBL_DATA[[#This Row],[SMALL.CAP]]),"",  SUM(TBL_DATA[[#This Row],[LARGE.CAP]:[SMALL.CAP]])*SQRT(252))</f>
        <v>6.658945805133408E-2</v>
      </c>
    </row>
    <row r="970" spans="1:67" x14ac:dyDescent="0.25">
      <c r="A970" s="3">
        <f>DATE(YEAR(TBL_DATA[[#This Row],[Date]]), MONTH(TBL_DATA[[#This Row],[Date]]), DAY(TBL_DATA[[#This Row],[Date]]))</f>
        <v>42145</v>
      </c>
      <c r="B970" s="73" t="s">
        <v>1110</v>
      </c>
      <c r="C970" s="11">
        <v>2.8300478860504253E-3</v>
      </c>
      <c r="D970" s="6">
        <v>0.23724301788662872</v>
      </c>
      <c r="E970" s="83">
        <v>9.0089045150518743E-3</v>
      </c>
      <c r="F970" s="55">
        <v>0.1634222396800844</v>
      </c>
      <c r="G970" s="121">
        <v>0.16818352739692874</v>
      </c>
      <c r="H970" s="120">
        <v>2.5109163632052274E-3</v>
      </c>
      <c r="I970" s="55">
        <v>-1.9253576043390619E-2</v>
      </c>
      <c r="J970" s="6">
        <v>0.37610032108717784</v>
      </c>
      <c r="K970" s="6">
        <v>0.1489901010155909</v>
      </c>
      <c r="L970" s="6">
        <v>2.5397197402631899E-3</v>
      </c>
      <c r="M970" s="6">
        <v>4.3703755619916573E-2</v>
      </c>
      <c r="N970" s="6">
        <v>3.0721969030733608E-2</v>
      </c>
      <c r="O970" s="6">
        <v>-5.3388867951310592E-3</v>
      </c>
      <c r="P970" s="55">
        <v>-7.2015693586892559E-3</v>
      </c>
      <c r="Q970" s="55">
        <v>-6.276077721582219E-3</v>
      </c>
      <c r="R970" s="6">
        <v>3.9985539496214528E-3</v>
      </c>
      <c r="S970" s="83">
        <v>4.1571359911074697E-2</v>
      </c>
      <c r="T970" s="87">
        <v>9.6185305416391489E-2</v>
      </c>
      <c r="U970" s="83">
        <v>-2.2136458749100196E-2</v>
      </c>
      <c r="V970" s="83">
        <v>4.2378365787400972E-2</v>
      </c>
      <c r="W970" s="29">
        <v>-0.52235281700459846</v>
      </c>
      <c r="X970">
        <v>0.41010185002865901</v>
      </c>
      <c r="Y970">
        <v>0.38599235875285265</v>
      </c>
      <c r="Z970" s="5">
        <v>0</v>
      </c>
      <c r="AA970">
        <v>0</v>
      </c>
      <c r="AB970" s="5">
        <f>SUM(TBL_DATA[[#This Row],[Consumer.Discretionary.1]:[Utilities.1]])*SQRT(252)</f>
        <v>6.4662860626972588E-2</v>
      </c>
      <c r="AC970" s="5">
        <v>0.25730387173631003</v>
      </c>
      <c r="AD970" s="5">
        <v>3.9918532051080001E-2</v>
      </c>
      <c r="AE970" s="5">
        <v>0.16442494806540001</v>
      </c>
      <c r="AF970" s="5">
        <v>0.10742288022875801</v>
      </c>
      <c r="AG970" s="5">
        <v>-4.706749200616E-3</v>
      </c>
      <c r="AH970" s="5">
        <v>8.1904485179149986E-3</v>
      </c>
      <c r="AI970" s="13">
        <v>0.41484470815331603</v>
      </c>
      <c r="AJ970" s="13">
        <v>7.1068330257845008E-2</v>
      </c>
      <c r="AK970" s="13">
        <v>0</v>
      </c>
      <c r="AL970" s="13">
        <v>2.6066987986601002E-2</v>
      </c>
      <c r="AM970" s="13">
        <v>-0.40539257271300705</v>
      </c>
      <c r="AN970" s="13">
        <v>1.2276152507240086</v>
      </c>
      <c r="AO970" s="13">
        <v>-0.5484738656404059</v>
      </c>
      <c r="AP970" s="13">
        <v>0.67914138508360267</v>
      </c>
      <c r="AQ970" s="13">
        <v>1.7760891163644144</v>
      </c>
      <c r="AR970" s="19">
        <v>1.3750074949330578E-3</v>
      </c>
      <c r="AS970" s="19">
        <v>1.2408480823317876E-4</v>
      </c>
      <c r="AT970" s="19">
        <v>1.0820526931716156E-3</v>
      </c>
      <c r="AU970" s="19">
        <v>1.9692117256414496E-4</v>
      </c>
      <c r="AV970" s="19">
        <v>-1.3051636113575699E-5</v>
      </c>
      <c r="AW970" s="19">
        <v>2.0279231611038172E-4</v>
      </c>
      <c r="AX970" s="19">
        <v>2.3698485435825427E-5</v>
      </c>
      <c r="AY970" s="19">
        <v>2.2402739763675008E-3</v>
      </c>
      <c r="AZ970" s="19">
        <v>-1.2178968574580208E-3</v>
      </c>
      <c r="BA970" s="19">
        <v>5.8096198673245682E-5</v>
      </c>
      <c r="BB970" s="19">
        <v>1.3986881064456936E-6</v>
      </c>
      <c r="BC970" s="19">
        <v>1.5733424504242531E-4</v>
      </c>
      <c r="BD970" s="19">
        <v>-5.1892126346928826E-4</v>
      </c>
      <c r="BE970" s="19">
        <v>4.814968391966238E-4</v>
      </c>
      <c r="BF970" s="19">
        <v>1.9469129292519588E-4</v>
      </c>
      <c r="BG970" s="19">
        <v>1.0342658315955272E-3</v>
      </c>
      <c r="BH970" s="19">
        <v>2.7245103947333158E-3</v>
      </c>
      <c r="BI970" t="s">
        <v>978</v>
      </c>
      <c r="BJ970" t="s">
        <v>858</v>
      </c>
      <c r="BK970" s="5">
        <v>0.11296604573726654</v>
      </c>
      <c r="BL970" s="5" t="s">
        <v>1093</v>
      </c>
      <c r="BM970" s="5" t="s">
        <v>858</v>
      </c>
      <c r="BN970" s="5">
        <v>-1.4937390573322773E-2</v>
      </c>
      <c r="BO970" s="5">
        <f xml:space="preserve"> IF(ISBLANK(TBL_DATA[[#This Row],[SMALL.CAP]]),"",  SUM(TBL_DATA[[#This Row],[LARGE.CAP]:[SMALL.CAP]])*SQRT(252))</f>
        <v>6.4662860626972574E-2</v>
      </c>
    </row>
    <row r="971" spans="1:67" x14ac:dyDescent="0.25">
      <c r="A971" s="3">
        <f>DATE(YEAR(TBL_DATA[[#This Row],[Date]]), MONTH(TBL_DATA[[#This Row],[Date]]), DAY(TBL_DATA[[#This Row],[Date]]))</f>
        <v>42146</v>
      </c>
      <c r="B971" s="73" t="s">
        <v>1111</v>
      </c>
      <c r="C971" s="11">
        <v>-1.924836993460864E-3</v>
      </c>
      <c r="D971" s="6">
        <v>0.23486152675589933</v>
      </c>
      <c r="E971" s="83">
        <v>1.3362187303118667E-3</v>
      </c>
      <c r="F971" s="55">
        <v>0.16479217713074057</v>
      </c>
      <c r="G971" s="121">
        <v>0.16994182970433078</v>
      </c>
      <c r="H971" s="120">
        <v>2.5186256785088776E-3</v>
      </c>
      <c r="I971" s="55">
        <v>-2.6038243596487542E-2</v>
      </c>
      <c r="J971" s="6">
        <v>0.37767464237628406</v>
      </c>
      <c r="K971" s="6">
        <v>0.14872400927148899</v>
      </c>
      <c r="L971" s="6">
        <v>2.5506129179896152E-3</v>
      </c>
      <c r="M971" s="6">
        <v>4.3884346240141765E-2</v>
      </c>
      <c r="N971" s="6">
        <v>3.0962224902789801E-2</v>
      </c>
      <c r="O971" s="6">
        <v>-7.2534473017847878E-3</v>
      </c>
      <c r="P971" s="55">
        <v>-7.2666309040373142E-3</v>
      </c>
      <c r="Q971" s="55">
        <v>-6.3373149935609142E-3</v>
      </c>
      <c r="R971" s="6">
        <v>1.0512912537814278E-2</v>
      </c>
      <c r="S971" s="83">
        <v>4.1092305037251496E-2</v>
      </c>
      <c r="T971" s="87">
        <v>0.25583652531256118</v>
      </c>
      <c r="U971" s="83">
        <v>-1.6367152471498225E-2</v>
      </c>
      <c r="V971" s="83">
        <v>4.1929653611315863E-2</v>
      </c>
      <c r="W971" s="29">
        <v>-0.39034790564263333</v>
      </c>
      <c r="X971">
        <v>0.41224001468116944</v>
      </c>
      <c r="Y971">
        <v>0.38564751946756892</v>
      </c>
      <c r="Z971" s="5">
        <v>0</v>
      </c>
      <c r="AA971">
        <v>0</v>
      </c>
      <c r="AB971" s="5">
        <f>SUM(TBL_DATA[[#This Row],[Consumer.Discretionary.1]:[Utilities.1]])*SQRT(252)</f>
        <v>7.3589908990038089E-2</v>
      </c>
      <c r="AC971" s="5">
        <v>0.249096217064392</v>
      </c>
      <c r="AD971" s="5">
        <v>4.2546131583959E-2</v>
      </c>
      <c r="AE971" s="5">
        <v>0.16411321109190502</v>
      </c>
      <c r="AF971" s="5">
        <v>0.10823595927268399</v>
      </c>
      <c r="AG971" s="5">
        <v>-4.6475241814209999E-3</v>
      </c>
      <c r="AH971" s="5">
        <v>8.1467105985660003E-3</v>
      </c>
      <c r="AI971" s="13">
        <v>0.41308092349055803</v>
      </c>
      <c r="AJ971" s="13">
        <v>7.709499571668299E-2</v>
      </c>
      <c r="AK971" s="13">
        <v>0</v>
      </c>
      <c r="AL971" s="13">
        <v>2.6110297651847001E-2</v>
      </c>
      <c r="AM971" s="13">
        <v>-0.40957975293704396</v>
      </c>
      <c r="AN971" s="13">
        <v>1.2229433745926181</v>
      </c>
      <c r="AO971" s="13">
        <v>-0.548746205240489</v>
      </c>
      <c r="AP971" s="13">
        <v>0.67419716935212914</v>
      </c>
      <c r="AQ971" s="13">
        <v>1.7716895798331072</v>
      </c>
      <c r="AR971" s="19">
        <v>8.6811360868290779E-4</v>
      </c>
      <c r="AS971" s="19">
        <v>4.6378919640321762E-5</v>
      </c>
      <c r="AT971" s="19">
        <v>1.9584676031404505E-3</v>
      </c>
      <c r="AU971" s="19">
        <v>1.403718006930564E-4</v>
      </c>
      <c r="AV971" s="19">
        <v>-4.9013215799670266E-6</v>
      </c>
      <c r="AW971" s="19">
        <v>4.5697624787378432E-4</v>
      </c>
      <c r="AX971" s="19">
        <v>2.5549307594268238E-5</v>
      </c>
      <c r="AY971" s="19">
        <v>2.2217278312703726E-3</v>
      </c>
      <c r="AZ971" s="19">
        <v>-1.1250193531689736E-3</v>
      </c>
      <c r="BA971" s="19">
        <v>4.4255736435936656E-5</v>
      </c>
      <c r="BB971" s="19">
        <v>3.8081477872980165E-6</v>
      </c>
      <c r="BC971" s="19">
        <v>3.0446601719171998E-4</v>
      </c>
      <c r="BD971" s="19">
        <v>-5.3093569801769796E-4</v>
      </c>
      <c r="BE971" s="19">
        <v>5.3457756822974023E-4</v>
      </c>
      <c r="BF971" s="19">
        <v>-1.4366273577833891E-4</v>
      </c>
      <c r="BG971" s="19">
        <v>8.5642473123816003E-4</v>
      </c>
      <c r="BH971" s="19">
        <v>3.6148586455058717E-3</v>
      </c>
      <c r="BI971" t="s">
        <v>978</v>
      </c>
      <c r="BJ971" t="s">
        <v>858</v>
      </c>
      <c r="BK971" s="5">
        <v>0.11451917886734009</v>
      </c>
      <c r="BL971" s="5" t="s">
        <v>1093</v>
      </c>
      <c r="BM971" s="5" t="s">
        <v>858</v>
      </c>
      <c r="BN971" s="5">
        <v>-1.4876002445816994E-2</v>
      </c>
      <c r="BO971" s="5">
        <f xml:space="preserve"> IF(ISBLANK(TBL_DATA[[#This Row],[SMALL.CAP]]),"",  SUM(TBL_DATA[[#This Row],[LARGE.CAP]:[SMALL.CAP]])*SQRT(252))</f>
        <v>7.3589908990038075E-2</v>
      </c>
    </row>
    <row r="972" spans="1:67" x14ac:dyDescent="0.25">
      <c r="A972" s="3">
        <f>DATE(YEAR(TBL_DATA[[#This Row],[Date]]), MONTH(TBL_DATA[[#This Row],[Date]]), DAY(TBL_DATA[[#This Row],[Date]]))</f>
        <v>42150</v>
      </c>
      <c r="B972" s="73" t="s">
        <v>1112</v>
      </c>
      <c r="C972" s="11">
        <v>-2.1483609654920446E-3</v>
      </c>
      <c r="D972" s="6">
        <v>0.23220859845402897</v>
      </c>
      <c r="E972" s="83">
        <v>-4.6201594411612312E-3</v>
      </c>
      <c r="F972" s="55">
        <v>0.16541233447935055</v>
      </c>
      <c r="G972" s="121">
        <v>0.17611938582047468</v>
      </c>
      <c r="H972" s="120">
        <v>2.5158029419953044E-3</v>
      </c>
      <c r="I972" s="55">
        <v>-3.6089180951291877E-2</v>
      </c>
      <c r="J972" s="6">
        <v>0.38351502333206883</v>
      </c>
      <c r="K972" s="6">
        <v>0.15534837040886282</v>
      </c>
      <c r="L972" s="6">
        <v>2.5473187408663321E-3</v>
      </c>
      <c r="M972" s="6">
        <v>4.3999196844702097E-2</v>
      </c>
      <c r="N972" s="6">
        <v>3.1258937766391492E-2</v>
      </c>
      <c r="O972" s="6">
        <v>-9.3862252442284966E-3</v>
      </c>
      <c r="P972" s="55">
        <v>-7.3435713055549278E-3</v>
      </c>
      <c r="Q972" s="55">
        <v>-6.4118232637312431E-3</v>
      </c>
      <c r="R972" s="6">
        <v>5.5347581677058777E-3</v>
      </c>
      <c r="S972" s="83">
        <v>4.0937813519405217E-2</v>
      </c>
      <c r="T972" s="87">
        <v>0.13519916409512953</v>
      </c>
      <c r="U972" s="83">
        <v>-2.1255767712118234E-2</v>
      </c>
      <c r="V972" s="83">
        <v>4.1845199613018982E-2</v>
      </c>
      <c r="W972" s="29">
        <v>-0.50796191459689166</v>
      </c>
      <c r="X972">
        <v>0.41966580253872798</v>
      </c>
      <c r="Y972">
        <v>0.39414257624476817</v>
      </c>
      <c r="Z972" s="5">
        <v>0</v>
      </c>
      <c r="AA972">
        <v>0</v>
      </c>
      <c r="AB972" s="5">
        <f>SUM(TBL_DATA[[#This Row],[Consumer.Discretionary.1]:[Utilities.1]])*SQRT(252)</f>
        <v>7.139854283863685E-2</v>
      </c>
      <c r="AC972" s="5">
        <v>0.25037390950362592</v>
      </c>
      <c r="AD972" s="5">
        <v>4.5110280554288999E-2</v>
      </c>
      <c r="AE972" s="5">
        <v>0.162753740483814</v>
      </c>
      <c r="AF972" s="5">
        <v>0.11186044203968901</v>
      </c>
      <c r="AG972" s="5">
        <v>-4.5986277617900001E-3</v>
      </c>
      <c r="AH972" s="5">
        <v>7.9626891153990013E-3</v>
      </c>
      <c r="AI972" s="13">
        <v>0.40925339341675099</v>
      </c>
      <c r="AJ972" s="13">
        <v>8.1530204738121989E-2</v>
      </c>
      <c r="AK972" s="13">
        <v>0</v>
      </c>
      <c r="AL972" s="13">
        <v>2.6182402981823998E-2</v>
      </c>
      <c r="AM972" s="13">
        <v>-0.40745426753205699</v>
      </c>
      <c r="AN972" s="13">
        <v>1.2194646544642749</v>
      </c>
      <c r="AO972" s="13">
        <v>-0.53649048692460799</v>
      </c>
      <c r="AP972" s="13">
        <v>0.68297416753966689</v>
      </c>
      <c r="AQ972" s="13">
        <v>1.755955141388883</v>
      </c>
      <c r="AR972" s="19">
        <v>8.3933712037510984E-4</v>
      </c>
      <c r="AS972" s="19">
        <v>4.0207393791278858E-5</v>
      </c>
      <c r="AT972" s="19">
        <v>1.8979268377429422E-3</v>
      </c>
      <c r="AU972" s="19">
        <v>1.3633580127576421E-4</v>
      </c>
      <c r="AV972" s="19">
        <v>-4.1369606798673945E-6</v>
      </c>
      <c r="AW972" s="19">
        <v>4.3723782328163719E-4</v>
      </c>
      <c r="AX972" s="19">
        <v>2.3943816846163857E-5</v>
      </c>
      <c r="AY972" s="19">
        <v>2.1422602281162264E-3</v>
      </c>
      <c r="AZ972" s="19">
        <v>-1.0624506946572963E-3</v>
      </c>
      <c r="BA972" s="19">
        <v>4.3144081358917777E-5</v>
      </c>
      <c r="BB972" s="19">
        <v>3.879988821141475E-6</v>
      </c>
      <c r="BC972" s="19">
        <v>2.9393280316191025E-4</v>
      </c>
      <c r="BD972" s="19">
        <v>-5.0941069447242831E-4</v>
      </c>
      <c r="BE972" s="19">
        <v>5.3130010446749245E-4</v>
      </c>
      <c r="BF972" s="19">
        <v>-1.468703859678819E-4</v>
      </c>
      <c r="BG972" s="19">
        <v>8.4307850557031178E-4</v>
      </c>
      <c r="BH972" s="19">
        <v>3.4856551035126137E-3</v>
      </c>
      <c r="BI972" t="s">
        <v>978</v>
      </c>
      <c r="BJ972" t="s">
        <v>858</v>
      </c>
      <c r="BK972" s="5">
        <v>0.11304009705781937</v>
      </c>
      <c r="BL972" s="5" t="s">
        <v>1093</v>
      </c>
      <c r="BM972" s="5" t="s">
        <v>858</v>
      </c>
      <c r="BN972" s="5">
        <v>-1.4717782847583294E-2</v>
      </c>
      <c r="BO972" s="5">
        <f xml:space="preserve"> IF(ISBLANK(TBL_DATA[[#This Row],[SMALL.CAP]]),"",  SUM(TBL_DATA[[#This Row],[LARGE.CAP]:[SMALL.CAP]])*SQRT(252))</f>
        <v>7.139854283863685E-2</v>
      </c>
    </row>
    <row r="973" spans="1:67" x14ac:dyDescent="0.25">
      <c r="A973" s="3">
        <f>DATE(YEAR(TBL_DATA[[#This Row],[Date]]), MONTH(TBL_DATA[[#This Row],[Date]]), DAY(TBL_DATA[[#This Row],[Date]]))</f>
        <v>42151</v>
      </c>
      <c r="B973" s="73" t="s">
        <v>1113</v>
      </c>
      <c r="C973" s="11">
        <v>4.6303389528203221E-3</v>
      </c>
      <c r="D973" s="6">
        <v>0.23791414192545091</v>
      </c>
      <c r="E973" s="83">
        <v>7.5816304904501308E-3</v>
      </c>
      <c r="F973" s="55">
        <v>0.17442416216124318</v>
      </c>
      <c r="G973" s="121">
        <v>0.19266966606776878</v>
      </c>
      <c r="H973" s="120">
        <v>2.5452203901688924E-3</v>
      </c>
      <c r="I973" s="55">
        <v>-2.0276951192374382E-2</v>
      </c>
      <c r="J973" s="6">
        <v>0.40170479577834223</v>
      </c>
      <c r="K973" s="6">
        <v>0.16411954027497191</v>
      </c>
      <c r="L973" s="6">
        <v>2.5898335040595213E-3</v>
      </c>
      <c r="M973" s="6">
        <v>4.4967633107347728E-2</v>
      </c>
      <c r="N973" s="6">
        <v>3.1257350649912592E-2</v>
      </c>
      <c r="O973" s="6">
        <v>-4.7993476957763903E-3</v>
      </c>
      <c r="P973" s="55">
        <v>-7.4288717245168459E-3</v>
      </c>
      <c r="Q973" s="55">
        <v>-6.4766156130905269E-3</v>
      </c>
      <c r="R973" s="6">
        <v>1.6530112637467065E-2</v>
      </c>
      <c r="S973" s="83">
        <v>4.0868670114930464E-2</v>
      </c>
      <c r="T973" s="87">
        <v>0.40446906128780918</v>
      </c>
      <c r="U973" s="83">
        <v>-1.0509989403049258E-2</v>
      </c>
      <c r="V973" s="83">
        <v>4.1937323177105773E-2</v>
      </c>
      <c r="W973" s="29">
        <v>-0.25061183229707951</v>
      </c>
      <c r="X973">
        <v>0.43894152921291096</v>
      </c>
      <c r="Y973">
        <v>0.40511669957553209</v>
      </c>
      <c r="Z973" s="5">
        <v>0</v>
      </c>
      <c r="AA973">
        <v>0</v>
      </c>
      <c r="AB973" s="5">
        <f>SUM(TBL_DATA[[#This Row],[Consumer.Discretionary.1]:[Utilities.1]])*SQRT(252)</f>
        <v>7.5277497390371997E-2</v>
      </c>
      <c r="AC973" s="5">
        <v>0.24777478755727503</v>
      </c>
      <c r="AD973" s="5">
        <v>4.1458067362931998E-2</v>
      </c>
      <c r="AE973" s="5">
        <v>0.15462097312110801</v>
      </c>
      <c r="AF973" s="5">
        <v>0.115449230858424</v>
      </c>
      <c r="AG973" s="5">
        <v>-4.6581286192949999E-3</v>
      </c>
      <c r="AH973" s="5">
        <v>8.0626260078170003E-3</v>
      </c>
      <c r="AI973" s="13">
        <v>0.4222709046967919</v>
      </c>
      <c r="AJ973" s="13">
        <v>8.3490132397575995E-2</v>
      </c>
      <c r="AK973" s="13">
        <v>0</v>
      </c>
      <c r="AL973" s="13">
        <v>2.2338804386635002E-2</v>
      </c>
      <c r="AM973" s="13">
        <v>-0.45003658903143401</v>
      </c>
      <c r="AN973" s="13">
        <v>1.2129258499994424</v>
      </c>
      <c r="AO973" s="13">
        <v>-0.57215504126161287</v>
      </c>
      <c r="AP973" s="13">
        <v>0.64077080873782954</v>
      </c>
      <c r="AQ973" s="13">
        <v>1.7850808912610554</v>
      </c>
      <c r="AR973" s="19">
        <v>8.9109508821665008E-4</v>
      </c>
      <c r="AS973" s="19">
        <v>7.8754221724231001E-5</v>
      </c>
      <c r="AT973" s="19">
        <v>1.9130796926152519E-3</v>
      </c>
      <c r="AU973" s="19">
        <v>2.8953504761029689E-4</v>
      </c>
      <c r="AV973" s="19">
        <v>-1.2758696710471608E-5</v>
      </c>
      <c r="AW973" s="19">
        <v>5.3052836418213112E-4</v>
      </c>
      <c r="AX973" s="19">
        <v>4.9667389058273754E-5</v>
      </c>
      <c r="AY973" s="19">
        <v>2.5891621825623449E-3</v>
      </c>
      <c r="AZ973" s="19">
        <v>-1.6423089076032006E-3</v>
      </c>
      <c r="BA973" s="19">
        <v>5.3813434543882981E-5</v>
      </c>
      <c r="BB973" s="19">
        <v>1.4687889015139765E-6</v>
      </c>
      <c r="BC973" s="19">
        <v>4.3391240325096089E-4</v>
      </c>
      <c r="BD973" s="19">
        <v>-7.2583227456570734E-4</v>
      </c>
      <c r="BE973" s="19">
        <v>7.2824676390443634E-4</v>
      </c>
      <c r="BF973" s="19">
        <v>-5.8379677293002008E-5</v>
      </c>
      <c r="BG973" s="19">
        <v>5.8885255423839439E-4</v>
      </c>
      <c r="BH973" s="19">
        <v>3.7752368355658218E-3</v>
      </c>
      <c r="BI973" t="s">
        <v>978</v>
      </c>
      <c r="BJ973" t="s">
        <v>858</v>
      </c>
      <c r="BK973" s="5">
        <v>0.1161738708615303</v>
      </c>
      <c r="BL973" s="5" t="s">
        <v>1093</v>
      </c>
      <c r="BM973" s="5" t="s">
        <v>858</v>
      </c>
      <c r="BN973" s="5">
        <v>-1.4794682152569294E-2</v>
      </c>
      <c r="BO973" s="5">
        <f xml:space="preserve"> IF(ISBLANK(TBL_DATA[[#This Row],[SMALL.CAP]]),"",  SUM(TBL_DATA[[#This Row],[LARGE.CAP]:[SMALL.CAP]])*SQRT(252))</f>
        <v>7.5277497390371984E-2</v>
      </c>
    </row>
    <row r="974" spans="1:67" x14ac:dyDescent="0.25">
      <c r="A974" s="3">
        <f>DATE(YEAR(TBL_DATA[[#This Row],[Date]]), MONTH(TBL_DATA[[#This Row],[Date]]), DAY(TBL_DATA[[#This Row],[Date]]))</f>
        <v>42152</v>
      </c>
      <c r="B974" s="73" t="s">
        <v>1114</v>
      </c>
      <c r="C974" s="11">
        <v>-1.0597708989058222E-3</v>
      </c>
      <c r="D974" s="6">
        <v>0.23660223654249424</v>
      </c>
      <c r="E974" s="83">
        <v>-1.045604415863266E-2</v>
      </c>
      <c r="F974" s="55">
        <v>0.17649114572152061</v>
      </c>
      <c r="G974" s="121">
        <v>0.201342962697834</v>
      </c>
      <c r="H974" s="120">
        <v>2.5054914039412848E-3</v>
      </c>
      <c r="I974" s="55">
        <v>-3.2680505054239029E-2</v>
      </c>
      <c r="J974" s="6">
        <v>0.40178219102162044</v>
      </c>
      <c r="K974" s="6">
        <v>0.17161489799967161</v>
      </c>
      <c r="L974" s="6">
        <v>2.5516957810808754E-3</v>
      </c>
      <c r="M974" s="6">
        <v>4.45054325250549E-2</v>
      </c>
      <c r="N974" s="6">
        <v>3.1329130646799985E-2</v>
      </c>
      <c r="O974" s="6">
        <v>-5.8540323856606236E-3</v>
      </c>
      <c r="P974" s="55">
        <v>-7.4225947522598163E-3</v>
      </c>
      <c r="Q974" s="55">
        <v>-6.4801264214832469E-3</v>
      </c>
      <c r="R974" s="6">
        <v>5.3319085823966272E-3</v>
      </c>
      <c r="S974" s="83">
        <v>4.0334207476874065E-2</v>
      </c>
      <c r="T974" s="87">
        <v>0.13219321553432578</v>
      </c>
      <c r="U974" s="83">
        <v>-1.5344473515778945E-2</v>
      </c>
      <c r="V974" s="83">
        <v>4.162421225372176E-2</v>
      </c>
      <c r="W974" s="29">
        <v>-0.36864297688677444</v>
      </c>
      <c r="X974">
        <v>0.44871256133279136</v>
      </c>
      <c r="Y974">
        <v>0.41426428520893716</v>
      </c>
      <c r="Z974" s="5">
        <v>0</v>
      </c>
      <c r="AA974">
        <v>0</v>
      </c>
      <c r="AB974" s="5">
        <f>SUM(TBL_DATA[[#This Row],[Consumer.Discretionary.1]:[Utilities.1]])*SQRT(252)</f>
        <v>7.6857351563977813E-2</v>
      </c>
      <c r="AC974" s="5">
        <v>0.26003547874213895</v>
      </c>
      <c r="AD974" s="5">
        <v>4.1845963393783998E-2</v>
      </c>
      <c r="AE974" s="5">
        <v>0.154894353556778</v>
      </c>
      <c r="AF974" s="5">
        <v>0.12008851254025101</v>
      </c>
      <c r="AG974" s="5">
        <v>-4.6859019817219998E-3</v>
      </c>
      <c r="AH974" s="5">
        <v>8.0866702468199991E-3</v>
      </c>
      <c r="AI974" s="13">
        <v>0.42367979915726606</v>
      </c>
      <c r="AJ974" s="13">
        <v>8.235686933547702E-2</v>
      </c>
      <c r="AK974" s="13">
        <v>0</v>
      </c>
      <c r="AL974" s="13">
        <v>2.2427991018844001E-2</v>
      </c>
      <c r="AM974" s="13">
        <v>-0.45135799006655603</v>
      </c>
      <c r="AN974" s="13">
        <v>1.2270126782129049</v>
      </c>
      <c r="AO974" s="13">
        <v>-0.56964093226982382</v>
      </c>
      <c r="AP974" s="13">
        <v>0.65737174594308112</v>
      </c>
      <c r="AQ974" s="13">
        <v>1.7966536104827289</v>
      </c>
      <c r="AR974" s="19">
        <v>6.0320182164081304E-4</v>
      </c>
      <c r="AS974" s="19">
        <v>7.5801015423245243E-5</v>
      </c>
      <c r="AT974" s="19">
        <v>2.403770438995608E-3</v>
      </c>
      <c r="AU974" s="19">
        <v>2.5951028889793966E-4</v>
      </c>
      <c r="AV974" s="19">
        <v>-1.0190735540413739E-5</v>
      </c>
      <c r="AW974" s="19">
        <v>4.9392930113476322E-4</v>
      </c>
      <c r="AX974" s="19">
        <v>4.5714191329352877E-5</v>
      </c>
      <c r="AY974" s="19">
        <v>2.1538259589454984E-3</v>
      </c>
      <c r="AZ974" s="19">
        <v>-1.2073286405505875E-3</v>
      </c>
      <c r="BA974" s="19">
        <v>2.3560039513706449E-5</v>
      </c>
      <c r="BB974" s="19">
        <v>-2.3561632929483757E-7</v>
      </c>
      <c r="BC974" s="19">
        <v>3.5775991956192425E-4</v>
      </c>
      <c r="BD974" s="19">
        <v>-4.8023840201886272E-4</v>
      </c>
      <c r="BE974" s="19">
        <v>9.3956317368878886E-4</v>
      </c>
      <c r="BF974" s="19">
        <v>-1.4074750454759482E-4</v>
      </c>
      <c r="BG974" s="19">
        <v>5.27571384248603E-4</v>
      </c>
      <c r="BH974" s="19">
        <v>3.6376494925277722E-3</v>
      </c>
      <c r="BI974" t="s">
        <v>978</v>
      </c>
      <c r="BJ974" t="s">
        <v>858</v>
      </c>
      <c r="BK974" s="5">
        <v>0.11594913899898529</v>
      </c>
      <c r="BL974" s="5" t="s">
        <v>1093</v>
      </c>
      <c r="BM974" s="5" t="s">
        <v>858</v>
      </c>
      <c r="BN974" s="5">
        <v>-1.4630023390054703E-2</v>
      </c>
      <c r="BO974" s="5">
        <f xml:space="preserve"> IF(ISBLANK(TBL_DATA[[#This Row],[SMALL.CAP]]),"",  SUM(TBL_DATA[[#This Row],[LARGE.CAP]:[SMALL.CAP]])*SQRT(252))</f>
        <v>7.6857351563977827E-2</v>
      </c>
    </row>
    <row r="975" spans="1:67" x14ac:dyDescent="0.25">
      <c r="A975" s="3">
        <f>DATE(YEAR(TBL_DATA[[#This Row],[Date]]), MONTH(TBL_DATA[[#This Row],[Date]]), DAY(TBL_DATA[[#This Row],[Date]]))</f>
        <v>42153</v>
      </c>
      <c r="B975" s="73" t="s">
        <v>1115</v>
      </c>
      <c r="C975" s="11">
        <v>-3.4271329779559222E-3</v>
      </c>
      <c r="D975" s="6">
        <v>0.23236423623702529</v>
      </c>
      <c r="E975" s="83">
        <v>-2.4806872859164164E-2</v>
      </c>
      <c r="F975" s="55">
        <v>0.18236549545327366</v>
      </c>
      <c r="G975" s="121">
        <v>0.21244365665017381</v>
      </c>
      <c r="H975" s="120">
        <v>2.5154159453406625E-3</v>
      </c>
      <c r="I975" s="55">
        <v>-4.5141464381725838E-2</v>
      </c>
      <c r="J975" s="6">
        <v>0.41156232471995585</v>
      </c>
      <c r="K975" s="6">
        <v>0.17764935563602122</v>
      </c>
      <c r="L975" s="6">
        <v>2.5703810526970651E-3</v>
      </c>
      <c r="M975" s="6">
        <v>4.4995518742854818E-2</v>
      </c>
      <c r="N975" s="6">
        <v>3.2070163530587642E-2</v>
      </c>
      <c r="O975" s="6">
        <v>-9.2611028161736497E-3</v>
      </c>
      <c r="P975" s="55">
        <v>-7.5708146933260384E-3</v>
      </c>
      <c r="Q975" s="55">
        <v>-6.6179680623415921E-3</v>
      </c>
      <c r="R975" s="6">
        <v>-2.2538644976588529E-4</v>
      </c>
      <c r="S975" s="83">
        <v>4.0430198985009685E-2</v>
      </c>
      <c r="T975" s="87">
        <v>-5.5747054287180698E-3</v>
      </c>
      <c r="U975" s="83">
        <v>-1.9432144746185709E-2</v>
      </c>
      <c r="V975" s="83">
        <v>4.1747617689937622E-2</v>
      </c>
      <c r="W975" s="29">
        <v>-0.46546715289264073</v>
      </c>
      <c r="X975">
        <v>0.46091610586979254</v>
      </c>
      <c r="Y975">
        <v>0.42148470391702375</v>
      </c>
      <c r="Z975" s="5">
        <v>0</v>
      </c>
      <c r="AA975">
        <v>0</v>
      </c>
      <c r="AB975" s="5">
        <f>SUM(TBL_DATA[[#This Row],[Consumer.Discretionary.1]:[Utilities.1]])*SQRT(252)</f>
        <v>7.4651330516986664E-2</v>
      </c>
      <c r="AC975" s="5">
        <v>0.25803725208549605</v>
      </c>
      <c r="AD975" s="5">
        <v>3.9377209265437994E-2</v>
      </c>
      <c r="AE975" s="5">
        <v>0.149815528708515</v>
      </c>
      <c r="AF975" s="5">
        <v>0.11691863573993902</v>
      </c>
      <c r="AG975" s="5">
        <v>-4.7041190111499999E-3</v>
      </c>
      <c r="AH975" s="5">
        <v>8.3419812509600011E-3</v>
      </c>
      <c r="AI975" s="13">
        <v>0.42390283498151404</v>
      </c>
      <c r="AJ975" s="13">
        <v>7.8881516455648018E-2</v>
      </c>
      <c r="AK975" s="13">
        <v>0</v>
      </c>
      <c r="AL975" s="13">
        <v>1.7083007059851E-2</v>
      </c>
      <c r="AM975" s="13">
        <v>-0.444249827419475</v>
      </c>
      <c r="AN975" s="13">
        <v>1.216250785249368</v>
      </c>
      <c r="AO975" s="13">
        <v>-0.57284676613263197</v>
      </c>
      <c r="AP975" s="13">
        <v>0.64340401911673606</v>
      </c>
      <c r="AQ975" s="13">
        <v>1.789097551382</v>
      </c>
      <c r="AR975" s="19">
        <v>6.1552114646750008E-4</v>
      </c>
      <c r="AS975" s="19">
        <v>6.7953341750494689E-5</v>
      </c>
      <c r="AT975" s="19">
        <v>2.3175510355423344E-3</v>
      </c>
      <c r="AU975" s="19">
        <v>2.3058383889881993E-4</v>
      </c>
      <c r="AV975" s="19">
        <v>-9.6858006106989927E-6</v>
      </c>
      <c r="AW975" s="19">
        <v>4.9163949335511218E-4</v>
      </c>
      <c r="AX975" s="19">
        <v>4.4758361400403792E-5</v>
      </c>
      <c r="AY975" s="19">
        <v>2.093771873951991E-3</v>
      </c>
      <c r="AZ975" s="19">
        <v>-1.1712997350562431E-3</v>
      </c>
      <c r="BA975" s="19">
        <v>2.2331206489096685E-5</v>
      </c>
      <c r="BB975" s="19">
        <v>-5.3296247372778781E-7</v>
      </c>
      <c r="BC975" s="19">
        <v>3.3294097490581617E-4</v>
      </c>
      <c r="BD975" s="19">
        <v>-4.6618404906489149E-4</v>
      </c>
      <c r="BE975" s="19">
        <v>9.056319593267353E-4</v>
      </c>
      <c r="BF975" s="19">
        <v>-1.3793359825568473E-4</v>
      </c>
      <c r="BG975" s="19">
        <v>5.187068378391021E-4</v>
      </c>
      <c r="BH975" s="19">
        <v>3.5494296749640059E-3</v>
      </c>
      <c r="BI975" t="s">
        <v>978</v>
      </c>
      <c r="BJ975" t="s">
        <v>858</v>
      </c>
      <c r="BK975" s="5">
        <v>0.11768615990877151</v>
      </c>
      <c r="BL975" s="5" t="s">
        <v>1093</v>
      </c>
      <c r="BM975" s="5" t="s">
        <v>858</v>
      </c>
      <c r="BN975" s="5">
        <v>-1.455965731292963E-2</v>
      </c>
      <c r="BO975" s="5">
        <f xml:space="preserve"> IF(ISBLANK(TBL_DATA[[#This Row],[SMALL.CAP]]),"",  SUM(TBL_DATA[[#This Row],[LARGE.CAP]:[SMALL.CAP]])*SQRT(252))</f>
        <v>7.465133051698665E-2</v>
      </c>
    </row>
    <row r="976" spans="1:67" x14ac:dyDescent="0.25">
      <c r="A976" s="3">
        <f>DATE(YEAR(TBL_DATA[[#This Row],[Date]]), MONTH(TBL_DATA[[#This Row],[Date]]), DAY(TBL_DATA[[#This Row],[Date]]))</f>
        <v>42156</v>
      </c>
      <c r="B976" s="73" t="s">
        <v>1116</v>
      </c>
      <c r="C976" s="11">
        <v>1.8164114336320049E-3</v>
      </c>
      <c r="D976" s="6">
        <v>0.23460271672612554</v>
      </c>
      <c r="E976" s="83">
        <v>-3.1294371167012947E-2</v>
      </c>
      <c r="F976" s="55">
        <v>0.17714061591160718</v>
      </c>
      <c r="G976" s="121">
        <v>0.20459501259435514</v>
      </c>
      <c r="H976" s="120">
        <v>2.4892269170907954E-3</v>
      </c>
      <c r="I976" s="55">
        <v>-5.3662903819761021E-2</v>
      </c>
      <c r="J976" s="6">
        <v>0.40177033038835291</v>
      </c>
      <c r="K976" s="6">
        <v>0.17452529910895906</v>
      </c>
      <c r="L976" s="6">
        <v>2.5358421567572872E-3</v>
      </c>
      <c r="M976" s="6">
        <v>4.4306822365049625E-2</v>
      </c>
      <c r="N976" s="6">
        <v>3.2070163530587642E-2</v>
      </c>
      <c r="O976" s="6">
        <v>-7.4615133555848701E-3</v>
      </c>
      <c r="P976" s="55">
        <v>-7.4945581116434888E-3</v>
      </c>
      <c r="Q976" s="55">
        <v>-6.5562956446313051E-3</v>
      </c>
      <c r="R976" s="6">
        <v>8.5295502211102381E-4</v>
      </c>
      <c r="S976" s="83">
        <v>4.0458912531207952E-2</v>
      </c>
      <c r="T976" s="87">
        <v>2.1082005638512841E-2</v>
      </c>
      <c r="U976" s="83">
        <v>-1.9703061459199644E-2</v>
      </c>
      <c r="V976" s="83">
        <v>4.1743601479097482E-2</v>
      </c>
      <c r="W976" s="29">
        <v>-0.47200195385790261</v>
      </c>
      <c r="X976">
        <v>0.45232180203297195</v>
      </c>
      <c r="Y976">
        <v>0.41776225189569133</v>
      </c>
      <c r="Z976" s="5">
        <v>0</v>
      </c>
      <c r="AA976">
        <v>0</v>
      </c>
      <c r="AB976" s="5">
        <f>SUM(TBL_DATA[[#This Row],[Consumer.Discretionary.1]:[Utilities.1]])*SQRT(252)</f>
        <v>7.2377173565999556E-2</v>
      </c>
      <c r="AC976" s="5">
        <v>0.25504333226497505</v>
      </c>
      <c r="AD976" s="5">
        <v>3.8247090693026994E-2</v>
      </c>
      <c r="AE976" s="5">
        <v>0.14382967363313504</v>
      </c>
      <c r="AF976" s="5">
        <v>0.11428340043379101</v>
      </c>
      <c r="AG976" s="5">
        <v>-4.5103059295850002E-3</v>
      </c>
      <c r="AH976" s="5">
        <v>2.1384112969470006E-3</v>
      </c>
      <c r="AI976" s="13">
        <v>0.43752577061729903</v>
      </c>
      <c r="AJ976" s="13">
        <v>7.1871627306854993E-2</v>
      </c>
      <c r="AK976" s="13">
        <v>0</v>
      </c>
      <c r="AL976" s="13">
        <v>1.3734526754243999E-2</v>
      </c>
      <c r="AM976" s="13">
        <v>-0.41951740656203401</v>
      </c>
      <c r="AN976" s="13">
        <v>1.1999224251558405</v>
      </c>
      <c r="AO976" s="13">
        <v>-0.54727630464718602</v>
      </c>
      <c r="AP976" s="13">
        <v>0.65264612050865445</v>
      </c>
      <c r="AQ976" s="13">
        <v>1.7471987298030265</v>
      </c>
      <c r="AR976" s="19">
        <v>5.9704682871623762E-4</v>
      </c>
      <c r="AS976" s="19">
        <v>6.6005676033148775E-5</v>
      </c>
      <c r="AT976" s="19">
        <v>2.2463905173271746E-3</v>
      </c>
      <c r="AU976" s="19">
        <v>2.2375195069922725E-4</v>
      </c>
      <c r="AV976" s="19">
        <v>-9.3892095551669196E-6</v>
      </c>
      <c r="AW976" s="19">
        <v>4.7696045637374388E-4</v>
      </c>
      <c r="AX976" s="19">
        <v>4.3354450574372076E-5</v>
      </c>
      <c r="AY976" s="19">
        <v>2.0302194822046657E-3</v>
      </c>
      <c r="AZ976" s="19">
        <v>-1.136207894211696E-3</v>
      </c>
      <c r="BA976" s="19">
        <v>2.1721911293691185E-5</v>
      </c>
      <c r="BB976" s="19">
        <v>-5.207919936652993E-7</v>
      </c>
      <c r="BC976" s="19">
        <v>3.2303016346695837E-4</v>
      </c>
      <c r="BD976" s="19">
        <v>-4.5231586178899581E-4</v>
      </c>
      <c r="BE976" s="19">
        <v>8.7774359833406779E-4</v>
      </c>
      <c r="BF976" s="19">
        <v>-1.3310304317140767E-4</v>
      </c>
      <c r="BG976" s="19">
        <v>5.0297018159322585E-4</v>
      </c>
      <c r="BH976" s="19">
        <v>3.4410083390278845E-3</v>
      </c>
      <c r="BI976" t="s">
        <v>978</v>
      </c>
      <c r="BJ976" t="s">
        <v>858</v>
      </c>
      <c r="BK976" s="5">
        <v>0.11789832264184952</v>
      </c>
      <c r="BL976" s="5" t="s">
        <v>1093</v>
      </c>
      <c r="BM976" s="5" t="s">
        <v>858</v>
      </c>
      <c r="BN976" s="5">
        <v>-1.3832356780767441E-2</v>
      </c>
      <c r="BO976" s="5">
        <f xml:space="preserve"> IF(ISBLANK(TBL_DATA[[#This Row],[SMALL.CAP]]),"",  SUM(TBL_DATA[[#This Row],[LARGE.CAP]:[SMALL.CAP]])*SQRT(252))</f>
        <v>7.237717356599957E-2</v>
      </c>
    </row>
    <row r="977" spans="1:67" x14ac:dyDescent="0.25">
      <c r="A977" s="3">
        <f>DATE(YEAR(TBL_DATA[[#This Row],[Date]]), MONTH(TBL_DATA[[#This Row],[Date]]), DAY(TBL_DATA[[#This Row],[Date]]))</f>
        <v>42157</v>
      </c>
      <c r="B977" s="73" t="s">
        <v>1117</v>
      </c>
      <c r="C977" s="11">
        <v>-9.2541147044545853E-4</v>
      </c>
      <c r="D977" s="6">
        <v>0.23346020121062416</v>
      </c>
      <c r="E977" s="83">
        <v>-2.7804854783203492E-2</v>
      </c>
      <c r="F977" s="55">
        <v>0.1751110300624574</v>
      </c>
      <c r="G977" s="121">
        <v>0.20063947294690279</v>
      </c>
      <c r="H977" s="120">
        <v>2.4830048169645872E-3</v>
      </c>
      <c r="I977" s="55">
        <v>-4.9189629760647113E-2</v>
      </c>
      <c r="J977" s="6">
        <v>0.39796409765112828</v>
      </c>
      <c r="K977" s="6">
        <v>0.17257559170083833</v>
      </c>
      <c r="L977" s="6">
        <v>2.5262153909691156E-3</v>
      </c>
      <c r="M977" s="6">
        <v>4.4086587431967868E-2</v>
      </c>
      <c r="N977" s="6">
        <v>3.1750403766006033E-2</v>
      </c>
      <c r="O977" s="6">
        <v>-8.3800198559841332E-3</v>
      </c>
      <c r="P977" s="55">
        <v>-7.4338208605692615E-3</v>
      </c>
      <c r="Q977" s="55">
        <v>-6.5002221938615335E-3</v>
      </c>
      <c r="R977" s="6">
        <v>4.3745943632003126E-3</v>
      </c>
      <c r="S977" s="83">
        <v>4.0321821812277718E-2</v>
      </c>
      <c r="T977" s="87">
        <v>0.10849198192399825</v>
      </c>
      <c r="U977" s="83">
        <v>-1.4222048085025918E-2</v>
      </c>
      <c r="V977" s="83">
        <v>4.1392685066010848E-2</v>
      </c>
      <c r="W977" s="29">
        <v>-0.34358843989814514</v>
      </c>
      <c r="X977">
        <v>0.44792797741032286</v>
      </c>
      <c r="Y977">
        <v>0.41542218489247573</v>
      </c>
      <c r="Z977" s="5">
        <v>0</v>
      </c>
      <c r="AA977">
        <v>0</v>
      </c>
      <c r="AB977" s="5">
        <f>SUM(TBL_DATA[[#This Row],[Consumer.Discretionary.1]:[Utilities.1]])*SQRT(252)</f>
        <v>0.13623595558121732</v>
      </c>
      <c r="AC977" s="5">
        <v>0.25740755790925701</v>
      </c>
      <c r="AD977" s="5">
        <v>3.8580784889009005E-2</v>
      </c>
      <c r="AE977" s="5">
        <v>0.14154592748150099</v>
      </c>
      <c r="AF977" s="5">
        <v>0.114220633980712</v>
      </c>
      <c r="AG977" s="5">
        <v>-4.4575898020830004E-3</v>
      </c>
      <c r="AH977" s="5">
        <v>2.3482562685409993E-3</v>
      </c>
      <c r="AI977" s="13">
        <v>0.438974965325791</v>
      </c>
      <c r="AJ977" s="13">
        <v>8.0409955568548991E-2</v>
      </c>
      <c r="AK977" s="13">
        <v>0</v>
      </c>
      <c r="AL977" s="13">
        <v>1.4264913218187E-2</v>
      </c>
      <c r="AM977" s="13">
        <v>-0.42141517457061195</v>
      </c>
      <c r="AN977" s="13">
        <v>1.2145672477363059</v>
      </c>
      <c r="AO977" s="13">
        <v>-0.55268701746745408</v>
      </c>
      <c r="AP977" s="13">
        <v>0.66188023026885179</v>
      </c>
      <c r="AQ977" s="13">
        <v>1.7672542652037599</v>
      </c>
      <c r="AR977" s="19">
        <v>6.2534530965282717E-4</v>
      </c>
      <c r="AS977" s="19">
        <v>3.3402434556854452E-5</v>
      </c>
      <c r="AT977" s="19">
        <v>1.0014130577684916E-3</v>
      </c>
      <c r="AU977" s="19">
        <v>2.7944813541672721E-4</v>
      </c>
      <c r="AV977" s="19">
        <v>9.7401420896154963E-6</v>
      </c>
      <c r="AW977" s="19">
        <v>2.371044254396548E-4</v>
      </c>
      <c r="AX977" s="19">
        <v>2.5976551895377052E-5</v>
      </c>
      <c r="AY977" s="19">
        <v>6.8511316605792448E-3</v>
      </c>
      <c r="AZ977" s="19">
        <v>-5.0963626179089088E-4</v>
      </c>
      <c r="BA977" s="19">
        <v>2.4050896541414355E-5</v>
      </c>
      <c r="BB977" s="19">
        <v>4.0821738778968889E-6</v>
      </c>
      <c r="BC977" s="19">
        <v>3.7905692206629708E-4</v>
      </c>
      <c r="BD977" s="19">
        <v>-3.598590818438259E-4</v>
      </c>
      <c r="BE977" s="19">
        <v>8.9747092696290347E-5</v>
      </c>
      <c r="BF977" s="19">
        <v>3.0642522986655058E-4</v>
      </c>
      <c r="BG977" s="19">
        <v>5.0671826480801598E-4</v>
      </c>
      <c r="BH977" s="19">
        <v>7.6599700984338846E-3</v>
      </c>
      <c r="BI977" t="s">
        <v>978</v>
      </c>
      <c r="BJ977" t="s">
        <v>858</v>
      </c>
      <c r="BK977" s="5">
        <v>0.11809050291776657</v>
      </c>
      <c r="BL977" s="5" t="s">
        <v>1093</v>
      </c>
      <c r="BM977" s="5" t="s">
        <v>858</v>
      </c>
      <c r="BN977" s="5">
        <v>-1.4672537334263325E-2</v>
      </c>
      <c r="BO977" s="5">
        <f xml:space="preserve"> IF(ISBLANK(TBL_DATA[[#This Row],[SMALL.CAP]]),"",  SUM(TBL_DATA[[#This Row],[LARGE.CAP]:[SMALL.CAP]])*SQRT(252))</f>
        <v>0.13623595558121729</v>
      </c>
    </row>
    <row r="978" spans="1:67" x14ac:dyDescent="0.25">
      <c r="A978" s="3">
        <f>DATE(YEAR(TBL_DATA[[#This Row],[Date]]), MONTH(TBL_DATA[[#This Row],[Date]]), DAY(TBL_DATA[[#This Row],[Date]]))</f>
        <v>42158</v>
      </c>
      <c r="B978" s="73" t="s">
        <v>1118</v>
      </c>
      <c r="C978" s="11">
        <v>3.5185896601874827E-3</v>
      </c>
      <c r="D978" s="6">
        <v>0.23780024152085666</v>
      </c>
      <c r="E978" s="83">
        <v>3.9148862423443731E-3</v>
      </c>
      <c r="F978" s="55">
        <v>0.17057017298057436</v>
      </c>
      <c r="G978" s="121">
        <v>0.19708180338850717</v>
      </c>
      <c r="H978" s="120">
        <v>2.4401386268301357E-3</v>
      </c>
      <c r="I978" s="55">
        <v>-1.7478968219899804E-2</v>
      </c>
      <c r="J978" s="6">
        <v>0.38579549556890558</v>
      </c>
      <c r="K978" s="6">
        <v>0.16775091424043395</v>
      </c>
      <c r="L978" s="6">
        <v>2.4843084290899877E-3</v>
      </c>
      <c r="M978" s="6">
        <v>4.3229391250744736E-2</v>
      </c>
      <c r="N978" s="6">
        <v>2.9724416816744099E-2</v>
      </c>
      <c r="O978" s="6">
        <v>-4.8909160470140822E-3</v>
      </c>
      <c r="P978" s="55">
        <v>-7.146628012490267E-3</v>
      </c>
      <c r="Q978" s="55">
        <v>-6.2311817422031476E-3</v>
      </c>
      <c r="R978" s="6">
        <v>2.1839211777915812E-2</v>
      </c>
      <c r="S978" s="83">
        <v>3.9784304651728886E-2</v>
      </c>
      <c r="T978" s="87">
        <v>0.54894039167193931</v>
      </c>
      <c r="U978" s="83">
        <v>-2.1436285112041986E-4</v>
      </c>
      <c r="V978" s="83">
        <v>4.1275274402106474E-2</v>
      </c>
      <c r="W978" s="29">
        <v>-5.1934930591153112E-3</v>
      </c>
      <c r="X978">
        <v>0.44393896358453061</v>
      </c>
      <c r="Y978">
        <v>0.40957406441379313</v>
      </c>
      <c r="Z978" s="5">
        <v>0</v>
      </c>
      <c r="AA978">
        <v>0</v>
      </c>
      <c r="AB978" s="5">
        <f>SUM(TBL_DATA[[#This Row],[Consumer.Discretionary.1]:[Utilities.1]])*SQRT(252)</f>
        <v>0.13248330925782684</v>
      </c>
      <c r="AC978" s="5">
        <v>0.25869610548074906</v>
      </c>
      <c r="AD978" s="5">
        <v>3.8639318780340999E-2</v>
      </c>
      <c r="AE978" s="5">
        <v>0.13808363785032901</v>
      </c>
      <c r="AF978" s="5">
        <v>0.11434996603713002</v>
      </c>
      <c r="AG978" s="5">
        <v>-4.4960016661790003E-3</v>
      </c>
      <c r="AH978" s="5">
        <v>2.4230340011180008E-3</v>
      </c>
      <c r="AI978" s="13">
        <v>0.44110999550607205</v>
      </c>
      <c r="AJ978" s="13">
        <v>8.0386447355727003E-2</v>
      </c>
      <c r="AK978" s="13">
        <v>0</v>
      </c>
      <c r="AL978" s="13">
        <v>1.4562238177180999E-2</v>
      </c>
      <c r="AM978" s="13">
        <v>-0.42231967368713508</v>
      </c>
      <c r="AN978" s="13">
        <v>1.2145450241580877</v>
      </c>
      <c r="AO978" s="13">
        <v>-0.55310995632275406</v>
      </c>
      <c r="AP978" s="13">
        <v>0.66143506783533368</v>
      </c>
      <c r="AQ978" s="13">
        <v>1.7676549804808417</v>
      </c>
      <c r="AR978" s="19">
        <v>6.335720910565308E-4</v>
      </c>
      <c r="AS978" s="19">
        <v>3.5892637996325381E-5</v>
      </c>
      <c r="AT978" s="19">
        <v>9.7450627006979019E-4</v>
      </c>
      <c r="AU978" s="19">
        <v>2.6657797532672167E-4</v>
      </c>
      <c r="AV978" s="19">
        <v>1.0241223335496597E-5</v>
      </c>
      <c r="AW978" s="19">
        <v>2.3755839015739775E-4</v>
      </c>
      <c r="AX978" s="19">
        <v>2.8359794543547659E-5</v>
      </c>
      <c r="AY978" s="19">
        <v>6.6751622794733673E-3</v>
      </c>
      <c r="AZ978" s="19">
        <v>-5.5445311859912802E-4</v>
      </c>
      <c r="BA978" s="19">
        <v>3.3908337769192351E-5</v>
      </c>
      <c r="BB978" s="19">
        <v>4.3381465629244528E-6</v>
      </c>
      <c r="BC978" s="19">
        <v>3.8156960749451878E-4</v>
      </c>
      <c r="BD978" s="19">
        <v>-3.3946482864726613E-4</v>
      </c>
      <c r="BE978" s="19">
        <v>7.9403992075974863E-5</v>
      </c>
      <c r="BF978" s="19">
        <v>2.8581095402599888E-4</v>
      </c>
      <c r="BG978" s="19">
        <v>4.4079907924717145E-4</v>
      </c>
      <c r="BH978" s="19">
        <v>7.4975452234957683E-3</v>
      </c>
      <c r="BI978" t="s">
        <v>978</v>
      </c>
      <c r="BJ978" t="s">
        <v>858</v>
      </c>
      <c r="BK978" s="5">
        <v>0.12054099142551422</v>
      </c>
      <c r="BL978" s="5" t="s">
        <v>1093</v>
      </c>
      <c r="BM978" s="5" t="s">
        <v>858</v>
      </c>
      <c r="BN978" s="5">
        <v>-1.4614883810281754E-2</v>
      </c>
      <c r="BO978" s="5">
        <f xml:space="preserve"> IF(ISBLANK(TBL_DATA[[#This Row],[SMALL.CAP]]),"",  SUM(TBL_DATA[[#This Row],[LARGE.CAP]:[SMALL.CAP]])*SQRT(252))</f>
        <v>0.13248330925782684</v>
      </c>
    </row>
    <row r="979" spans="1:67" x14ac:dyDescent="0.25">
      <c r="A979" s="3">
        <f>DATE(YEAR(TBL_DATA[[#This Row],[Date]]), MONTH(TBL_DATA[[#This Row],[Date]]), DAY(TBL_DATA[[#This Row],[Date]]))</f>
        <v>42159</v>
      </c>
      <c r="B979" s="73" t="s">
        <v>1119</v>
      </c>
      <c r="C979" s="11">
        <v>-4.3711301425301179E-3</v>
      </c>
      <c r="D979" s="6">
        <v>0.2323896555747138</v>
      </c>
      <c r="E979" s="83">
        <v>-1.2054002625992544E-2</v>
      </c>
      <c r="F979" s="55">
        <v>0.17811535035687248</v>
      </c>
      <c r="G979" s="121">
        <v>0.21200881659604193</v>
      </c>
      <c r="H979" s="120">
        <v>2.4630586675812353E-3</v>
      </c>
      <c r="I979" s="55">
        <v>-3.5386945997658348E-2</v>
      </c>
      <c r="J979" s="6">
        <v>0.41003412470759065</v>
      </c>
      <c r="K979" s="6">
        <v>0.18947811809240692</v>
      </c>
      <c r="L979" s="6">
        <v>2.4980230954302512E-3</v>
      </c>
      <c r="M979" s="6">
        <v>4.4046798503781806E-2</v>
      </c>
      <c r="N979" s="6">
        <v>3.0983351497010148E-2</v>
      </c>
      <c r="O979" s="6">
        <v>-9.2406673589864319E-3</v>
      </c>
      <c r="P979" s="55">
        <v>-7.3725529156239682E-3</v>
      </c>
      <c r="Q979" s="55">
        <v>-6.4397968382947351E-3</v>
      </c>
      <c r="R979" s="6">
        <v>7.0093311837549077E-3</v>
      </c>
      <c r="S979" s="83">
        <v>3.9382733070550645E-2</v>
      </c>
      <c r="T979" s="87">
        <v>0.1779798057996208</v>
      </c>
      <c r="U979" s="83">
        <v>-1.7159096687927367E-2</v>
      </c>
      <c r="V979" s="83">
        <v>4.0424469668213905E-2</v>
      </c>
      <c r="W979" s="29">
        <v>-0.42447301915799052</v>
      </c>
      <c r="X979">
        <v>0.46044415144080381</v>
      </c>
      <c r="Y979">
        <v>0.4352908431065452</v>
      </c>
      <c r="Z979" s="5">
        <v>0</v>
      </c>
      <c r="AA979">
        <v>0</v>
      </c>
      <c r="AB979" s="5">
        <f>SUM(TBL_DATA[[#This Row],[Consumer.Discretionary.1]:[Utilities.1]])*SQRT(252)</f>
        <v>0.12947692046314901</v>
      </c>
      <c r="AC979" s="5">
        <v>0.26024056243125504</v>
      </c>
      <c r="AD979" s="5">
        <v>3.8685279181841996E-2</v>
      </c>
      <c r="AE979" s="5">
        <v>0.13550638038878698</v>
      </c>
      <c r="AF979" s="5">
        <v>0.11965935939369698</v>
      </c>
      <c r="AG979" s="5">
        <v>-5.4515335374199997E-3</v>
      </c>
      <c r="AH979" s="5">
        <v>2.2909562352869993E-3</v>
      </c>
      <c r="AI979" s="13">
        <v>0.44173920638624192</v>
      </c>
      <c r="AJ979" s="13">
        <v>7.9503345684689988E-2</v>
      </c>
      <c r="AK979" s="13">
        <v>0</v>
      </c>
      <c r="AL979" s="13">
        <v>1.4427011651705001E-2</v>
      </c>
      <c r="AM979" s="13">
        <v>-0.422223710665666</v>
      </c>
      <c r="AN979" s="13">
        <v>1.2164813175919056</v>
      </c>
      <c r="AO979" s="13">
        <v>-0.55210446044148598</v>
      </c>
      <c r="AP979" s="13">
        <v>0.66437685715041961</v>
      </c>
      <c r="AQ979" s="13">
        <v>1.7685857780333916</v>
      </c>
      <c r="AR979" s="19">
        <v>7.2015119104694035E-4</v>
      </c>
      <c r="AS979" s="19">
        <v>4.0811110606347946E-5</v>
      </c>
      <c r="AT979" s="19">
        <v>8.717852625144051E-4</v>
      </c>
      <c r="AU979" s="19">
        <v>2.6911458221318905E-4</v>
      </c>
      <c r="AV979" s="19">
        <v>8.4051127456067112E-6</v>
      </c>
      <c r="AW979" s="19">
        <v>2.3712050763786786E-4</v>
      </c>
      <c r="AX979" s="19">
        <v>2.8404723566292909E-5</v>
      </c>
      <c r="AY979" s="19">
        <v>6.5393202509151701E-3</v>
      </c>
      <c r="AZ979" s="19">
        <v>-6.0602670716509326E-4</v>
      </c>
      <c r="BA979" s="19">
        <v>4.2383159338899568E-5</v>
      </c>
      <c r="BB979" s="19">
        <v>4.8101415323294571E-6</v>
      </c>
      <c r="BC979" s="19">
        <v>3.861209336336881E-4</v>
      </c>
      <c r="BD979" s="19">
        <v>-3.3412036241959356E-4</v>
      </c>
      <c r="BE979" s="19">
        <v>3.3023187543208941E-5</v>
      </c>
      <c r="BF979" s="19">
        <v>3.5898724595454705E-4</v>
      </c>
      <c r="BG979" s="19">
        <v>4.24553952070628E-4</v>
      </c>
      <c r="BH979" s="19">
        <v>7.2877143781694773E-3</v>
      </c>
      <c r="BI979" t="s">
        <v>978</v>
      </c>
      <c r="BJ979" t="s">
        <v>858</v>
      </c>
      <c r="BK979" s="5">
        <v>0.12014354020357132</v>
      </c>
      <c r="BL979" s="5" t="s">
        <v>1093</v>
      </c>
      <c r="BM979" s="5" t="s">
        <v>858</v>
      </c>
      <c r="BN979" s="5">
        <v>-1.438895333558321E-2</v>
      </c>
      <c r="BO979" s="5">
        <f xml:space="preserve"> IF(ISBLANK(TBL_DATA[[#This Row],[SMALL.CAP]]),"",  SUM(TBL_DATA[[#This Row],[LARGE.CAP]:[SMALL.CAP]])*SQRT(252))</f>
        <v>0.12947692046314899</v>
      </c>
    </row>
    <row r="980" spans="1:67" x14ac:dyDescent="0.25">
      <c r="A980" s="3">
        <f>DATE(YEAR(TBL_DATA[[#This Row],[Date]]), MONTH(TBL_DATA[[#This Row],[Date]]), DAY(TBL_DATA[[#This Row],[Date]]))</f>
        <v>42160</v>
      </c>
      <c r="B980" s="73" t="s">
        <v>1120</v>
      </c>
      <c r="C980" s="11">
        <v>2.0812676177612544E-3</v>
      </c>
      <c r="D980" s="6">
        <v>0.2349545882573254</v>
      </c>
      <c r="E980" s="83">
        <v>-9.4862637567008079E-3</v>
      </c>
      <c r="F980" s="55">
        <v>0.18455328441327304</v>
      </c>
      <c r="G980" s="121">
        <v>0.211793246691935</v>
      </c>
      <c r="H980" s="120">
        <v>2.472517927251435E-3</v>
      </c>
      <c r="I980" s="55">
        <v>-2.891826060184155E-2</v>
      </c>
      <c r="J980" s="6">
        <v>0.41227577397656462</v>
      </c>
      <c r="K980" s="6">
        <v>0.18652211812488703</v>
      </c>
      <c r="L980" s="6">
        <v>2.5118415954966606E-3</v>
      </c>
      <c r="M980" s="6">
        <v>4.4209911323058404E-2</v>
      </c>
      <c r="N980" s="6">
        <v>3.0927477915411897E-2</v>
      </c>
      <c r="O980" s="6">
        <v>-7.1786320429659822E-3</v>
      </c>
      <c r="P980" s="55">
        <v>-7.351923153250832E-3</v>
      </c>
      <c r="Q980" s="55">
        <v>-6.4157129208265917E-3</v>
      </c>
      <c r="R980" s="6">
        <v>1.3337459662267737E-2</v>
      </c>
      <c r="S980" s="83">
        <v>3.9505581520401511E-2</v>
      </c>
      <c r="T980" s="87">
        <v>0.33760950096076914</v>
      </c>
      <c r="U980" s="83">
        <v>-1.1980302006674104E-2</v>
      </c>
      <c r="V980" s="83">
        <v>4.0513010624648141E-2</v>
      </c>
      <c r="W980" s="29">
        <v>-0.29571492767277285</v>
      </c>
      <c r="X980">
        <v>0.46021000281603525</v>
      </c>
      <c r="Y980">
        <v>0.43188206506509036</v>
      </c>
      <c r="Z980" s="5">
        <v>0</v>
      </c>
      <c r="AA980">
        <v>0</v>
      </c>
      <c r="AB980" s="5">
        <f>SUM(TBL_DATA[[#This Row],[Consumer.Discretionary.1]:[Utilities.1]])*SQRT(252)</f>
        <v>0.13020085727517813</v>
      </c>
      <c r="AC980" s="5">
        <v>0.25799259061248703</v>
      </c>
      <c r="AD980" s="5">
        <v>5.8879477663224003E-2</v>
      </c>
      <c r="AE980" s="5">
        <v>0.13484878960730198</v>
      </c>
      <c r="AF980" s="5">
        <v>0.117643404026734</v>
      </c>
      <c r="AG980" s="5">
        <v>0</v>
      </c>
      <c r="AH980" s="5">
        <v>2.0505921808160006E-3</v>
      </c>
      <c r="AI980" s="13">
        <v>0.43713534685111899</v>
      </c>
      <c r="AJ980" s="13">
        <v>7.8677830088832987E-2</v>
      </c>
      <c r="AK980" s="13">
        <v>0</v>
      </c>
      <c r="AL980" s="13">
        <v>1.5129413802465998E-2</v>
      </c>
      <c r="AM980" s="13">
        <v>-0.43473203004259708</v>
      </c>
      <c r="AN980" s="13">
        <v>1.2222302915404546</v>
      </c>
      <c r="AO980" s="13">
        <v>-0.55460487675007097</v>
      </c>
      <c r="AP980" s="13">
        <v>0.66762541479038362</v>
      </c>
      <c r="AQ980" s="13">
        <v>1.7768351682905257</v>
      </c>
      <c r="AR980" s="19">
        <v>7.6936076191745075E-4</v>
      </c>
      <c r="AS980" s="19">
        <v>5.8580274544997181E-5</v>
      </c>
      <c r="AT980" s="19">
        <v>1.0440876544305037E-3</v>
      </c>
      <c r="AU980" s="19">
        <v>3.5635661343817743E-4</v>
      </c>
      <c r="AV980" s="19">
        <v>6.6131610276247446E-5</v>
      </c>
      <c r="AW980" s="19">
        <v>3.2714208374336206E-4</v>
      </c>
      <c r="AX980" s="19">
        <v>3.9601538020370032E-5</v>
      </c>
      <c r="AY980" s="19">
        <v>6.349763334637693E-3</v>
      </c>
      <c r="AZ980" s="19">
        <v>-8.709504040138366E-4</v>
      </c>
      <c r="BA980" s="19">
        <v>5.8657588433335482E-5</v>
      </c>
      <c r="BB980" s="19">
        <v>3.1520121320846538E-6</v>
      </c>
      <c r="BC980" s="19">
        <v>4.8782961667249991E-4</v>
      </c>
      <c r="BD980" s="19">
        <v>-4.5921240991954353E-4</v>
      </c>
      <c r="BE980" s="19">
        <v>2.5397623486015823E-4</v>
      </c>
      <c r="BF980" s="19">
        <v>3.4606112597116811E-4</v>
      </c>
      <c r="BG980" s="19">
        <v>3.6196660894084954E-4</v>
      </c>
      <c r="BH980" s="19">
        <v>7.2112618910352526E-3</v>
      </c>
      <c r="BI980" t="s">
        <v>978</v>
      </c>
      <c r="BJ980" t="s">
        <v>858</v>
      </c>
      <c r="BK980" s="5">
        <v>0.11797486990690231</v>
      </c>
      <c r="BL980" s="5" t="s">
        <v>1093</v>
      </c>
      <c r="BM980" s="5" t="s">
        <v>858</v>
      </c>
      <c r="BN980" s="5">
        <v>-1.4164712280035019E-2</v>
      </c>
      <c r="BO980" s="5">
        <f xml:space="preserve"> IF(ISBLANK(TBL_DATA[[#This Row],[SMALL.CAP]]),"",  SUM(TBL_DATA[[#This Row],[LARGE.CAP]:[SMALL.CAP]])*SQRT(252))</f>
        <v>0.13020085727517813</v>
      </c>
    </row>
    <row r="981" spans="1:67" x14ac:dyDescent="0.25">
      <c r="A981" s="3">
        <f>DATE(YEAR(TBL_DATA[[#This Row],[Date]]), MONTH(TBL_DATA[[#This Row],[Date]]), DAY(TBL_DATA[[#This Row],[Date]]))</f>
        <v>42163</v>
      </c>
      <c r="B981" s="73" t="s">
        <v>1121</v>
      </c>
      <c r="C981" s="11">
        <v>-4.6206422594309623E-3</v>
      </c>
      <c r="D981" s="6">
        <v>0.22924830489834558</v>
      </c>
      <c r="E981" s="83">
        <v>-1.7306235570519912E-2</v>
      </c>
      <c r="F981" s="55">
        <v>0.19376876983381133</v>
      </c>
      <c r="G981" s="121">
        <v>0.22593240505797277</v>
      </c>
      <c r="H981" s="120">
        <v>2.5021283425717814E-3</v>
      </c>
      <c r="I981" s="55">
        <v>-4.0822591080908022E-2</v>
      </c>
      <c r="J981" s="6">
        <v>0.43029191195155153</v>
      </c>
      <c r="K981" s="6">
        <v>0.19789620872463942</v>
      </c>
      <c r="L981" s="6">
        <v>2.5470379948411433E-3</v>
      </c>
      <c r="M981" s="6">
        <v>4.5146117683809897E-2</v>
      </c>
      <c r="N981" s="6">
        <v>3.2239999869920676E-2</v>
      </c>
      <c r="O981" s="6">
        <v>-1.1766104411814138E-2</v>
      </c>
      <c r="P981" s="55">
        <v>-7.568666209722295E-3</v>
      </c>
      <c r="Q981" s="55">
        <v>-6.6126304235168826E-3</v>
      </c>
      <c r="R981" s="6">
        <v>2.5147734410972955E-3</v>
      </c>
      <c r="S981" s="83">
        <v>3.9679887173739832E-2</v>
      </c>
      <c r="T981" s="87">
        <v>6.3376527006900704E-2</v>
      </c>
      <c r="U981" s="83">
        <v>-2.2425458105669316E-2</v>
      </c>
      <c r="V981" s="83">
        <v>4.0650727352951513E-2</v>
      </c>
      <c r="W981" s="29">
        <v>-0.55166191519672969</v>
      </c>
      <c r="X981">
        <v>0.47532347412890602</v>
      </c>
      <c r="Y981">
        <v>0.44485526716522</v>
      </c>
      <c r="Z981" s="5">
        <v>0</v>
      </c>
      <c r="AA981">
        <v>0</v>
      </c>
      <c r="AB981" s="5">
        <f>SUM(TBL_DATA[[#This Row],[Consumer.Discretionary.1]:[Utilities.1]])*SQRT(252)</f>
        <v>0.14313122729821887</v>
      </c>
      <c r="AC981" s="5">
        <v>0.26052140546529401</v>
      </c>
      <c r="AD981" s="5">
        <v>6.6140552783642004E-2</v>
      </c>
      <c r="AE981" s="5">
        <v>0.13284019909615899</v>
      </c>
      <c r="AF981" s="5">
        <v>0.11441553658361998</v>
      </c>
      <c r="AG981" s="5">
        <v>0</v>
      </c>
      <c r="AH981" s="5">
        <v>2.1799566483719996E-3</v>
      </c>
      <c r="AI981" s="13">
        <v>0.43659832201925997</v>
      </c>
      <c r="AJ981" s="13">
        <v>7.6040958802356992E-2</v>
      </c>
      <c r="AK981" s="13">
        <v>0</v>
      </c>
      <c r="AL981" s="13">
        <v>1.5091628395306003E-2</v>
      </c>
      <c r="AM981" s="13">
        <v>-0.39683127129743995</v>
      </c>
      <c r="AN981" s="13">
        <v>1.2157519994037733</v>
      </c>
      <c r="AO981" s="13">
        <v>-0.50875471090720292</v>
      </c>
      <c r="AP981" s="13">
        <v>0.7069972884965704</v>
      </c>
      <c r="AQ981" s="13">
        <v>1.7245067103109761</v>
      </c>
      <c r="AR981" s="19">
        <v>8.4560186803610239E-4</v>
      </c>
      <c r="AS981" s="19">
        <v>1.4955709297362057E-3</v>
      </c>
      <c r="AT981" s="19">
        <v>1.1256199807601339E-3</v>
      </c>
      <c r="AU981" s="19">
        <v>2.9923274701413178E-4</v>
      </c>
      <c r="AV981" s="19">
        <v>-4.5397341727473886E-5</v>
      </c>
      <c r="AW981" s="19">
        <v>3.3819376862627665E-4</v>
      </c>
      <c r="AX981" s="19">
        <v>4.6458505450508875E-6</v>
      </c>
      <c r="AY981" s="19">
        <v>5.7261235640982703E-3</v>
      </c>
      <c r="AZ981" s="19">
        <v>-8.3357258459326451E-4</v>
      </c>
      <c r="BA981" s="19">
        <v>5.5317991647519551E-5</v>
      </c>
      <c r="BB981" s="19">
        <v>5.0830420129135358E-6</v>
      </c>
      <c r="BC981" s="19">
        <v>2.153583246965095E-4</v>
      </c>
      <c r="BD981" s="19">
        <v>-2.7405861877693067E-4</v>
      </c>
      <c r="BE981" s="19">
        <v>6.7714257355528155E-4</v>
      </c>
      <c r="BF981" s="19">
        <v>4.3583986508161467E-4</v>
      </c>
      <c r="BG981" s="19">
        <v>1.6945756933630922E-3</v>
      </c>
      <c r="BH981" s="19">
        <v>6.2675619782363006E-3</v>
      </c>
      <c r="BI981" t="s">
        <v>978</v>
      </c>
      <c r="BJ981" t="s">
        <v>858</v>
      </c>
      <c r="BK981" s="5">
        <v>0.11781401932239532</v>
      </c>
      <c r="BL981" s="5" t="s">
        <v>1093</v>
      </c>
      <c r="BM981" s="5" t="s">
        <v>858</v>
      </c>
      <c r="BN981" s="5">
        <v>-1.3761733658611774E-2</v>
      </c>
      <c r="BO981" s="5">
        <f xml:space="preserve"> IF(ISBLANK(TBL_DATA[[#This Row],[SMALL.CAP]]),"",  SUM(TBL_DATA[[#This Row],[LARGE.CAP]:[SMALL.CAP]])*SQRT(252))</f>
        <v>0.14313122729821887</v>
      </c>
    </row>
    <row r="982" spans="1:67" x14ac:dyDescent="0.25">
      <c r="A982" s="3">
        <f>DATE(YEAR(TBL_DATA[[#This Row],[Date]]), MONTH(TBL_DATA[[#This Row],[Date]]), DAY(TBL_DATA[[#This Row],[Date]]))</f>
        <v>42164</v>
      </c>
      <c r="B982" s="73" t="s">
        <v>1122</v>
      </c>
      <c r="C982" s="11">
        <v>-1.2963353802019906E-3</v>
      </c>
      <c r="D982" s="6">
        <v>0.22765478682965234</v>
      </c>
      <c r="E982" s="83">
        <v>-4.3544717839816283E-3</v>
      </c>
      <c r="F982" s="55">
        <v>0.1684679110469981</v>
      </c>
      <c r="G982" s="121">
        <v>0.17199557997656653</v>
      </c>
      <c r="H982" s="120">
        <v>2.4500026135644043E-3</v>
      </c>
      <c r="I982" s="55">
        <v>-1.7759876155391208E-2</v>
      </c>
      <c r="J982" s="6">
        <v>0.38153689064782303</v>
      </c>
      <c r="K982" s="6">
        <v>0.16772408246460604</v>
      </c>
      <c r="L982" s="6">
        <v>2.4563140037040998E-3</v>
      </c>
      <c r="M982" s="6">
        <v>4.2741571937339726E-2</v>
      </c>
      <c r="N982" s="6">
        <v>2.8833488381944525E-2</v>
      </c>
      <c r="O982" s="6">
        <v>-1.3047186974580183E-2</v>
      </c>
      <c r="P982" s="55">
        <v>-7.0724444313409523E-3</v>
      </c>
      <c r="Q982" s="55">
        <v>-6.1673284562097442E-3</v>
      </c>
      <c r="R982" s="6">
        <v>-5.6036347654356833E-3</v>
      </c>
      <c r="S982" s="83">
        <v>3.9545576146675393E-2</v>
      </c>
      <c r="T982" s="87">
        <v>-0.14170067328521607</v>
      </c>
      <c r="U982" s="83">
        <v>-2.5948315604292338E-2</v>
      </c>
      <c r="V982" s="83">
        <v>4.0552453454146126E-2</v>
      </c>
      <c r="W982" s="29">
        <v>-0.63987042445244102</v>
      </c>
      <c r="X982">
        <v>0.41472349822088267</v>
      </c>
      <c r="Y982">
        <v>0.40954130739719774</v>
      </c>
      <c r="Z982" s="5">
        <v>0</v>
      </c>
      <c r="AA982">
        <v>0</v>
      </c>
      <c r="AB982" s="5">
        <f>SUM(TBL_DATA[[#This Row],[Consumer.Discretionary.1]:[Utilities.1]])*SQRT(252)</f>
        <v>0.1420711277332862</v>
      </c>
      <c r="AC982" s="5">
        <v>0.26242162748563802</v>
      </c>
      <c r="AD982" s="5">
        <v>6.5989836049000994E-2</v>
      </c>
      <c r="AE982" s="5">
        <v>0.14077297728440497</v>
      </c>
      <c r="AF982" s="5">
        <v>0.12233612549300699</v>
      </c>
      <c r="AG982" s="5">
        <v>0</v>
      </c>
      <c r="AH982" s="5">
        <v>2.0917006081229992E-3</v>
      </c>
      <c r="AI982" s="13">
        <v>0.43808918970160304</v>
      </c>
      <c r="AJ982" s="13">
        <v>7.4303810620457003E-2</v>
      </c>
      <c r="AK982" s="13">
        <v>0</v>
      </c>
      <c r="AL982" s="13">
        <v>1.3376725113427999E-2</v>
      </c>
      <c r="AM982" s="13">
        <v>-0.39625825364365502</v>
      </c>
      <c r="AN982" s="13">
        <v>1.225859283080367</v>
      </c>
      <c r="AO982" s="13">
        <v>-0.50273554436835999</v>
      </c>
      <c r="AP982" s="13">
        <v>0.72312373871200697</v>
      </c>
      <c r="AQ982" s="13">
        <v>1.7285948274487271</v>
      </c>
      <c r="AR982" s="19">
        <v>9.6071094656785354E-4</v>
      </c>
      <c r="AS982" s="19">
        <v>1.367205369790978E-3</v>
      </c>
      <c r="AT982" s="19">
        <v>1.1613122777611843E-3</v>
      </c>
      <c r="AU982" s="19">
        <v>3.1564333672834204E-4</v>
      </c>
      <c r="AV982" s="19">
        <v>-4.3477808938101804E-5</v>
      </c>
      <c r="AW982" s="19">
        <v>3.4769182036995205E-4</v>
      </c>
      <c r="AX982" s="19">
        <v>1.04163707295748E-6</v>
      </c>
      <c r="AY982" s="19">
        <v>5.6558739287192071E-3</v>
      </c>
      <c r="AZ982" s="19">
        <v>-8.5717516163822066E-4</v>
      </c>
      <c r="BA982" s="19">
        <v>3.7085339049328755E-5</v>
      </c>
      <c r="BB982" s="19">
        <v>3.7281351062054148E-6</v>
      </c>
      <c r="BC982" s="19">
        <v>2.3500009356978118E-4</v>
      </c>
      <c r="BD982" s="19">
        <v>-3.4316643798030936E-4</v>
      </c>
      <c r="BE982" s="19">
        <v>8.2236186583578769E-4</v>
      </c>
      <c r="BF982" s="19">
        <v>4.6694662092358299E-4</v>
      </c>
      <c r="BG982" s="19">
        <v>1.6200711469070565E-3</v>
      </c>
      <c r="BH982" s="19">
        <v>6.1484265313337871E-3</v>
      </c>
      <c r="BI982" t="s">
        <v>978</v>
      </c>
      <c r="BJ982" t="s">
        <v>858</v>
      </c>
      <c r="BK982" s="5">
        <v>0.11754155158996582</v>
      </c>
      <c r="BL982" s="5" t="s">
        <v>1093</v>
      </c>
      <c r="BM982" s="5" t="s">
        <v>858</v>
      </c>
      <c r="BN982" s="5">
        <v>-1.3863283209502697E-2</v>
      </c>
      <c r="BO982" s="5">
        <f xml:space="preserve"> IF(ISBLANK(TBL_DATA[[#This Row],[SMALL.CAP]]),"",  SUM(TBL_DATA[[#This Row],[LARGE.CAP]:[SMALL.CAP]])*SQRT(252))</f>
        <v>0.14207112773328617</v>
      </c>
    </row>
    <row r="983" spans="1:67" x14ac:dyDescent="0.25">
      <c r="A983" s="3">
        <f>DATE(YEAR(TBL_DATA[[#This Row],[Date]]), MONTH(TBL_DATA[[#This Row],[Date]]), DAY(TBL_DATA[[#This Row],[Date]]))</f>
        <v>42165</v>
      </c>
      <c r="B983" s="73" t="s">
        <v>1123</v>
      </c>
      <c r="C983" s="11">
        <v>1.7307012674774374E-3</v>
      </c>
      <c r="D983" s="6">
        <v>0.22977949052524327</v>
      </c>
      <c r="E983" s="83">
        <v>-2.1092844168863811E-2</v>
      </c>
      <c r="F983" s="55">
        <v>0.17049355961469304</v>
      </c>
      <c r="G983" s="121">
        <v>0.18856113214206277</v>
      </c>
      <c r="H983" s="120">
        <v>2.3995223860767113E-3</v>
      </c>
      <c r="I983" s="55">
        <v>-2.9951942205725723E-2</v>
      </c>
      <c r="J983" s="6">
        <v>0.37026514993437887</v>
      </c>
      <c r="K983" s="6">
        <v>0.17006746196288383</v>
      </c>
      <c r="L983" s="6">
        <v>2.4267123401039126E-3</v>
      </c>
      <c r="M983" s="6">
        <v>4.2286055270878142E-2</v>
      </c>
      <c r="N983" s="6">
        <v>2.8833488381944525E-2</v>
      </c>
      <c r="O983" s="6">
        <v>-1.1339066490136496E-2</v>
      </c>
      <c r="P983" s="55">
        <v>-7.025539422777261E-3</v>
      </c>
      <c r="Q983" s="55">
        <v>-6.130069686496542E-3</v>
      </c>
      <c r="R983" s="6">
        <v>2.1129907125161385E-3</v>
      </c>
      <c r="S983" s="83">
        <v>3.9029712802001744E-2</v>
      </c>
      <c r="T983" s="87">
        <v>5.4138003096137775E-2</v>
      </c>
      <c r="U983" s="83">
        <v>-2.0864299642468276E-2</v>
      </c>
      <c r="V983" s="83">
        <v>4.0327833054656856E-2</v>
      </c>
      <c r="W983" s="29">
        <v>-0.51736723900316217</v>
      </c>
      <c r="X983">
        <v>0.43423626304359098</v>
      </c>
      <c r="Y983">
        <v>0.41239236409381275</v>
      </c>
      <c r="Z983" s="5">
        <v>0</v>
      </c>
      <c r="AA983">
        <v>0</v>
      </c>
      <c r="AB983" s="5">
        <f>SUM(TBL_DATA[[#This Row],[Consumer.Discretionary.1]:[Utilities.1]])*SQRT(252)</f>
        <v>0.13776671533306581</v>
      </c>
      <c r="AC983" s="5">
        <v>0.25560941837019902</v>
      </c>
      <c r="AD983" s="5">
        <v>6.3893956978246E-2</v>
      </c>
      <c r="AE983" s="5">
        <v>0.14094916235199098</v>
      </c>
      <c r="AF983" s="5">
        <v>0.12435502533507899</v>
      </c>
      <c r="AG983" s="5">
        <v>0</v>
      </c>
      <c r="AH983" s="5">
        <v>2.3461531676950004E-3</v>
      </c>
      <c r="AI983" s="13">
        <v>0.44116413868406901</v>
      </c>
      <c r="AJ983" s="13">
        <v>7.340612723696599E-2</v>
      </c>
      <c r="AK983" s="13">
        <v>0</v>
      </c>
      <c r="AL983" s="13">
        <v>2.1320168654643E-2</v>
      </c>
      <c r="AM983" s="13">
        <v>-0.40935127649629394</v>
      </c>
      <c r="AN983" s="13">
        <v>1.2258788926847342</v>
      </c>
      <c r="AO983" s="13">
        <v>-0.51218601840214029</v>
      </c>
      <c r="AP983" s="13">
        <v>0.71369287428259387</v>
      </c>
      <c r="AQ983" s="13">
        <v>1.7380649110868744</v>
      </c>
      <c r="AR983" s="19">
        <v>9.2816204331567977E-4</v>
      </c>
      <c r="AS983" s="19">
        <v>1.3247345304746418E-3</v>
      </c>
      <c r="AT983" s="19">
        <v>1.1334686274899254E-3</v>
      </c>
      <c r="AU983" s="19">
        <v>3.0560936125880855E-4</v>
      </c>
      <c r="AV983" s="19">
        <v>-4.2104055180563673E-5</v>
      </c>
      <c r="AW983" s="19">
        <v>3.3628846762168607E-4</v>
      </c>
      <c r="AX983" s="19">
        <v>3.9642498675299951E-7</v>
      </c>
      <c r="AY983" s="19">
        <v>5.4821702674800517E-3</v>
      </c>
      <c r="AZ983" s="19">
        <v>-8.310136092181923E-4</v>
      </c>
      <c r="BA983" s="19">
        <v>3.7067470034664147E-5</v>
      </c>
      <c r="BB983" s="19">
        <v>3.7077982489493481E-6</v>
      </c>
      <c r="BC983" s="19">
        <v>2.2860516220236975E-4</v>
      </c>
      <c r="BD983" s="19">
        <v>-3.3213124828467813E-4</v>
      </c>
      <c r="BE983" s="19">
        <v>7.9863407953464872E-4</v>
      </c>
      <c r="BF983" s="19">
        <v>4.5134699387439125E-4</v>
      </c>
      <c r="BG983" s="19">
        <v>1.5676097746532862E-3</v>
      </c>
      <c r="BH983" s="19">
        <v>5.9644225645323866E-3</v>
      </c>
      <c r="BI983" t="s">
        <v>978</v>
      </c>
      <c r="BJ983" t="s">
        <v>858</v>
      </c>
      <c r="BK983" s="5">
        <v>0.11812907457351685</v>
      </c>
      <c r="BL983" s="5" t="s">
        <v>1093</v>
      </c>
      <c r="BM983" s="5" t="s">
        <v>858</v>
      </c>
      <c r="BN983" s="5">
        <v>-1.3951823115348816E-2</v>
      </c>
      <c r="BO983" s="5">
        <f xml:space="preserve"> IF(ISBLANK(TBL_DATA[[#This Row],[SMALL.CAP]]),"",  SUM(TBL_DATA[[#This Row],[LARGE.CAP]:[SMALL.CAP]])*SQRT(252))</f>
        <v>0.13776671533306578</v>
      </c>
    </row>
    <row r="984" spans="1:67" x14ac:dyDescent="0.25">
      <c r="A984" s="3">
        <f>DATE(YEAR(TBL_DATA[[#This Row],[Date]]), MONTH(TBL_DATA[[#This Row],[Date]]), DAY(TBL_DATA[[#This Row],[Date]]))</f>
        <v>42166</v>
      </c>
      <c r="B984" s="73" t="s">
        <v>1124</v>
      </c>
      <c r="C984" s="11">
        <v>-1.6053936397360982E-3</v>
      </c>
      <c r="D984" s="6">
        <v>0.22780521035287604</v>
      </c>
      <c r="E984" s="83">
        <v>-2.970946191616175E-2</v>
      </c>
      <c r="F984" s="55">
        <v>0.16743004017017324</v>
      </c>
      <c r="G984" s="121">
        <v>0.17384928688646573</v>
      </c>
      <c r="H984" s="120">
        <v>2.4102341635962102E-3</v>
      </c>
      <c r="I984" s="55">
        <v>-3.8125550276416065E-2</v>
      </c>
      <c r="J984" s="6">
        <v>0.36296639097335193</v>
      </c>
      <c r="K984" s="6">
        <v>0.15400729207382491</v>
      </c>
      <c r="L984" s="6">
        <v>2.4390062140388696E-3</v>
      </c>
      <c r="M984" s="6">
        <v>4.2094937338308172E-2</v>
      </c>
      <c r="N984" s="6">
        <v>2.9011708105965605E-2</v>
      </c>
      <c r="O984" s="6">
        <v>-1.2926256464648955E-2</v>
      </c>
      <c r="P984" s="55">
        <v>-7.0594000905791938E-3</v>
      </c>
      <c r="Q984" s="55">
        <v>-6.1679775590703706E-3</v>
      </c>
      <c r="R984" s="6">
        <v>-6.8006974633034734E-3</v>
      </c>
      <c r="S984" s="83">
        <v>3.8983626260288708E-2</v>
      </c>
      <c r="T984" s="87">
        <v>-0.17445009907226389</v>
      </c>
      <c r="U984" s="83">
        <v>-3.3611102083242028E-2</v>
      </c>
      <c r="V984" s="83">
        <v>4.0072932196111744E-2</v>
      </c>
      <c r="W984" s="29">
        <v>-0.83874825826953825</v>
      </c>
      <c r="X984">
        <v>0.41695237963880921</v>
      </c>
      <c r="Y984">
        <v>0.39243762825935136</v>
      </c>
      <c r="Z984" s="5">
        <v>0</v>
      </c>
      <c r="AA984">
        <v>0</v>
      </c>
      <c r="AB984" s="5">
        <f>SUM(TBL_DATA[[#This Row],[Consumer.Discretionary.1]:[Utilities.1]])*SQRT(252)</f>
        <v>0.13403300896161158</v>
      </c>
      <c r="AC984" s="5">
        <v>0.26144667347910705</v>
      </c>
      <c r="AD984" s="5">
        <v>6.8000467258651998E-2</v>
      </c>
      <c r="AE984" s="5">
        <v>0.13734998094847398</v>
      </c>
      <c r="AF984" s="5">
        <v>0.11143288112617501</v>
      </c>
      <c r="AG984" s="5">
        <v>0</v>
      </c>
      <c r="AH984" s="5">
        <v>5.0207989852999943E-5</v>
      </c>
      <c r="AI984" s="13">
        <v>0.44249778943542406</v>
      </c>
      <c r="AJ984" s="13">
        <v>7.485009495726698E-2</v>
      </c>
      <c r="AK984" s="13">
        <v>0</v>
      </c>
      <c r="AL984" s="13">
        <v>1.8469309036929001E-2</v>
      </c>
      <c r="AM984" s="13">
        <v>-0.47747769962526498</v>
      </c>
      <c r="AN984" s="13">
        <v>1.2859075253221517</v>
      </c>
      <c r="AO984" s="13">
        <v>-0.64928782071553592</v>
      </c>
      <c r="AP984" s="13">
        <v>0.63661970460661577</v>
      </c>
      <c r="AQ984" s="13">
        <v>1.9351953460376876</v>
      </c>
      <c r="AR984" s="19">
        <v>9.5122859388814258E-4</v>
      </c>
      <c r="AS984" s="19">
        <v>1.2801763662064532E-3</v>
      </c>
      <c r="AT984" s="19">
        <v>1.1115768577909407E-3</v>
      </c>
      <c r="AU984" s="19">
        <v>3.2853835724136812E-4</v>
      </c>
      <c r="AV984" s="19">
        <v>-4.0491965561354608E-5</v>
      </c>
      <c r="AW984" s="19">
        <v>3.4690851484827192E-4</v>
      </c>
      <c r="AX984" s="19">
        <v>4.713594725535536E-6</v>
      </c>
      <c r="AY984" s="19">
        <v>5.3644857313266351E-3</v>
      </c>
      <c r="AZ984" s="19">
        <v>-9.4870449364043612E-4</v>
      </c>
      <c r="BA984" s="19">
        <v>4.0851142215415672E-5</v>
      </c>
      <c r="BB984" s="19">
        <v>4.0032339617871019E-6</v>
      </c>
      <c r="BC984" s="19">
        <v>2.1013940245915465E-4</v>
      </c>
      <c r="BD984" s="19">
        <v>-3.925564891998027E-4</v>
      </c>
      <c r="BE984" s="19">
        <v>7.7471242162216447E-4</v>
      </c>
      <c r="BF984" s="19">
        <v>4.5944312414055116E-4</v>
      </c>
      <c r="BG984" s="19">
        <v>1.4842427862331831E-3</v>
      </c>
      <c r="BH984" s="19">
        <v>5.9073046877475069E-3</v>
      </c>
      <c r="BI984" t="s">
        <v>978</v>
      </c>
      <c r="BJ984" t="s">
        <v>858</v>
      </c>
      <c r="BK984" s="5">
        <v>0.11911936849355698</v>
      </c>
      <c r="BL984" s="5" t="s">
        <v>1093</v>
      </c>
      <c r="BM984" s="5" t="s">
        <v>858</v>
      </c>
      <c r="BN984" s="5">
        <v>-1.4079399406909943E-2</v>
      </c>
      <c r="BO984" s="5">
        <f xml:space="preserve"> IF(ISBLANK(TBL_DATA[[#This Row],[SMALL.CAP]]),"",  SUM(TBL_DATA[[#This Row],[LARGE.CAP]:[SMALL.CAP]])*SQRT(252))</f>
        <v>0.13403300896161155</v>
      </c>
    </row>
    <row r="985" spans="1:67" x14ac:dyDescent="0.25">
      <c r="A985" s="3">
        <f>DATE(YEAR(TBL_DATA[[#This Row],[Date]]), MONTH(TBL_DATA[[#This Row],[Date]]), DAY(TBL_DATA[[#This Row],[Date]]))</f>
        <v>42167</v>
      </c>
      <c r="B985" s="73" t="s">
        <v>1125</v>
      </c>
      <c r="C985" s="11">
        <v>-3.0509551819401367E-3</v>
      </c>
      <c r="D985" s="6">
        <v>0.22405923168393693</v>
      </c>
      <c r="E985" s="83">
        <v>-3.4104915772539934E-2</v>
      </c>
      <c r="F985" s="55">
        <v>0.17051638918177042</v>
      </c>
      <c r="G985" s="122">
        <v>0.17877361553557949</v>
      </c>
      <c r="H985" s="120">
        <v>2.4188449632635478E-3</v>
      </c>
      <c r="I985" s="55">
        <v>-4.3986554237058884E-2</v>
      </c>
      <c r="J985" s="6">
        <v>0.36406015668499858</v>
      </c>
      <c r="K985" s="6">
        <v>0.15220903554314325</v>
      </c>
      <c r="L985" s="6">
        <v>2.4576553410359451E-3</v>
      </c>
      <c r="M985" s="6">
        <v>4.2371794409102534E-2</v>
      </c>
      <c r="N985" s="6">
        <v>2.9415126440371503E-2</v>
      </c>
      <c r="O985" s="6">
        <v>-1.5937774217445022E-2</v>
      </c>
      <c r="P985" s="55">
        <v>-7.1246039025330494E-3</v>
      </c>
      <c r="Q985" s="55">
        <v>-6.2273185132432499E-3</v>
      </c>
      <c r="R985" s="54">
        <v>-4.7614485499032355E-3</v>
      </c>
      <c r="S985" s="83">
        <v>3.8890143429619169E-2</v>
      </c>
      <c r="T985" s="87">
        <v>-0.12243329877453893</v>
      </c>
      <c r="U985" s="83">
        <v>-3.0438560009094062E-2</v>
      </c>
      <c r="V985" s="83">
        <v>3.9868297597317623E-2</v>
      </c>
      <c r="W985" s="29">
        <v>-0.76347779673296101</v>
      </c>
      <c r="X985">
        <v>0.42281629052767061</v>
      </c>
      <c r="Y985">
        <v>0.39013976411427642</v>
      </c>
      <c r="Z985" s="5">
        <v>0</v>
      </c>
      <c r="AA985">
        <v>0</v>
      </c>
      <c r="AB985" s="5">
        <f>SUM(TBL_DATA[[#This Row],[Consumer.Discretionary.1]:[Utilities.1]])*SQRT(252)</f>
        <v>0.12995007679089091</v>
      </c>
      <c r="AC985" s="5">
        <v>0.26339227408850696</v>
      </c>
      <c r="AD985" s="5">
        <v>6.2237028350956999E-2</v>
      </c>
      <c r="AE985" s="5">
        <v>0.13605902847999901</v>
      </c>
      <c r="AF985" s="5">
        <v>0.122209985821697</v>
      </c>
      <c r="AG985" s="5">
        <v>0</v>
      </c>
      <c r="AH985" s="5">
        <v>-1.6061447874199993E-3</v>
      </c>
      <c r="AI985" s="13">
        <v>0.44371707901239005</v>
      </c>
      <c r="AJ985" s="13">
        <v>7.5027692809176025E-2</v>
      </c>
      <c r="AK985" s="13">
        <v>0</v>
      </c>
      <c r="AL985" s="13">
        <v>1.9447702549510001E-2</v>
      </c>
      <c r="AM985" s="13">
        <v>-0.48740216783954204</v>
      </c>
      <c r="AN985" s="13">
        <v>1.2913578316972094</v>
      </c>
      <c r="AO985" s="13">
        <v>-0.65827535321193609</v>
      </c>
      <c r="AP985" s="13">
        <v>0.63308247848527333</v>
      </c>
      <c r="AQ985" s="13">
        <v>1.9496331849091455</v>
      </c>
      <c r="AR985" s="19">
        <v>9.2266926270385616E-4</v>
      </c>
      <c r="AS985" s="19">
        <v>1.2410856820545344E-3</v>
      </c>
      <c r="AT985" s="19">
        <v>1.0774721012834594E-3</v>
      </c>
      <c r="AU985" s="19">
        <v>3.1843524691229952E-4</v>
      </c>
      <c r="AV985" s="19">
        <v>-3.9253864278717535E-5</v>
      </c>
      <c r="AW985" s="19">
        <v>3.3645418980573767E-4</v>
      </c>
      <c r="AX985" s="19">
        <v>4.6075286806867229E-6</v>
      </c>
      <c r="AY985" s="19">
        <v>5.2014183301816435E-3</v>
      </c>
      <c r="AZ985" s="19">
        <v>-9.2015801982990803E-4</v>
      </c>
      <c r="BA985" s="19">
        <v>3.9463651500891245E-5</v>
      </c>
      <c r="BB985" s="19">
        <v>3.8912729484654116E-6</v>
      </c>
      <c r="BC985" s="19">
        <v>2.0356955060062289E-4</v>
      </c>
      <c r="BD985" s="19">
        <v>-3.8099122417777011E-4</v>
      </c>
      <c r="BE985" s="19">
        <v>7.505957446837416E-4</v>
      </c>
      <c r="BF985" s="19">
        <v>4.45974337923463E-4</v>
      </c>
      <c r="BG985" s="19">
        <v>1.4391180310017898E-3</v>
      </c>
      <c r="BH985" s="19">
        <v>5.7278189419310999E-3</v>
      </c>
      <c r="BI985" t="s">
        <v>978</v>
      </c>
      <c r="BJ985" t="s">
        <v>858</v>
      </c>
      <c r="BK985" s="5">
        <v>0.12033278495073318</v>
      </c>
      <c r="BL985" s="5" t="s">
        <v>1093</v>
      </c>
      <c r="BM985" s="5" t="s">
        <v>858</v>
      </c>
      <c r="BN985" s="5">
        <v>-1.393052376806736E-2</v>
      </c>
      <c r="BO985" s="5">
        <f xml:space="preserve"> IF(ISBLANK(TBL_DATA[[#This Row],[SMALL.CAP]]),"",  SUM(TBL_DATA[[#This Row],[LARGE.CAP]:[SMALL.CAP]])*SQRT(252))</f>
        <v>0.12995007679089088</v>
      </c>
    </row>
    <row r="986" spans="1:67" x14ac:dyDescent="0.25">
      <c r="A986" s="3">
        <f>DATE(YEAR(TBL_DATA[[#This Row],[Date]]), MONTH(TBL_DATA[[#This Row],[Date]]), DAY(TBL_DATA[[#This Row],[Date]]))</f>
        <v>42170</v>
      </c>
      <c r="B986" s="73" t="s">
        <v>1126</v>
      </c>
      <c r="C986" s="11">
        <v>2.0465868407961965E-3</v>
      </c>
      <c r="D986" s="6">
        <v>0.22656437519985628</v>
      </c>
      <c r="E986" s="83">
        <v>-2.1196870731981621E-2</v>
      </c>
      <c r="F986" s="55">
        <v>0.16671837197117512</v>
      </c>
      <c r="G986" s="121">
        <v>0.16100238157201888</v>
      </c>
      <c r="H986" s="120">
        <v>2.4470312873441863E-3</v>
      </c>
      <c r="I986" s="55">
        <v>-3.3186337948924338E-2</v>
      </c>
      <c r="J986" s="6">
        <v>0.34489888681076719</v>
      </c>
      <c r="K986" s="6">
        <v>0.13382015096134489</v>
      </c>
      <c r="L986" s="6">
        <v>2.4863553389035471E-3</v>
      </c>
      <c r="M986" s="6">
        <v>4.2409136380052524E-2</v>
      </c>
      <c r="N986" s="6">
        <v>2.9415126440371503E-2</v>
      </c>
      <c r="O986" s="6">
        <v>-1.3923805415633983E-2</v>
      </c>
      <c r="P986" s="55">
        <v>-7.1277567529830716E-3</v>
      </c>
      <c r="Q986" s="55">
        <v>-6.2296805922518452E-3</v>
      </c>
      <c r="R986" s="6">
        <v>-2.6140815721997779E-4</v>
      </c>
      <c r="S986" s="83">
        <v>3.9103792536096395E-2</v>
      </c>
      <c r="T986" s="87">
        <v>-6.6849822041857966E-3</v>
      </c>
      <c r="U986" s="83">
        <v>-2.5270433389445235E-2</v>
      </c>
      <c r="V986" s="83">
        <v>4.0125398956405621E-2</v>
      </c>
      <c r="W986" s="29">
        <v>-0.62978647058189718</v>
      </c>
      <c r="X986">
        <v>0.40125102064919277</v>
      </c>
      <c r="Y986">
        <v>0.36581436680554924</v>
      </c>
      <c r="Z986" s="5">
        <v>0</v>
      </c>
      <c r="AA986">
        <v>0</v>
      </c>
      <c r="AB986" s="5">
        <f>SUM(TBL_DATA[[#This Row],[Consumer.Discretionary.1]:[Utilities.1]])*SQRT(252)</f>
        <v>0.12599159960451231</v>
      </c>
      <c r="AC986" s="5">
        <v>0.26590526093385797</v>
      </c>
      <c r="AD986" s="5">
        <v>6.0563986138917988E-2</v>
      </c>
      <c r="AE986" s="5">
        <v>0.13531452672128497</v>
      </c>
      <c r="AF986" s="5">
        <v>0.110027555268463</v>
      </c>
      <c r="AG986" s="5">
        <v>0</v>
      </c>
      <c r="AH986" s="5">
        <v>-2.0375994997330008E-3</v>
      </c>
      <c r="AI986" s="13">
        <v>0.443046456035184</v>
      </c>
      <c r="AJ986" s="13">
        <v>7.3729061451453012E-2</v>
      </c>
      <c r="AK986" s="13">
        <v>0</v>
      </c>
      <c r="AL986" s="13">
        <v>2.2200418852691001E-2</v>
      </c>
      <c r="AM986" s="13">
        <v>-0.49524955415417093</v>
      </c>
      <c r="AN986" s="13">
        <v>1.2951840487431339</v>
      </c>
      <c r="AO986" s="13">
        <v>-0.68168393699518604</v>
      </c>
      <c r="AP986" s="13">
        <v>0.61350011174794783</v>
      </c>
      <c r="AQ986" s="13">
        <v>1.9768679857383198</v>
      </c>
      <c r="AR986" s="19">
        <v>8.9358813227333514E-4</v>
      </c>
      <c r="AS986" s="19">
        <v>1.2029127409736485E-3</v>
      </c>
      <c r="AT986" s="19">
        <v>1.044681073454705E-3</v>
      </c>
      <c r="AU986" s="19">
        <v>3.086843091883759E-4</v>
      </c>
      <c r="AV986" s="19">
        <v>-3.8052779658012712E-5</v>
      </c>
      <c r="AW986" s="19">
        <v>3.2618568808953175E-4</v>
      </c>
      <c r="AX986" s="19">
        <v>4.4625654999522376E-6</v>
      </c>
      <c r="AY986" s="19">
        <v>5.0426023795587605E-3</v>
      </c>
      <c r="AZ986" s="19">
        <v>-8.903034858876455E-4</v>
      </c>
      <c r="BA986" s="19">
        <v>3.8179896914118986E-5</v>
      </c>
      <c r="BB986" s="19">
        <v>3.7842376114056101E-6</v>
      </c>
      <c r="BC986" s="19">
        <v>1.9741315905621144E-4</v>
      </c>
      <c r="BD986" s="19">
        <v>-3.6809056687418156E-4</v>
      </c>
      <c r="BE986" s="19">
        <v>7.278431294435577E-4</v>
      </c>
      <c r="BF986" s="19">
        <v>4.3154256464481803E-4</v>
      </c>
      <c r="BG986" s="19">
        <v>1.3952204871452306E-3</v>
      </c>
      <c r="BH986" s="19">
        <v>5.5527959846025376E-3</v>
      </c>
      <c r="BI986" t="s">
        <v>978</v>
      </c>
      <c r="BJ986" t="s">
        <v>858</v>
      </c>
      <c r="BK986" s="5">
        <v>0.11836915463209152</v>
      </c>
      <c r="BL986" s="5" t="s">
        <v>1093</v>
      </c>
      <c r="BM986" s="5" t="s">
        <v>858</v>
      </c>
      <c r="BN986" s="5">
        <v>-1.4930232428014278E-2</v>
      </c>
      <c r="BO986" s="5">
        <f xml:space="preserve"> IF(ISBLANK(TBL_DATA[[#This Row],[SMALL.CAP]]),"",  SUM(TBL_DATA[[#This Row],[LARGE.CAP]:[SMALL.CAP]])*SQRT(252))</f>
        <v>0.12599159960451228</v>
      </c>
    </row>
    <row r="987" spans="1:67" x14ac:dyDescent="0.25">
      <c r="A987" s="3">
        <f>DATE(YEAR(TBL_DATA[[#This Row],[Date]]), MONTH(TBL_DATA[[#This Row],[Date]]), DAY(TBL_DATA[[#This Row],[Date]]))</f>
        <v>42171</v>
      </c>
      <c r="B987" s="73" t="s">
        <v>1127</v>
      </c>
      <c r="C987" s="11">
        <v>1.9278541144303616E-3</v>
      </c>
      <c r="D987" s="6">
        <v>0.22892901237719898</v>
      </c>
      <c r="E987" s="83">
        <v>-2.9527155551556605E-2</v>
      </c>
      <c r="F987" s="55">
        <v>0.1732481687437025</v>
      </c>
      <c r="G987" s="121">
        <v>0.17601814563954188</v>
      </c>
      <c r="H987" s="120">
        <v>2.4185716799174531E-3</v>
      </c>
      <c r="I987" s="55">
        <v>-3.5193483217823562E-2</v>
      </c>
      <c r="J987" s="6">
        <v>0.34480979698180636</v>
      </c>
      <c r="K987" s="6">
        <v>0.13446669884370099</v>
      </c>
      <c r="L987" s="6">
        <v>2.4788030980517827E-3</v>
      </c>
      <c r="M987" s="6">
        <v>4.2296108328518787E-2</v>
      </c>
      <c r="N987" s="6">
        <v>2.9415126440371503E-2</v>
      </c>
      <c r="O987" s="6">
        <v>-1.2022794366762679E-2</v>
      </c>
      <c r="P987" s="55">
        <v>-7.1172136279024755E-3</v>
      </c>
      <c r="Q987" s="55">
        <v>-6.221531003263725E-3</v>
      </c>
      <c r="R987" s="6">
        <v>6.9969694572060703E-3</v>
      </c>
      <c r="S987" s="83">
        <v>3.8941587442047232E-2</v>
      </c>
      <c r="T987" s="87">
        <v>0.17967858828608213</v>
      </c>
      <c r="U987" s="83">
        <v>-1.2708417387644722E-2</v>
      </c>
      <c r="V987" s="83">
        <v>3.9818510254680958E-2</v>
      </c>
      <c r="W987" s="29">
        <v>-0.31915853472068945</v>
      </c>
      <c r="X987">
        <v>0.41954516519624185</v>
      </c>
      <c r="Y987">
        <v>0.36669701231902752</v>
      </c>
      <c r="Z987" s="5">
        <v>0</v>
      </c>
      <c r="AA987">
        <v>0</v>
      </c>
      <c r="AB987" s="5">
        <f>SUM(TBL_DATA[[#This Row],[Consumer.Discretionary.1]:[Utilities.1]])*SQRT(252)</f>
        <v>0.12311524810006967</v>
      </c>
      <c r="AC987" s="5">
        <v>0.25663602427784504</v>
      </c>
      <c r="AD987" s="5">
        <v>6.1370655762847004E-2</v>
      </c>
      <c r="AE987" s="5">
        <v>0.13244015113141799</v>
      </c>
      <c r="AF987" s="5">
        <v>0.110818466934386</v>
      </c>
      <c r="AG987" s="5">
        <v>0</v>
      </c>
      <c r="AH987" s="5">
        <v>-9.7245224585800101E-4</v>
      </c>
      <c r="AI987" s="13">
        <v>0.44378719927835397</v>
      </c>
      <c r="AJ987" s="13">
        <v>7.9715047016209989E-2</v>
      </c>
      <c r="AK987" s="13">
        <v>0</v>
      </c>
      <c r="AL987" s="13">
        <v>2.7609010318405E-2</v>
      </c>
      <c r="AM987" s="13">
        <v>-0.48679764721896596</v>
      </c>
      <c r="AN987" s="13">
        <v>1.2901194217467564</v>
      </c>
      <c r="AO987" s="13">
        <v>-0.66551296649211589</v>
      </c>
      <c r="AP987" s="13">
        <v>0.62460645525464054</v>
      </c>
      <c r="AQ987" s="13">
        <v>1.9556323882388722</v>
      </c>
      <c r="AR987" s="19">
        <v>8.730256391430804E-4</v>
      </c>
      <c r="AS987" s="19">
        <v>1.1752271999998587E-3</v>
      </c>
      <c r="AT987" s="19">
        <v>9.9984697893451958E-4</v>
      </c>
      <c r="AU987" s="19">
        <v>3.2499602147141723E-4</v>
      </c>
      <c r="AV987" s="19">
        <v>-3.6888181707137756E-5</v>
      </c>
      <c r="AW987" s="19">
        <v>3.3701589606264257E-4</v>
      </c>
      <c r="AX987" s="19">
        <v>1.8676146784399836E-5</v>
      </c>
      <c r="AY987" s="19">
        <v>4.930409899629549E-3</v>
      </c>
      <c r="AZ987" s="19">
        <v>-9.1029161170316981E-4</v>
      </c>
      <c r="BA987" s="19">
        <v>4.0505380155055634E-5</v>
      </c>
      <c r="BB987" s="19">
        <v>3.0082758202999318E-6</v>
      </c>
      <c r="BC987" s="19">
        <v>2.2902250717903597E-4</v>
      </c>
      <c r="BD987" s="19">
        <v>-3.8573079723600419E-4</v>
      </c>
      <c r="BE987" s="19">
        <v>7.08154671105579E-4</v>
      </c>
      <c r="BF987" s="19">
        <v>4.5399343494407829E-4</v>
      </c>
      <c r="BG987" s="19">
        <v>1.3535753412825936E-3</v>
      </c>
      <c r="BH987" s="19">
        <v>5.3965164873152312E-3</v>
      </c>
      <c r="BI987" t="s">
        <v>978</v>
      </c>
      <c r="BJ987" t="s">
        <v>858</v>
      </c>
      <c r="BK987" s="5">
        <v>0.11897847801446915</v>
      </c>
      <c r="BL987" s="5" t="s">
        <v>1093</v>
      </c>
      <c r="BM987" s="5" t="s">
        <v>858</v>
      </c>
      <c r="BN987" s="5">
        <v>-1.4989362098276615E-2</v>
      </c>
      <c r="BO987" s="5">
        <f xml:space="preserve"> IF(ISBLANK(TBL_DATA[[#This Row],[SMALL.CAP]]),"",  SUM(TBL_DATA[[#This Row],[LARGE.CAP]:[SMALL.CAP]])*SQRT(252))</f>
        <v>0.12311524810006964</v>
      </c>
    </row>
    <row r="988" spans="1:67" x14ac:dyDescent="0.25">
      <c r="A988" s="3">
        <f>DATE(YEAR(TBL_DATA[[#This Row],[Date]]), MONTH(TBL_DATA[[#This Row],[Date]]), DAY(TBL_DATA[[#This Row],[Date]]))</f>
        <v>42172</v>
      </c>
      <c r="B988" s="73" t="s">
        <v>1128</v>
      </c>
      <c r="C988" s="11">
        <v>-6.6199950601431392E-4</v>
      </c>
      <c r="D988" s="6">
        <v>0.22811546197807875</v>
      </c>
      <c r="E988" s="83">
        <v>-3.1769444914326317E-2</v>
      </c>
      <c r="F988" s="55">
        <v>0.17412860255469581</v>
      </c>
      <c r="G988" s="121">
        <v>0.16919644016514102</v>
      </c>
      <c r="H988" s="120">
        <v>2.4208518529376228E-3</v>
      </c>
      <c r="I988" s="55">
        <v>-3.7724753191425653E-2</v>
      </c>
      <c r="J988" s="6">
        <v>0.34590577427492419</v>
      </c>
      <c r="K988" s="6">
        <v>0.12734115022641296</v>
      </c>
      <c r="L988" s="6">
        <v>2.4810829675082054E-3</v>
      </c>
      <c r="M988" s="6">
        <v>4.2161816046490462E-2</v>
      </c>
      <c r="N988" s="6">
        <v>2.9444908505323893E-2</v>
      </c>
      <c r="O988" s="6">
        <v>-1.2676834788845182E-2</v>
      </c>
      <c r="P988" s="55">
        <v>-7.1319291330049035E-3</v>
      </c>
      <c r="Q988" s="55">
        <v>-6.2390903459764967E-3</v>
      </c>
      <c r="R988" s="6">
        <v>9.9359232854787649E-3</v>
      </c>
      <c r="S988" s="83">
        <v>3.882308506222483E-2</v>
      </c>
      <c r="T988" s="87">
        <v>0.25592822593963555</v>
      </c>
      <c r="U988" s="83">
        <v>-1.2131448787859433E-2</v>
      </c>
      <c r="V988" s="83">
        <v>3.9818164273933858E-2</v>
      </c>
      <c r="W988" s="29">
        <v>-0.30467122252044748</v>
      </c>
      <c r="X988">
        <v>0.41133494887395733</v>
      </c>
      <c r="Y988">
        <v>0.35684891792803985</v>
      </c>
      <c r="Z988" s="5">
        <v>0</v>
      </c>
      <c r="AA988">
        <v>0</v>
      </c>
      <c r="AB988" s="5">
        <f>SUM(TBL_DATA[[#This Row],[Consumer.Discretionary.1]:[Utilities.1]])*SQRT(252)</f>
        <v>0.11971626869808669</v>
      </c>
      <c r="AC988" s="5">
        <v>0.26216668375973001</v>
      </c>
      <c r="AD988" s="5">
        <v>6.1573071002042998E-2</v>
      </c>
      <c r="AE988" s="5">
        <v>0.13424849374958198</v>
      </c>
      <c r="AF988" s="5">
        <v>0.116403874419163</v>
      </c>
      <c r="AG988" s="5">
        <v>0</v>
      </c>
      <c r="AH988" s="5">
        <v>-2.0279355139300043E-4</v>
      </c>
      <c r="AI988" s="13">
        <v>0.44163752894026992</v>
      </c>
      <c r="AJ988" s="13">
        <v>7.8640895633728988E-2</v>
      </c>
      <c r="AK988" s="13">
        <v>0</v>
      </c>
      <c r="AL988" s="13">
        <v>3.0141755082077996E-2</v>
      </c>
      <c r="AM988" s="13">
        <v>-0.49041758165132499</v>
      </c>
      <c r="AN988" s="13">
        <v>1.2903574289038175</v>
      </c>
      <c r="AO988" s="13">
        <v>-0.65616550151994102</v>
      </c>
      <c r="AP988" s="13">
        <v>0.63419192738387653</v>
      </c>
      <c r="AQ988" s="13">
        <v>1.9465229304237586</v>
      </c>
      <c r="AR988" s="19">
        <v>8.5757990400738178E-4</v>
      </c>
      <c r="AS988" s="19">
        <v>1.1208909297640143E-3</v>
      </c>
      <c r="AT988" s="19">
        <v>9.6790137352002227E-4</v>
      </c>
      <c r="AU988" s="19">
        <v>3.0265457626682638E-4</v>
      </c>
      <c r="AV988" s="19">
        <v>-3.5833033326999642E-5</v>
      </c>
      <c r="AW988" s="19">
        <v>3.3456081401292192E-4</v>
      </c>
      <c r="AX988" s="19">
        <v>1.4891227678084131E-5</v>
      </c>
      <c r="AY988" s="19">
        <v>4.7743409005515701E-3</v>
      </c>
      <c r="AZ988" s="19">
        <v>-8.3863115117859596E-4</v>
      </c>
      <c r="BA988" s="19">
        <v>4.0540441868517526E-5</v>
      </c>
      <c r="BB988" s="19">
        <v>2.5200850201520645E-6</v>
      </c>
      <c r="BC988" s="19">
        <v>2.4881231027864875E-4</v>
      </c>
      <c r="BD988" s="19">
        <v>-3.4505887164523936E-4</v>
      </c>
      <c r="BE988" s="19">
        <v>6.9523416307314481E-4</v>
      </c>
      <c r="BF988" s="19">
        <v>4.6202257947327956E-4</v>
      </c>
      <c r="BG988" s="19">
        <v>1.2950515124541041E-3</v>
      </c>
      <c r="BH988" s="19">
        <v>5.1853543745499558E-3</v>
      </c>
      <c r="BI988" t="s">
        <v>978</v>
      </c>
      <c r="BJ988" t="s">
        <v>858</v>
      </c>
      <c r="BK988" s="5">
        <v>0.11875298619270325</v>
      </c>
      <c r="BL988" s="5" t="s">
        <v>1093</v>
      </c>
      <c r="BM988" s="5" t="s">
        <v>858</v>
      </c>
      <c r="BN988" s="5">
        <v>-1.5016638673841953E-2</v>
      </c>
      <c r="BO988" s="5">
        <f xml:space="preserve"> IF(ISBLANK(TBL_DATA[[#This Row],[SMALL.CAP]]),"",  SUM(TBL_DATA[[#This Row],[LARGE.CAP]:[SMALL.CAP]])*SQRT(252))</f>
        <v>0.11971626869808664</v>
      </c>
    </row>
    <row r="989" spans="1:67" x14ac:dyDescent="0.25">
      <c r="A989" s="3">
        <f>DATE(YEAR(TBL_DATA[[#This Row],[Date]]), MONTH(TBL_DATA[[#This Row],[Date]]), DAY(TBL_DATA[[#This Row],[Date]]))</f>
        <v>42173</v>
      </c>
      <c r="B989" s="73" t="s">
        <v>1129</v>
      </c>
      <c r="C989" s="11">
        <v>5.596089026165439E-3</v>
      </c>
      <c r="D989" s="6">
        <v>0.23498810543771831</v>
      </c>
      <c r="E989" s="83">
        <v>-2.7104344529584878E-2</v>
      </c>
      <c r="F989" s="55">
        <v>0.19432665274214192</v>
      </c>
      <c r="G989" s="121">
        <v>0.2028373327220345</v>
      </c>
      <c r="H989" s="120">
        <v>2.4515595386558325E-3</v>
      </c>
      <c r="I989" s="55">
        <v>-2.7189374707125458E-2</v>
      </c>
      <c r="J989" s="6">
        <v>0.37294656991669445</v>
      </c>
      <c r="K989" s="6">
        <v>0.13877561766745539</v>
      </c>
      <c r="L989" s="6">
        <v>2.5481625435729454E-3</v>
      </c>
      <c r="M989" s="6">
        <v>4.358823057466054E-2</v>
      </c>
      <c r="N989" s="6">
        <v>2.9444908505323893E-2</v>
      </c>
      <c r="O989" s="6">
        <v>-7.1516864587282125E-3</v>
      </c>
      <c r="P989" s="55">
        <v>-7.3023649921497551E-3</v>
      </c>
      <c r="Q989" s="55">
        <v>-6.3793197686688305E-3</v>
      </c>
      <c r="R989" s="6">
        <v>1.4308123111417492E-2</v>
      </c>
      <c r="S989" s="83">
        <v>3.9120090894650197E-2</v>
      </c>
      <c r="T989" s="87">
        <v>0.36574871847688306</v>
      </c>
      <c r="U989" s="83">
        <v>-7.7364817352066906E-3</v>
      </c>
      <c r="V989" s="83">
        <v>4.0276749511257197E-2</v>
      </c>
      <c r="W989" s="29">
        <v>-0.1920830709798062</v>
      </c>
      <c r="X989">
        <v>0.45037465817032202</v>
      </c>
      <c r="Y989">
        <v>0.37252599596196684</v>
      </c>
      <c r="Z989" s="5">
        <v>0</v>
      </c>
      <c r="AA989">
        <v>0</v>
      </c>
      <c r="AB989" s="5">
        <f>SUM(TBL_DATA[[#This Row],[Consumer.Discretionary.1]:[Utilities.1]])*SQRT(252)</f>
        <v>0.11662020111423765</v>
      </c>
      <c r="AC989" s="5">
        <v>0.25456249604244502</v>
      </c>
      <c r="AD989" s="5">
        <v>6.1263694248472E-2</v>
      </c>
      <c r="AE989" s="5">
        <v>0.12942502347949597</v>
      </c>
      <c r="AF989" s="5">
        <v>0.117893331620822</v>
      </c>
      <c r="AG989" s="5">
        <v>0</v>
      </c>
      <c r="AH989" s="5">
        <v>-2.5391050702119992E-3</v>
      </c>
      <c r="AI989" s="13">
        <v>0.44541852817451805</v>
      </c>
      <c r="AJ989" s="13">
        <v>7.4075044234991991E-2</v>
      </c>
      <c r="AK989" s="13">
        <v>0</v>
      </c>
      <c r="AL989" s="13">
        <v>2.9901688493076999E-2</v>
      </c>
      <c r="AM989" s="13">
        <v>-0.43530498586702893</v>
      </c>
      <c r="AN989" s="13">
        <v>1.2973490314619216</v>
      </c>
      <c r="AO989" s="13">
        <v>-0.62265331610534091</v>
      </c>
      <c r="AP989" s="13">
        <v>0.67469571535658068</v>
      </c>
      <c r="AQ989" s="13">
        <v>1.9200023475672625</v>
      </c>
      <c r="AR989" s="19">
        <v>8.1523332272475659E-4</v>
      </c>
      <c r="AS989" s="19">
        <v>1.0826780480074269E-3</v>
      </c>
      <c r="AT989" s="19">
        <v>9.2534930254577197E-4</v>
      </c>
      <c r="AU989" s="19">
        <v>2.9548150208130736E-4</v>
      </c>
      <c r="AV989" s="19">
        <v>-3.4797428192627547E-5</v>
      </c>
      <c r="AW989" s="19">
        <v>3.1903112455065224E-4</v>
      </c>
      <c r="AX989" s="19">
        <v>1.8329417263793687E-5</v>
      </c>
      <c r="AY989" s="19">
        <v>4.6524800145834244E-3</v>
      </c>
      <c r="AZ989" s="19">
        <v>-7.6298319025590669E-4</v>
      </c>
      <c r="BA989" s="19">
        <v>3.3640119393957689E-5</v>
      </c>
      <c r="BB989" s="19">
        <v>1.9399100262644898E-6</v>
      </c>
      <c r="BC989" s="19">
        <v>2.20122858253835E-4</v>
      </c>
      <c r="BD989" s="19">
        <v>-3.1593624293729626E-4</v>
      </c>
      <c r="BE989" s="19">
        <v>6.754269434432503E-4</v>
      </c>
      <c r="BF989" s="19">
        <v>4.5820660864275817E-4</v>
      </c>
      <c r="BG989" s="19">
        <v>1.2771454888742457E-3</v>
      </c>
      <c r="BH989" s="19">
        <v>5.0314164864520275E-3</v>
      </c>
      <c r="BI989" t="s">
        <v>978</v>
      </c>
      <c r="BJ989" t="s">
        <v>858</v>
      </c>
      <c r="BK989" s="5">
        <v>0.12020925432443619</v>
      </c>
      <c r="BL989" s="5" t="s">
        <v>1093</v>
      </c>
      <c r="BM989" s="5" t="s">
        <v>858</v>
      </c>
      <c r="BN989" s="5">
        <v>-1.4650486409664154E-2</v>
      </c>
      <c r="BO989" s="5">
        <f xml:space="preserve"> IF(ISBLANK(TBL_DATA[[#This Row],[SMALL.CAP]]),"",  SUM(TBL_DATA[[#This Row],[LARGE.CAP]:[SMALL.CAP]])*SQRT(252))</f>
        <v>0.11662020111423764</v>
      </c>
    </row>
    <row r="990" spans="1:67" x14ac:dyDescent="0.25">
      <c r="A990" s="3">
        <f>DATE(YEAR(TBL_DATA[[#This Row],[Date]]), MONTH(TBL_DATA[[#This Row],[Date]]), DAY(TBL_DATA[[#This Row],[Date]]))</f>
        <v>42174</v>
      </c>
      <c r="B990" s="73" t="s">
        <v>1130</v>
      </c>
      <c r="C990" s="11">
        <v>-1.3110446116390231E-4</v>
      </c>
      <c r="D990" s="6">
        <v>0.23482619298761098</v>
      </c>
      <c r="E990" s="83">
        <v>-2.4877505527600485E-2</v>
      </c>
      <c r="F990" s="55">
        <v>0.19043152356863557</v>
      </c>
      <c r="G990" s="121">
        <v>0.19311091737735345</v>
      </c>
      <c r="H990" s="120">
        <v>2.4540525168397507E-3</v>
      </c>
      <c r="I990" s="55">
        <v>-2.8981549410943885E-2</v>
      </c>
      <c r="J990" s="6">
        <v>0.36382473989363262</v>
      </c>
      <c r="K990" s="6">
        <v>0.13205262242998</v>
      </c>
      <c r="L990" s="6">
        <v>2.5452100555227275E-3</v>
      </c>
      <c r="M990" s="6">
        <v>4.3368779784676049E-2</v>
      </c>
      <c r="N990" s="6">
        <v>2.9446075976364724E-2</v>
      </c>
      <c r="O990" s="6">
        <v>-7.2818533018925713E-3</v>
      </c>
      <c r="P990" s="55">
        <v>-7.30135009845742E-3</v>
      </c>
      <c r="Q990" s="55">
        <v>-6.3829520698915855E-3</v>
      </c>
      <c r="R990" s="6">
        <v>6.7699053025878086E-3</v>
      </c>
      <c r="S990" s="83">
        <v>3.8282249955143975E-2</v>
      </c>
      <c r="T990" s="87">
        <v>0.17684188652757435</v>
      </c>
      <c r="U990" s="83">
        <v>-2.0141592517550988E-2</v>
      </c>
      <c r="V990" s="83">
        <v>3.854772197911565E-2</v>
      </c>
      <c r="W990" s="29">
        <v>-0.52251057866566752</v>
      </c>
      <c r="X990">
        <v>0.43944387284083664</v>
      </c>
      <c r="Y990">
        <v>0.36339045451136998</v>
      </c>
      <c r="Z990" s="5">
        <v>0</v>
      </c>
      <c r="AA990">
        <v>0</v>
      </c>
      <c r="AB990" s="5">
        <f>SUM(TBL_DATA[[#This Row],[Consumer.Discretionary.1]:[Utilities.1]])*SQRT(252)</f>
        <v>0.11373558642578797</v>
      </c>
      <c r="AC990" s="5">
        <v>0.25678617637549095</v>
      </c>
      <c r="AD990" s="5">
        <v>6.0768428801003999E-2</v>
      </c>
      <c r="AE990" s="5">
        <v>0.127995333245465</v>
      </c>
      <c r="AF990" s="5">
        <v>0.120587879550554</v>
      </c>
      <c r="AG990" s="5">
        <v>0</v>
      </c>
      <c r="AH990" s="5">
        <v>-2.6992247378520001E-3</v>
      </c>
      <c r="AI990" s="13">
        <v>0.44624883284531802</v>
      </c>
      <c r="AJ990" s="13">
        <v>7.7530855660549014E-2</v>
      </c>
      <c r="AK990" s="13">
        <v>0</v>
      </c>
      <c r="AL990" s="13">
        <v>2.9546202508662002E-2</v>
      </c>
      <c r="AM990" s="13">
        <v>-0.42865243693223903</v>
      </c>
      <c r="AN990" s="13">
        <v>1.290154682687533</v>
      </c>
      <c r="AO990" s="13">
        <v>-0.602042635370581</v>
      </c>
      <c r="AP990" s="13">
        <v>0.68811204731695197</v>
      </c>
      <c r="AQ990" s="13">
        <v>1.892197318058114</v>
      </c>
      <c r="AR990" s="19">
        <v>8.6911386698589608E-4</v>
      </c>
      <c r="AS990" s="19">
        <v>1.0441006408627681E-3</v>
      </c>
      <c r="AT990" s="19">
        <v>8.705199361553705E-4</v>
      </c>
      <c r="AU990" s="19">
        <v>3.1918990349022566E-4</v>
      </c>
      <c r="AV990" s="19">
        <v>-3.3293770084599612E-5</v>
      </c>
      <c r="AW990" s="19">
        <v>3.2935522164745737E-4</v>
      </c>
      <c r="AX990" s="19">
        <v>1.1941920330544572E-5</v>
      </c>
      <c r="AY990" s="19">
        <v>4.5856068597972845E-3</v>
      </c>
      <c r="AZ990" s="19">
        <v>-8.6197128132049609E-4</v>
      </c>
      <c r="BA990" s="19">
        <v>2.7687142521686711E-5</v>
      </c>
      <c r="BB990" s="19">
        <v>2.4180572502583344E-6</v>
      </c>
      <c r="BC990" s="19">
        <v>2.0841217594861987E-4</v>
      </c>
      <c r="BD990" s="19">
        <v>-3.6780328142878798E-4</v>
      </c>
      <c r="BE990" s="19">
        <v>6.3580581749099702E-4</v>
      </c>
      <c r="BF990" s="19">
        <v>5.6107432959292864E-4</v>
      </c>
      <c r="BG990" s="19">
        <v>1.2177989561754259E-3</v>
      </c>
      <c r="BH990" s="19">
        <v>4.9093804998572117E-3</v>
      </c>
      <c r="BI990" t="s">
        <v>978</v>
      </c>
      <c r="BJ990" t="s">
        <v>858</v>
      </c>
      <c r="BK990" s="5">
        <v>0.12208820879459381</v>
      </c>
      <c r="BL990" s="5" t="s">
        <v>1093</v>
      </c>
      <c r="BM990" s="5" t="s">
        <v>858</v>
      </c>
      <c r="BN990" s="5">
        <v>-1.3988863676786423E-2</v>
      </c>
      <c r="BO990" s="5">
        <f xml:space="preserve"> IF(ISBLANK(TBL_DATA[[#This Row],[SMALL.CAP]]),"",  SUM(TBL_DATA[[#This Row],[LARGE.CAP]:[SMALL.CAP]])*SQRT(252))</f>
        <v>0.11373558642578797</v>
      </c>
    </row>
    <row r="991" spans="1:67" x14ac:dyDescent="0.25">
      <c r="A991" s="3">
        <f>DATE(YEAR(TBL_DATA[[#This Row],[Date]]), MONTH(TBL_DATA[[#This Row],[Date]]), DAY(TBL_DATA[[#This Row],[Date]]))</f>
        <v>42177</v>
      </c>
      <c r="B991" s="73" t="s">
        <v>1131</v>
      </c>
      <c r="C991" s="11">
        <v>2.3474147185758281E-3</v>
      </c>
      <c r="D991" s="6">
        <v>0.23772484216791301</v>
      </c>
      <c r="E991" s="83">
        <v>-1.1751190919627397E-2</v>
      </c>
      <c r="F991" s="55">
        <v>0.19179863042319173</v>
      </c>
      <c r="G991" s="121">
        <v>0.19855393890503711</v>
      </c>
      <c r="H991" s="120">
        <v>2.4447047177255056E-3</v>
      </c>
      <c r="I991" s="55">
        <v>-1.6939866482141186E-2</v>
      </c>
      <c r="J991" s="6">
        <v>0.36977004325580326</v>
      </c>
      <c r="K991" s="6">
        <v>0.14240914017503217</v>
      </c>
      <c r="L991" s="6">
        <v>2.5288864710199112E-3</v>
      </c>
      <c r="M991" s="6">
        <v>4.3350042900878565E-2</v>
      </c>
      <c r="N991" s="6">
        <v>2.9015432982608096E-2</v>
      </c>
      <c r="O991" s="6">
        <v>-4.9515321129360856E-3</v>
      </c>
      <c r="P991" s="55">
        <v>-7.2211468192341947E-3</v>
      </c>
      <c r="Q991" s="55">
        <v>-6.3031455718834759E-3</v>
      </c>
      <c r="R991" s="6">
        <v>6.3011639955266041E-3</v>
      </c>
      <c r="S991" s="83">
        <v>3.8247285043681148E-2</v>
      </c>
      <c r="T991" s="87">
        <v>0.16474800729856307</v>
      </c>
      <c r="U991" s="83">
        <v>-2.1676321033013757E-2</v>
      </c>
      <c r="V991" s="83">
        <v>3.848452513813428E-2</v>
      </c>
      <c r="W991" s="29">
        <v>-0.56324771983569855</v>
      </c>
      <c r="X991">
        <v>0.44559391704222928</v>
      </c>
      <c r="Y991">
        <v>0.37737135579563025</v>
      </c>
      <c r="Z991" s="5">
        <v>0</v>
      </c>
      <c r="AA991">
        <v>0</v>
      </c>
      <c r="AB991" s="5">
        <f>SUM(TBL_DATA[[#This Row],[Consumer.Discretionary.1]:[Utilities.1]])*SQRT(252)</f>
        <v>0.11252687990632101</v>
      </c>
      <c r="AC991" s="5">
        <v>0.24734443575448001</v>
      </c>
      <c r="AD991" s="5">
        <v>5.5712633504689003E-2</v>
      </c>
      <c r="AE991" s="5">
        <v>0.119574418438085</v>
      </c>
      <c r="AF991" s="5">
        <v>0.119569048834407</v>
      </c>
      <c r="AG991" s="5">
        <v>0</v>
      </c>
      <c r="AH991" s="5">
        <v>-2.7244642217869996E-3</v>
      </c>
      <c r="AI991" s="13">
        <v>0.446762617829015</v>
      </c>
      <c r="AJ991" s="13">
        <v>7.6227939373471998E-2</v>
      </c>
      <c r="AK991" s="13">
        <v>0</v>
      </c>
      <c r="AL991" s="13">
        <v>3.0326339431521999E-2</v>
      </c>
      <c r="AM991" s="13">
        <v>-0.41478263965272899</v>
      </c>
      <c r="AN991" s="13">
        <v>1.262871118626993</v>
      </c>
      <c r="AO991" s="13">
        <v>-0.58486078933583896</v>
      </c>
      <c r="AP991" s="13">
        <v>0.67801032929115401</v>
      </c>
      <c r="AQ991" s="13">
        <v>1.847731907962832</v>
      </c>
      <c r="AR991" s="19">
        <v>8.939669874621967E-4</v>
      </c>
      <c r="AS991" s="19">
        <v>1.0023704022009557E-3</v>
      </c>
      <c r="AT991" s="19">
        <v>8.2143579971842822E-4</v>
      </c>
      <c r="AU991" s="19">
        <v>2.7633540191796197E-4</v>
      </c>
      <c r="AV991" s="19">
        <v>-3.1180538820536877E-5</v>
      </c>
      <c r="AW991" s="19">
        <v>2.7838800252555211E-4</v>
      </c>
      <c r="AX991" s="19">
        <v>4.7084605013546453E-7</v>
      </c>
      <c r="AY991" s="19">
        <v>4.540272485205752E-3</v>
      </c>
      <c r="AZ991" s="19">
        <v>-7.1248943459453328E-4</v>
      </c>
      <c r="BA991" s="19">
        <v>1.5650449131401515E-5</v>
      </c>
      <c r="BB991" s="19">
        <v>3.306743063555965E-6</v>
      </c>
      <c r="BC991" s="19">
        <v>2.031336259067311E-4</v>
      </c>
      <c r="BD991" s="19">
        <v>-3.0380230196562263E-4</v>
      </c>
      <c r="BE991" s="19">
        <v>6.0439289956523972E-4</v>
      </c>
      <c r="BF991" s="19">
        <v>6.1790603259824224E-4</v>
      </c>
      <c r="BG991" s="19">
        <v>1.1873627088778743E-3</v>
      </c>
      <c r="BH991" s="19">
        <v>4.7795341788784028E-3</v>
      </c>
      <c r="BI991" t="s">
        <v>978</v>
      </c>
      <c r="BJ991" t="s">
        <v>858</v>
      </c>
      <c r="BK991" s="5">
        <v>0.12339525669813156</v>
      </c>
      <c r="BL991" s="5" t="s">
        <v>1132</v>
      </c>
      <c r="BM991" s="5" t="s">
        <v>858</v>
      </c>
      <c r="BN991" s="5">
        <v>-1.9654987379908562E-2</v>
      </c>
      <c r="BO991" s="5">
        <f xml:space="preserve"> IF(ISBLANK(TBL_DATA[[#This Row],[SMALL.CAP]]),"",  SUM(TBL_DATA[[#This Row],[LARGE.CAP]:[SMALL.CAP]])*SQRT(252))</f>
        <v>0.11252687990632097</v>
      </c>
    </row>
    <row r="992" spans="1:67" x14ac:dyDescent="0.25">
      <c r="A992" s="3">
        <f>DATE(YEAR(TBL_DATA[[#This Row],[Date]]), MONTH(TBL_DATA[[#This Row],[Date]]), DAY(TBL_DATA[[#This Row],[Date]]))</f>
        <v>42178</v>
      </c>
      <c r="B992" s="73" t="s">
        <v>1133</v>
      </c>
      <c r="C992" s="11">
        <v>-1.1247620168683419E-3</v>
      </c>
      <c r="D992" s="6">
        <v>0.23633269627810827</v>
      </c>
      <c r="E992" s="83">
        <v>-2.0833797083938732E-2</v>
      </c>
      <c r="F992" s="55">
        <v>0.19431975821465289</v>
      </c>
      <c r="G992" s="121">
        <v>0.20000296265047987</v>
      </c>
      <c r="H992" s="120">
        <v>2.4457127369033695E-3</v>
      </c>
      <c r="I992" s="55">
        <v>-2.6074007120158504E-2</v>
      </c>
      <c r="J992" s="6">
        <v>0.35656551651469315</v>
      </c>
      <c r="K992" s="6">
        <v>0.13419132623834634</v>
      </c>
      <c r="L992" s="6">
        <v>2.5443228726886027E-3</v>
      </c>
      <c r="M992" s="6">
        <v>4.3407175409444845E-2</v>
      </c>
      <c r="N992" s="6">
        <v>2.9100491159113201E-2</v>
      </c>
      <c r="O992" s="6">
        <v>-6.0707248345585052E-3</v>
      </c>
      <c r="P992" s="55">
        <v>-7.2457997442190222E-3</v>
      </c>
      <c r="Q992" s="55">
        <v>-6.3265886315344196E-3</v>
      </c>
      <c r="R992" s="6">
        <v>1.2604461032350578E-4</v>
      </c>
      <c r="S992" s="83">
        <v>3.8198999403599512E-2</v>
      </c>
      <c r="T992" s="87">
        <v>3.299683559554927E-3</v>
      </c>
      <c r="U992" s="83">
        <v>-2.853936625996456E-2</v>
      </c>
      <c r="V992" s="83">
        <v>3.861034054746252E-2</v>
      </c>
      <c r="W992" s="29">
        <v>-0.7391638057396045</v>
      </c>
      <c r="X992">
        <v>0.44721690783162471</v>
      </c>
      <c r="Y992">
        <v>0.3663213428649037</v>
      </c>
      <c r="Z992" s="5">
        <v>0</v>
      </c>
      <c r="AA992">
        <v>0</v>
      </c>
      <c r="AB992" s="5">
        <f>SUM(TBL_DATA[[#This Row],[Consumer.Discretionary.1]:[Utilities.1]])*SQRT(252)</f>
        <v>0.1090990966102304</v>
      </c>
      <c r="AC992" s="5">
        <v>0.24314172791719499</v>
      </c>
      <c r="AD992" s="5">
        <v>5.0690027213944999E-2</v>
      </c>
      <c r="AE992" s="5">
        <v>0.11599138759631798</v>
      </c>
      <c r="AF992" s="5">
        <v>0.11671322064501401</v>
      </c>
      <c r="AG992" s="5">
        <v>0</v>
      </c>
      <c r="AH992" s="5">
        <v>-1.0611525851180002E-3</v>
      </c>
      <c r="AI992" s="13">
        <v>0.44776404454167995</v>
      </c>
      <c r="AJ992" s="13">
        <v>7.213624261326998E-2</v>
      </c>
      <c r="AK992" s="13">
        <v>0</v>
      </c>
      <c r="AL992" s="13">
        <v>2.9764861581368998E-2</v>
      </c>
      <c r="AM992" s="13">
        <v>-0.39403337004522193</v>
      </c>
      <c r="AN992" s="13">
        <v>1.2475491289925895</v>
      </c>
      <c r="AO992" s="13">
        <v>-0.56644213951413891</v>
      </c>
      <c r="AP992" s="13">
        <v>0.68110698947845061</v>
      </c>
      <c r="AQ992" s="13">
        <v>1.8139912685067285</v>
      </c>
      <c r="AR992" s="19">
        <v>8.6612096232054168E-4</v>
      </c>
      <c r="AS992" s="19">
        <v>9.7172447453088278E-4</v>
      </c>
      <c r="AT992" s="19">
        <v>7.9719019667177557E-4</v>
      </c>
      <c r="AU992" s="19">
        <v>2.6767548077559906E-4</v>
      </c>
      <c r="AV992" s="19">
        <v>-3.0235331813927755E-5</v>
      </c>
      <c r="AW992" s="19">
        <v>2.6991408388627749E-4</v>
      </c>
      <c r="AX992" s="19">
        <v>4.934884151673389E-7</v>
      </c>
      <c r="AY992" s="19">
        <v>4.401488780320862E-3</v>
      </c>
      <c r="AZ992" s="19">
        <v>-6.8976228952206161E-4</v>
      </c>
      <c r="BA992" s="19">
        <v>1.4791846812550311E-5</v>
      </c>
      <c r="BB992" s="19">
        <v>3.1954002804163829E-6</v>
      </c>
      <c r="BC992" s="19">
        <v>1.962541028948994E-4</v>
      </c>
      <c r="BD992" s="19">
        <v>-2.9404276254683975E-4</v>
      </c>
      <c r="BE992" s="19">
        <v>5.8661292482122972E-4</v>
      </c>
      <c r="BF992" s="19">
        <v>6.0003290157337793E-4</v>
      </c>
      <c r="BG992" s="19">
        <v>1.1509774360516981E-3</v>
      </c>
      <c r="BH992" s="19">
        <v>4.6327624898837173E-3</v>
      </c>
      <c r="BI992" t="s">
        <v>978</v>
      </c>
      <c r="BJ992" t="s">
        <v>858</v>
      </c>
      <c r="BK992" s="5">
        <v>0.12623864412307739</v>
      </c>
      <c r="BL992" s="5" t="s">
        <v>1132</v>
      </c>
      <c r="BM992" s="5" t="s">
        <v>858</v>
      </c>
      <c r="BN992" s="5">
        <v>-2.2849656641483307E-2</v>
      </c>
      <c r="BO992" s="5">
        <f xml:space="preserve"> IF(ISBLANK(TBL_DATA[[#This Row],[SMALL.CAP]]),"",  SUM(TBL_DATA[[#This Row],[LARGE.CAP]:[SMALL.CAP]])*SQRT(252))</f>
        <v>0.10909909661023039</v>
      </c>
    </row>
    <row r="993" spans="1:67" x14ac:dyDescent="0.25">
      <c r="A993" s="3">
        <f>DATE(YEAR(TBL_DATA[[#This Row],[Date]]), MONTH(TBL_DATA[[#This Row],[Date]]), DAY(TBL_DATA[[#This Row],[Date]]))</f>
        <v>42179</v>
      </c>
      <c r="B993" s="73" t="s">
        <v>1134</v>
      </c>
      <c r="C993" s="11">
        <v>-5.1886981085214039E-3</v>
      </c>
      <c r="D993" s="6">
        <v>0.22991773915542679</v>
      </c>
      <c r="E993" s="83">
        <v>-3.0217105631292318E-2</v>
      </c>
      <c r="F993" s="55">
        <v>0.19781755997747946</v>
      </c>
      <c r="G993" s="121">
        <v>0.18997525536155602</v>
      </c>
      <c r="H993" s="120">
        <v>2.4835060533930351E-3</v>
      </c>
      <c r="I993" s="55">
        <v>-3.5626672844219942E-2</v>
      </c>
      <c r="J993" s="6">
        <v>0.35433491700987219</v>
      </c>
      <c r="K993" s="6">
        <v>0.11835452051954734</v>
      </c>
      <c r="L993" s="6">
        <v>2.5909741046618523E-3</v>
      </c>
      <c r="M993" s="6">
        <v>4.3804260230340862E-2</v>
      </c>
      <c r="N993" s="6">
        <v>2.9683120916826719E-2</v>
      </c>
      <c r="O993" s="6">
        <v>-1.1227923784613569E-2</v>
      </c>
      <c r="P993" s="55">
        <v>-7.3262822629866732E-3</v>
      </c>
      <c r="Q993" s="55">
        <v>-6.3986622921673722E-3</v>
      </c>
      <c r="R993" s="6">
        <v>-1.2137722987201394E-2</v>
      </c>
      <c r="S993" s="83">
        <v>3.845012123556573E-2</v>
      </c>
      <c r="T993" s="87">
        <v>-0.31567450497332111</v>
      </c>
      <c r="U993" s="83">
        <v>-4.1747103432824062E-2</v>
      </c>
      <c r="V993" s="83">
        <v>3.8834283344084383E-2</v>
      </c>
      <c r="W993" s="29">
        <v>-1.0750064076870209</v>
      </c>
      <c r="X993">
        <v>0.43586150938291857</v>
      </c>
      <c r="Y993">
        <v>0.34402691830661658</v>
      </c>
      <c r="Z993" s="5">
        <v>0</v>
      </c>
      <c r="AA993">
        <v>0</v>
      </c>
      <c r="AB993" s="5">
        <f>SUM(TBL_DATA[[#This Row],[Consumer.Discretionary.1]:[Utilities.1]])*SQRT(252)</f>
        <v>0.10750549178795307</v>
      </c>
      <c r="AC993" s="5">
        <v>0.249669777747167</v>
      </c>
      <c r="AD993" s="5">
        <v>5.0838974019670004E-2</v>
      </c>
      <c r="AE993" s="5">
        <v>0.11592270459563699</v>
      </c>
      <c r="AF993" s="5">
        <v>0.120961774720189</v>
      </c>
      <c r="AG993" s="5">
        <v>0</v>
      </c>
      <c r="AH993" s="5">
        <v>-1.0121415890239991E-3</v>
      </c>
      <c r="AI993" s="13">
        <v>0.44475792238977097</v>
      </c>
      <c r="AJ993" s="13">
        <v>7.3084660672382992E-2</v>
      </c>
      <c r="AK993" s="13">
        <v>0</v>
      </c>
      <c r="AL993" s="13">
        <v>2.9593239335097998E-2</v>
      </c>
      <c r="AM993" s="13">
        <v>-0.40972296839622502</v>
      </c>
      <c r="AN993" s="13">
        <v>1.2671858545197048</v>
      </c>
      <c r="AO993" s="13">
        <v>-0.59309191102503889</v>
      </c>
      <c r="AP993" s="13">
        <v>0.67409394349466589</v>
      </c>
      <c r="AQ993" s="13">
        <v>1.8602777655447436</v>
      </c>
      <c r="AR993" s="19">
        <v>8.4675928963907291E-4</v>
      </c>
      <c r="AS993" s="19">
        <v>9.0267833804188134E-4</v>
      </c>
      <c r="AT993" s="19">
        <v>8.0127235573133416E-4</v>
      </c>
      <c r="AU993" s="19">
        <v>2.7144102581793463E-4</v>
      </c>
      <c r="AV993" s="19">
        <v>-2.8437372691010136E-5</v>
      </c>
      <c r="AW993" s="19">
        <v>2.4889916499100975E-4</v>
      </c>
      <c r="AX993" s="19">
        <v>6.1407676772409954E-6</v>
      </c>
      <c r="AY993" s="19">
        <v>4.3490016053777817E-3</v>
      </c>
      <c r="AZ993" s="19">
        <v>-6.4627819913362714E-4</v>
      </c>
      <c r="BA993" s="19">
        <v>1.6779079838954248E-5</v>
      </c>
      <c r="BB993" s="19">
        <v>3.9533695813409619E-6</v>
      </c>
      <c r="BC993" s="19">
        <v>1.4913835427128063E-4</v>
      </c>
      <c r="BD993" s="19">
        <v>-2.7957815544359674E-4</v>
      </c>
      <c r="BE993" s="19">
        <v>6.1893218800141488E-4</v>
      </c>
      <c r="BF993" s="19">
        <v>5.2974581377334361E-4</v>
      </c>
      <c r="BG993" s="19">
        <v>1.0952191624690045E-3</v>
      </c>
      <c r="BH993" s="19">
        <v>4.6587520618004662E-3</v>
      </c>
      <c r="BI993" t="s">
        <v>978</v>
      </c>
      <c r="BJ993" t="s">
        <v>858</v>
      </c>
      <c r="BK993" s="5">
        <v>0.1247880756855011</v>
      </c>
      <c r="BL993" s="5" t="s">
        <v>1132</v>
      </c>
      <c r="BM993" s="5" t="s">
        <v>858</v>
      </c>
      <c r="BN993" s="5">
        <v>-2.2847248241305351E-2</v>
      </c>
      <c r="BO993" s="5">
        <f xml:space="preserve"> IF(ISBLANK(TBL_DATA[[#This Row],[SMALL.CAP]]),"",  SUM(TBL_DATA[[#This Row],[LARGE.CAP]:[SMALL.CAP]])*SQRT(252))</f>
        <v>0.10750549178795306</v>
      </c>
    </row>
    <row r="994" spans="1:67" x14ac:dyDescent="0.25">
      <c r="A994" s="3">
        <f>DATE(YEAR(TBL_DATA[[#This Row],[Date]]), MONTH(TBL_DATA[[#This Row],[Date]]), DAY(TBL_DATA[[#This Row],[Date]]))</f>
        <v>42180</v>
      </c>
      <c r="B994" s="73" t="s">
        <v>1135</v>
      </c>
      <c r="C994" s="11">
        <v>1.4228750491596769E-3</v>
      </c>
      <c r="D994" s="6">
        <v>0.2316677584189899</v>
      </c>
      <c r="E994" s="83">
        <v>-2.2471436196651928E-2</v>
      </c>
      <c r="F994" s="55">
        <v>0.19495128132292497</v>
      </c>
      <c r="G994" s="121">
        <v>0.18404007241216488</v>
      </c>
      <c r="H994" s="120">
        <v>2.4977207144978217E-3</v>
      </c>
      <c r="I994" s="55">
        <v>-3.026788183160134E-2</v>
      </c>
      <c r="J994" s="6">
        <v>0.35130323037491934</v>
      </c>
      <c r="K994" s="6">
        <v>0.11417809955147995</v>
      </c>
      <c r="L994" s="6">
        <v>2.6024516333745902E-3</v>
      </c>
      <c r="M994" s="6">
        <v>4.3894462024978778E-2</v>
      </c>
      <c r="N994" s="6">
        <v>2.967391928677798E-2</v>
      </c>
      <c r="O994" s="6">
        <v>-9.8210246680608959E-3</v>
      </c>
      <c r="P994" s="55">
        <v>-7.3128550915277854E-3</v>
      </c>
      <c r="Q994" s="55">
        <v>-6.3833249643522336E-3</v>
      </c>
      <c r="R994" s="6">
        <v>-9.1829963368095235E-3</v>
      </c>
      <c r="S994" s="83">
        <v>3.8547432518945865E-2</v>
      </c>
      <c r="T994" s="87">
        <v>-0.23822588786675034</v>
      </c>
      <c r="U994" s="83">
        <v>-3.8637055642131379E-2</v>
      </c>
      <c r="V994" s="83">
        <v>3.8950775627565735E-2</v>
      </c>
      <c r="W994" s="29">
        <v>-0.99194573200713532</v>
      </c>
      <c r="X994">
        <v>0.42899891889393488</v>
      </c>
      <c r="Y994">
        <v>0.33790250006692751</v>
      </c>
      <c r="Z994" s="5">
        <v>0</v>
      </c>
      <c r="AA994">
        <v>0</v>
      </c>
      <c r="AB994" s="5">
        <f>SUM(TBL_DATA[[#This Row],[Consumer.Discretionary.1]:[Utilities.1]])*SQRT(252)</f>
        <v>0.10589615715161585</v>
      </c>
      <c r="AC994" s="5">
        <v>0.24777886955263195</v>
      </c>
      <c r="AD994" s="5">
        <v>5.1473894395307002E-2</v>
      </c>
      <c r="AE994" s="5">
        <v>0.10891092186873999</v>
      </c>
      <c r="AF994" s="5">
        <v>0.115108069770075</v>
      </c>
      <c r="AG994" s="5">
        <v>0</v>
      </c>
      <c r="AH994" s="5">
        <v>-2.0758119047770002E-3</v>
      </c>
      <c r="AI994" s="13">
        <v>0.44333915613546704</v>
      </c>
      <c r="AJ994" s="13">
        <v>7.2885415770951006E-2</v>
      </c>
      <c r="AK994" s="13">
        <v>0</v>
      </c>
      <c r="AL994" s="13">
        <v>2.9175436531917003E-2</v>
      </c>
      <c r="AM994" s="13">
        <v>-0.41348773961570395</v>
      </c>
      <c r="AN994" s="13">
        <v>1.2818439980609335</v>
      </c>
      <c r="AO994" s="13">
        <v>-0.62873578555632603</v>
      </c>
      <c r="AP994" s="13">
        <v>0.65310821250460749</v>
      </c>
      <c r="AQ994" s="13">
        <v>1.9105797836172596</v>
      </c>
      <c r="AR994" s="19">
        <v>9.674473917320837E-4</v>
      </c>
      <c r="AS994" s="19">
        <v>8.6135001087439425E-4</v>
      </c>
      <c r="AT994" s="19">
        <v>7.7705044705143455E-4</v>
      </c>
      <c r="AU994" s="19">
        <v>2.7819860799174333E-4</v>
      </c>
      <c r="AV994" s="19">
        <v>-2.753795967477961E-5</v>
      </c>
      <c r="AW994" s="19">
        <v>2.4342520357874001E-4</v>
      </c>
      <c r="AX994" s="19">
        <v>5.5833654708482214E-6</v>
      </c>
      <c r="AY994" s="19">
        <v>4.3027196558191863E-3</v>
      </c>
      <c r="AZ994" s="19">
        <v>-7.7132037931535076E-4</v>
      </c>
      <c r="BA994" s="19">
        <v>3.1036884258226597E-5</v>
      </c>
      <c r="BB994" s="19">
        <v>2.8776441322726199E-6</v>
      </c>
      <c r="BC994" s="19">
        <v>1.5906230559680263E-4</v>
      </c>
      <c r="BD994" s="19">
        <v>-3.2462016861310505E-4</v>
      </c>
      <c r="BE994" s="19">
        <v>6.3796388903500248E-4</v>
      </c>
      <c r="BF994" s="19">
        <v>6.2690831675847624E-4</v>
      </c>
      <c r="BG994" s="19">
        <v>1.0159114802741627E-3</v>
      </c>
      <c r="BH994" s="19">
        <v>4.5556050488674595E-3</v>
      </c>
      <c r="BI994" t="s">
        <v>978</v>
      </c>
      <c r="BJ994" t="s">
        <v>858</v>
      </c>
      <c r="BK994" s="5">
        <v>0.12492882460355759</v>
      </c>
      <c r="BL994" s="5" t="s">
        <v>1132</v>
      </c>
      <c r="BM994" s="5" t="s">
        <v>858</v>
      </c>
      <c r="BN994" s="5">
        <v>-2.2700630128383636E-2</v>
      </c>
      <c r="BO994" s="5">
        <f xml:space="preserve"> IF(ISBLANK(TBL_DATA[[#This Row],[SMALL.CAP]]),"",  SUM(TBL_DATA[[#This Row],[LARGE.CAP]:[SMALL.CAP]])*SQRT(252))</f>
        <v>0.10589615715161585</v>
      </c>
    </row>
    <row r="995" spans="1:67" x14ac:dyDescent="0.25">
      <c r="A995" s="3">
        <f>DATE(YEAR(TBL_DATA[[#This Row],[Date]]), MONTH(TBL_DATA[[#This Row],[Date]]), DAY(TBL_DATA[[#This Row],[Date]]))</f>
        <v>42181</v>
      </c>
      <c r="B995" s="73" t="s">
        <v>1136</v>
      </c>
      <c r="C995" s="11">
        <v>-7.7714294469016882E-3</v>
      </c>
      <c r="D995" s="6">
        <v>0.22209593933241312</v>
      </c>
      <c r="E995" s="83">
        <v>-7.1914744572321498E-2</v>
      </c>
      <c r="F995" s="55">
        <v>0.19193779420084406</v>
      </c>
      <c r="G995" s="121">
        <v>0.16965295181419504</v>
      </c>
      <c r="H995" s="120">
        <v>2.5814168634925405E-3</v>
      </c>
      <c r="I995" s="55">
        <v>-7.602489523143463E-2</v>
      </c>
      <c r="J995" s="6">
        <v>0.37435926704857697</v>
      </c>
      <c r="K995" s="6">
        <v>0.12525102738519928</v>
      </c>
      <c r="L995" s="6">
        <v>2.6495373148843382E-3</v>
      </c>
      <c r="M995" s="6">
        <v>4.4970590490686607E-2</v>
      </c>
      <c r="N995" s="6">
        <v>3.3498088728028903E-2</v>
      </c>
      <c r="O995" s="6">
        <v>-1.7516130714658518E-2</v>
      </c>
      <c r="P995" s="55">
        <v>-7.7078365802166751E-3</v>
      </c>
      <c r="Q995" s="55">
        <v>-6.7555178418259448E-3</v>
      </c>
      <c r="R995" s="6">
        <v>-2.7063973756005888E-2</v>
      </c>
      <c r="S995" s="83">
        <v>4.000789464291471E-2</v>
      </c>
      <c r="T995" s="87">
        <v>-0.67646583249535841</v>
      </c>
      <c r="U995" s="83">
        <v>-5.5407227263158831E-2</v>
      </c>
      <c r="V995" s="83">
        <v>3.9823658239026713E-2</v>
      </c>
      <c r="W995" s="29">
        <v>-1.3913143521521185</v>
      </c>
      <c r="X995">
        <v>0.41188948980787921</v>
      </c>
      <c r="Y995">
        <v>0.35390821887206753</v>
      </c>
      <c r="Z995" s="5">
        <v>0</v>
      </c>
      <c r="AA995">
        <v>0</v>
      </c>
      <c r="AB995" s="5">
        <f>SUM(TBL_DATA[[#This Row],[Consumer.Discretionary.1]:[Utilities.1]])*SQRT(252)</f>
        <v>0.10267601867804518</v>
      </c>
      <c r="AC995" s="5">
        <v>0.25501218687091298</v>
      </c>
      <c r="AD995" s="5">
        <v>5.1955676042211005E-2</v>
      </c>
      <c r="AE995" s="5">
        <v>0.105208922362376</v>
      </c>
      <c r="AF995" s="5">
        <v>0.11462283701056399</v>
      </c>
      <c r="AG995" s="5">
        <v>0</v>
      </c>
      <c r="AH995" s="5">
        <v>-1.5078194742189997E-3</v>
      </c>
      <c r="AI995" s="13">
        <v>0.44348875110905506</v>
      </c>
      <c r="AJ995" s="13">
        <v>7.1749618321849007E-2</v>
      </c>
      <c r="AK995" s="13">
        <v>0</v>
      </c>
      <c r="AL995" s="13">
        <v>2.8759257198852001E-2</v>
      </c>
      <c r="AM995" s="13">
        <v>-0.41403905708078403</v>
      </c>
      <c r="AN995" s="13">
        <v>1.2737353444287223</v>
      </c>
      <c r="AO995" s="13">
        <v>-0.61848497206790509</v>
      </c>
      <c r="AP995" s="13">
        <v>0.65525037236081718</v>
      </c>
      <c r="AQ995" s="13">
        <v>1.8922203164966274</v>
      </c>
      <c r="AR995" s="19">
        <v>9.4012986387684197E-4</v>
      </c>
      <c r="AS995" s="19">
        <v>8.3377833125956229E-4</v>
      </c>
      <c r="AT995" s="19">
        <v>7.543804015277798E-4</v>
      </c>
      <c r="AU995" s="19">
        <v>2.7088539080268953E-4</v>
      </c>
      <c r="AV995" s="19">
        <v>-2.6721788796281385E-5</v>
      </c>
      <c r="AW995" s="19">
        <v>2.3905477534339899E-4</v>
      </c>
      <c r="AX995" s="19">
        <v>5.7106559573685165E-6</v>
      </c>
      <c r="AY995" s="19">
        <v>4.167458636041811E-3</v>
      </c>
      <c r="AZ995" s="19">
        <v>-7.4889685240822851E-4</v>
      </c>
      <c r="BA995" s="19">
        <v>2.9466220921565359E-5</v>
      </c>
      <c r="BB995" s="19">
        <v>2.7355805289786354E-6</v>
      </c>
      <c r="BC995" s="19">
        <v>1.5477624591982562E-4</v>
      </c>
      <c r="BD995" s="19">
        <v>-3.1608234952504197E-4</v>
      </c>
      <c r="BE995" s="19">
        <v>6.1962208597800739E-4</v>
      </c>
      <c r="BF995" s="19">
        <v>6.0915456301971623E-4</v>
      </c>
      <c r="BG995" s="19">
        <v>9.8572886406544219E-4</v>
      </c>
      <c r="BH995" s="19">
        <v>4.4147818055975362E-3</v>
      </c>
      <c r="BI995" t="s">
        <v>978</v>
      </c>
      <c r="BJ995" t="s">
        <v>858</v>
      </c>
      <c r="BK995" s="5">
        <v>0.12736381590366364</v>
      </c>
      <c r="BL995" s="5" t="s">
        <v>1132</v>
      </c>
      <c r="BM995" s="5" t="s">
        <v>858</v>
      </c>
      <c r="BN995" s="5">
        <v>-2.2072045132517815E-2</v>
      </c>
      <c r="BO995" s="5">
        <f xml:space="preserve"> IF(ISBLANK(TBL_DATA[[#This Row],[SMALL.CAP]]),"",  SUM(TBL_DATA[[#This Row],[LARGE.CAP]:[SMALL.CAP]])*SQRT(252))</f>
        <v>0.10267601867804518</v>
      </c>
    </row>
    <row r="996" spans="1:67" x14ac:dyDescent="0.25">
      <c r="A996" s="3">
        <f>DATE(YEAR(TBL_DATA[[#This Row],[Date]]), MONTH(TBL_DATA[[#This Row],[Date]]), DAY(TBL_DATA[[#This Row],[Date]]))</f>
        <v>42184</v>
      </c>
      <c r="B996" s="73" t="s">
        <v>1137</v>
      </c>
      <c r="C996" s="11">
        <v>-6.3130135492534415E-3</v>
      </c>
      <c r="D996" s="6">
        <v>0.21438083110892014</v>
      </c>
      <c r="E996" s="83">
        <v>-7.0891493845199771E-2</v>
      </c>
      <c r="F996" s="55">
        <v>0.21837252077110228</v>
      </c>
      <c r="G996" s="121">
        <v>0.23039584374473132</v>
      </c>
      <c r="H996" s="120">
        <v>2.5747359221727148E-3</v>
      </c>
      <c r="I996" s="55">
        <v>-7.3935392033705472E-2</v>
      </c>
      <c r="J996" s="6">
        <v>0.42387020880055626</v>
      </c>
      <c r="K996" s="6">
        <v>0.19053697302401948</v>
      </c>
      <c r="L996" s="6">
        <v>2.6405688660452384E-3</v>
      </c>
      <c r="M996" s="6">
        <v>4.6590702668243791E-2</v>
      </c>
      <c r="N996" s="6">
        <v>3.5798489909338087E-2</v>
      </c>
      <c r="O996" s="6">
        <v>-2.3718564693379629E-2</v>
      </c>
      <c r="P996" s="55">
        <v>-8.0772345940822252E-3</v>
      </c>
      <c r="Q996" s="55">
        <v>-7.0906075851496133E-3</v>
      </c>
      <c r="R996" s="6">
        <v>-3.6989159552166639E-2</v>
      </c>
      <c r="S996" s="83">
        <v>3.994550444531824E-2</v>
      </c>
      <c r="T996" s="87">
        <v>-0.92599054801777336</v>
      </c>
      <c r="U996" s="83">
        <v>-5.9939575710220128E-2</v>
      </c>
      <c r="V996" s="83">
        <v>3.9634035627825734E-2</v>
      </c>
      <c r="W996" s="29">
        <v>-1.5123258270509943</v>
      </c>
      <c r="X996">
        <v>0.47999567054790321</v>
      </c>
      <c r="Y996">
        <v>0.43650541007417021</v>
      </c>
      <c r="Z996" s="5">
        <v>0</v>
      </c>
      <c r="AA996">
        <v>0</v>
      </c>
      <c r="AB996" s="5">
        <f>SUM(TBL_DATA[[#This Row],[Consumer.Discretionary.1]:[Utilities.1]])*SQRT(252)</f>
        <v>9.993504001408246E-2</v>
      </c>
      <c r="AC996" s="5">
        <v>0.26038767134862295</v>
      </c>
      <c r="AD996" s="5">
        <v>5.1943614045902996E-2</v>
      </c>
      <c r="AE996" s="5">
        <v>0.10194544545497701</v>
      </c>
      <c r="AF996" s="5">
        <v>0.11395019019208701</v>
      </c>
      <c r="AG996" s="5">
        <v>0</v>
      </c>
      <c r="AH996" s="5">
        <v>-1.5127034061239997E-3</v>
      </c>
      <c r="AI996" s="13">
        <v>0.44004574059233093</v>
      </c>
      <c r="AJ996" s="13">
        <v>7.1663759250610998E-2</v>
      </c>
      <c r="AK996" s="13">
        <v>0</v>
      </c>
      <c r="AL996" s="13">
        <v>2.8338973482686002E-2</v>
      </c>
      <c r="AM996" s="13">
        <v>-0.45334225200183498</v>
      </c>
      <c r="AN996" s="13">
        <v>1.4194535215867354</v>
      </c>
      <c r="AO996" s="13">
        <v>-0.80603308262747708</v>
      </c>
      <c r="AP996" s="13">
        <v>0.61342043895925835</v>
      </c>
      <c r="AQ996" s="13">
        <v>2.2254866042142125</v>
      </c>
      <c r="AR996" s="19">
        <v>8.8897346101923693E-4</v>
      </c>
      <c r="AS996" s="19">
        <v>8.1865490718789071E-4</v>
      </c>
      <c r="AT996" s="19">
        <v>7.5555498405729992E-4</v>
      </c>
      <c r="AU996" s="19">
        <v>2.6036568149277191E-4</v>
      </c>
      <c r="AV996" s="19">
        <v>-2.5608079324759898E-5</v>
      </c>
      <c r="AW996" s="19">
        <v>2.4087618716799009E-4</v>
      </c>
      <c r="AX996" s="19">
        <v>2.8873692191868503E-6</v>
      </c>
      <c r="AY996" s="19">
        <v>4.0518562395726728E-3</v>
      </c>
      <c r="AZ996" s="19">
        <v>-7.2147205844931897E-4</v>
      </c>
      <c r="BA996" s="19">
        <v>2.0139751172821781E-5</v>
      </c>
      <c r="BB996" s="19">
        <v>3.0873458973271546E-6</v>
      </c>
      <c r="BC996" s="19">
        <v>1.4673197220754235E-4</v>
      </c>
      <c r="BD996" s="19">
        <v>-3.0360769542804979E-4</v>
      </c>
      <c r="BE996" s="19">
        <v>6.1494679869735273E-4</v>
      </c>
      <c r="BF996" s="19">
        <v>5.7650964545073226E-4</v>
      </c>
      <c r="BG996" s="19">
        <v>9.5159553461580059E-4</v>
      </c>
      <c r="BH996" s="19">
        <v>4.3091395334697406E-3</v>
      </c>
      <c r="BI996" t="s">
        <v>978</v>
      </c>
      <c r="BJ996" t="s">
        <v>858</v>
      </c>
      <c r="BK996" s="5">
        <v>0.12519791722297668</v>
      </c>
      <c r="BL996" s="5" t="s">
        <v>1132</v>
      </c>
      <c r="BM996" s="5" t="s">
        <v>858</v>
      </c>
      <c r="BN996" s="5">
        <v>-2.2498907521367073E-2</v>
      </c>
      <c r="BO996" s="5">
        <f xml:space="preserve"> IF(ISBLANK(TBL_DATA[[#This Row],[SMALL.CAP]]),"",  SUM(TBL_DATA[[#This Row],[LARGE.CAP]:[SMALL.CAP]])*SQRT(252))</f>
        <v>9.993504001408246E-2</v>
      </c>
    </row>
    <row r="997" spans="1:67" x14ac:dyDescent="0.25">
      <c r="A997" s="3">
        <f>DATE(YEAR(TBL_DATA[[#This Row],[Date]]), MONTH(TBL_DATA[[#This Row],[Date]]), DAY(TBL_DATA[[#This Row],[Date]]))</f>
        <v>42185</v>
      </c>
      <c r="B997" s="73" t="s">
        <v>1138</v>
      </c>
      <c r="C997" s="11">
        <v>3.4087996335517624E-3</v>
      </c>
      <c r="D997" s="6">
        <v>0.21852041204099626</v>
      </c>
      <c r="E997" s="83">
        <v>-6.0226430179880386E-2</v>
      </c>
      <c r="F997" s="55">
        <v>0.22248376936557587</v>
      </c>
      <c r="G997" s="121">
        <v>0.22829023984592517</v>
      </c>
      <c r="H997" s="120">
        <v>2.6040786636939654E-3</v>
      </c>
      <c r="I997" s="55">
        <v>-5.9902032605657518E-2</v>
      </c>
      <c r="J997" s="6">
        <v>0.43136781739479679</v>
      </c>
      <c r="K997" s="6">
        <v>0.19403038913760637</v>
      </c>
      <c r="L997" s="6">
        <v>2.661254667941395E-3</v>
      </c>
      <c r="M997" s="6">
        <v>4.7057339873949729E-2</v>
      </c>
      <c r="N997" s="6">
        <v>3.5584711853547731E-2</v>
      </c>
      <c r="O997" s="6">
        <v>-2.0390616894463309E-2</v>
      </c>
      <c r="P997" s="55">
        <v>-8.069843998929304E-3</v>
      </c>
      <c r="Q997" s="55">
        <v>-7.0733352572870424E-3</v>
      </c>
      <c r="R997" s="6">
        <v>-3.3498623868941646E-2</v>
      </c>
      <c r="S997" s="83">
        <v>4.0138101142687524E-2</v>
      </c>
      <c r="T997" s="87">
        <v>-0.83458417103133242</v>
      </c>
      <c r="U997" s="83">
        <v>-5.6672525546637487E-2</v>
      </c>
      <c r="V997" s="83">
        <v>3.9787201246326946E-2</v>
      </c>
      <c r="W997" s="29">
        <v>-1.424390853625809</v>
      </c>
      <c r="X997">
        <v>0.47779727902733515</v>
      </c>
      <c r="Y997">
        <v>0.44048880705144638</v>
      </c>
      <c r="Z997" s="5">
        <v>0</v>
      </c>
      <c r="AA997">
        <v>0</v>
      </c>
      <c r="AB997" s="5">
        <f>SUM(TBL_DATA[[#This Row],[Consumer.Discretionary.1]:[Utilities.1]])*SQRT(252)</f>
        <v>0.11009352433028692</v>
      </c>
      <c r="AC997" s="5">
        <v>0.26614227290085396</v>
      </c>
      <c r="AD997" s="5">
        <v>5.1767268765502007E-2</v>
      </c>
      <c r="AE997" s="5">
        <v>0.10207195490631299</v>
      </c>
      <c r="AF997" s="5">
        <v>0.11310714387339998</v>
      </c>
      <c r="AG997" s="5">
        <v>-1.3229386532586001E-2</v>
      </c>
      <c r="AH997" s="5">
        <v>2.5289110248699967E-4</v>
      </c>
      <c r="AI997" s="13">
        <v>0.427613432663629</v>
      </c>
      <c r="AJ997" s="13">
        <v>7.3488130697286991E-2</v>
      </c>
      <c r="AK997" s="13">
        <v>0</v>
      </c>
      <c r="AL997" s="13">
        <v>2.9129691121739E-2</v>
      </c>
      <c r="AM997" s="13">
        <v>-0.40590801245624408</v>
      </c>
      <c r="AN997" s="13">
        <v>1.3863116967823523</v>
      </c>
      <c r="AO997" s="13">
        <v>-0.74187630973997098</v>
      </c>
      <c r="AP997" s="13">
        <v>0.64443538704238135</v>
      </c>
      <c r="AQ997" s="13">
        <v>2.1281880065223233</v>
      </c>
      <c r="AR997" s="19">
        <v>1.6150082707662437E-3</v>
      </c>
      <c r="AS997" s="19">
        <v>8.2522233787263321E-4</v>
      </c>
      <c r="AT997" s="19">
        <v>8.9558409478897229E-4</v>
      </c>
      <c r="AU997" s="19">
        <v>3.9266804787431404E-4</v>
      </c>
      <c r="AV997" s="19">
        <v>-2.2927136691785111E-5</v>
      </c>
      <c r="AW997" s="19">
        <v>3.7279825576360629E-4</v>
      </c>
      <c r="AX997" s="19">
        <v>-2.3722881768774937E-5</v>
      </c>
      <c r="AY997" s="19">
        <v>4.4973112711596723E-3</v>
      </c>
      <c r="AZ997" s="19">
        <v>-1.7311384014664631E-3</v>
      </c>
      <c r="BA997" s="19">
        <v>1.142074574979493E-4</v>
      </c>
      <c r="BB997" s="19">
        <v>2.2883507453551615E-7</v>
      </c>
      <c r="BC997" s="19">
        <v>3.4630757533469532E-4</v>
      </c>
      <c r="BD997" s="19">
        <v>-8.4378694524864402E-4</v>
      </c>
      <c r="BE997" s="19">
        <v>1.2966117130789915E-3</v>
      </c>
      <c r="BF997" s="19">
        <v>7.0690288596919235E-4</v>
      </c>
      <c r="BG997" s="19">
        <v>8.3614548738232639E-4</v>
      </c>
      <c r="BH997" s="19">
        <v>4.5930594343543425E-3</v>
      </c>
      <c r="BI997" t="s">
        <v>978</v>
      </c>
      <c r="BJ997" t="s">
        <v>858</v>
      </c>
      <c r="BK997" s="5">
        <v>0.1262054443359375</v>
      </c>
      <c r="BL997" s="5" t="s">
        <v>1132</v>
      </c>
      <c r="BM997" s="5" t="s">
        <v>858</v>
      </c>
      <c r="BN997" s="5">
        <v>-2.4642771109938622E-2</v>
      </c>
      <c r="BO997" s="5">
        <f xml:space="preserve"> IF(ISBLANK(TBL_DATA[[#This Row],[SMALL.CAP]]),"",  SUM(TBL_DATA[[#This Row],[LARGE.CAP]:[SMALL.CAP]])*SQRT(252))</f>
        <v>0.11009352433028691</v>
      </c>
    </row>
    <row r="998" spans="1:67" x14ac:dyDescent="0.25">
      <c r="A998" s="3">
        <f>DATE(YEAR(TBL_DATA[[#This Row],[Date]]), MONTH(TBL_DATA[[#This Row],[Date]]), DAY(TBL_DATA[[#This Row],[Date]]))</f>
        <v>42186</v>
      </c>
      <c r="B998" s="73" t="s">
        <v>1139</v>
      </c>
      <c r="C998" s="11">
        <v>-1.6477671361895064E-3</v>
      </c>
      <c r="D998" s="6">
        <v>0.21651257415125902</v>
      </c>
      <c r="E998" s="83">
        <v>-7.0091500777486937E-2</v>
      </c>
      <c r="F998" s="55">
        <v>0.21392999949660282</v>
      </c>
      <c r="G998" s="121">
        <v>0.21357996953055</v>
      </c>
      <c r="H998" s="120">
        <v>2.6306828792481522E-3</v>
      </c>
      <c r="I998" s="55">
        <v>-6.3058871022230067E-2</v>
      </c>
      <c r="J998" s="6">
        <v>0.42451774528708436</v>
      </c>
      <c r="K998" s="6">
        <v>0.18902847862739697</v>
      </c>
      <c r="L998" s="6">
        <v>2.671431341192472E-3</v>
      </c>
      <c r="M998" s="6">
        <v>4.7091387366240217E-2</v>
      </c>
      <c r="N998" s="6">
        <v>3.5637281304321741E-2</v>
      </c>
      <c r="O998" s="6">
        <v>-2.2004785042247454E-2</v>
      </c>
      <c r="P998" s="55">
        <v>-8.0804978524817214E-3</v>
      </c>
      <c r="Q998" s="55">
        <v>-7.083268104854221E-3</v>
      </c>
      <c r="R998" s="6">
        <v>-3.9095377774875151E-2</v>
      </c>
      <c r="S998" s="83">
        <v>4.0343491403716049E-2</v>
      </c>
      <c r="T998" s="87">
        <v>-0.96906282561538704</v>
      </c>
      <c r="U998" s="83">
        <v>-6.0179048857262663E-2</v>
      </c>
      <c r="V998" s="83">
        <v>3.994745115826475E-2</v>
      </c>
      <c r="W998" s="29">
        <v>-1.5064552834383325</v>
      </c>
      <c r="X998">
        <v>0.46214712974392691</v>
      </c>
      <c r="Y998">
        <v>0.43477405468518582</v>
      </c>
      <c r="Z998" s="5">
        <v>0</v>
      </c>
      <c r="AA998">
        <v>0</v>
      </c>
      <c r="AB998" s="5">
        <f>SUM(TBL_DATA[[#This Row],[Consumer.Discretionary.1]:[Utilities.1]])*SQRT(252)</f>
        <v>0.10930068115455435</v>
      </c>
      <c r="AC998" s="5">
        <v>0.26867225030288405</v>
      </c>
      <c r="AD998" s="5">
        <v>5.2130720602916999E-2</v>
      </c>
      <c r="AE998" s="5">
        <v>0.10542297160026397</v>
      </c>
      <c r="AF998" s="5">
        <v>0.11425819775507901</v>
      </c>
      <c r="AG998" s="5">
        <v>-1.1223434519287E-2</v>
      </c>
      <c r="AH998" s="5">
        <v>5.4722514603799954E-4</v>
      </c>
      <c r="AI998" s="13">
        <v>0.42732461837588598</v>
      </c>
      <c r="AJ998" s="13">
        <v>6.796976172571699E-2</v>
      </c>
      <c r="AK998" s="13">
        <v>0</v>
      </c>
      <c r="AL998" s="13">
        <v>2.9509667027264E-2</v>
      </c>
      <c r="AM998" s="13">
        <v>-0.43450984113245494</v>
      </c>
      <c r="AN998" s="13">
        <v>1.3330717081233081</v>
      </c>
      <c r="AO998" s="13">
        <v>-0.71296957123900084</v>
      </c>
      <c r="AP998" s="13">
        <v>0.62010213688430726</v>
      </c>
      <c r="AQ998" s="13">
        <v>2.0460412793623091</v>
      </c>
      <c r="AR998" s="19">
        <v>1.5928594363561106E-3</v>
      </c>
      <c r="AS998" s="19">
        <v>7.824578796996023E-4</v>
      </c>
      <c r="AT998" s="19">
        <v>9.5813104402309873E-4</v>
      </c>
      <c r="AU998" s="19">
        <v>3.9165571011815821E-4</v>
      </c>
      <c r="AV998" s="19">
        <v>-2.8191652068761093E-5</v>
      </c>
      <c r="AW998" s="19">
        <v>3.5997829919099875E-4</v>
      </c>
      <c r="AX998" s="19">
        <v>-3.3875849736532335E-5</v>
      </c>
      <c r="AY998" s="19">
        <v>4.388366706819493E-3</v>
      </c>
      <c r="AZ998" s="19">
        <v>-1.6299630401511098E-3</v>
      </c>
      <c r="BA998" s="19">
        <v>1.025703030382495E-4</v>
      </c>
      <c r="BB998" s="19">
        <v>1.306888065810177E-6</v>
      </c>
      <c r="BC998" s="19">
        <v>3.1544371587358946E-4</v>
      </c>
      <c r="BD998" s="19">
        <v>-8.2515405162967529E-4</v>
      </c>
      <c r="BE998" s="19">
        <v>1.28940492413342E-3</v>
      </c>
      <c r="BF998" s="19">
        <v>8.1368484640070415E-4</v>
      </c>
      <c r="BG998" s="19">
        <v>8.399190091941287E-4</v>
      </c>
      <c r="BH998" s="19">
        <v>4.4519972813829509E-3</v>
      </c>
      <c r="BI998" t="s">
        <v>978</v>
      </c>
      <c r="BJ998" t="s">
        <v>858</v>
      </c>
      <c r="BK998" s="5">
        <v>0.12563847005367279</v>
      </c>
      <c r="BL998" s="5" t="s">
        <v>1132</v>
      </c>
      <c r="BM998" s="5" t="s">
        <v>858</v>
      </c>
      <c r="BN998" s="5">
        <v>-2.4526145309209824E-2</v>
      </c>
      <c r="BO998" s="5">
        <f xml:space="preserve"> IF(ISBLANK(TBL_DATA[[#This Row],[SMALL.CAP]]),"",  SUM(TBL_DATA[[#This Row],[LARGE.CAP]:[SMALL.CAP]])*SQRT(252))</f>
        <v>0.10930068115455435</v>
      </c>
    </row>
    <row r="999" spans="1:67" x14ac:dyDescent="0.25">
      <c r="A999" s="3">
        <f>DATE(YEAR(TBL_DATA[[#This Row],[Date]]), MONTH(TBL_DATA[[#This Row],[Date]]), DAY(TBL_DATA[[#This Row],[Date]]))</f>
        <v>42187</v>
      </c>
      <c r="B999" s="73" t="s">
        <v>1140</v>
      </c>
      <c r="C999" s="11">
        <v>-5.947975688210328E-4</v>
      </c>
      <c r="D999" s="6">
        <v>0.21578899542971364</v>
      </c>
      <c r="E999" s="83">
        <v>-6.9837271058746819E-2</v>
      </c>
      <c r="F999" s="55">
        <v>0.21439365622193121</v>
      </c>
      <c r="G999" s="121">
        <v>0.21360038771295586</v>
      </c>
      <c r="H999" s="120">
        <v>2.6305563610750609E-3</v>
      </c>
      <c r="I999" s="55">
        <v>-5.9299141985155623E-2</v>
      </c>
      <c r="J999" s="6">
        <v>0.42618142155008187</v>
      </c>
      <c r="K999" s="6">
        <v>0.18947556651917852</v>
      </c>
      <c r="L999" s="6">
        <v>2.6706010875523463E-3</v>
      </c>
      <c r="M999" s="6">
        <v>4.7089733896977695E-2</v>
      </c>
      <c r="N999" s="6">
        <v>3.5657130498048514E-2</v>
      </c>
      <c r="O999" s="6">
        <v>-2.2586494218422848E-2</v>
      </c>
      <c r="P999" s="55">
        <v>-8.0921914112795802E-3</v>
      </c>
      <c r="Q999" s="55">
        <v>-7.0949966783082118E-3</v>
      </c>
      <c r="R999" s="6">
        <v>-4.2647188688250459E-2</v>
      </c>
      <c r="S999" s="83">
        <v>4.0294961601141814E-2</v>
      </c>
      <c r="T999" s="87">
        <v>-1.05837521599827</v>
      </c>
      <c r="U999" s="83">
        <v>-5.7949376418250265E-2</v>
      </c>
      <c r="V999" s="83">
        <v>3.9941772374984807E-2</v>
      </c>
      <c r="W999" s="29">
        <v>-1.450846393950797</v>
      </c>
      <c r="X999">
        <v>0.46216921978097569</v>
      </c>
      <c r="Y999">
        <v>0.43528791221348945</v>
      </c>
      <c r="Z999" s="5">
        <v>0</v>
      </c>
      <c r="AA999">
        <v>0</v>
      </c>
      <c r="AB999" s="5">
        <f>SUM(TBL_DATA[[#This Row],[Consumer.Discretionary.1]:[Utilities.1]])*SQRT(252)</f>
        <v>0.10638957726706356</v>
      </c>
      <c r="AC999" s="5">
        <v>0.26345915995732694</v>
      </c>
      <c r="AD999" s="5">
        <v>5.1283668490517999E-2</v>
      </c>
      <c r="AE999" s="5">
        <v>0.109340102661618</v>
      </c>
      <c r="AF999" s="5">
        <v>0.11539477668232999</v>
      </c>
      <c r="AG999" s="5">
        <v>-1.1298597865511999E-2</v>
      </c>
      <c r="AH999" s="5">
        <v>4.9083393825400008E-4</v>
      </c>
      <c r="AI999" s="13">
        <v>0.42765798372039698</v>
      </c>
      <c r="AJ999" s="13">
        <v>6.5307296842436996E-2</v>
      </c>
      <c r="AK999" s="13">
        <v>0</v>
      </c>
      <c r="AL999" s="13">
        <v>3.2932357800306997E-2</v>
      </c>
      <c r="AM999" s="13">
        <v>-0.41387116266507207</v>
      </c>
      <c r="AN999" s="13">
        <v>1.3427120627355009</v>
      </c>
      <c r="AO999" s="13">
        <v>-0.702015643172897</v>
      </c>
      <c r="AP999" s="13">
        <v>0.64069641956260392</v>
      </c>
      <c r="AQ999" s="13">
        <v>2.0447277059083979</v>
      </c>
      <c r="AR999" s="19">
        <v>1.5586626009535258E-3</v>
      </c>
      <c r="AS999" s="19">
        <v>7.5110128227373499E-4</v>
      </c>
      <c r="AT999" s="19">
        <v>9.0691696320597712E-4</v>
      </c>
      <c r="AU999" s="19">
        <v>3.6315645607294043E-4</v>
      </c>
      <c r="AV999" s="19">
        <v>-2.0895782014576425E-5</v>
      </c>
      <c r="AW999" s="19">
        <v>3.712294902343434E-4</v>
      </c>
      <c r="AX999" s="19">
        <v>-2.9687738767438465E-5</v>
      </c>
      <c r="AY999" s="19">
        <v>4.2538892806989401E-3</v>
      </c>
      <c r="AZ999" s="19">
        <v>-1.5463516814085484E-3</v>
      </c>
      <c r="BA999" s="19">
        <v>9.3079427292592132E-5</v>
      </c>
      <c r="BB999" s="19">
        <v>8.1311902853159977E-7</v>
      </c>
      <c r="BC999" s="19">
        <v>3.3092409758863977E-4</v>
      </c>
      <c r="BD999" s="19">
        <v>-7.5910609048630156E-4</v>
      </c>
      <c r="BE999" s="19">
        <v>1.2522206782805919E-3</v>
      </c>
      <c r="BF999" s="19">
        <v>8.0386144635336909E-4</v>
      </c>
      <c r="BG999" s="19">
        <v>7.915498656938815E-4</v>
      </c>
      <c r="BH999" s="19">
        <v>4.2824634201398416E-3</v>
      </c>
      <c r="BI999" t="s">
        <v>978</v>
      </c>
      <c r="BJ999" t="s">
        <v>858</v>
      </c>
      <c r="BK999" s="5">
        <v>0.12546399235725403</v>
      </c>
      <c r="BL999" s="5" t="s">
        <v>1132</v>
      </c>
      <c r="BM999" s="5" t="s">
        <v>858</v>
      </c>
      <c r="BN999" s="5">
        <v>-2.4602854624390602E-2</v>
      </c>
      <c r="BO999" s="5">
        <f xml:space="preserve"> IF(ISBLANK(TBL_DATA[[#This Row],[SMALL.CAP]]),"",  SUM(TBL_DATA[[#This Row],[LARGE.CAP]:[SMALL.CAP]])*SQRT(252))</f>
        <v>0.10638957726706355</v>
      </c>
    </row>
    <row r="1000" spans="1:67" x14ac:dyDescent="0.25">
      <c r="A1000" s="3">
        <f>DATE(YEAR(TBL_DATA[[#This Row],[Date]]), MONTH(TBL_DATA[[#This Row],[Date]]), DAY(TBL_DATA[[#This Row],[Date]]))</f>
        <v>42191</v>
      </c>
      <c r="B1000" s="73" t="s">
        <v>1141</v>
      </c>
      <c r="C1000" s="11">
        <v>-1.6283093608612442E-3</v>
      </c>
      <c r="D1000" s="6">
        <v>0.21380931482762322</v>
      </c>
      <c r="E1000" s="83">
        <v>-6.595260312265383E-2</v>
      </c>
      <c r="F1000" s="55">
        <v>0.21931272930138376</v>
      </c>
      <c r="G1000" s="121">
        <v>0.22037640337310918</v>
      </c>
      <c r="H1000" s="120">
        <v>2.6236242518066118E-3</v>
      </c>
      <c r="I1000" s="55">
        <v>-4.6375553275129766E-2</v>
      </c>
      <c r="J1000" s="6">
        <v>0.39142452204020323</v>
      </c>
      <c r="K1000" s="6">
        <v>0.18304007882157655</v>
      </c>
      <c r="L1000" s="6">
        <v>2.6857125258250522E-3</v>
      </c>
      <c r="M1000" s="6">
        <v>4.7169298713129831E-2</v>
      </c>
      <c r="N1000" s="6">
        <v>3.5795004956297331E-2</v>
      </c>
      <c r="O1000" s="6">
        <v>-2.4178025779319379E-2</v>
      </c>
      <c r="P1000" s="55">
        <v>-8.1243973356533005E-3</v>
      </c>
      <c r="Q1000" s="55">
        <v>-7.1255177000708794E-3</v>
      </c>
      <c r="R1000" s="6">
        <v>-4.4743732231079303E-2</v>
      </c>
      <c r="S1000" s="83">
        <v>4.0304546255389269E-2</v>
      </c>
      <c r="T1000" s="87">
        <v>-1.1101410731077628</v>
      </c>
      <c r="U1000" s="83">
        <v>-5.3302628946039654E-2</v>
      </c>
      <c r="V1000" s="83">
        <v>4.0169228661675861E-2</v>
      </c>
      <c r="W1000" s="29">
        <v>-1.3269517668606352</v>
      </c>
      <c r="X1000">
        <v>0.46944265184696327</v>
      </c>
      <c r="Y1000">
        <v>0.4278318347453548</v>
      </c>
      <c r="Z1000" s="5">
        <v>0</v>
      </c>
      <c r="AA1000">
        <v>0</v>
      </c>
      <c r="AB1000" s="5">
        <f>SUM(TBL_DATA[[#This Row],[Consumer.Discretionary.1]:[Utilities.1]])*SQRT(252)</f>
        <v>0.10388312113484451</v>
      </c>
      <c r="AC1000" s="5">
        <v>0.26767482756040295</v>
      </c>
      <c r="AD1000" s="5">
        <v>5.2020025469726998E-2</v>
      </c>
      <c r="AE1000" s="5">
        <v>9.4633847348309E-2</v>
      </c>
      <c r="AF1000" s="5">
        <v>0.116648552660281</v>
      </c>
      <c r="AG1000" s="5">
        <v>-1.1270570983661E-2</v>
      </c>
      <c r="AH1000" s="5">
        <v>6.3996407309100008E-4</v>
      </c>
      <c r="AI1000" s="13">
        <v>0.43198699311949906</v>
      </c>
      <c r="AJ1000" s="13">
        <v>6.1073580594425012E-2</v>
      </c>
      <c r="AK1000" s="13">
        <v>0</v>
      </c>
      <c r="AL1000" s="13">
        <v>3.3036290995934997E-2</v>
      </c>
      <c r="AM1000" s="13">
        <v>-0.38762454790077094</v>
      </c>
      <c r="AN1000" s="13">
        <v>1.3772685565671543</v>
      </c>
      <c r="AO1000" s="13">
        <v>-0.71844959362991712</v>
      </c>
      <c r="AP1000" s="13">
        <v>0.65881896293723718</v>
      </c>
      <c r="AQ1000" s="13">
        <v>2.0957181501970714</v>
      </c>
      <c r="AR1000" s="19">
        <v>1.5218755336260765E-3</v>
      </c>
      <c r="AS1000" s="19">
        <v>7.4555487471160257E-4</v>
      </c>
      <c r="AT1000" s="19">
        <v>8.4691448037099411E-4</v>
      </c>
      <c r="AU1000" s="19">
        <v>3.7648056602637876E-4</v>
      </c>
      <c r="AV1000" s="19">
        <v>-1.9958773154792143E-5</v>
      </c>
      <c r="AW1000" s="19">
        <v>3.6566904820221343E-4</v>
      </c>
      <c r="AX1000" s="19">
        <v>-2.5501916230567357E-5</v>
      </c>
      <c r="AY1000" s="19">
        <v>4.1283991797088325E-3</v>
      </c>
      <c r="AZ1000" s="19">
        <v>-1.4929203327242819E-3</v>
      </c>
      <c r="BA1000" s="19">
        <v>9.7327484100559903E-5</v>
      </c>
      <c r="BB1000" s="19">
        <v>1.8137774385279838E-7</v>
      </c>
      <c r="BC1000" s="19">
        <v>3.3266108752534509E-4</v>
      </c>
      <c r="BD1000" s="19">
        <v>-7.3974276520860052E-4</v>
      </c>
      <c r="BE1000" s="19">
        <v>1.2142599952510104E-3</v>
      </c>
      <c r="BF1000" s="19">
        <v>7.6529132148733402E-4</v>
      </c>
      <c r="BG1000" s="19">
        <v>8.0193517976569076E-4</v>
      </c>
      <c r="BH1000" s="19">
        <v>4.1696167035600888E-3</v>
      </c>
      <c r="BI1000" t="s">
        <v>978</v>
      </c>
      <c r="BJ1000" t="s">
        <v>858</v>
      </c>
      <c r="BK1000" s="5">
        <v>0.12564375996589661</v>
      </c>
      <c r="BL1000" s="5" t="s">
        <v>1132</v>
      </c>
      <c r="BM1000" s="5" t="s">
        <v>858</v>
      </c>
      <c r="BN1000" s="5">
        <v>-2.5525294244289398E-2</v>
      </c>
      <c r="BO1000" s="5">
        <f xml:space="preserve"> IF(ISBLANK(TBL_DATA[[#This Row],[SMALL.CAP]]),"",  SUM(TBL_DATA[[#This Row],[LARGE.CAP]:[SMALL.CAP]])*SQRT(252))</f>
        <v>0.10388312113484449</v>
      </c>
    </row>
    <row r="1001" spans="1:67" x14ac:dyDescent="0.25">
      <c r="A1001" s="3">
        <f>DATE(YEAR(TBL_DATA[[#This Row],[Date]]), MONTH(TBL_DATA[[#This Row],[Date]]), DAY(TBL_DATA[[#This Row],[Date]]))</f>
        <v>42192</v>
      </c>
      <c r="B1001" s="73" t="s">
        <v>1142</v>
      </c>
      <c r="C1001" s="11">
        <v>-2.9285040308314513E-3</v>
      </c>
      <c r="D1001" s="6">
        <v>0.21025466935648995</v>
      </c>
      <c r="E1001" s="83">
        <v>-7.8917292191395538E-2</v>
      </c>
      <c r="F1001" s="55">
        <v>0.20960222245131194</v>
      </c>
      <c r="G1001" s="121">
        <v>0.20152411334253875</v>
      </c>
      <c r="H1001" s="120">
        <v>2.6703409717785927E-3</v>
      </c>
      <c r="I1001" s="55">
        <v>-4.6150135266733283E-2</v>
      </c>
      <c r="J1001" s="6">
        <v>0.40072146602799041</v>
      </c>
      <c r="K1001" s="6">
        <v>0.19190040365880567</v>
      </c>
      <c r="L1001" s="6">
        <v>2.6863850478497033E-3</v>
      </c>
      <c r="M1001" s="6">
        <v>4.7439061321233995E-2</v>
      </c>
      <c r="N1001" s="6">
        <v>3.6200221680598388E-2</v>
      </c>
      <c r="O1001" s="6">
        <v>-2.7035724364198321E-2</v>
      </c>
      <c r="P1001" s="55">
        <v>-8.1978344849399729E-3</v>
      </c>
      <c r="Q1001" s="55">
        <v>-7.1932422273125306E-3</v>
      </c>
      <c r="R1001" s="6">
        <v>-5.19409321801928E-2</v>
      </c>
      <c r="S1001" s="83">
        <v>4.0680441467521193E-2</v>
      </c>
      <c r="T1001" s="87">
        <v>-1.2768035524310093</v>
      </c>
      <c r="U1001" s="83">
        <v>-5.2704657291283818E-2</v>
      </c>
      <c r="V1001" s="83">
        <v>4.0151225481269662E-2</v>
      </c>
      <c r="W1001" s="29">
        <v>-1.312653764848853</v>
      </c>
      <c r="X1001">
        <v>0.44891437194919342</v>
      </c>
      <c r="Y1001">
        <v>0.43806438300643163</v>
      </c>
      <c r="Z1001" s="5">
        <v>0</v>
      </c>
      <c r="AA1001">
        <v>0</v>
      </c>
      <c r="AB1001" s="5">
        <f>SUM(TBL_DATA[[#This Row],[Consumer.Discretionary.1]:[Utilities.1]])*SQRT(252)</f>
        <v>0.10891197101380684</v>
      </c>
      <c r="AC1001" s="5">
        <v>0.27600273297453598</v>
      </c>
      <c r="AD1001" s="5">
        <v>4.8716968476317998E-2</v>
      </c>
      <c r="AE1001" s="5">
        <v>9.1222985534997983E-2</v>
      </c>
      <c r="AF1001" s="5">
        <v>0.11618026061105899</v>
      </c>
      <c r="AG1001" s="5">
        <v>-4.4457675732259994E-3</v>
      </c>
      <c r="AH1001" s="5">
        <v>8.0624703074499982E-4</v>
      </c>
      <c r="AI1001" s="13">
        <v>0.41464189712900901</v>
      </c>
      <c r="AJ1001" s="13">
        <v>6.1556053466577984E-2</v>
      </c>
      <c r="AK1001" s="13">
        <v>0</v>
      </c>
      <c r="AL1001" s="13">
        <v>3.7674115055975996E-2</v>
      </c>
      <c r="AM1001" s="13">
        <v>-0.40072455335467894</v>
      </c>
      <c r="AN1001" s="13">
        <v>1.3460965441921999</v>
      </c>
      <c r="AO1001" s="13">
        <v>-0.70446560484088594</v>
      </c>
      <c r="AP1001" s="13">
        <v>0.64163093935131399</v>
      </c>
      <c r="AQ1001" s="13">
        <v>2.0505621490330856</v>
      </c>
      <c r="AR1001" s="19">
        <v>1.2561903652927452E-3</v>
      </c>
      <c r="AS1001" s="19">
        <v>6.2563580923617388E-4</v>
      </c>
      <c r="AT1001" s="19">
        <v>1.8613340000762644E-3</v>
      </c>
      <c r="AU1001" s="19">
        <v>3.2620240472818954E-4</v>
      </c>
      <c r="AV1001" s="19">
        <v>-3.1073221280099711E-5</v>
      </c>
      <c r="AW1001" s="19">
        <v>4.7748142936377715E-4</v>
      </c>
      <c r="AX1001" s="19">
        <v>3.4258941062996758E-5</v>
      </c>
      <c r="AY1001" s="19">
        <v>3.6254708664870765E-3</v>
      </c>
      <c r="AZ1001" s="19">
        <v>-1.4914348967846336E-3</v>
      </c>
      <c r="BA1001" s="19">
        <v>1.785087108547371E-4</v>
      </c>
      <c r="BB1001" s="19">
        <v>-1.7651209322727361E-6</v>
      </c>
      <c r="BC1001" s="19">
        <v>2.9247743858211125E-4</v>
      </c>
      <c r="BD1001" s="19">
        <v>-6.8257508040673535E-4</v>
      </c>
      <c r="BE1001" s="19">
        <v>2.2461039423442245E-3</v>
      </c>
      <c r="BF1001" s="19">
        <v>5.2734905463027457E-4</v>
      </c>
      <c r="BG1001" s="19">
        <v>6.0743196247703022E-4</v>
      </c>
      <c r="BH1001" s="19">
        <v>3.870021970478049E-3</v>
      </c>
      <c r="BI1001" t="s">
        <v>978</v>
      </c>
      <c r="BJ1001" t="s">
        <v>858</v>
      </c>
      <c r="BK1001" s="5">
        <v>0.12642595171928406</v>
      </c>
      <c r="BL1001" s="5" t="s">
        <v>1132</v>
      </c>
      <c r="BM1001" s="5" t="s">
        <v>858</v>
      </c>
      <c r="BN1001" s="5">
        <v>-2.6768596842885017E-2</v>
      </c>
      <c r="BO1001" s="5">
        <f xml:space="preserve"> IF(ISBLANK(TBL_DATA[[#This Row],[SMALL.CAP]]),"",  SUM(TBL_DATA[[#This Row],[LARGE.CAP]:[SMALL.CAP]])*SQRT(252))</f>
        <v>0.10891197101380681</v>
      </c>
    </row>
    <row r="1002" spans="1:67" x14ac:dyDescent="0.25">
      <c r="A1002" s="3">
        <f>DATE(YEAR(TBL_DATA[[#This Row],[Date]]), MONTH(TBL_DATA[[#This Row],[Date]]), DAY(TBL_DATA[[#This Row],[Date]]))</f>
        <v>42193</v>
      </c>
      <c r="B1002" s="73" t="s">
        <v>1143</v>
      </c>
      <c r="C1002" s="11">
        <v>-3.9742366007081524E-3</v>
      </c>
      <c r="D1002" s="6">
        <v>0.20544483095335542</v>
      </c>
      <c r="E1002" s="83">
        <v>-9.2203968228936284E-2</v>
      </c>
      <c r="F1002" s="55">
        <v>0.20696254722476568</v>
      </c>
      <c r="G1002" s="121">
        <v>0.21774601985605224</v>
      </c>
      <c r="H1002" s="120">
        <v>2.634986228747751E-3</v>
      </c>
      <c r="I1002" s="55">
        <v>-5.5043021970605177E-2</v>
      </c>
      <c r="J1002" s="6">
        <v>0.38255619022589954</v>
      </c>
      <c r="K1002" s="6">
        <v>0.19500221230223666</v>
      </c>
      <c r="L1002" s="6">
        <v>2.6730175024444183E-3</v>
      </c>
      <c r="M1002" s="6">
        <v>4.7293856514171118E-2</v>
      </c>
      <c r="N1002" s="6">
        <v>3.7062572441185174E-2</v>
      </c>
      <c r="O1002" s="6">
        <v>-3.0902514599611686E-2</v>
      </c>
      <c r="P1002" s="55">
        <v>-8.2954657076136223E-3</v>
      </c>
      <c r="Q1002" s="55">
        <v>-7.2939483764472637E-3</v>
      </c>
      <c r="R1002" s="6">
        <v>-4.6006017904290486E-2</v>
      </c>
      <c r="S1002" s="83">
        <v>4.0349735936907119E-2</v>
      </c>
      <c r="T1002" s="87">
        <v>-1.1401813874625553</v>
      </c>
      <c r="U1002" s="83">
        <v>-4.4432448659906032E-2</v>
      </c>
      <c r="V1002" s="83">
        <v>3.994196252602495E-2</v>
      </c>
      <c r="W1002" s="29">
        <v>-1.1124252753217927</v>
      </c>
      <c r="X1002">
        <v>0.46663263908137881</v>
      </c>
      <c r="Y1002">
        <v>0.44159054824830279</v>
      </c>
      <c r="Z1002" s="5">
        <v>0</v>
      </c>
      <c r="AA1002">
        <v>0</v>
      </c>
      <c r="AB1002" s="5">
        <f>SUM(TBL_DATA[[#This Row],[Consumer.Discretionary.1]:[Utilities.1]])*SQRT(252)</f>
        <v>0.10680754705417106</v>
      </c>
      <c r="AC1002" s="5">
        <v>0.27606343828555197</v>
      </c>
      <c r="AD1002" s="5">
        <v>4.8427551514929001E-2</v>
      </c>
      <c r="AE1002" s="5">
        <v>9.3363462498222999E-2</v>
      </c>
      <c r="AF1002" s="5">
        <v>0.115840774369631</v>
      </c>
      <c r="AG1002" s="5">
        <v>-3.1223080724059999E-3</v>
      </c>
      <c r="AH1002" s="5">
        <v>1.7754687512390004E-3</v>
      </c>
      <c r="AI1002" s="13">
        <v>0.41256263904833995</v>
      </c>
      <c r="AJ1002" s="13">
        <v>5.6140172879432002E-2</v>
      </c>
      <c r="AK1002" s="13">
        <v>0</v>
      </c>
      <c r="AL1002" s="13">
        <v>3.7803250601006005E-2</v>
      </c>
      <c r="AM1002" s="13">
        <v>-0.39696528962783001</v>
      </c>
      <c r="AN1002" s="13">
        <v>1.3694354744767621</v>
      </c>
      <c r="AO1002" s="13">
        <v>-0.72754631422864602</v>
      </c>
      <c r="AP1002" s="13">
        <v>0.64188916024811604</v>
      </c>
      <c r="AQ1002" s="13">
        <v>2.0969817887054081</v>
      </c>
      <c r="AR1002" s="19">
        <v>1.1297068211811772E-3</v>
      </c>
      <c r="AS1002" s="19">
        <v>6.1328844799067757E-4</v>
      </c>
      <c r="AT1002" s="19">
        <v>1.8728068583533284E-3</v>
      </c>
      <c r="AU1002" s="19">
        <v>3.2176387445002371E-4</v>
      </c>
      <c r="AV1002" s="19">
        <v>-2.8228578776203082E-5</v>
      </c>
      <c r="AW1002" s="19">
        <v>4.5542336323424313E-4</v>
      </c>
      <c r="AX1002" s="19">
        <v>4.641510613404814E-5</v>
      </c>
      <c r="AY1002" s="19">
        <v>3.5241245252827747E-3</v>
      </c>
      <c r="AZ1002" s="19">
        <v>-1.3804967984114441E-3</v>
      </c>
      <c r="BA1002" s="19">
        <v>1.7589279682255255E-4</v>
      </c>
      <c r="BB1002" s="19">
        <v>-2.453376971511699E-6</v>
      </c>
      <c r="BC1002" s="19">
        <v>-1.1964224402160083E-5</v>
      </c>
      <c r="BD1002" s="19">
        <v>-5.9316668022737053E-4</v>
      </c>
      <c r="BE1002" s="19">
        <v>2.4883876162790216E-3</v>
      </c>
      <c r="BF1002" s="19">
        <v>5.3027826136020303E-4</v>
      </c>
      <c r="BG1002" s="19">
        <v>5.7099996645218574E-4</v>
      </c>
      <c r="BH1002" s="19">
        <v>3.7437080998277868E-3</v>
      </c>
      <c r="BI1002" t="s">
        <v>978</v>
      </c>
      <c r="BJ1002" t="s">
        <v>858</v>
      </c>
      <c r="BK1002" s="5">
        <v>0.12482543289661407</v>
      </c>
      <c r="BL1002" s="5" t="s">
        <v>1144</v>
      </c>
      <c r="BM1002" s="5" t="s">
        <v>858</v>
      </c>
      <c r="BN1002" s="5">
        <v>-1.2012175284326077E-2</v>
      </c>
      <c r="BO1002" s="5">
        <f xml:space="preserve"> IF(ISBLANK(TBL_DATA[[#This Row],[SMALL.CAP]]),"",  SUM(TBL_DATA[[#This Row],[LARGE.CAP]:[SMALL.CAP]])*SQRT(252))</f>
        <v>0.10680754705417105</v>
      </c>
    </row>
    <row r="1003" spans="1:67" x14ac:dyDescent="0.25">
      <c r="A1003" s="3">
        <f>DATE(YEAR(TBL_DATA[[#This Row],[Date]]), MONTH(TBL_DATA[[#This Row],[Date]]), DAY(TBL_DATA[[#This Row],[Date]]))</f>
        <v>42194</v>
      </c>
      <c r="B1003" s="73" t="s">
        <v>1145</v>
      </c>
      <c r="C1003" s="11">
        <v>-4.3960852963071386E-3</v>
      </c>
      <c r="D1003" s="6">
        <v>0.2001455926564919</v>
      </c>
      <c r="E1003" s="83">
        <v>-0.10611076849884171</v>
      </c>
      <c r="F1003" s="55">
        <v>0.2040896475938942</v>
      </c>
      <c r="G1003" s="121">
        <v>0.20481835558204833</v>
      </c>
      <c r="H1003" s="120">
        <v>2.6936899801709114E-3</v>
      </c>
      <c r="I1003" s="55">
        <v>-8.672591902124982E-2</v>
      </c>
      <c r="J1003" s="6">
        <v>0.30482948030108514</v>
      </c>
      <c r="K1003" s="6">
        <v>0.13177889620599506</v>
      </c>
      <c r="L1003" s="6">
        <v>2.8146837550057356E-3</v>
      </c>
      <c r="M1003" s="6">
        <v>4.7952881370695706E-2</v>
      </c>
      <c r="N1003" s="6">
        <v>3.8090386391287347E-2</v>
      </c>
      <c r="O1003" s="6">
        <v>-3.5162749805868532E-2</v>
      </c>
      <c r="P1003" s="55">
        <v>-8.4730808197304615E-3</v>
      </c>
      <c r="Q1003" s="55">
        <v>-7.4576076629214848E-3</v>
      </c>
      <c r="R1003" s="6">
        <v>-5.5777410138451389E-2</v>
      </c>
      <c r="S1003" s="83">
        <v>4.0867670856301226E-2</v>
      </c>
      <c r="T1003" s="87">
        <v>-1.3648296800318211</v>
      </c>
      <c r="U1003" s="83">
        <v>-6.0293786023645435E-2</v>
      </c>
      <c r="V1003" s="83">
        <v>4.1403089157815182E-2</v>
      </c>
      <c r="W1003" s="29">
        <v>-1.4562629806154084</v>
      </c>
      <c r="X1003">
        <v>0.45256861974958923</v>
      </c>
      <c r="Y1003">
        <v>0.3630136308818101</v>
      </c>
      <c r="Z1003" s="5">
        <v>0</v>
      </c>
      <c r="AA1003">
        <v>0</v>
      </c>
      <c r="AB1003" s="5">
        <f>SUM(TBL_DATA[[#This Row],[Consumer.Discretionary.1]:[Utilities.1]])*SQRT(252)</f>
        <v>0.10728439842504797</v>
      </c>
      <c r="AC1003" s="5">
        <v>0.27578501159230195</v>
      </c>
      <c r="AD1003" s="5">
        <v>4.6555556803152001E-2</v>
      </c>
      <c r="AE1003" s="5">
        <v>9.6686925843627994E-2</v>
      </c>
      <c r="AF1003" s="5">
        <v>0.116919666348448</v>
      </c>
      <c r="AG1003" s="5">
        <v>-3.8392122390650007E-3</v>
      </c>
      <c r="AH1003" s="5">
        <v>1.4708884494830012E-3</v>
      </c>
      <c r="AI1003" s="13">
        <v>0.40980430646627797</v>
      </c>
      <c r="AJ1003" s="13">
        <v>5.4433793263692992E-2</v>
      </c>
      <c r="AK1003" s="13">
        <v>0</v>
      </c>
      <c r="AL1003" s="13">
        <v>3.9167995993389E-2</v>
      </c>
      <c r="AM1003" s="13">
        <v>-0.39823907830277799</v>
      </c>
      <c r="AN1003" s="13">
        <v>1.3708576664641794</v>
      </c>
      <c r="AO1003" s="13">
        <v>-0.73211181224564903</v>
      </c>
      <c r="AP1003" s="13">
        <v>0.63874585421853036</v>
      </c>
      <c r="AQ1003" s="13">
        <v>2.1029694787098285</v>
      </c>
      <c r="AR1003" s="19">
        <v>1.3923509321238025E-3</v>
      </c>
      <c r="AS1003" s="19">
        <v>6.1928665032600467E-4</v>
      </c>
      <c r="AT1003" s="19">
        <v>1.7935673276154764E-3</v>
      </c>
      <c r="AU1003" s="19">
        <v>4.1939933671560645E-4</v>
      </c>
      <c r="AV1003" s="19">
        <v>-3.0702273062722029E-5</v>
      </c>
      <c r="AW1003" s="19">
        <v>5.1638086168790255E-4</v>
      </c>
      <c r="AX1003" s="19">
        <v>3.5394907994447093E-5</v>
      </c>
      <c r="AY1003" s="19">
        <v>3.5264460533624229E-3</v>
      </c>
      <c r="AZ1003" s="19">
        <v>-1.6862728286075562E-3</v>
      </c>
      <c r="BA1003" s="19">
        <v>1.7605112344078395E-4</v>
      </c>
      <c r="BB1003" s="19">
        <v>-3.6202394569649815E-6</v>
      </c>
      <c r="BC1003" s="19">
        <v>1.6768862665487378E-4</v>
      </c>
      <c r="BD1003" s="19">
        <v>-7.9898424199589552E-4</v>
      </c>
      <c r="BE1003" s="19">
        <v>2.4167416897146292E-3</v>
      </c>
      <c r="BF1003" s="19">
        <v>5.7066206034131972E-4</v>
      </c>
      <c r="BG1003" s="19">
        <v>5.6278937741055437E-4</v>
      </c>
      <c r="BH1003" s="19">
        <v>3.8393843400137228E-3</v>
      </c>
      <c r="BI1003" t="s">
        <v>978</v>
      </c>
      <c r="BJ1003" t="s">
        <v>858</v>
      </c>
      <c r="BK1003" s="5">
        <v>0.12428788095712662</v>
      </c>
      <c r="BL1003" s="5" t="s">
        <v>1144</v>
      </c>
      <c r="BM1003" s="5" t="s">
        <v>858</v>
      </c>
      <c r="BN1003" s="5">
        <v>-1.2851457111537457E-2</v>
      </c>
      <c r="BO1003" s="5">
        <f xml:space="preserve"> IF(ISBLANK(TBL_DATA[[#This Row],[SMALL.CAP]]),"",  SUM(TBL_DATA[[#This Row],[LARGE.CAP]:[SMALL.CAP]])*SQRT(252))</f>
        <v>0.10728439842504799</v>
      </c>
    </row>
    <row r="1004" spans="1:67" x14ac:dyDescent="0.25">
      <c r="A1004" s="3">
        <f>DATE(YEAR(TBL_DATA[[#This Row],[Date]]), MONTH(TBL_DATA[[#This Row],[Date]]), DAY(TBL_DATA[[#This Row],[Date]]))</f>
        <v>42195</v>
      </c>
      <c r="B1004" s="73" t="s">
        <v>1146</v>
      </c>
      <c r="C1004" s="11">
        <v>5.7713119269796618E-3</v>
      </c>
      <c r="D1004" s="6">
        <v>0.20707200722950247</v>
      </c>
      <c r="E1004" s="83">
        <v>-8.7265218455769955E-2</v>
      </c>
      <c r="F1004" s="55">
        <v>0.22245541539094585</v>
      </c>
      <c r="G1004" s="121">
        <v>0.23830766586673632</v>
      </c>
      <c r="H1004" s="120">
        <v>2.7243070429162652E-3</v>
      </c>
      <c r="I1004" s="55">
        <v>-6.5875094892569375E-2</v>
      </c>
      <c r="J1004" s="6">
        <v>0.34646922140755526</v>
      </c>
      <c r="K1004" s="6">
        <v>0.17436087081587312</v>
      </c>
      <c r="L1004" s="6">
        <v>2.8363602758984126E-3</v>
      </c>
      <c r="M1004" s="6">
        <v>4.9552609643405326E-2</v>
      </c>
      <c r="N1004" s="6">
        <v>3.8057050920564911E-2</v>
      </c>
      <c r="O1004" s="6">
        <v>-2.9594373076228808E-2</v>
      </c>
      <c r="P1004" s="55">
        <v>-8.6352705265686572E-3</v>
      </c>
      <c r="Q1004" s="55">
        <v>-7.5859207585386142E-3</v>
      </c>
      <c r="R1004" s="6">
        <v>-4.7482845491757075E-2</v>
      </c>
      <c r="S1004" s="83">
        <v>4.1177620334699891E-2</v>
      </c>
      <c r="T1004" s="87">
        <v>-1.1531226211181476</v>
      </c>
      <c r="U1004" s="83">
        <v>-5.5871266825910482E-2</v>
      </c>
      <c r="V1004" s="83">
        <v>4.1528702433961291E-2</v>
      </c>
      <c r="W1004" s="29">
        <v>-1.3453650981452323</v>
      </c>
      <c r="X1004">
        <v>0.48816766163556591</v>
      </c>
      <c r="Y1004">
        <v>0.41756540902698491</v>
      </c>
      <c r="Z1004" s="5">
        <v>0</v>
      </c>
      <c r="AA1004">
        <v>0</v>
      </c>
      <c r="AB1004" s="5">
        <f>SUM(TBL_DATA[[#This Row],[Consumer.Discretionary.1]:[Utilities.1]])*SQRT(252)</f>
        <v>0.10401953401140808</v>
      </c>
      <c r="AC1004" s="5">
        <v>0.27854267922666998</v>
      </c>
      <c r="AD1004" s="5">
        <v>4.4469829800891002E-2</v>
      </c>
      <c r="AE1004" s="5">
        <v>9.3546032902171991E-2</v>
      </c>
      <c r="AF1004" s="5">
        <v>0.11730234795947402</v>
      </c>
      <c r="AG1004" s="5">
        <v>-1.0721135813078E-2</v>
      </c>
      <c r="AH1004" s="5">
        <v>3.2843413537530022E-3</v>
      </c>
      <c r="AI1004" s="13">
        <v>0.41624839033634803</v>
      </c>
      <c r="AJ1004" s="13">
        <v>5.4086376106187002E-2</v>
      </c>
      <c r="AK1004" s="13">
        <v>0</v>
      </c>
      <c r="AL1004" s="13">
        <v>4.2595556118510999E-2</v>
      </c>
      <c r="AM1004" s="13">
        <v>-0.38926258908335604</v>
      </c>
      <c r="AN1004" s="13">
        <v>1.3259353980633446</v>
      </c>
      <c r="AO1004" s="13">
        <v>-0.67584356915577304</v>
      </c>
      <c r="AP1004" s="13">
        <v>0.65009182890757156</v>
      </c>
      <c r="AQ1004" s="13">
        <v>2.0017789672191175</v>
      </c>
      <c r="AR1004" s="19">
        <v>1.3490501998946591E-3</v>
      </c>
      <c r="AS1004" s="19">
        <v>5.9955576785230397E-4</v>
      </c>
      <c r="AT1004" s="19">
        <v>1.7473465764451582E-3</v>
      </c>
      <c r="AU1004" s="19">
        <v>4.0527029552811722E-4</v>
      </c>
      <c r="AV1004" s="19">
        <v>-2.9467170435522718E-5</v>
      </c>
      <c r="AW1004" s="19">
        <v>5.0159185835962135E-4</v>
      </c>
      <c r="AX1004" s="19">
        <v>3.3349984654364326E-5</v>
      </c>
      <c r="AY1004" s="19">
        <v>3.4152350316595734E-3</v>
      </c>
      <c r="AZ1004" s="19">
        <v>-1.6370533718162148E-3</v>
      </c>
      <c r="BA1004" s="19">
        <v>1.7120412671705687E-4</v>
      </c>
      <c r="BB1004" s="19">
        <v>-3.4685729779101096E-6</v>
      </c>
      <c r="BC1004" s="19">
        <v>1.642982315879285E-4</v>
      </c>
      <c r="BD1004" s="19">
        <v>-7.7544786370915841E-4</v>
      </c>
      <c r="BE1004" s="19">
        <v>2.3524599523494305E-3</v>
      </c>
      <c r="BF1004" s="19">
        <v>5.5103474095115151E-4</v>
      </c>
      <c r="BG1004" s="19">
        <v>5.4431826214315616E-4</v>
      </c>
      <c r="BH1004" s="19">
        <v>3.7159514025586994E-3</v>
      </c>
      <c r="BI1004" t="s">
        <v>978</v>
      </c>
      <c r="BJ1004" t="s">
        <v>858</v>
      </c>
      <c r="BK1004" s="5">
        <v>0.12532773613929749</v>
      </c>
      <c r="BL1004" s="5" t="s">
        <v>1144</v>
      </c>
      <c r="BM1004" s="5" t="s">
        <v>858</v>
      </c>
      <c r="BN1004" s="5">
        <v>-1.3262216933071613E-2</v>
      </c>
      <c r="BO1004" s="5">
        <f xml:space="preserve"> IF(ISBLANK(TBL_DATA[[#This Row],[SMALL.CAP]]),"",  SUM(TBL_DATA[[#This Row],[LARGE.CAP]:[SMALL.CAP]])*SQRT(252))</f>
        <v>0.10401953401140809</v>
      </c>
    </row>
    <row r="1005" spans="1:67" x14ac:dyDescent="0.25">
      <c r="A1005" s="3">
        <f>DATE(YEAR(TBL_DATA[[#This Row],[Date]]), MONTH(TBL_DATA[[#This Row],[Date]]), DAY(TBL_DATA[[#This Row],[Date]]))</f>
        <v>42198</v>
      </c>
      <c r="B1005" s="73" t="s">
        <v>1147</v>
      </c>
      <c r="C1005" s="11">
        <v>1.5421865486813875E-3</v>
      </c>
      <c r="D1005" s="6">
        <v>0.20893353744234155</v>
      </c>
      <c r="E1005" s="83">
        <v>-9.7657478907789197E-2</v>
      </c>
      <c r="F1005" s="55">
        <v>0.22385423538188129</v>
      </c>
      <c r="G1005" s="121">
        <v>0.24903507292384505</v>
      </c>
      <c r="H1005" s="120">
        <v>2.7095927704457175E-3</v>
      </c>
      <c r="I1005" s="55">
        <v>-6.9752995159196751E-2</v>
      </c>
      <c r="J1005" s="6">
        <v>0.3423192880399018</v>
      </c>
      <c r="K1005" s="6">
        <v>0.17745206734817687</v>
      </c>
      <c r="L1005" s="6">
        <v>2.8357948229950588E-3</v>
      </c>
      <c r="M1005" s="6">
        <v>4.9635736245135724E-2</v>
      </c>
      <c r="N1005" s="6">
        <v>3.8057050920564911E-2</v>
      </c>
      <c r="O1005" s="6">
        <v>-2.8097826571622408E-2</v>
      </c>
      <c r="P1005" s="55">
        <v>-8.6390707990204058E-3</v>
      </c>
      <c r="Q1005" s="55">
        <v>-7.5879607023039298E-3</v>
      </c>
      <c r="R1005" s="6">
        <v>-4.5937044367587498E-2</v>
      </c>
      <c r="S1005" s="83">
        <v>4.1149642421448758E-2</v>
      </c>
      <c r="T1005" s="87">
        <v>-1.1163412769692347</v>
      </c>
      <c r="U1005" s="83">
        <v>-5.3428546887635986E-2</v>
      </c>
      <c r="V1005" s="83">
        <v>4.1448544078941184E-2</v>
      </c>
      <c r="W1005" s="29">
        <v>-1.2890331391587164</v>
      </c>
      <c r="X1005">
        <v>0.49903414003837959</v>
      </c>
      <c r="Y1005">
        <v>0.42125059922589647</v>
      </c>
      <c r="Z1005" s="5">
        <v>0</v>
      </c>
      <c r="AA1005">
        <v>0</v>
      </c>
      <c r="AB1005" s="5">
        <f>SUM(TBL_DATA[[#This Row],[Consumer.Discretionary.1]:[Utilities.1]])*SQRT(252)</f>
        <v>0.10785683998593595</v>
      </c>
      <c r="AC1005" s="5">
        <v>0.27432733062458609</v>
      </c>
      <c r="AD1005" s="5">
        <v>4.4052056202810989E-2</v>
      </c>
      <c r="AE1005" s="5">
        <v>9.4638294761569985E-2</v>
      </c>
      <c r="AF1005" s="5">
        <v>0.11899373334693801</v>
      </c>
      <c r="AG1005" s="5">
        <v>-1.0783407140407E-2</v>
      </c>
      <c r="AH1005" s="5">
        <v>2.9441595578350004E-3</v>
      </c>
      <c r="AI1005" s="13">
        <v>0.416172344640511</v>
      </c>
      <c r="AJ1005" s="13">
        <v>5.3828932651652006E-2</v>
      </c>
      <c r="AK1005" s="13">
        <v>0</v>
      </c>
      <c r="AL1005" s="13">
        <v>4.2959034116564002E-2</v>
      </c>
      <c r="AM1005" s="13">
        <v>-0.37679965898564305</v>
      </c>
      <c r="AN1005" s="13">
        <v>1.2880219692089001</v>
      </c>
      <c r="AO1005" s="13">
        <v>-0.627689149432483</v>
      </c>
      <c r="AP1005" s="13">
        <v>0.66033281977641711</v>
      </c>
      <c r="AQ1005" s="13">
        <v>1.9157111186413831</v>
      </c>
      <c r="AR1005" s="19">
        <v>1.5655455085981213E-3</v>
      </c>
      <c r="AS1005" s="19">
        <v>6.5100212295384245E-4</v>
      </c>
      <c r="AT1005" s="19">
        <v>1.4625685978994507E-3</v>
      </c>
      <c r="AU1005" s="19">
        <v>4.7333438729597009E-4</v>
      </c>
      <c r="AV1005" s="19">
        <v>-6.3839588696306529E-5</v>
      </c>
      <c r="AW1005" s="19">
        <v>4.6466983561847412E-4</v>
      </c>
      <c r="AX1005" s="19">
        <v>1.4396932133957773E-4</v>
      </c>
      <c r="AY1005" s="19">
        <v>3.7383916237844019E-3</v>
      </c>
      <c r="AZ1005" s="19">
        <v>-1.9036834836229841E-3</v>
      </c>
      <c r="BA1005" s="19">
        <v>2.6373234498413585E-4</v>
      </c>
      <c r="BB1005" s="19">
        <v>-1.348389200544803E-6</v>
      </c>
      <c r="BC1005" s="19">
        <v>4.9622950439176213E-4</v>
      </c>
      <c r="BD1005" s="19">
        <v>-9.2887516625954466E-4</v>
      </c>
      <c r="BE1005" s="19">
        <v>2.0887775718889537E-3</v>
      </c>
      <c r="BF1005" s="19">
        <v>7.3532301459678685E-4</v>
      </c>
      <c r="BG1005" s="19">
        <v>5.0610523643333685E-4</v>
      </c>
      <c r="BH1005" s="19">
        <v>3.8967821199028438E-3</v>
      </c>
      <c r="BI1005" t="s">
        <v>978</v>
      </c>
      <c r="BJ1005" t="s">
        <v>858</v>
      </c>
      <c r="BK1005" s="5">
        <v>0.12443516403436661</v>
      </c>
      <c r="BL1005" s="5" t="s">
        <v>1144</v>
      </c>
      <c r="BM1005" s="5" t="s">
        <v>858</v>
      </c>
      <c r="BN1005" s="5">
        <v>-1.3355719856917858E-2</v>
      </c>
      <c r="BO1005" s="5">
        <f xml:space="preserve"> IF(ISBLANK(TBL_DATA[[#This Row],[SMALL.CAP]]),"",  SUM(TBL_DATA[[#This Row],[LARGE.CAP]:[SMALL.CAP]])*SQRT(252))</f>
        <v>0.10785683998593597</v>
      </c>
    </row>
    <row r="1006" spans="1:67" x14ac:dyDescent="0.25">
      <c r="A1006" s="3">
        <f>DATE(YEAR(TBL_DATA[[#This Row],[Date]]), MONTH(TBL_DATA[[#This Row],[Date]]), DAY(TBL_DATA[[#This Row],[Date]]))</f>
        <v>42199</v>
      </c>
      <c r="B1006" s="73" t="s">
        <v>1148</v>
      </c>
      <c r="C1006" s="11">
        <v>1.7812343510583547E-3</v>
      </c>
      <c r="D1006" s="6">
        <v>0.21108693138738044</v>
      </c>
      <c r="E1006" s="83">
        <v>-8.5522383760904264E-2</v>
      </c>
      <c r="F1006" s="55">
        <v>0.22655675846435833</v>
      </c>
      <c r="G1006" s="121">
        <v>0.25605784984150165</v>
      </c>
      <c r="H1006" s="120">
        <v>2.6989978168101962E-3</v>
      </c>
      <c r="I1006" s="55">
        <v>-5.8428799221955985E-2</v>
      </c>
      <c r="J1006" s="6">
        <v>0.3425259022748422</v>
      </c>
      <c r="K1006" s="6">
        <v>0.17730729813549057</v>
      </c>
      <c r="L1006" s="6">
        <v>2.8382573605881855E-3</v>
      </c>
      <c r="M1006" s="6">
        <v>4.9674467567957216E-2</v>
      </c>
      <c r="N1006" s="6">
        <v>3.7795884126819293E-2</v>
      </c>
      <c r="O1006" s="6">
        <v>-2.6366641034443417E-2</v>
      </c>
      <c r="P1006" s="55">
        <v>-8.5819237430482843E-3</v>
      </c>
      <c r="Q1006" s="55">
        <v>-7.5299934533104773E-3</v>
      </c>
      <c r="R1006" s="6">
        <v>-3.9204442550627716E-2</v>
      </c>
      <c r="S1006" s="83">
        <v>4.1050475988780671E-2</v>
      </c>
      <c r="T1006" s="87">
        <v>-0.955030157539282</v>
      </c>
      <c r="U1006" s="83">
        <v>-4.4152314765776302E-2</v>
      </c>
      <c r="V1006" s="83">
        <v>4.1240320038253238E-2</v>
      </c>
      <c r="W1006" s="29">
        <v>-1.0706103814136745</v>
      </c>
      <c r="X1006">
        <v>0.50602159029185867</v>
      </c>
      <c r="Y1006">
        <v>0.42107873151643566</v>
      </c>
      <c r="Z1006" s="5">
        <v>0</v>
      </c>
      <c r="AA1006">
        <v>0</v>
      </c>
      <c r="AB1006" s="5">
        <f>SUM(TBL_DATA[[#This Row],[Consumer.Discretionary.1]:[Utilities.1]])*SQRT(252)</f>
        <v>0.10984669698318399</v>
      </c>
      <c r="AC1006" s="5">
        <v>0.27031960506498198</v>
      </c>
      <c r="AD1006" s="5">
        <v>4.4076488817396994E-2</v>
      </c>
      <c r="AE1006" s="5">
        <v>9.4452551369009999E-2</v>
      </c>
      <c r="AF1006" s="5">
        <v>0.11740564682584199</v>
      </c>
      <c r="AG1006" s="5">
        <v>-1.0850747813876E-2</v>
      </c>
      <c r="AH1006" s="5">
        <v>3.518802112049E-3</v>
      </c>
      <c r="AI1006" s="13">
        <v>0.41617363494772192</v>
      </c>
      <c r="AJ1006" s="13">
        <v>5.3080092147782997E-2</v>
      </c>
      <c r="AK1006" s="13">
        <v>0</v>
      </c>
      <c r="AL1006" s="13">
        <v>4.4565569523958001E-2</v>
      </c>
      <c r="AM1006" s="13">
        <v>-0.36551813179381198</v>
      </c>
      <c r="AN1006" s="13">
        <v>1.2784256660859223</v>
      </c>
      <c r="AO1006" s="13">
        <v>-0.61120215488486695</v>
      </c>
      <c r="AP1006" s="13">
        <v>0.66722351120105539</v>
      </c>
      <c r="AQ1006" s="13">
        <v>1.8896278209707893</v>
      </c>
      <c r="AR1006" s="19">
        <v>1.858851649733019E-3</v>
      </c>
      <c r="AS1006" s="19">
        <v>5.9141327240763849E-4</v>
      </c>
      <c r="AT1006" s="19">
        <v>1.523813620625594E-3</v>
      </c>
      <c r="AU1006" s="19">
        <v>4.8866633289499099E-4</v>
      </c>
      <c r="AV1006" s="19">
        <v>-6.9697183341192522E-5</v>
      </c>
      <c r="AW1006" s="19">
        <v>4.5099603224596648E-4</v>
      </c>
      <c r="AX1006" s="19">
        <v>1.0564492550980579E-4</v>
      </c>
      <c r="AY1006" s="19">
        <v>3.6725500866603591E-3</v>
      </c>
      <c r="AZ1006" s="19">
        <v>-1.9986618856054563E-3</v>
      </c>
      <c r="BA1006" s="19">
        <v>2.9580805767762515E-4</v>
      </c>
      <c r="BB1006" s="19">
        <v>3.0658070054967317E-7</v>
      </c>
      <c r="BC1006" s="19">
        <v>6.0486588990055429E-4</v>
      </c>
      <c r="BD1006" s="19">
        <v>-1.046237699596396E-3</v>
      </c>
      <c r="BE1006" s="19">
        <v>2.1865220756943984E-3</v>
      </c>
      <c r="BF1006" s="19">
        <v>8.8102542503673336E-4</v>
      </c>
      <c r="BG1006" s="19">
        <v>4.9934028040266552E-4</v>
      </c>
      <c r="BH1006" s="19">
        <v>3.7941755180709432E-3</v>
      </c>
      <c r="BI1006" t="s">
        <v>978</v>
      </c>
      <c r="BJ1006" t="s">
        <v>858</v>
      </c>
      <c r="BK1006" s="5">
        <v>0.12448208779096603</v>
      </c>
      <c r="BL1006" s="5" t="s">
        <v>1144</v>
      </c>
      <c r="BM1006" s="5" t="s">
        <v>858</v>
      </c>
      <c r="BN1006" s="5">
        <v>-1.3360153883695602E-2</v>
      </c>
      <c r="BO1006" s="5">
        <f xml:space="preserve"> IF(ISBLANK(TBL_DATA[[#This Row],[SMALL.CAP]]),"",  SUM(TBL_DATA[[#This Row],[LARGE.CAP]:[SMALL.CAP]])*SQRT(252))</f>
        <v>0.10984669698318396</v>
      </c>
    </row>
    <row r="1007" spans="1:67" x14ac:dyDescent="0.25">
      <c r="A1007" s="3">
        <f>DATE(YEAR(TBL_DATA[[#This Row],[Date]]), MONTH(TBL_DATA[[#This Row],[Date]]), DAY(TBL_DATA[[#This Row],[Date]]))</f>
        <v>42200</v>
      </c>
      <c r="B1007" s="73" t="s">
        <v>1149</v>
      </c>
      <c r="C1007" s="11">
        <v>-2.1782265530509901E-3</v>
      </c>
      <c r="D1007" s="6">
        <v>0.20844890967537943</v>
      </c>
      <c r="E1007" s="83">
        <v>-9.4482508650702512E-2</v>
      </c>
      <c r="F1007" s="55">
        <v>0.2256630972549323</v>
      </c>
      <c r="G1007" s="121">
        <v>0.2522005039427801</v>
      </c>
      <c r="H1007" s="120">
        <v>2.7049895214890742E-3</v>
      </c>
      <c r="I1007" s="55">
        <v>-7.0784172880959395E-2</v>
      </c>
      <c r="J1007" s="6">
        <v>0.34455497385146677</v>
      </c>
      <c r="K1007" s="6">
        <v>0.17990907657614449</v>
      </c>
      <c r="L1007" s="6">
        <v>2.8327223272912477E-3</v>
      </c>
      <c r="M1007" s="6">
        <v>4.9656176197124015E-2</v>
      </c>
      <c r="N1007" s="6">
        <v>3.8046123857675904E-2</v>
      </c>
      <c r="O1007" s="6">
        <v>-2.8487435069878386E-2</v>
      </c>
      <c r="P1007" s="55">
        <v>-8.6391488270946767E-3</v>
      </c>
      <c r="Q1007" s="55">
        <v>-7.5876058841763197E-3</v>
      </c>
      <c r="R1007" s="6">
        <v>-4.4507024598205325E-2</v>
      </c>
      <c r="S1007" s="83">
        <v>4.111859506265142E-2</v>
      </c>
      <c r="T1007" s="87">
        <v>-1.0824062575676781</v>
      </c>
      <c r="U1007" s="83">
        <v>-4.6671035899359614E-2</v>
      </c>
      <c r="V1007" s="83">
        <v>4.1284348579061492E-2</v>
      </c>
      <c r="W1007" s="29">
        <v>-1.1304777114257323</v>
      </c>
      <c r="X1007">
        <v>0.50219568291929806</v>
      </c>
      <c r="Y1007">
        <v>0.42415690089416741</v>
      </c>
      <c r="Z1007" s="5">
        <v>0</v>
      </c>
      <c r="AA1007">
        <v>0</v>
      </c>
      <c r="AB1007" s="5">
        <f>SUM(TBL_DATA[[#This Row],[Consumer.Discretionary.1]:[Utilities.1]])*SQRT(252)</f>
        <v>0.1065844393851252</v>
      </c>
      <c r="AC1007" s="5">
        <v>0.27522438419697798</v>
      </c>
      <c r="AD1007" s="5">
        <v>4.6219098274843995E-2</v>
      </c>
      <c r="AE1007" s="5">
        <v>9.156977870873699E-2</v>
      </c>
      <c r="AF1007" s="5">
        <v>0.11376259071412599</v>
      </c>
      <c r="AG1007" s="5">
        <v>-9.097794079782999E-3</v>
      </c>
      <c r="AH1007" s="5">
        <v>3.473864647210001E-3</v>
      </c>
      <c r="AI1007" s="13">
        <v>0.41689563175848598</v>
      </c>
      <c r="AJ1007" s="13">
        <v>5.9147382153338993E-2</v>
      </c>
      <c r="AK1007" s="13">
        <v>0</v>
      </c>
      <c r="AL1007" s="13">
        <v>4.4513667106304E-2</v>
      </c>
      <c r="AM1007" s="13">
        <v>-0.37972108768706697</v>
      </c>
      <c r="AN1007" s="13">
        <v>1.296519677266144</v>
      </c>
      <c r="AO1007" s="13">
        <v>-0.63453216147296998</v>
      </c>
      <c r="AP1007" s="13">
        <v>0.66198751579317405</v>
      </c>
      <c r="AQ1007" s="13">
        <v>1.931051838739114</v>
      </c>
      <c r="AR1007" s="19">
        <v>1.8104126735558636E-3</v>
      </c>
      <c r="AS1007" s="19">
        <v>5.7370159396262401E-4</v>
      </c>
      <c r="AT1007" s="19">
        <v>1.4833288298938452E-3</v>
      </c>
      <c r="AU1007" s="19">
        <v>4.7407580886652044E-4</v>
      </c>
      <c r="AV1007" s="19">
        <v>-6.8174444371529443E-5</v>
      </c>
      <c r="AW1007" s="19">
        <v>4.3954745105384866E-4</v>
      </c>
      <c r="AX1007" s="19">
        <v>1.0372925569906803E-4</v>
      </c>
      <c r="AY1007" s="19">
        <v>3.5586075601125827E-3</v>
      </c>
      <c r="AZ1007" s="19">
        <v>-1.9488878961815257E-3</v>
      </c>
      <c r="BA1007" s="19">
        <v>2.8734951328279539E-4</v>
      </c>
      <c r="BB1007" s="19">
        <v>4.9823132303450639E-7</v>
      </c>
      <c r="BC1007" s="19">
        <v>5.8652177918478777E-4</v>
      </c>
      <c r="BD1007" s="19">
        <v>-1.0220174029594356E-3</v>
      </c>
      <c r="BE1007" s="19">
        <v>2.1174806772975801E-3</v>
      </c>
      <c r="BF1007" s="19">
        <v>8.5202017201317225E-4</v>
      </c>
      <c r="BG1007" s="19">
        <v>4.8304863780939842E-4</v>
      </c>
      <c r="BH1007" s="19">
        <v>3.6971347138516244E-3</v>
      </c>
      <c r="BI1007" t="s">
        <v>978</v>
      </c>
      <c r="BJ1007" t="s">
        <v>858</v>
      </c>
      <c r="BK1007" s="5">
        <v>0.12404792010784149</v>
      </c>
      <c r="BL1007" s="5" t="s">
        <v>1144</v>
      </c>
      <c r="BM1007" s="5" t="s">
        <v>858</v>
      </c>
      <c r="BN1007" s="5">
        <v>-1.3667674735188484E-2</v>
      </c>
      <c r="BO1007" s="5">
        <f xml:space="preserve"> IF(ISBLANK(TBL_DATA[[#This Row],[SMALL.CAP]]),"",  SUM(TBL_DATA[[#This Row],[LARGE.CAP]:[SMALL.CAP]])*SQRT(252))</f>
        <v>0.10658443938512518</v>
      </c>
    </row>
    <row r="1008" spans="1:67" x14ac:dyDescent="0.25">
      <c r="A1008" s="3">
        <f>DATE(YEAR(TBL_DATA[[#This Row],[Date]]), MONTH(TBL_DATA[[#This Row],[Date]]), DAY(TBL_DATA[[#This Row],[Date]]))</f>
        <v>42201</v>
      </c>
      <c r="B1008" s="73" t="s">
        <v>1150</v>
      </c>
      <c r="C1008" s="11">
        <v>3.5970395035593594E-3</v>
      </c>
      <c r="D1008" s="6">
        <v>0.21279574814151503</v>
      </c>
      <c r="E1008" s="83">
        <v>-8.6530565177623475E-2</v>
      </c>
      <c r="F1008" s="55">
        <v>0.23116228012888787</v>
      </c>
      <c r="G1008" s="121">
        <v>0.26333632412489538</v>
      </c>
      <c r="H1008" s="120">
        <v>2.7185383747670724E-3</v>
      </c>
      <c r="I1008" s="55">
        <v>-6.0251405659958901E-2</v>
      </c>
      <c r="J1008" s="6">
        <v>0.35615431876397408</v>
      </c>
      <c r="K1008" s="6">
        <v>0.19192961948996345</v>
      </c>
      <c r="L1008" s="6">
        <v>2.8472489014677955E-3</v>
      </c>
      <c r="M1008" s="6">
        <v>5.0280676281364872E-2</v>
      </c>
      <c r="N1008" s="6">
        <v>3.8023282997305591E-2</v>
      </c>
      <c r="O1008" s="6">
        <v>-2.499286599562045E-2</v>
      </c>
      <c r="P1008" s="55">
        <v>-8.6756050913394701E-3</v>
      </c>
      <c r="Q1008" s="55">
        <v>-7.6108374358732018E-3</v>
      </c>
      <c r="R1008" s="6">
        <v>-3.8996043765929689E-2</v>
      </c>
      <c r="S1008" s="83">
        <v>4.1228719667631669E-2</v>
      </c>
      <c r="T1008" s="87">
        <v>-0.9458465865614829</v>
      </c>
      <c r="U1008" s="83">
        <v>-4.2516853944479238E-2</v>
      </c>
      <c r="V1008" s="83">
        <v>4.136966310743722E-2</v>
      </c>
      <c r="W1008" s="29">
        <v>-1.0277302436343936</v>
      </c>
      <c r="X1008">
        <v>0.51316305802824058</v>
      </c>
      <c r="Y1008">
        <v>0.43809772824104376</v>
      </c>
      <c r="Z1008" s="5">
        <v>0</v>
      </c>
      <c r="AA1008">
        <v>0</v>
      </c>
      <c r="AB1008" s="5">
        <f>SUM(TBL_DATA[[#This Row],[Consumer.Discretionary.1]:[Utilities.1]])*SQRT(252)</f>
        <v>0.10546989740911032</v>
      </c>
      <c r="AC1008" s="5">
        <v>0.27176092944737601</v>
      </c>
      <c r="AD1008" s="5">
        <v>4.6776316508447997E-2</v>
      </c>
      <c r="AE1008" s="5">
        <v>9.2219078310875016E-2</v>
      </c>
      <c r="AF1008" s="5">
        <v>9.9660137930914994E-2</v>
      </c>
      <c r="AG1008" s="5">
        <v>-1.006041442059E-2</v>
      </c>
      <c r="AH1008" s="5">
        <v>4.1531618745089989E-3</v>
      </c>
      <c r="AI1008" s="13">
        <v>0.41464238605715004</v>
      </c>
      <c r="AJ1008" s="13">
        <v>3.5879941253801013E-2</v>
      </c>
      <c r="AK1008" s="13">
        <v>0</v>
      </c>
      <c r="AL1008" s="13">
        <v>4.7802682829002997E-2</v>
      </c>
      <c r="AM1008" s="13">
        <v>-0.36800069637566796</v>
      </c>
      <c r="AN1008" s="13">
        <v>1.2577168364307527</v>
      </c>
      <c r="AO1008" s="13">
        <v>-0.62288331301493294</v>
      </c>
      <c r="AP1008" s="13">
        <v>0.63483352341581978</v>
      </c>
      <c r="AQ1008" s="13">
        <v>1.8806001494456857</v>
      </c>
      <c r="AR1008" s="19">
        <v>1.7775942486066884E-3</v>
      </c>
      <c r="AS1008" s="19">
        <v>5.1775578174416219E-4</v>
      </c>
      <c r="AT1008" s="19">
        <v>1.5594464061728147E-3</v>
      </c>
      <c r="AU1008" s="19">
        <v>4.4935601983359081E-4</v>
      </c>
      <c r="AV1008" s="19">
        <v>-6.5888103875874973E-5</v>
      </c>
      <c r="AW1008" s="19">
        <v>4.8510659522156091E-4</v>
      </c>
      <c r="AX1008" s="19">
        <v>1.0404606714770183E-4</v>
      </c>
      <c r="AY1008" s="19">
        <v>3.4773819917395992E-3</v>
      </c>
      <c r="AZ1008" s="19">
        <v>-1.949432641041622E-3</v>
      </c>
      <c r="BA1008" s="19">
        <v>2.8915293074624124E-4</v>
      </c>
      <c r="BB1008" s="19">
        <v>-5.4026419958929022E-7</v>
      </c>
      <c r="BC1008" s="19">
        <v>5.1859373290268952E-4</v>
      </c>
      <c r="BD1008" s="19">
        <v>-9.8486484511095865E-4</v>
      </c>
      <c r="BE1008" s="19">
        <v>2.0317291316904957E-3</v>
      </c>
      <c r="BF1008" s="19">
        <v>8.1812174632950286E-4</v>
      </c>
      <c r="BG1008" s="19">
        <v>3.8669065902632995E-4</v>
      </c>
      <c r="BH1008" s="19">
        <v>3.8737086072572137E-3</v>
      </c>
      <c r="BI1008" t="s">
        <v>978</v>
      </c>
      <c r="BJ1008" t="s">
        <v>858</v>
      </c>
      <c r="BK1008" s="5">
        <v>0.1240832582116127</v>
      </c>
      <c r="BL1008" s="5" t="s">
        <v>1144</v>
      </c>
      <c r="BM1008" s="5" t="s">
        <v>858</v>
      </c>
      <c r="BN1008" s="5">
        <v>-1.3654693961143494E-2</v>
      </c>
      <c r="BO1008" s="5">
        <f xml:space="preserve"> IF(ISBLANK(TBL_DATA[[#This Row],[SMALL.CAP]]),"",  SUM(TBL_DATA[[#This Row],[LARGE.CAP]:[SMALL.CAP]])*SQRT(252))</f>
        <v>0.10546989740911031</v>
      </c>
    </row>
    <row r="1009" spans="1:67" x14ac:dyDescent="0.25">
      <c r="A1009" s="3">
        <f>DATE(YEAR(TBL_DATA[[#This Row],[Date]]), MONTH(TBL_DATA[[#This Row],[Date]]), DAY(TBL_DATA[[#This Row],[Date]]))</f>
        <v>42202</v>
      </c>
      <c r="B1009" s="73" t="s">
        <v>1151</v>
      </c>
      <c r="C1009" s="11">
        <v>-2.5369258228308505E-3</v>
      </c>
      <c r="D1009" s="6">
        <v>0.20971897529023531</v>
      </c>
      <c r="E1009" s="83">
        <v>-0.1063298767109776</v>
      </c>
      <c r="F1009" s="55">
        <v>0.24163056696041973</v>
      </c>
      <c r="G1009" s="122">
        <v>0.27286753847195833</v>
      </c>
      <c r="H1009" s="120">
        <v>2.7115311111247692E-3</v>
      </c>
      <c r="I1009" s="55">
        <v>-7.8213067197174801E-2</v>
      </c>
      <c r="J1009" s="6">
        <v>0.35987197505789464</v>
      </c>
      <c r="K1009" s="6">
        <v>0.19006515332136464</v>
      </c>
      <c r="L1009" s="6">
        <v>2.861757747826404E-3</v>
      </c>
      <c r="M1009" s="6">
        <v>5.0478692286307004E-2</v>
      </c>
      <c r="N1009" s="6">
        <v>3.8357616517827334E-2</v>
      </c>
      <c r="O1009" s="6">
        <v>-2.7466386771320517E-2</v>
      </c>
      <c r="P1009" s="55">
        <v>-8.7452409966018961E-3</v>
      </c>
      <c r="Q1009" s="55">
        <v>-7.6762800594831048E-3</v>
      </c>
      <c r="R1009" s="54">
        <v>-3.9170776638116189E-2</v>
      </c>
      <c r="S1009" s="83">
        <v>4.1268780246234586E-2</v>
      </c>
      <c r="T1009" s="87">
        <v>-0.94916245172257496</v>
      </c>
      <c r="U1009" s="83">
        <v>-4.1776331735021488E-2</v>
      </c>
      <c r="V1009" s="83">
        <v>4.1358815273062552E-2</v>
      </c>
      <c r="W1009" s="29">
        <v>-1.0100949811836335</v>
      </c>
      <c r="X1009">
        <v>0.52236724483064434</v>
      </c>
      <c r="Y1009">
        <v>0.43596462393336988</v>
      </c>
      <c r="Z1009" s="5">
        <v>0</v>
      </c>
      <c r="AA1009">
        <v>0</v>
      </c>
      <c r="AB1009" s="5">
        <f>SUM(TBL_DATA[[#This Row],[Consumer.Discretionary.1]:[Utilities.1]])*SQRT(252)</f>
        <v>0.10251867246486641</v>
      </c>
      <c r="AC1009" s="5">
        <v>0.29215393515041405</v>
      </c>
      <c r="AD1009" s="5">
        <v>3.6186640331066E-2</v>
      </c>
      <c r="AE1009" s="5">
        <v>8.9963685610290986E-2</v>
      </c>
      <c r="AF1009" s="5">
        <v>0.13124082555990799</v>
      </c>
      <c r="AG1009" s="5">
        <v>-1.1042706580655001E-2</v>
      </c>
      <c r="AH1009" s="5">
        <v>4.2064271036720002E-3</v>
      </c>
      <c r="AI1009" s="13">
        <v>0.41790580144269607</v>
      </c>
      <c r="AJ1009" s="13">
        <v>3.2115737594841001E-2</v>
      </c>
      <c r="AK1009" s="13">
        <v>0</v>
      </c>
      <c r="AL1009" s="13">
        <v>4.7788289785244006E-2</v>
      </c>
      <c r="AM1009" s="13">
        <v>-0.37000545869857904</v>
      </c>
      <c r="AN1009" s="13">
        <v>1.2457416894961595</v>
      </c>
      <c r="AO1009" s="13">
        <v>-0.57522851219726212</v>
      </c>
      <c r="AP1009" s="13">
        <v>0.67051317729889737</v>
      </c>
      <c r="AQ1009" s="13">
        <v>1.8209702016934215</v>
      </c>
      <c r="AR1009" s="19">
        <v>1.7081023374386647E-3</v>
      </c>
      <c r="AS1009" s="19">
        <v>4.9592398392856569E-4</v>
      </c>
      <c r="AT1009" s="19">
        <v>1.4952053219044977E-3</v>
      </c>
      <c r="AU1009" s="19">
        <v>4.2340846452630139E-4</v>
      </c>
      <c r="AV1009" s="19">
        <v>-6.0391453387349757E-5</v>
      </c>
      <c r="AW1009" s="19">
        <v>4.6183437684917746E-4</v>
      </c>
      <c r="AX1009" s="19">
        <v>1.0007800206096387E-4</v>
      </c>
      <c r="AY1009" s="19">
        <v>3.4179640581190013E-3</v>
      </c>
      <c r="AZ1009" s="19">
        <v>-1.8536564407549982E-3</v>
      </c>
      <c r="BA1009" s="19">
        <v>2.7048497321778781E-4</v>
      </c>
      <c r="BB1009" s="19">
        <v>-8.8428860447778821E-7</v>
      </c>
      <c r="BC1009" s="19">
        <v>4.8737189837424192E-4</v>
      </c>
      <c r="BD1009" s="19">
        <v>-9.2327505275714759E-4</v>
      </c>
      <c r="BE1009" s="19">
        <v>1.9603361919068008E-3</v>
      </c>
      <c r="BF1009" s="19">
        <v>7.7165965856301072E-4</v>
      </c>
      <c r="BG1009" s="19">
        <v>3.6222899935928286E-4</v>
      </c>
      <c r="BH1009" s="19">
        <v>3.7997476398519445E-3</v>
      </c>
      <c r="BI1009" t="s">
        <v>978</v>
      </c>
      <c r="BJ1009" t="s">
        <v>858</v>
      </c>
      <c r="BK1009" s="5">
        <v>0.12205871939659119</v>
      </c>
      <c r="BL1009" s="5" t="s">
        <v>1144</v>
      </c>
      <c r="BM1009" s="5" t="s">
        <v>858</v>
      </c>
      <c r="BN1009" s="5">
        <v>-1.341231819242239E-2</v>
      </c>
      <c r="BO1009" s="5">
        <f xml:space="preserve"> IF(ISBLANK(TBL_DATA[[#This Row],[SMALL.CAP]]),"",  SUM(TBL_DATA[[#This Row],[LARGE.CAP]:[SMALL.CAP]])*SQRT(252))</f>
        <v>0.1025186724648664</v>
      </c>
    </row>
    <row r="1010" spans="1:67" x14ac:dyDescent="0.25">
      <c r="A1010" s="3">
        <f>DATE(YEAR(TBL_DATA[[#This Row],[Date]]), MONTH(TBL_DATA[[#This Row],[Date]]), DAY(TBL_DATA[[#This Row],[Date]]))</f>
        <v>42205</v>
      </c>
      <c r="B1010" s="73" t="s">
        <v>1152</v>
      </c>
      <c r="C1010" s="11">
        <v>4.0072778217776824E-3</v>
      </c>
      <c r="D1010" s="6">
        <v>0.21456665531049945</v>
      </c>
      <c r="E1010" s="83">
        <v>-7.7854537253083667E-2</v>
      </c>
      <c r="F1010" s="55">
        <v>0.25436568242422958</v>
      </c>
      <c r="G1010" s="121">
        <v>0.28720778108519124</v>
      </c>
      <c r="H1010" s="120">
        <v>2.7174570876234588E-3</v>
      </c>
      <c r="I1010" s="55">
        <v>-5.6158593157494052E-2</v>
      </c>
      <c r="J1010" s="6">
        <v>0.35710332849507276</v>
      </c>
      <c r="K1010" s="6">
        <v>0.18258771201723503</v>
      </c>
      <c r="L1010" s="6">
        <v>2.9100590435097375E-3</v>
      </c>
      <c r="M1010" s="6">
        <v>5.1095363134080356E-2</v>
      </c>
      <c r="N1010" s="6">
        <v>3.814057647916904E-2</v>
      </c>
      <c r="O1010" s="6">
        <v>-2.3569174392095937E-2</v>
      </c>
      <c r="P1010" s="55">
        <v>-8.7520040854520958E-3</v>
      </c>
      <c r="Q1010" s="55">
        <v>-7.6699842314423778E-3</v>
      </c>
      <c r="R1010" s="6">
        <v>-3.727512768622554E-2</v>
      </c>
      <c r="S1010" s="83">
        <v>4.1362118280506247E-2</v>
      </c>
      <c r="T1010" s="87">
        <v>-0.90119000756770029</v>
      </c>
      <c r="U1010" s="83">
        <v>-4.3378097523947279E-2</v>
      </c>
      <c r="V1010" s="83">
        <v>4.1103493923594775E-2</v>
      </c>
      <c r="W1010" s="29">
        <v>-1.0553384489547446</v>
      </c>
      <c r="X1010">
        <v>0.53591769991780569</v>
      </c>
      <c r="Y1010">
        <v>0.4273028340851896</v>
      </c>
      <c r="Z1010" s="5">
        <v>0</v>
      </c>
      <c r="AA1010">
        <v>0</v>
      </c>
      <c r="AB1010" s="5">
        <f>SUM(TBL_DATA[[#This Row],[Consumer.Discretionary.1]:[Utilities.1]])*SQRT(252)</f>
        <v>0.10089944098818425</v>
      </c>
      <c r="AC1010" s="5">
        <v>0.28834870307315802</v>
      </c>
      <c r="AD1010" s="5">
        <v>3.9263172624551E-2</v>
      </c>
      <c r="AE1010" s="5">
        <v>8.6777645058766006E-2</v>
      </c>
      <c r="AF1010" s="5">
        <v>0.100567740166899</v>
      </c>
      <c r="AG1010" s="5">
        <v>-1.1371234919679001E-2</v>
      </c>
      <c r="AH1010" s="5">
        <v>5.7539869706659981E-3</v>
      </c>
      <c r="AI1010" s="13">
        <v>0.43567932964546702</v>
      </c>
      <c r="AJ1010" s="13">
        <v>2.0110152544590004E-2</v>
      </c>
      <c r="AK1010" s="13">
        <v>0</v>
      </c>
      <c r="AL1010" s="13">
        <v>4.8716124055814998E-2</v>
      </c>
      <c r="AM1010" s="13">
        <v>-0.36925952837384801</v>
      </c>
      <c r="AN1010" s="13">
        <v>1.2313110592733336</v>
      </c>
      <c r="AO1010" s="13">
        <v>-0.58672496842694899</v>
      </c>
      <c r="AP1010" s="13">
        <v>0.64458609084638463</v>
      </c>
      <c r="AQ1010" s="13">
        <v>1.8180360277002827</v>
      </c>
      <c r="AR1010" s="19">
        <v>1.6406781934924723E-3</v>
      </c>
      <c r="AS1010" s="19">
        <v>4.8174527589699135E-4</v>
      </c>
      <c r="AT1010" s="19">
        <v>1.4958511219563644E-3</v>
      </c>
      <c r="AU1010" s="19">
        <v>3.6992406414579386E-4</v>
      </c>
      <c r="AV1010" s="19">
        <v>-6.4813410860677217E-5</v>
      </c>
      <c r="AW1010" s="19">
        <v>4.406657734571646E-4</v>
      </c>
      <c r="AX1010" s="19">
        <v>9.6184805954363807E-5</v>
      </c>
      <c r="AY1010" s="19">
        <v>3.4242507692420054E-3</v>
      </c>
      <c r="AZ1010" s="19">
        <v>-1.7962206884414452E-3</v>
      </c>
      <c r="BA1010" s="19">
        <v>2.6951740603836514E-4</v>
      </c>
      <c r="BB1010" s="19">
        <v>-1.7159708772822581E-6</v>
      </c>
      <c r="BC1010" s="19">
        <v>4.5273798828038861E-4</v>
      </c>
      <c r="BD1010" s="19">
        <v>-8.7434930745484681E-4</v>
      </c>
      <c r="BE1010" s="19">
        <v>1.9225487710158628E-3</v>
      </c>
      <c r="BF1010" s="19">
        <v>6.984637791507671E-4</v>
      </c>
      <c r="BG1010" s="19">
        <v>3.3737149041013491E-4</v>
      </c>
      <c r="BH1010" s="19">
        <v>3.8192946186018087E-3</v>
      </c>
      <c r="BI1010" t="s">
        <v>978</v>
      </c>
      <c r="BJ1010" t="s">
        <v>858</v>
      </c>
      <c r="BK1010" s="5">
        <v>0.12249945104122162</v>
      </c>
      <c r="BL1010" s="5" t="s">
        <v>1040</v>
      </c>
      <c r="BM1010" s="5" t="s">
        <v>858</v>
      </c>
      <c r="BN1010" s="5">
        <v>-1.3972636312246323E-2</v>
      </c>
      <c r="BO1010" s="5">
        <f xml:space="preserve"> IF(ISBLANK(TBL_DATA[[#This Row],[SMALL.CAP]]),"",  SUM(TBL_DATA[[#This Row],[LARGE.CAP]:[SMALL.CAP]])*SQRT(252))</f>
        <v>0.10089944098818428</v>
      </c>
    </row>
    <row r="1011" spans="1:67" x14ac:dyDescent="0.25">
      <c r="A1011" s="3">
        <f>DATE(YEAR(TBL_DATA[[#This Row],[Date]]), MONTH(TBL_DATA[[#This Row],[Date]]), DAY(TBL_DATA[[#This Row],[Date]]))</f>
        <v>42206</v>
      </c>
      <c r="B1011" s="73" t="s">
        <v>1153</v>
      </c>
      <c r="C1011" s="11">
        <v>-2.4034945003789227E-3</v>
      </c>
      <c r="D1011" s="6">
        <v>0.21164745103411708</v>
      </c>
      <c r="E1011" s="83">
        <v>-9.045282589434156E-2</v>
      </c>
      <c r="F1011" s="55">
        <v>0.25738377138938262</v>
      </c>
      <c r="G1011" s="121">
        <v>0.2955313924426875</v>
      </c>
      <c r="H1011" s="120">
        <v>2.7030027182843681E-3</v>
      </c>
      <c r="I1011" s="55">
        <v>-6.6872750835567651E-2</v>
      </c>
      <c r="J1011" s="6">
        <v>0.35381217225316242</v>
      </c>
      <c r="K1011" s="6">
        <v>0.17620911072300943</v>
      </c>
      <c r="L1011" s="6">
        <v>2.922968615532753E-3</v>
      </c>
      <c r="M1011" s="6">
        <v>5.1122952822387491E-2</v>
      </c>
      <c r="N1011" s="6">
        <v>3.8442303747522069E-2</v>
      </c>
      <c r="O1011" s="6">
        <v>-2.5916020511444926E-2</v>
      </c>
      <c r="P1011" s="55">
        <v>-8.8215000567760139E-3</v>
      </c>
      <c r="Q1011" s="55">
        <v>-7.7388959503276551E-3</v>
      </c>
      <c r="R1011" s="6">
        <v>-4.4776319288110433E-2</v>
      </c>
      <c r="S1011" s="83">
        <v>4.1276356491503748E-2</v>
      </c>
      <c r="T1011" s="87">
        <v>-1.0847934046050578</v>
      </c>
      <c r="U1011" s="83">
        <v>-5.3717479862743556E-2</v>
      </c>
      <c r="V1011" s="83">
        <v>4.1010044471865417E-2</v>
      </c>
      <c r="W1011" s="29">
        <v>-1.3098615364729966</v>
      </c>
      <c r="X1011">
        <v>0.54362799085651159</v>
      </c>
      <c r="Y1011">
        <v>0.41977268934866346</v>
      </c>
      <c r="Z1011" s="5">
        <v>0</v>
      </c>
      <c r="AA1011">
        <v>0</v>
      </c>
      <c r="AB1011" s="5">
        <f>SUM(TBL_DATA[[#This Row],[Consumer.Discretionary.1]:[Utilities.1]])*SQRT(252)</f>
        <v>0.10102571289700227</v>
      </c>
      <c r="AC1011" s="5">
        <v>0.29202819472595509</v>
      </c>
      <c r="AD1011" s="5">
        <v>3.8752061058746998E-2</v>
      </c>
      <c r="AE1011" s="5">
        <v>8.7678537083142008E-2</v>
      </c>
      <c r="AF1011" s="5">
        <v>9.7772528621713997E-2</v>
      </c>
      <c r="AG1011" s="5">
        <v>-1.1357710474790001E-2</v>
      </c>
      <c r="AH1011" s="5">
        <v>6.1233034617730001E-3</v>
      </c>
      <c r="AI1011" s="13">
        <v>0.43318970487741393</v>
      </c>
      <c r="AJ1011" s="13">
        <v>8.0895827806850007E-3</v>
      </c>
      <c r="AK1011" s="13">
        <v>0</v>
      </c>
      <c r="AL1011" s="13">
        <v>5.0189329046999999E-2</v>
      </c>
      <c r="AM1011" s="13">
        <v>-0.37167026110395801</v>
      </c>
      <c r="AN1011" s="13">
        <v>1.2321212970210484</v>
      </c>
      <c r="AO1011" s="13">
        <v>-0.6013260269433659</v>
      </c>
      <c r="AP1011" s="13">
        <v>0.63079527007768255</v>
      </c>
      <c r="AQ1011" s="13">
        <v>1.8334473239644145</v>
      </c>
      <c r="AR1011" s="19">
        <v>1.6066645388503192E-3</v>
      </c>
      <c r="AS1011" s="19">
        <v>4.7295912708515946E-4</v>
      </c>
      <c r="AT1011" s="19">
        <v>1.6711912301831404E-3</v>
      </c>
      <c r="AU1011" s="19">
        <v>3.0448208108812684E-4</v>
      </c>
      <c r="AV1011" s="19">
        <v>-4.6002686994475086E-5</v>
      </c>
      <c r="AW1011" s="19">
        <v>4.3667693270395172E-4</v>
      </c>
      <c r="AX1011" s="19">
        <v>8.1153430040104208E-5</v>
      </c>
      <c r="AY1011" s="19">
        <v>3.3180569636178381E-3</v>
      </c>
      <c r="AZ1011" s="19">
        <v>-1.6962123709910067E-3</v>
      </c>
      <c r="BA1011" s="19">
        <v>2.1792842602282985E-4</v>
      </c>
      <c r="BB1011" s="19">
        <v>-2.87594902316205E-6</v>
      </c>
      <c r="BC1011" s="19">
        <v>4.7816403618821274E-4</v>
      </c>
      <c r="BD1011" s="19">
        <v>-8.0423089188442825E-4</v>
      </c>
      <c r="BE1011" s="19">
        <v>2.1976446955260238E-3</v>
      </c>
      <c r="BF1011" s="19">
        <v>4.5993831515228379E-4</v>
      </c>
      <c r="BG1011" s="19">
        <v>3.3034071308253083E-4</v>
      </c>
      <c r="BH1011" s="19">
        <v>3.7021648545182014E-3</v>
      </c>
      <c r="BI1011" t="s">
        <v>978</v>
      </c>
      <c r="BJ1011" t="s">
        <v>858</v>
      </c>
      <c r="BK1011" s="5">
        <v>0.12161783874034882</v>
      </c>
      <c r="BL1011" s="5" t="s">
        <v>1040</v>
      </c>
      <c r="BM1011" s="5" t="s">
        <v>858</v>
      </c>
      <c r="BN1011" s="5">
        <v>-1.5099990181624889E-2</v>
      </c>
      <c r="BO1011" s="5">
        <f xml:space="preserve"> IF(ISBLANK(TBL_DATA[[#This Row],[SMALL.CAP]]),"",  SUM(TBL_DATA[[#This Row],[LARGE.CAP]:[SMALL.CAP]])*SQRT(252))</f>
        <v>0.10102571289700225</v>
      </c>
    </row>
    <row r="1012" spans="1:67" x14ac:dyDescent="0.25">
      <c r="A1012" s="3">
        <f>DATE(YEAR(TBL_DATA[[#This Row],[Date]]), MONTH(TBL_DATA[[#This Row],[Date]]), DAY(TBL_DATA[[#This Row],[Date]]))</f>
        <v>42207</v>
      </c>
      <c r="B1012" s="73" t="s">
        <v>1154</v>
      </c>
      <c r="C1012" s="11">
        <v>-2.0951762836103004E-3</v>
      </c>
      <c r="D1012" s="6">
        <v>0.20910883603061348</v>
      </c>
      <c r="E1012" s="83">
        <v>-8.7293336648395559E-2</v>
      </c>
      <c r="F1012" s="55">
        <v>0.26190929294546328</v>
      </c>
      <c r="G1012" s="122">
        <v>0.30290264628427971</v>
      </c>
      <c r="H1012" s="120">
        <v>2.6941584776381394E-3</v>
      </c>
      <c r="I1012" s="55">
        <v>-6.5974656869175141E-2</v>
      </c>
      <c r="J1012" s="6">
        <v>0.35813113196947349</v>
      </c>
      <c r="K1012" s="6">
        <v>0.18022737790002683</v>
      </c>
      <c r="L1012" s="6">
        <v>2.9216159480406974E-3</v>
      </c>
      <c r="M1012" s="6">
        <v>5.1224377791632802E-2</v>
      </c>
      <c r="N1012" s="6">
        <v>3.860740847236644E-2</v>
      </c>
      <c r="O1012" s="6">
        <v>-2.7956898163514099E-2</v>
      </c>
      <c r="P1012" s="55">
        <v>-8.8541933308110658E-3</v>
      </c>
      <c r="Q1012" s="55">
        <v>-7.7694414006917439E-3</v>
      </c>
      <c r="R1012" s="54">
        <v>-4.1807285011065898E-2</v>
      </c>
      <c r="S1012" s="83">
        <v>4.1080084496144198E-2</v>
      </c>
      <c r="T1012" s="87">
        <v>-1.0177020209145371</v>
      </c>
      <c r="U1012" s="83">
        <v>-5.0382839379331856E-2</v>
      </c>
      <c r="V1012" s="83">
        <v>4.0822328528621186E-2</v>
      </c>
      <c r="W1012" s="29">
        <v>-1.2341980772607728</v>
      </c>
      <c r="X1012">
        <v>0.55036592035143272</v>
      </c>
      <c r="Y1012">
        <v>0.42453195156551754</v>
      </c>
      <c r="Z1012" s="5">
        <v>0</v>
      </c>
      <c r="AA1012">
        <v>0</v>
      </c>
      <c r="AB1012" s="5">
        <f>SUM(TBL_DATA[[#This Row],[Consumer.Discretionary.1]:[Utilities.1]])*SQRT(252)</f>
        <v>9.9375239595740586E-2</v>
      </c>
      <c r="AC1012" s="5">
        <v>0.29594028262920097</v>
      </c>
      <c r="AD1012" s="5">
        <v>3.8870317096350998E-2</v>
      </c>
      <c r="AE1012" s="5">
        <v>8.4999210224084007E-2</v>
      </c>
      <c r="AF1012" s="5">
        <v>9.8375648901835006E-2</v>
      </c>
      <c r="AG1012" s="5">
        <v>-7.1416216896389995E-3</v>
      </c>
      <c r="AH1012" s="5">
        <v>6.9534267843260021E-3</v>
      </c>
      <c r="AI1012" s="13">
        <v>0.43315275829614608</v>
      </c>
      <c r="AJ1012" s="13">
        <v>-4.4350797352169999E-3</v>
      </c>
      <c r="AK1012" s="13">
        <v>0</v>
      </c>
      <c r="AL1012" s="13">
        <v>5.1495755065935997E-2</v>
      </c>
      <c r="AM1012" s="13">
        <v>-0.36885152821790795</v>
      </c>
      <c r="AN1012" s="13">
        <v>1.2298330026695599</v>
      </c>
      <c r="AO1012" s="13">
        <v>-0.60047383331444504</v>
      </c>
      <c r="AP1012" s="13">
        <v>0.62935916935511482</v>
      </c>
      <c r="AQ1012" s="13">
        <v>1.8303068359840049</v>
      </c>
      <c r="AR1012" s="19">
        <v>1.5118317085144352E-3</v>
      </c>
      <c r="AS1012" s="19">
        <v>4.370594512737689E-4</v>
      </c>
      <c r="AT1012" s="19">
        <v>1.8265398747333219E-3</v>
      </c>
      <c r="AU1012" s="19">
        <v>3.0000853539944954E-4</v>
      </c>
      <c r="AV1012" s="19">
        <v>-4.4930436207325772E-5</v>
      </c>
      <c r="AW1012" s="19">
        <v>4.2476937616636544E-4</v>
      </c>
      <c r="AX1012" s="19">
        <v>7.639944923187987E-5</v>
      </c>
      <c r="AY1012" s="19">
        <v>3.1379599077327202E-3</v>
      </c>
      <c r="AZ1012" s="19">
        <v>-1.5904776067639313E-3</v>
      </c>
      <c r="BA1012" s="19">
        <v>1.8278422504507813E-4</v>
      </c>
      <c r="BB1012" s="19">
        <v>-1.8928077974652973E-6</v>
      </c>
      <c r="BC1012" s="19">
        <v>4.2207441011489049E-4</v>
      </c>
      <c r="BD1012" s="19">
        <v>-7.2502065908669369E-4</v>
      </c>
      <c r="BE1012" s="19">
        <v>2.1818124255575861E-3</v>
      </c>
      <c r="BF1012" s="19">
        <v>4.5912475275851079E-4</v>
      </c>
      <c r="BG1012" s="19">
        <v>2.8140688427376917E-4</v>
      </c>
      <c r="BH1012" s="19">
        <v>3.6406538637102329E-3</v>
      </c>
      <c r="BI1012" t="s">
        <v>978</v>
      </c>
      <c r="BJ1012" t="s">
        <v>858</v>
      </c>
      <c r="BK1012" s="5">
        <v>0.1208651140332222</v>
      </c>
      <c r="BL1012" s="5" t="s">
        <v>1040</v>
      </c>
      <c r="BM1012" s="5" t="s">
        <v>858</v>
      </c>
      <c r="BN1012" s="5">
        <v>-1.5002657659351826E-2</v>
      </c>
      <c r="BO1012" s="5">
        <f xml:space="preserve"> IF(ISBLANK(TBL_DATA[[#This Row],[SMALL.CAP]]),"",  SUM(TBL_DATA[[#This Row],[LARGE.CAP]:[SMALL.CAP]])*SQRT(252))</f>
        <v>9.9375239595740572E-2</v>
      </c>
    </row>
    <row r="1013" spans="1:67" x14ac:dyDescent="0.25">
      <c r="A1013" s="3">
        <f>DATE(YEAR(TBL_DATA[[#This Row],[Date]]), MONTH(TBL_DATA[[#This Row],[Date]]), DAY(TBL_DATA[[#This Row],[Date]]))</f>
        <v>42208</v>
      </c>
      <c r="B1013" s="73" t="s">
        <v>1155</v>
      </c>
      <c r="C1013" s="11">
        <v>-6.6014211485772008E-4</v>
      </c>
      <c r="D1013" s="6">
        <v>0.20831065236650304</v>
      </c>
      <c r="E1013" s="83">
        <v>-6.0095767406796785E-2</v>
      </c>
      <c r="F1013" s="55">
        <v>0.26482753478407101</v>
      </c>
      <c r="G1013" s="121">
        <v>0.32855251040385341</v>
      </c>
      <c r="H1013" s="120">
        <v>2.5791806125025261E-3</v>
      </c>
      <c r="I1013" s="55">
        <v>-4.3369881208074279E-2</v>
      </c>
      <c r="J1013" s="6">
        <v>0.36523918907206387</v>
      </c>
      <c r="K1013" s="6">
        <v>0.19690645387194217</v>
      </c>
      <c r="L1013" s="6">
        <v>2.8207123256430914E-3</v>
      </c>
      <c r="M1013" s="6">
        <v>4.9966162811509396E-2</v>
      </c>
      <c r="N1013" s="6">
        <v>3.6789602091141085E-2</v>
      </c>
      <c r="O1013" s="6">
        <v>-2.8598584752493328E-2</v>
      </c>
      <c r="P1013" s="55">
        <v>-8.5616070886436746E-3</v>
      </c>
      <c r="Q1013" s="55">
        <v>-7.5034997208799142E-3</v>
      </c>
      <c r="R1013" s="6">
        <v>-4.15899627787083E-2</v>
      </c>
      <c r="S1013" s="83">
        <v>4.1081192505855707E-2</v>
      </c>
      <c r="T1013" s="87">
        <v>-1.0123845059458796</v>
      </c>
      <c r="U1013" s="83">
        <v>-5.3377334629390871E-2</v>
      </c>
      <c r="V1013" s="83">
        <v>4.075397498112613E-2</v>
      </c>
      <c r="W1013" s="29">
        <v>-1.3097454825967489</v>
      </c>
      <c r="X1013">
        <v>0.57319500207508212</v>
      </c>
      <c r="Y1013">
        <v>0.44374142681514667</v>
      </c>
      <c r="Z1013" s="5">
        <v>0</v>
      </c>
      <c r="AA1013">
        <v>0</v>
      </c>
      <c r="AB1013" s="5">
        <f>SUM(TBL_DATA[[#This Row],[Consumer.Discretionary.1]:[Utilities.1]])*SQRT(252)</f>
        <v>9.7429079839346386E-2</v>
      </c>
      <c r="AC1013" s="5">
        <v>0.294937945707203</v>
      </c>
      <c r="AD1013" s="5">
        <v>3.9079346869234005E-2</v>
      </c>
      <c r="AE1013" s="5">
        <v>7.9996156624963996E-2</v>
      </c>
      <c r="AF1013" s="5">
        <v>9.8516699090925003E-2</v>
      </c>
      <c r="AG1013" s="5">
        <v>-1.1774683503944E-2</v>
      </c>
      <c r="AH1013" s="5">
        <v>8.9436200463530024E-3</v>
      </c>
      <c r="AI1013" s="13">
        <v>0.44153999380850595</v>
      </c>
      <c r="AJ1013" s="13">
        <v>-4.6669200338690011E-3</v>
      </c>
      <c r="AK1013" s="13">
        <v>-4.39855317911E-4</v>
      </c>
      <c r="AL1013" s="13">
        <v>5.3483487697734998E-2</v>
      </c>
      <c r="AM1013" s="13">
        <v>-0.38212658181308001</v>
      </c>
      <c r="AN1013" s="13">
        <v>1.2634047942556874</v>
      </c>
      <c r="AO1013" s="13">
        <v>-0.64591558507957103</v>
      </c>
      <c r="AP1013" s="13">
        <v>0.61748920917611638</v>
      </c>
      <c r="AQ1013" s="13">
        <v>1.9093203793352584</v>
      </c>
      <c r="AR1013" s="19">
        <v>1.3710868786996693E-3</v>
      </c>
      <c r="AS1013" s="19">
        <v>4.2060707452034766E-4</v>
      </c>
      <c r="AT1013" s="19">
        <v>1.8786632478346725E-3</v>
      </c>
      <c r="AU1013" s="19">
        <v>2.8172261081503178E-4</v>
      </c>
      <c r="AV1013" s="19">
        <v>-4.7295581737406511E-5</v>
      </c>
      <c r="AW1013" s="19">
        <v>4.1118188422039308E-4</v>
      </c>
      <c r="AX1013" s="19">
        <v>8.0865335929368367E-5</v>
      </c>
      <c r="AY1013" s="19">
        <v>3.1216382479467356E-3</v>
      </c>
      <c r="AZ1013" s="19">
        <v>-1.5730909539512323E-3</v>
      </c>
      <c r="BA1013" s="19">
        <v>1.946437980076569E-4</v>
      </c>
      <c r="BB1013" s="19">
        <v>-2.5674060764897572E-6</v>
      </c>
      <c r="BC1013" s="19">
        <v>3.9115769215403477E-4</v>
      </c>
      <c r="BD1013" s="19">
        <v>-7.1703284972802789E-4</v>
      </c>
      <c r="BE1013" s="19">
        <v>2.1521445665782951E-3</v>
      </c>
      <c r="BF1013" s="19">
        <v>3.587677847767423E-4</v>
      </c>
      <c r="BG1013" s="19">
        <v>2.4705427392666149E-4</v>
      </c>
      <c r="BH1013" s="19">
        <v>3.705363668501039E-3</v>
      </c>
      <c r="BI1013" t="s">
        <v>978</v>
      </c>
      <c r="BJ1013" t="s">
        <v>858</v>
      </c>
      <c r="BK1013" s="5">
        <v>0.11950009316205978</v>
      </c>
      <c r="BL1013" s="5" t="s">
        <v>1040</v>
      </c>
      <c r="BM1013" s="5" t="s">
        <v>858</v>
      </c>
      <c r="BN1013" s="5">
        <v>-1.8798531964421272E-2</v>
      </c>
      <c r="BO1013" s="5">
        <f xml:space="preserve"> IF(ISBLANK(TBL_DATA[[#This Row],[SMALL.CAP]]),"",  SUM(TBL_DATA[[#This Row],[LARGE.CAP]:[SMALL.CAP]])*SQRT(252))</f>
        <v>9.7429079839346344E-2</v>
      </c>
    </row>
    <row r="1014" spans="1:67" x14ac:dyDescent="0.25">
      <c r="A1014" s="3">
        <f>DATE(YEAR(TBL_DATA[[#This Row],[Date]]), MONTH(TBL_DATA[[#This Row],[Date]]), DAY(TBL_DATA[[#This Row],[Date]]))</f>
        <v>42209</v>
      </c>
      <c r="B1014" s="73" t="s">
        <v>1156</v>
      </c>
      <c r="C1014" s="11">
        <v>-7.5867655536328866E-3</v>
      </c>
      <c r="D1014" s="6">
        <v>0.19914348273104121</v>
      </c>
      <c r="E1014" s="83">
        <v>-5.8605273380072154E-2</v>
      </c>
      <c r="F1014" s="55">
        <v>0.28453081171403588</v>
      </c>
      <c r="G1014" s="121">
        <v>0.37099546478536166</v>
      </c>
      <c r="H1014" s="120">
        <v>2.5706352985123181E-3</v>
      </c>
      <c r="I1014" s="55">
        <v>-4.5838432584570321E-2</v>
      </c>
      <c r="J1014" s="6">
        <v>0.39775213777944152</v>
      </c>
      <c r="K1014" s="6">
        <v>0.22643141259360675</v>
      </c>
      <c r="L1014" s="6">
        <v>2.8507753262428104E-3</v>
      </c>
      <c r="M1014" s="6">
        <v>5.1453372851188853E-2</v>
      </c>
      <c r="N1014" s="6">
        <v>3.8843714337995716E-2</v>
      </c>
      <c r="O1014" s="6">
        <v>-3.5968379548443341E-2</v>
      </c>
      <c r="P1014" s="55">
        <v>-8.8610583972015856E-3</v>
      </c>
      <c r="Q1014" s="55">
        <v>-7.7714571581487014E-3</v>
      </c>
      <c r="R1014" s="6">
        <v>-5.9726226646322877E-2</v>
      </c>
      <c r="S1014" s="83">
        <v>4.1437354096278273E-2</v>
      </c>
      <c r="T1014" s="87">
        <v>-1.4413619775903412</v>
      </c>
      <c r="U1014" s="83">
        <v>-6.7865104495808293E-2</v>
      </c>
      <c r="V1014" s="83">
        <v>4.1298214541825667E-2</v>
      </c>
      <c r="W1014" s="29">
        <v>-1.6432939110981766</v>
      </c>
      <c r="X1014">
        <v>0.60909397040634183</v>
      </c>
      <c r="Y1014">
        <v>0.47584809823472735</v>
      </c>
      <c r="Z1014" s="5">
        <v>0</v>
      </c>
      <c r="AA1014">
        <v>0</v>
      </c>
      <c r="AB1014" s="5">
        <f>SUM(TBL_DATA[[#This Row],[Consumer.Discretionary.1]:[Utilities.1]])*SQRT(252)</f>
        <v>0.10699172897429843</v>
      </c>
      <c r="AC1014" s="5">
        <v>0.30224466793914606</v>
      </c>
      <c r="AD1014" s="5">
        <v>3.8766705188402001E-2</v>
      </c>
      <c r="AE1014" s="5">
        <v>7.8261554371835018E-2</v>
      </c>
      <c r="AF1014" s="5">
        <v>9.9580747423486993E-2</v>
      </c>
      <c r="AG1014" s="5">
        <v>7.4434566694799975E-4</v>
      </c>
      <c r="AH1014" s="5">
        <v>9.1889197046109983E-3</v>
      </c>
      <c r="AI1014" s="13">
        <v>0.43909280324966099</v>
      </c>
      <c r="AJ1014" s="13">
        <v>-1.4491616555457998E-2</v>
      </c>
      <c r="AK1014" s="13">
        <v>-4.3915811334000002E-4</v>
      </c>
      <c r="AL1014" s="13">
        <v>5.3764644056167994E-2</v>
      </c>
      <c r="AM1014" s="13">
        <v>-0.41545618034936493</v>
      </c>
      <c r="AN1014" s="13">
        <v>1.2932848598034505</v>
      </c>
      <c r="AO1014" s="13">
        <v>-0.70202742722135492</v>
      </c>
      <c r="AP1014" s="13">
        <v>0.59125743258209562</v>
      </c>
      <c r="AQ1014" s="13">
        <v>1.9953122870248055</v>
      </c>
      <c r="AR1014" s="19">
        <v>1.856006217954713E-3</v>
      </c>
      <c r="AS1014" s="19">
        <v>4.0332102922095855E-4</v>
      </c>
      <c r="AT1014" s="19">
        <v>1.8176982583783736E-3</v>
      </c>
      <c r="AU1014" s="19">
        <v>3.7987937207689426E-4</v>
      </c>
      <c r="AV1014" s="19">
        <v>3.8208835092626714E-5</v>
      </c>
      <c r="AW1014" s="19">
        <v>4.023160387058256E-4</v>
      </c>
      <c r="AX1014" s="19">
        <v>-1.7140075099289786E-6</v>
      </c>
      <c r="AY1014" s="19">
        <v>3.2660940071561366E-3</v>
      </c>
      <c r="AZ1014" s="19">
        <v>-1.5595163313315747E-3</v>
      </c>
      <c r="BA1014" s="19">
        <v>1.4260042797882894E-4</v>
      </c>
      <c r="BB1014" s="19">
        <v>-5.0484380367267273E-6</v>
      </c>
      <c r="BC1014" s="19">
        <v>4.8896182040508295E-4</v>
      </c>
      <c r="BD1014" s="19">
        <v>-7.9373005577487938E-4</v>
      </c>
      <c r="BE1014" s="19">
        <v>2.213956927866933E-3</v>
      </c>
      <c r="BF1014" s="19">
        <v>7.3903519187067514E-4</v>
      </c>
      <c r="BG1014" s="19">
        <v>2.5801534576289423E-4</v>
      </c>
      <c r="BH1014" s="19">
        <v>3.8336061795554194E-3</v>
      </c>
      <c r="BI1014" t="s">
        <v>978</v>
      </c>
      <c r="BJ1014" t="s">
        <v>858</v>
      </c>
      <c r="BK1014" s="5">
        <v>0.11856742948293686</v>
      </c>
      <c r="BL1014" s="5" t="s">
        <v>1040</v>
      </c>
      <c r="BM1014" s="5" t="s">
        <v>858</v>
      </c>
      <c r="BN1014" s="5">
        <v>-1.9172206521034241E-2</v>
      </c>
      <c r="BO1014" s="5">
        <f xml:space="preserve"> IF(ISBLANK(TBL_DATA[[#This Row],[SMALL.CAP]]),"",  SUM(TBL_DATA[[#This Row],[LARGE.CAP]:[SMALL.CAP]])*SQRT(252))</f>
        <v>0.10699172897429837</v>
      </c>
    </row>
    <row r="1015" spans="1:67" x14ac:dyDescent="0.25">
      <c r="A1015" s="3">
        <f>DATE(YEAR(TBL_DATA[[#This Row],[Date]]), MONTH(TBL_DATA[[#This Row],[Date]]), DAY(TBL_DATA[[#This Row],[Date]]))</f>
        <v>42212</v>
      </c>
      <c r="B1015" s="73" t="s">
        <v>1157</v>
      </c>
      <c r="C1015" s="11">
        <v>-1.4481705927302978E-4</v>
      </c>
      <c r="D1015" s="6">
        <v>0.19896982629822557</v>
      </c>
      <c r="E1015" s="83">
        <v>-4.3916455928497133E-2</v>
      </c>
      <c r="F1015" s="55">
        <v>0.27841088465757075</v>
      </c>
      <c r="G1015" s="121">
        <v>0.36337222384320444</v>
      </c>
      <c r="H1015" s="120">
        <v>2.5635974160404785E-3</v>
      </c>
      <c r="I1015" s="55">
        <v>-2.0717950207812419E-2</v>
      </c>
      <c r="J1015" s="6">
        <v>0.37480034647335808</v>
      </c>
      <c r="K1015" s="6">
        <v>0.2185731455262428</v>
      </c>
      <c r="L1015" s="6">
        <v>2.8402148886170308E-3</v>
      </c>
      <c r="M1015" s="6">
        <v>5.1004360189630976E-2</v>
      </c>
      <c r="N1015" s="6">
        <v>3.8160324587409832E-2</v>
      </c>
      <c r="O1015" s="6">
        <v>-3.6107987772763472E-2</v>
      </c>
      <c r="P1015" s="55">
        <v>-8.7309527406644171E-3</v>
      </c>
      <c r="Q1015" s="55">
        <v>-7.6508600085426299E-3</v>
      </c>
      <c r="R1015" s="6">
        <v>-5.8636516672256667E-2</v>
      </c>
      <c r="S1015" s="83">
        <v>4.146221216738305E-2</v>
      </c>
      <c r="T1015" s="87">
        <v>-1.4142158270653988</v>
      </c>
      <c r="U1015" s="83">
        <v>-6.157570879862817E-2</v>
      </c>
      <c r="V1015" s="83">
        <v>4.1597475786665492E-2</v>
      </c>
      <c r="W1015" s="29">
        <v>-1.4802751280972417</v>
      </c>
      <c r="X1015">
        <v>0.60280363622261313</v>
      </c>
      <c r="Y1015">
        <v>0.46751806973232901</v>
      </c>
      <c r="Z1015" s="5">
        <v>0</v>
      </c>
      <c r="AA1015">
        <v>0</v>
      </c>
      <c r="AB1015" s="5">
        <f>SUM(TBL_DATA[[#This Row],[Consumer.Discretionary.1]:[Utilities.1]])*SQRT(252)</f>
        <v>0.11041911494429849</v>
      </c>
      <c r="AC1015" s="5">
        <v>0.29541853371832</v>
      </c>
      <c r="AD1015" s="5">
        <v>3.9437011789003003E-2</v>
      </c>
      <c r="AE1015" s="5">
        <v>7.4174023841944006E-2</v>
      </c>
      <c r="AF1015" s="5">
        <v>9.9173788717275002E-2</v>
      </c>
      <c r="AG1015" s="5">
        <v>0</v>
      </c>
      <c r="AH1015" s="5">
        <v>9.01592790841E-3</v>
      </c>
      <c r="AI1015" s="13">
        <v>0.43780295732490498</v>
      </c>
      <c r="AJ1015" s="13">
        <v>-2.6261474676950018E-3</v>
      </c>
      <c r="AK1015" s="13">
        <v>-4.4820505314000002E-4</v>
      </c>
      <c r="AL1015" s="13">
        <v>5.5253700386733995E-2</v>
      </c>
      <c r="AM1015" s="13">
        <v>-0.43017457570940709</v>
      </c>
      <c r="AN1015" s="13">
        <v>1.3224541401043413</v>
      </c>
      <c r="AO1015" s="13">
        <v>-0.7454271246479921</v>
      </c>
      <c r="AP1015" s="13">
        <v>0.57702701545634916</v>
      </c>
      <c r="AQ1015" s="13">
        <v>2.0678812647523332</v>
      </c>
      <c r="AR1015" s="19">
        <v>2.2793101237599755E-3</v>
      </c>
      <c r="AS1015" s="19">
        <v>4.2665963661735841E-4</v>
      </c>
      <c r="AT1015" s="19">
        <v>1.8045334792246746E-3</v>
      </c>
      <c r="AU1015" s="19">
        <v>3.4427707362498023E-4</v>
      </c>
      <c r="AV1015" s="19">
        <v>1.6348780322106728E-5</v>
      </c>
      <c r="AW1015" s="19">
        <v>3.4098176432525675E-4</v>
      </c>
      <c r="AX1015" s="19">
        <v>-1.0451469326260474E-5</v>
      </c>
      <c r="AY1015" s="19">
        <v>3.4100718835232036E-3</v>
      </c>
      <c r="AZ1015" s="19">
        <v>-1.8029319061488218E-3</v>
      </c>
      <c r="BA1015" s="19">
        <v>1.5371412602428725E-4</v>
      </c>
      <c r="BB1015" s="19">
        <v>-6.7630602689157358E-6</v>
      </c>
      <c r="BC1015" s="19">
        <v>7.4996141288471139E-4</v>
      </c>
      <c r="BD1015" s="19">
        <v>-1.0120234737627408E-3</v>
      </c>
      <c r="BE1015" s="19">
        <v>2.2583250692013064E-3</v>
      </c>
      <c r="BF1015" s="19">
        <v>6.962890178630988E-4</v>
      </c>
      <c r="BG1015" s="19">
        <v>2.8101984412661634E-4</v>
      </c>
      <c r="BH1015" s="19">
        <v>3.9821785613648533E-3</v>
      </c>
      <c r="BI1015" t="s">
        <v>978</v>
      </c>
      <c r="BJ1015" t="s">
        <v>858</v>
      </c>
      <c r="BK1015" s="5">
        <v>0.11816222965717316</v>
      </c>
      <c r="BL1015" s="5" t="s">
        <v>1040</v>
      </c>
      <c r="BM1015" s="5" t="s">
        <v>858</v>
      </c>
      <c r="BN1015" s="5">
        <v>-1.8523894250392914E-2</v>
      </c>
      <c r="BO1015" s="5">
        <f xml:space="preserve"> IF(ISBLANK(TBL_DATA[[#This Row],[SMALL.CAP]]),"",  SUM(TBL_DATA[[#This Row],[LARGE.CAP]:[SMALL.CAP]])*SQRT(252))</f>
        <v>0.1104191149442985</v>
      </c>
    </row>
    <row r="1016" spans="1:67" x14ac:dyDescent="0.25">
      <c r="A1016" s="3">
        <f>DATE(YEAR(TBL_DATA[[#This Row],[Date]]), MONTH(TBL_DATA[[#This Row],[Date]]), DAY(TBL_DATA[[#This Row],[Date]]))</f>
        <v>42213</v>
      </c>
      <c r="B1016" s="73" t="s">
        <v>1158</v>
      </c>
      <c r="C1016" s="11">
        <v>2.2723726486978895E-4</v>
      </c>
      <c r="D1016" s="6">
        <v>0.19924227692221508</v>
      </c>
      <c r="E1016" s="83">
        <v>-5.3874097427494938E-2</v>
      </c>
      <c r="F1016" s="55">
        <v>0.26680503178978593</v>
      </c>
      <c r="G1016" s="121">
        <v>0.35012398217596558</v>
      </c>
      <c r="H1016" s="120">
        <v>2.590268213580132E-3</v>
      </c>
      <c r="I1016" s="55">
        <v>-2.7295792778357364E-2</v>
      </c>
      <c r="J1016" s="6">
        <v>0.37181722757183294</v>
      </c>
      <c r="K1016" s="6">
        <v>0.2179940204431495</v>
      </c>
      <c r="L1016" s="6">
        <v>2.8414140118911157E-3</v>
      </c>
      <c r="M1016" s="6">
        <v>5.1006996496441429E-2</v>
      </c>
      <c r="N1016" s="6">
        <v>3.8160324587409832E-2</v>
      </c>
      <c r="O1016" s="6">
        <v>-3.5888955588274984E-2</v>
      </c>
      <c r="P1016" s="55">
        <v>-8.7301518095601986E-3</v>
      </c>
      <c r="Q1016" s="55">
        <v>-7.6500032497441705E-3</v>
      </c>
      <c r="R1016" s="6">
        <v>-6.8185320219149692E-2</v>
      </c>
      <c r="S1016" s="83">
        <v>4.13196888915984E-2</v>
      </c>
      <c r="T1016" s="87">
        <v>-1.6501895839059408</v>
      </c>
      <c r="U1016" s="83">
        <v>-6.59238886241168E-2</v>
      </c>
      <c r="V1016" s="83">
        <v>4.1565326199772303E-2</v>
      </c>
      <c r="W1016" s="29">
        <v>-1.5860308254835236</v>
      </c>
      <c r="X1016">
        <v>0.59171275309559246</v>
      </c>
      <c r="Y1016">
        <v>0.46689829775139413</v>
      </c>
      <c r="Z1016" s="5">
        <v>0</v>
      </c>
      <c r="AA1016">
        <v>0</v>
      </c>
      <c r="AB1016" s="5">
        <f>SUM(TBL_DATA[[#This Row],[Consumer.Discretionary.1]:[Utilities.1]])*SQRT(252)</f>
        <v>0.11850790804056673</v>
      </c>
      <c r="AC1016" s="5">
        <v>0.29922937902041102</v>
      </c>
      <c r="AD1016" s="5">
        <v>3.8545943699593001E-2</v>
      </c>
      <c r="AE1016" s="5">
        <v>6.6176418163673992E-2</v>
      </c>
      <c r="AF1016" s="5">
        <v>0.10095912755974601</v>
      </c>
      <c r="AG1016" s="5">
        <v>0</v>
      </c>
      <c r="AH1016" s="5">
        <v>1.2078550855728998E-2</v>
      </c>
      <c r="AI1016" s="13">
        <v>0.45965710830113893</v>
      </c>
      <c r="AJ1016" s="13">
        <v>2.0334984428859982E-3</v>
      </c>
      <c r="AK1016" s="13">
        <v>-2.070490210892E-3</v>
      </c>
      <c r="AL1016" s="13">
        <v>5.7051509608873993E-2</v>
      </c>
      <c r="AM1016" s="13">
        <v>-0.44785262373180096</v>
      </c>
      <c r="AN1016" s="13">
        <v>1.2635062189354622</v>
      </c>
      <c r="AO1016" s="13">
        <v>-0.6776977972261029</v>
      </c>
      <c r="AP1016" s="13">
        <v>0.58580842170935932</v>
      </c>
      <c r="AQ1016" s="13">
        <v>1.9412040161615651</v>
      </c>
      <c r="AR1016" s="19">
        <v>2.2363946181140947E-3</v>
      </c>
      <c r="AS1016" s="19">
        <v>3.5917116698604438E-4</v>
      </c>
      <c r="AT1016" s="19">
        <v>1.9608505567613268E-3</v>
      </c>
      <c r="AU1016" s="19">
        <v>4.8828139842607666E-4</v>
      </c>
      <c r="AV1016" s="19">
        <v>9.3390500486875453E-6</v>
      </c>
      <c r="AW1016" s="19">
        <v>2.8772390550659872E-4</v>
      </c>
      <c r="AX1016" s="19">
        <v>2.6650868914698738E-5</v>
      </c>
      <c r="AY1016" s="19">
        <v>3.7428720999550928E-3</v>
      </c>
      <c r="AZ1016" s="19">
        <v>-1.8055898668579268E-3</v>
      </c>
      <c r="BA1016" s="19">
        <v>1.6737741958555539E-4</v>
      </c>
      <c r="BB1016" s="19">
        <v>-7.7747157771199638E-6</v>
      </c>
      <c r="BC1016" s="19">
        <v>6.2417089682180102E-4</v>
      </c>
      <c r="BD1016" s="19">
        <v>-1.1083988521690324E-3</v>
      </c>
      <c r="BE1016" s="19">
        <v>2.5835065012406763E-3</v>
      </c>
      <c r="BF1016" s="19">
        <v>1.056974146098599E-3</v>
      </c>
      <c r="BG1016" s="19">
        <v>3.1038519136266182E-4</v>
      </c>
      <c r="BH1016" s="19">
        <v>3.998658618308424E-3</v>
      </c>
      <c r="BI1016" t="s">
        <v>978</v>
      </c>
      <c r="BJ1016" t="s">
        <v>858</v>
      </c>
      <c r="BK1016" s="5">
        <v>0.12107505649328232</v>
      </c>
      <c r="BL1016" s="5" t="s">
        <v>1040</v>
      </c>
      <c r="BM1016" s="5" t="s">
        <v>858</v>
      </c>
      <c r="BN1016" s="5">
        <v>-1.9639912992715836E-2</v>
      </c>
      <c r="BO1016" s="5">
        <f xml:space="preserve"> IF(ISBLANK(TBL_DATA[[#This Row],[SMALL.CAP]]),"",  SUM(TBL_DATA[[#This Row],[LARGE.CAP]:[SMALL.CAP]])*SQRT(252))</f>
        <v>0.11850790804056675</v>
      </c>
    </row>
    <row r="1017" spans="1:67" x14ac:dyDescent="0.25">
      <c r="A1017" s="3">
        <f>DATE(YEAR(TBL_DATA[[#This Row],[Date]]), MONTH(TBL_DATA[[#This Row],[Date]]), DAY(TBL_DATA[[#This Row],[Date]]))</f>
        <v>42214</v>
      </c>
      <c r="B1017" s="73" t="s">
        <v>1159</v>
      </c>
      <c r="C1017" s="11">
        <v>2.3451171400077951E-3</v>
      </c>
      <c r="D1017" s="6">
        <v>0.20205464054084721</v>
      </c>
      <c r="E1017" s="83">
        <v>-7.3866811206743099E-2</v>
      </c>
      <c r="F1017" s="55">
        <v>0.27509910252007963</v>
      </c>
      <c r="G1017" s="121">
        <v>0.38759379090221002</v>
      </c>
      <c r="H1017" s="120">
        <v>2.4802075608280293E-3</v>
      </c>
      <c r="I1017" s="55">
        <v>-4.528373962569443E-2</v>
      </c>
      <c r="J1017" s="6">
        <v>0.38350256872379668</v>
      </c>
      <c r="K1017" s="6">
        <v>0.24420369514118226</v>
      </c>
      <c r="L1017" s="6">
        <v>2.7553109400565686E-3</v>
      </c>
      <c r="M1017" s="6">
        <v>5.0311643551691036E-2</v>
      </c>
      <c r="N1017" s="6">
        <v>3.8160324587409832E-2</v>
      </c>
      <c r="O1017" s="6">
        <v>-3.3628002253154321E-2</v>
      </c>
      <c r="P1017" s="55">
        <v>-8.6509943493841435E-3</v>
      </c>
      <c r="Q1017" s="55">
        <v>-7.5855709161865483E-3</v>
      </c>
      <c r="R1017" s="6">
        <v>-7.5147156109940605E-2</v>
      </c>
      <c r="S1017" s="83">
        <v>4.0895866332291426E-2</v>
      </c>
      <c r="T1017" s="87">
        <v>-1.8375244945136255</v>
      </c>
      <c r="U1017" s="83">
        <v>-7.0910559332563849E-2</v>
      </c>
      <c r="V1017" s="83">
        <v>4.1345677789730487E-2</v>
      </c>
      <c r="W1017" s="29">
        <v>-1.7150658333185371</v>
      </c>
      <c r="X1017">
        <v>0.62257031000699836</v>
      </c>
      <c r="Y1017">
        <v>0.49416970277545574</v>
      </c>
      <c r="Z1017" s="5">
        <v>0</v>
      </c>
      <c r="AA1017">
        <v>0</v>
      </c>
      <c r="AB1017" s="5">
        <f>SUM(TBL_DATA[[#This Row],[Consumer.Discretionary.1]:[Utilities.1]])*SQRT(252)</f>
        <v>0.1149232060846586</v>
      </c>
      <c r="AC1017" s="5">
        <v>0.30036972721553201</v>
      </c>
      <c r="AD1017" s="5">
        <v>4.4061085620453001E-2</v>
      </c>
      <c r="AE1017" s="5">
        <v>6.4712508853405015E-2</v>
      </c>
      <c r="AF1017" s="5">
        <v>0.103278911267679</v>
      </c>
      <c r="AG1017" s="5">
        <v>0</v>
      </c>
      <c r="AH1017" s="5">
        <v>1.2565449100257E-2</v>
      </c>
      <c r="AI1017" s="13">
        <v>0.46044183305348402</v>
      </c>
      <c r="AJ1017" s="13">
        <v>-6.0986519254339986E-3</v>
      </c>
      <c r="AK1017" s="13">
        <v>-2.0520406963599998E-3</v>
      </c>
      <c r="AL1017" s="13">
        <v>5.4988359204428995E-2</v>
      </c>
      <c r="AM1017" s="13">
        <v>-0.41278690417300495</v>
      </c>
      <c r="AN1017" s="13">
        <v>1.2180502906218229</v>
      </c>
      <c r="AO1017" s="13">
        <v>-0.59857001310138291</v>
      </c>
      <c r="AP1017" s="13">
        <v>0.61948027752043999</v>
      </c>
      <c r="AQ1017" s="13">
        <v>1.8166203037232058</v>
      </c>
      <c r="AR1017" s="19">
        <v>2.1783405631394686E-3</v>
      </c>
      <c r="AS1017" s="19">
        <v>3.5296116241085527E-4</v>
      </c>
      <c r="AT1017" s="19">
        <v>1.9128064246288609E-3</v>
      </c>
      <c r="AU1017" s="19">
        <v>4.6824174144943434E-4</v>
      </c>
      <c r="AV1017" s="19">
        <v>9.0047457752608185E-6</v>
      </c>
      <c r="AW1017" s="19">
        <v>2.7901647496155022E-4</v>
      </c>
      <c r="AX1017" s="19">
        <v>2.6258399951898943E-5</v>
      </c>
      <c r="AY1017" s="19">
        <v>3.5770356427665237E-3</v>
      </c>
      <c r="AZ1017" s="19">
        <v>-1.7181970729249155E-3</v>
      </c>
      <c r="BA1017" s="19">
        <v>1.6136265458452728E-4</v>
      </c>
      <c r="BB1017" s="19">
        <v>-7.3492326903309498E-6</v>
      </c>
      <c r="BC1017" s="19">
        <v>6.02458361845102E-4</v>
      </c>
      <c r="BD1017" s="19">
        <v>-1.052841368016328E-3</v>
      </c>
      <c r="BE1017" s="19">
        <v>2.5193809014062638E-3</v>
      </c>
      <c r="BF1017" s="19">
        <v>1.0336869790752927E-3</v>
      </c>
      <c r="BG1017" s="19">
        <v>3.1008578991554626E-4</v>
      </c>
      <c r="BH1017" s="19">
        <v>3.8267108398272569E-3</v>
      </c>
      <c r="BI1017" t="s">
        <v>978</v>
      </c>
      <c r="BJ1017" t="s">
        <v>858</v>
      </c>
      <c r="BK1017" s="5">
        <v>0.12303298711776733</v>
      </c>
      <c r="BL1017" s="5" t="s">
        <v>1040</v>
      </c>
      <c r="BM1017" s="5" t="s">
        <v>858</v>
      </c>
      <c r="BN1017" s="5">
        <v>-1.9214130938053131E-2</v>
      </c>
      <c r="BO1017" s="5">
        <f xml:space="preserve"> IF(ISBLANK(TBL_DATA[[#This Row],[SMALL.CAP]]),"",  SUM(TBL_DATA[[#This Row],[LARGE.CAP]:[SMALL.CAP]])*SQRT(252))</f>
        <v>0.1149232060846586</v>
      </c>
    </row>
    <row r="1018" spans="1:67" x14ac:dyDescent="0.25">
      <c r="A1018" s="3">
        <f>DATE(YEAR(TBL_DATA[[#This Row],[Date]]), MONTH(TBL_DATA[[#This Row],[Date]]), DAY(TBL_DATA[[#This Row],[Date]]))</f>
        <v>42215</v>
      </c>
      <c r="B1018" s="73" t="s">
        <v>1160</v>
      </c>
      <c r="C1018" s="11">
        <v>-1.8092777923370863E-3</v>
      </c>
      <c r="D1018" s="6">
        <v>0.19987978977454079</v>
      </c>
      <c r="E1018" s="83">
        <v>-9.905377598526055E-2</v>
      </c>
      <c r="F1018" s="55">
        <v>0.29216125514541652</v>
      </c>
      <c r="G1018" s="121">
        <v>0.4246583047597805</v>
      </c>
      <c r="H1018" s="120">
        <v>2.3983644277871491E-3</v>
      </c>
      <c r="I1018" s="55">
        <v>-6.078251204981866E-2</v>
      </c>
      <c r="J1018" s="6">
        <v>0.39449641485191195</v>
      </c>
      <c r="K1018" s="6">
        <v>0.25824726470907622</v>
      </c>
      <c r="L1018" s="6">
        <v>2.7232143571893478E-3</v>
      </c>
      <c r="M1018" s="6">
        <v>5.0194082507580041E-2</v>
      </c>
      <c r="N1018" s="6">
        <v>3.8331505542254035E-2</v>
      </c>
      <c r="O1018" s="6">
        <v>-3.5376437647814285E-2</v>
      </c>
      <c r="P1018" s="55">
        <v>-8.6914780006254709E-3</v>
      </c>
      <c r="Q1018" s="55">
        <v>-7.6285440963397722E-3</v>
      </c>
      <c r="R1018" s="6">
        <v>-8.407534265763339E-2</v>
      </c>
      <c r="S1018" s="83">
        <v>4.0621891205799704E-2</v>
      </c>
      <c r="T1018" s="87">
        <v>-2.069705278656</v>
      </c>
      <c r="U1018" s="83">
        <v>-8.1135565637241225E-2</v>
      </c>
      <c r="V1018" s="83">
        <v>4.076412459688529E-2</v>
      </c>
      <c r="W1018" s="29">
        <v>-1.9903669326788547</v>
      </c>
      <c r="X1018">
        <v>0.65165811953798336</v>
      </c>
      <c r="Y1018">
        <v>0.50818034663795908</v>
      </c>
      <c r="Z1018" s="5">
        <v>0</v>
      </c>
      <c r="AA1018">
        <v>0</v>
      </c>
      <c r="AB1018" s="5">
        <f>SUM(TBL_DATA[[#This Row],[Consumer.Discretionary.1]:[Utilities.1]])*SQRT(252)</f>
        <v>0.11168019237671585</v>
      </c>
      <c r="AC1018" s="5">
        <v>0.31044687316854286</v>
      </c>
      <c r="AD1018" s="5">
        <v>4.3755265716405999E-2</v>
      </c>
      <c r="AE1018" s="5">
        <v>6.8423335356881998E-2</v>
      </c>
      <c r="AF1018" s="5">
        <v>0.10649465521061</v>
      </c>
      <c r="AG1018" s="5">
        <v>0</v>
      </c>
      <c r="AH1018" s="5">
        <v>1.2526410391492002E-2</v>
      </c>
      <c r="AI1018" s="13">
        <v>0.44847435311282502</v>
      </c>
      <c r="AJ1018" s="13">
        <v>-1.0910656309514998E-2</v>
      </c>
      <c r="AK1018" s="13">
        <v>-3.262168448813E-3</v>
      </c>
      <c r="AL1018" s="13">
        <v>3.1641564339393996E-2</v>
      </c>
      <c r="AM1018" s="13">
        <v>-0.37731570417675697</v>
      </c>
      <c r="AN1018" s="13">
        <v>1.1779880067721717</v>
      </c>
      <c r="AO1018" s="13">
        <v>-0.54771407841110498</v>
      </c>
      <c r="AP1018" s="13">
        <v>0.63027392836106677</v>
      </c>
      <c r="AQ1018" s="13">
        <v>1.7257020851832767</v>
      </c>
      <c r="AR1018" s="19">
        <v>2.1450034955621602E-3</v>
      </c>
      <c r="AS1018" s="19">
        <v>3.6062068416993742E-4</v>
      </c>
      <c r="AT1018" s="19">
        <v>1.7940304193018476E-3</v>
      </c>
      <c r="AU1018" s="19">
        <v>4.9726766459345603E-4</v>
      </c>
      <c r="AV1018" s="19">
        <v>8.8642949181184995E-6</v>
      </c>
      <c r="AW1018" s="19">
        <v>2.6409703504477495E-4</v>
      </c>
      <c r="AX1018" s="19">
        <v>2.3056758133655237E-5</v>
      </c>
      <c r="AY1018" s="19">
        <v>3.5245220714984608E-3</v>
      </c>
      <c r="AZ1018" s="19">
        <v>-1.6961796715743581E-3</v>
      </c>
      <c r="BA1018" s="19">
        <v>1.2042376372480698E-4</v>
      </c>
      <c r="BB1018" s="19">
        <v>-6.5156725004401631E-6</v>
      </c>
      <c r="BC1018" s="19">
        <v>5.8184102736308916E-4</v>
      </c>
      <c r="BD1018" s="19">
        <v>-1.0619810081962319E-3</v>
      </c>
      <c r="BE1018" s="19">
        <v>2.3947756504453088E-3</v>
      </c>
      <c r="BF1018" s="19">
        <v>1.0491543356568088E-3</v>
      </c>
      <c r="BG1018" s="19">
        <v>3.1936413282961513E-4</v>
      </c>
      <c r="BH1018" s="19">
        <v>3.7520367047738298E-3</v>
      </c>
      <c r="BI1018" t="s">
        <v>978</v>
      </c>
      <c r="BJ1018" t="s">
        <v>858</v>
      </c>
      <c r="BK1018" s="5">
        <v>0.11277766525745392</v>
      </c>
      <c r="BL1018" s="5" t="s">
        <v>1040</v>
      </c>
      <c r="BM1018" s="5" t="s">
        <v>858</v>
      </c>
      <c r="BN1018" s="5">
        <v>-1.8359782174229622E-2</v>
      </c>
      <c r="BO1018" s="5">
        <f xml:space="preserve"> IF(ISBLANK(TBL_DATA[[#This Row],[SMALL.CAP]]),"",  SUM(TBL_DATA[[#This Row],[LARGE.CAP]:[SMALL.CAP]])*SQRT(252))</f>
        <v>0.11168019237671584</v>
      </c>
    </row>
    <row r="1019" spans="1:67" x14ac:dyDescent="0.25">
      <c r="A1019" s="3">
        <f>DATE(YEAR(TBL_DATA[[#This Row],[Date]]), MONTH(TBL_DATA[[#This Row],[Date]]), DAY(TBL_DATA[[#This Row],[Date]]))</f>
        <v>42216</v>
      </c>
      <c r="B1019" s="73" t="s">
        <v>1161</v>
      </c>
      <c r="C1019" s="11">
        <v>5.7312536469772907E-3</v>
      </c>
      <c r="D1019" s="6">
        <v>0.20675660519562067</v>
      </c>
      <c r="E1019" s="83">
        <v>-6.2984616121744219E-2</v>
      </c>
      <c r="F1019" s="55">
        <v>0.29786836504882519</v>
      </c>
      <c r="G1019" s="121">
        <v>0.40225230455130784</v>
      </c>
      <c r="H1019" s="120">
        <v>2.514953282922807E-3</v>
      </c>
      <c r="I1019" s="55">
        <v>-3.6431858811923679E-2</v>
      </c>
      <c r="J1019" s="6">
        <v>0.39987022885252432</v>
      </c>
      <c r="K1019" s="6">
        <v>0.25018735124729546</v>
      </c>
      <c r="L1019" s="6">
        <v>2.816743806796103E-3</v>
      </c>
      <c r="M1019" s="6">
        <v>5.1638216890827274E-2</v>
      </c>
      <c r="N1019" s="6">
        <v>3.832819257815042E-2</v>
      </c>
      <c r="O1019" s="6">
        <v>-2.9847935338122911E-2</v>
      </c>
      <c r="P1019" s="55">
        <v>-8.8370337380718738E-3</v>
      </c>
      <c r="Q1019" s="55">
        <v>-7.7435181532052727E-3</v>
      </c>
      <c r="R1019" s="6">
        <v>-6.4912765571308206E-2</v>
      </c>
      <c r="S1019" s="83">
        <v>4.1380091389595239E-2</v>
      </c>
      <c r="T1019" s="87">
        <v>-1.568695558454714</v>
      </c>
      <c r="U1019" s="83">
        <v>-6.1919920033494114E-2</v>
      </c>
      <c r="V1019" s="83">
        <v>4.1128236237465608E-2</v>
      </c>
      <c r="W1019" s="29">
        <v>-1.5055330764971731</v>
      </c>
      <c r="X1019">
        <v>0.63423363561964119</v>
      </c>
      <c r="Y1019">
        <v>0.5001873161599516</v>
      </c>
      <c r="Z1019" s="5">
        <v>0</v>
      </c>
      <c r="AA1019">
        <v>0</v>
      </c>
      <c r="AB1019" s="5">
        <f>SUM(TBL_DATA[[#This Row],[Consumer.Discretionary.1]:[Utilities.1]])*SQRT(252)</f>
        <v>0.11035199519158784</v>
      </c>
      <c r="AC1019" s="5">
        <v>0.31276288638461303</v>
      </c>
      <c r="AD1019" s="5">
        <v>4.3920351652421002E-2</v>
      </c>
      <c r="AE1019" s="5">
        <v>6.7758944563484996E-2</v>
      </c>
      <c r="AF1019" s="5">
        <v>0.10729509963113101</v>
      </c>
      <c r="AG1019" s="5">
        <v>0</v>
      </c>
      <c r="AH1019" s="5">
        <v>1.2269716828192001E-2</v>
      </c>
      <c r="AI1019" s="13">
        <v>0.43538322040196498</v>
      </c>
      <c r="AJ1019" s="13">
        <v>-1.2424447844939998E-2</v>
      </c>
      <c r="AK1019" s="13">
        <v>-5.3547446890609999E-3</v>
      </c>
      <c r="AL1019" s="13">
        <v>3.1891837381529002E-2</v>
      </c>
      <c r="AM1019" s="13">
        <v>-0.41940054615563194</v>
      </c>
      <c r="AN1019" s="13">
        <v>1.1636789854836598</v>
      </c>
      <c r="AO1019" s="13">
        <v>-0.58957666732995695</v>
      </c>
      <c r="AP1019" s="13">
        <v>0.57410231815370283</v>
      </c>
      <c r="AQ1019" s="13">
        <v>1.7532556528136167</v>
      </c>
      <c r="AR1019" s="19">
        <v>1.8974645677701577E-3</v>
      </c>
      <c r="AS1019" s="19">
        <v>3.6746843701583696E-4</v>
      </c>
      <c r="AT1019" s="19">
        <v>1.6481425934670663E-3</v>
      </c>
      <c r="AU1019" s="19">
        <v>4.991966115254539E-4</v>
      </c>
      <c r="AV1019" s="19">
        <v>7.9951840905428641E-6</v>
      </c>
      <c r="AW1019" s="19">
        <v>2.5360134003638392E-4</v>
      </c>
      <c r="AX1019" s="19">
        <v>2.9422753887503226E-5</v>
      </c>
      <c r="AY1019" s="19">
        <v>3.7645259975739101E-3</v>
      </c>
      <c r="AZ1019" s="19">
        <v>-1.6485901801806808E-3</v>
      </c>
      <c r="BA1019" s="19">
        <v>1.3562120285722209E-4</v>
      </c>
      <c r="BB1019" s="19">
        <v>-3.32622335918231E-6</v>
      </c>
      <c r="BC1019" s="19">
        <v>6.2574563126248123E-4</v>
      </c>
      <c r="BD1019" s="19">
        <v>-1.0092865940301286E-3</v>
      </c>
      <c r="BE1019" s="19">
        <v>2.2535825056625974E-3</v>
      </c>
      <c r="BF1019" s="19">
        <v>7.8462246040254813E-4</v>
      </c>
      <c r="BG1019" s="19">
        <v>2.8480971310416341E-4</v>
      </c>
      <c r="BH1019" s="19">
        <v>4.0120485682825519E-3</v>
      </c>
      <c r="BI1019" t="s">
        <v>978</v>
      </c>
      <c r="BJ1019" t="s">
        <v>858</v>
      </c>
      <c r="BK1019" s="5">
        <v>0.11125998198986053</v>
      </c>
      <c r="BL1019" s="5" t="s">
        <v>1040</v>
      </c>
      <c r="BM1019" s="5" t="s">
        <v>858</v>
      </c>
      <c r="BN1019" s="5">
        <v>-1.7663741484284401E-2</v>
      </c>
      <c r="BO1019" s="5">
        <f xml:space="preserve"> IF(ISBLANK(TBL_DATA[[#This Row],[SMALL.CAP]]),"",  SUM(TBL_DATA[[#This Row],[LARGE.CAP]:[SMALL.CAP]])*SQRT(252))</f>
        <v>0.11035199519158786</v>
      </c>
    </row>
    <row r="1020" spans="1:67" x14ac:dyDescent="0.25">
      <c r="A1020" s="3">
        <f>DATE(YEAR(TBL_DATA[[#This Row],[Date]]), MONTH(TBL_DATA[[#This Row],[Date]]), DAY(TBL_DATA[[#This Row],[Date]]))</f>
        <v>42219</v>
      </c>
      <c r="B1020" s="73" t="s">
        <v>1162</v>
      </c>
      <c r="C1020" s="11">
        <v>5.9216234909616455E-4</v>
      </c>
      <c r="D1020" s="6">
        <v>0.20747120102174055</v>
      </c>
      <c r="E1020" s="83">
        <v>-5.0937665007175337E-2</v>
      </c>
      <c r="F1020" s="55">
        <v>0.29784374780990097</v>
      </c>
      <c r="G1020" s="121">
        <v>0.40196230259781285</v>
      </c>
      <c r="H1020" s="120">
        <v>2.5159535500506353E-3</v>
      </c>
      <c r="I1020" s="55">
        <v>-2.6208806408574703E-2</v>
      </c>
      <c r="J1020" s="6">
        <v>0.40451924137496431</v>
      </c>
      <c r="K1020" s="6">
        <v>0.25415944766277521</v>
      </c>
      <c r="L1020" s="6">
        <v>2.809708950277344E-3</v>
      </c>
      <c r="M1020" s="6">
        <v>5.1646228085340966E-2</v>
      </c>
      <c r="N1020" s="6">
        <v>3.8285401055811859E-2</v>
      </c>
      <c r="O1020" s="6">
        <v>-2.9273447812532272E-2</v>
      </c>
      <c r="P1020" s="55">
        <v>-8.8145984914514367E-3</v>
      </c>
      <c r="Q1020" s="55">
        <v>-7.7209132576972189E-3</v>
      </c>
      <c r="R1020" s="6">
        <v>-5.3218950882599536E-2</v>
      </c>
      <c r="S1020" s="83">
        <v>4.0698929685529309E-2</v>
      </c>
      <c r="T1020" s="87">
        <v>-1.3076253182530688</v>
      </c>
      <c r="U1020" s="83">
        <v>-5.4897890057381327E-2</v>
      </c>
      <c r="V1020" s="83">
        <v>4.0960154409367268E-2</v>
      </c>
      <c r="W1020" s="29">
        <v>-1.3402754664622702</v>
      </c>
      <c r="X1020">
        <v>0.634004970483523</v>
      </c>
      <c r="Y1020">
        <v>0.50414228910375614</v>
      </c>
      <c r="Z1020" s="5">
        <v>0</v>
      </c>
      <c r="AA1020">
        <v>0</v>
      </c>
      <c r="AB1020" s="5">
        <f>SUM(TBL_DATA[[#This Row],[Consumer.Discretionary.1]:[Utilities.1]])*SQRT(252)</f>
        <v>0.11006299721908229</v>
      </c>
      <c r="AC1020" s="5">
        <v>0.30944247222426696</v>
      </c>
      <c r="AD1020" s="5">
        <v>4.5478604157880999E-2</v>
      </c>
      <c r="AE1020" s="5">
        <v>6.3525013927471993E-2</v>
      </c>
      <c r="AF1020" s="5">
        <v>0.10623574557948198</v>
      </c>
      <c r="AG1020" s="5">
        <v>0</v>
      </c>
      <c r="AH1020" s="5">
        <v>1.2695571803862001E-2</v>
      </c>
      <c r="AI1020" s="13">
        <v>0.41668724183063705</v>
      </c>
      <c r="AJ1020" s="13">
        <v>-1.2116190163173999E-2</v>
      </c>
      <c r="AK1020" s="13">
        <v>-5.3147055996429996E-3</v>
      </c>
      <c r="AL1020" s="13">
        <v>3.2167606869067007E-2</v>
      </c>
      <c r="AM1020" s="13">
        <v>-0.44240149064195999</v>
      </c>
      <c r="AN1020" s="13">
        <v>1.1921964441032231</v>
      </c>
      <c r="AO1020" s="13">
        <v>-0.665796574115332</v>
      </c>
      <c r="AP1020" s="13">
        <v>0.52639986998789112</v>
      </c>
      <c r="AQ1020" s="13">
        <v>1.8579930182185551</v>
      </c>
      <c r="AR1020" s="19">
        <v>1.9259650464185278E-3</v>
      </c>
      <c r="AS1020" s="19">
        <v>3.7155927166650595E-4</v>
      </c>
      <c r="AT1020" s="19">
        <v>1.5879640214740728E-3</v>
      </c>
      <c r="AU1020" s="19">
        <v>5.5299366648807545E-4</v>
      </c>
      <c r="AV1020" s="19">
        <v>8.0672470960171458E-6</v>
      </c>
      <c r="AW1020" s="19">
        <v>2.4757958023894733E-4</v>
      </c>
      <c r="AX1020" s="19">
        <v>1.4743043750822614E-5</v>
      </c>
      <c r="AY1020" s="19">
        <v>3.5863127374452259E-3</v>
      </c>
      <c r="AZ1020" s="19">
        <v>-1.5048363917293081E-3</v>
      </c>
      <c r="BA1020" s="19">
        <v>1.4930375775462249E-4</v>
      </c>
      <c r="BB1020" s="19">
        <v>-6.3348569824297457E-6</v>
      </c>
      <c r="BC1020" s="19">
        <v>6.8158625717840583E-4</v>
      </c>
      <c r="BD1020" s="19">
        <v>-9.2340634815632104E-4</v>
      </c>
      <c r="BE1020" s="19">
        <v>2.1626128545491358E-3</v>
      </c>
      <c r="BF1020" s="19">
        <v>9.2894287179763537E-4</v>
      </c>
      <c r="BG1020" s="19">
        <v>2.7869416166590382E-4</v>
      </c>
      <c r="BH1020" s="19">
        <v>3.8048873265863195E-3</v>
      </c>
      <c r="BI1020" t="s">
        <v>978</v>
      </c>
      <c r="BJ1020" t="s">
        <v>858</v>
      </c>
      <c r="BK1020" s="5">
        <v>0.11172132939100266</v>
      </c>
      <c r="BL1020" s="5" t="s">
        <v>1163</v>
      </c>
      <c r="BM1020" s="5" t="s">
        <v>858</v>
      </c>
      <c r="BN1020" s="5">
        <v>-2.5737561285495758E-2</v>
      </c>
      <c r="BO1020" s="5">
        <f xml:space="preserve"> IF(ISBLANK(TBL_DATA[[#This Row],[SMALL.CAP]]),"",  SUM(TBL_DATA[[#This Row],[LARGE.CAP]:[SMALL.CAP]])*SQRT(252))</f>
        <v>0.11006299721908228</v>
      </c>
    </row>
    <row r="1021" spans="1:67" x14ac:dyDescent="0.25">
      <c r="A1021" s="3">
        <f>DATE(YEAR(TBL_DATA[[#This Row],[Date]]), MONTH(TBL_DATA[[#This Row],[Date]]), DAY(TBL_DATA[[#This Row],[Date]]))</f>
        <v>42220</v>
      </c>
      <c r="B1021" s="73" t="s">
        <v>1164</v>
      </c>
      <c r="C1021" s="11">
        <v>2.1966084847164467E-3</v>
      </c>
      <c r="D1021" s="6">
        <v>0.21012354250695564</v>
      </c>
      <c r="E1021" s="83">
        <v>-4.1876639248098035E-2</v>
      </c>
      <c r="F1021" s="55">
        <v>0.29817851103125015</v>
      </c>
      <c r="G1021" s="121">
        <v>0.38616390330403016</v>
      </c>
      <c r="H1021" s="120">
        <v>2.5441158674501174E-3</v>
      </c>
      <c r="I1021" s="55">
        <v>-1.4438981799190898E-2</v>
      </c>
      <c r="J1021" s="6">
        <v>0.40039772585725752</v>
      </c>
      <c r="K1021" s="6">
        <v>0.24171547667358592</v>
      </c>
      <c r="L1021" s="6">
        <v>2.8276572818132168E-3</v>
      </c>
      <c r="M1021" s="6">
        <v>5.1547896189285673E-2</v>
      </c>
      <c r="N1021" s="6">
        <v>3.7806615352804621E-2</v>
      </c>
      <c r="O1021" s="6">
        <v>-2.7141141631657817E-2</v>
      </c>
      <c r="P1021" s="55">
        <v>-8.7154502723425144E-3</v>
      </c>
      <c r="Q1021" s="55">
        <v>-7.6238473618616435E-3</v>
      </c>
      <c r="R1021" s="6">
        <v>-4.1430551326139153E-2</v>
      </c>
      <c r="S1021" s="83">
        <v>4.0566687683810214E-2</v>
      </c>
      <c r="T1021" s="87">
        <v>-1.0212949020896696</v>
      </c>
      <c r="U1021" s="83">
        <v>-4.59000427175843E-2</v>
      </c>
      <c r="V1021" s="83">
        <v>4.1021515450242463E-2</v>
      </c>
      <c r="W1021" s="29">
        <v>-1.118926061453271</v>
      </c>
      <c r="X1021">
        <v>0.62142087453193118</v>
      </c>
      <c r="Y1021">
        <v>0.49164568204509435</v>
      </c>
      <c r="Z1021" s="5">
        <v>0</v>
      </c>
      <c r="AA1021">
        <v>0</v>
      </c>
      <c r="AB1021" s="5">
        <f>SUM(TBL_DATA[[#This Row],[Consumer.Discretionary.1]:[Utilities.1]])*SQRT(252)</f>
        <v>0.10671635583583083</v>
      </c>
      <c r="AC1021" s="5">
        <v>0.31867797718427399</v>
      </c>
      <c r="AD1021" s="5">
        <v>4.4835407716593001E-2</v>
      </c>
      <c r="AE1021" s="5">
        <v>6.2813159294582005E-2</v>
      </c>
      <c r="AF1021" s="5">
        <v>0.102534282126056</v>
      </c>
      <c r="AG1021" s="5">
        <v>0</v>
      </c>
      <c r="AH1021" s="5">
        <v>1.0387009508010001E-2</v>
      </c>
      <c r="AI1021" s="13">
        <v>0.40438525730457109</v>
      </c>
      <c r="AJ1021" s="13">
        <v>-1.1526583628861997E-2</v>
      </c>
      <c r="AK1021" s="13">
        <v>-4.7864567998750001E-3</v>
      </c>
      <c r="AL1021" s="13">
        <v>3.2024730666608998E-2</v>
      </c>
      <c r="AM1021" s="13">
        <v>-0.44500992709626397</v>
      </c>
      <c r="AN1021" s="13">
        <v>1.2071419975841038</v>
      </c>
      <c r="AO1021" s="13">
        <v>-0.69280714130841003</v>
      </c>
      <c r="AP1021" s="13">
        <v>0.51433485627569375</v>
      </c>
      <c r="AQ1021" s="13">
        <v>1.8999491388925138</v>
      </c>
      <c r="AR1021" s="19">
        <v>1.8759328560613044E-3</v>
      </c>
      <c r="AS1021" s="19">
        <v>3.56149147757313E-4</v>
      </c>
      <c r="AT1021" s="19">
        <v>1.5421534323779742E-3</v>
      </c>
      <c r="AU1021" s="19">
        <v>5.3530454204202933E-4</v>
      </c>
      <c r="AV1021" s="19">
        <v>7.7963443808269268E-6</v>
      </c>
      <c r="AW1021" s="19">
        <v>2.3989557102938725E-4</v>
      </c>
      <c r="AX1021" s="19">
        <v>1.3303534607685023E-5</v>
      </c>
      <c r="AY1021" s="19">
        <v>3.4795180952740994E-3</v>
      </c>
      <c r="AZ1021" s="19">
        <v>-1.4648886165778252E-3</v>
      </c>
      <c r="BA1021" s="19">
        <v>1.4364467728124523E-4</v>
      </c>
      <c r="BB1021" s="19">
        <v>-6.3110517415444421E-6</v>
      </c>
      <c r="BC1021" s="19">
        <v>6.5382076444346193E-4</v>
      </c>
      <c r="BD1021" s="19">
        <v>-8.9841475870760124E-4</v>
      </c>
      <c r="BE1021" s="19">
        <v>2.1002783820739447E-3</v>
      </c>
      <c r="BF1021" s="19">
        <v>9.0968355487445844E-4</v>
      </c>
      <c r="BG1021" s="19">
        <v>2.6458872000844095E-4</v>
      </c>
      <c r="BH1021" s="19">
        <v>3.6925418697997909E-3</v>
      </c>
      <c r="BI1021" t="s">
        <v>978</v>
      </c>
      <c r="BJ1021" t="s">
        <v>858</v>
      </c>
      <c r="BK1021" s="5">
        <v>0.11125184595584869</v>
      </c>
      <c r="BL1021" s="5" t="s">
        <v>1163</v>
      </c>
      <c r="BM1021" s="5" t="s">
        <v>858</v>
      </c>
      <c r="BN1021" s="5">
        <v>-2.9094738885760307E-2</v>
      </c>
      <c r="BO1021" s="5">
        <f xml:space="preserve"> IF(ISBLANK(TBL_DATA[[#This Row],[SMALL.CAP]]),"",  SUM(TBL_DATA[[#This Row],[LARGE.CAP]:[SMALL.CAP]])*SQRT(252))</f>
        <v>0.10671635583583085</v>
      </c>
    </row>
    <row r="1022" spans="1:67" x14ac:dyDescent="0.25">
      <c r="A1022" s="3">
        <f>DATE(YEAR(TBL_DATA[[#This Row],[Date]]), MONTH(TBL_DATA[[#This Row],[Date]]), DAY(TBL_DATA[[#This Row],[Date]]))</f>
        <v>42221</v>
      </c>
      <c r="B1022" s="73" t="s">
        <v>1165</v>
      </c>
      <c r="C1022" s="11">
        <v>4.0683207434614732E-3</v>
      </c>
      <c r="D1022" s="6">
        <v>0.2150467132170879</v>
      </c>
      <c r="E1022" s="83">
        <v>-3.2849414261711063E-2</v>
      </c>
      <c r="F1022" s="55">
        <v>0.30302156558877491</v>
      </c>
      <c r="G1022" s="121">
        <v>0.38766724193423857</v>
      </c>
      <c r="H1022" s="120">
        <v>2.5739095639062144E-3</v>
      </c>
      <c r="I1022" s="55">
        <v>-1.6342409530415436E-3</v>
      </c>
      <c r="J1022" s="6">
        <v>0.40304985091692036</v>
      </c>
      <c r="K1022" s="6">
        <v>0.23444936284225168</v>
      </c>
      <c r="L1022" s="6">
        <v>2.8779715600721375E-3</v>
      </c>
      <c r="M1022" s="6">
        <v>5.2215544024398243E-2</v>
      </c>
      <c r="N1022" s="6">
        <v>3.7786770818787105E-2</v>
      </c>
      <c r="O1022" s="6">
        <v>-2.3183239757697538E-2</v>
      </c>
      <c r="P1022" s="55">
        <v>-8.7523532012205758E-3</v>
      </c>
      <c r="Q1022" s="55">
        <v>-7.6466118607772309E-3</v>
      </c>
      <c r="R1022" s="6">
        <v>-3.7154782665899222E-2</v>
      </c>
      <c r="S1022" s="83">
        <v>4.0833648709467679E-2</v>
      </c>
      <c r="T1022" s="87">
        <v>-0.90990601722261777</v>
      </c>
      <c r="U1022" s="83">
        <v>-3.8322913896018052E-2</v>
      </c>
      <c r="V1022" s="83">
        <v>4.1506786098413455E-2</v>
      </c>
      <c r="W1022" s="29">
        <v>-0.92329273110073196</v>
      </c>
      <c r="X1022">
        <v>0.62262929736259498</v>
      </c>
      <c r="Y1022">
        <v>0.4841997137981926</v>
      </c>
      <c r="Z1022" s="5">
        <v>0</v>
      </c>
      <c r="AA1022">
        <v>0</v>
      </c>
      <c r="AB1022" s="5">
        <f>SUM(TBL_DATA[[#This Row],[Consumer.Discretionary.1]:[Utilities.1]])*SQRT(252)</f>
        <v>0.10348960489292271</v>
      </c>
      <c r="AC1022" s="5">
        <v>0.32280508498818999</v>
      </c>
      <c r="AD1022" s="5">
        <v>4.5382606106660006E-2</v>
      </c>
      <c r="AE1022" s="5">
        <v>4.7488815144672007E-2</v>
      </c>
      <c r="AF1022" s="5">
        <v>0.10322440998703301</v>
      </c>
      <c r="AG1022" s="5">
        <v>0</v>
      </c>
      <c r="AH1022" s="5">
        <v>1.8734393621399999E-2</v>
      </c>
      <c r="AI1022" s="13">
        <v>0.404358700097459</v>
      </c>
      <c r="AJ1022" s="13">
        <v>-1.1315078244917998E-2</v>
      </c>
      <c r="AK1022" s="13">
        <v>-6.832602000622E-3</v>
      </c>
      <c r="AL1022" s="13">
        <v>3.2593555279230003E-2</v>
      </c>
      <c r="AM1022" s="13">
        <v>-0.43075182222318598</v>
      </c>
      <c r="AN1022" s="13">
        <v>1.1988812072568518</v>
      </c>
      <c r="AO1022" s="13">
        <v>-0.67319314450093393</v>
      </c>
      <c r="AP1022" s="13">
        <v>0.52568806275591784</v>
      </c>
      <c r="AQ1022" s="13">
        <v>1.8720743517577856</v>
      </c>
      <c r="AR1022" s="19">
        <v>1.8263319613091218E-3</v>
      </c>
      <c r="AS1022" s="19">
        <v>3.4886217554979543E-4</v>
      </c>
      <c r="AT1022" s="19">
        <v>1.4941103358884057E-3</v>
      </c>
      <c r="AU1022" s="19">
        <v>5.2280219104573538E-4</v>
      </c>
      <c r="AV1022" s="19">
        <v>7.5079717433373483E-6</v>
      </c>
      <c r="AW1022" s="19">
        <v>2.3288484685427268E-4</v>
      </c>
      <c r="AX1022" s="19">
        <v>1.556159828287672E-5</v>
      </c>
      <c r="AY1022" s="19">
        <v>3.3668642631667859E-3</v>
      </c>
      <c r="AZ1022" s="19">
        <v>-1.4269376603718545E-3</v>
      </c>
      <c r="BA1022" s="19">
        <v>1.4029408101819886E-4</v>
      </c>
      <c r="BB1022" s="19">
        <v>-9.0494352722309606E-6</v>
      </c>
      <c r="BC1022" s="19">
        <v>6.3263000615611698E-4</v>
      </c>
      <c r="BD1022" s="19">
        <v>-8.75300126768382E-4</v>
      </c>
      <c r="BE1022" s="19">
        <v>2.0360620800127368E-3</v>
      </c>
      <c r="BF1022" s="19">
        <v>8.8641018332176046E-4</v>
      </c>
      <c r="BG1022" s="19">
        <v>2.5872069670212372E-4</v>
      </c>
      <c r="BH1022" s="19">
        <v>3.5807094897900896E-3</v>
      </c>
      <c r="BI1022" t="s">
        <v>978</v>
      </c>
      <c r="BJ1022" t="s">
        <v>858</v>
      </c>
      <c r="BK1022" s="5">
        <v>0.11182451993227005</v>
      </c>
      <c r="BL1022" s="5" t="s">
        <v>1163</v>
      </c>
      <c r="BM1022" s="5" t="s">
        <v>858</v>
      </c>
      <c r="BN1022" s="5">
        <v>-2.9303405433893204E-2</v>
      </c>
      <c r="BO1022" s="5">
        <f xml:space="preserve"> IF(ISBLANK(TBL_DATA[[#This Row],[SMALL.CAP]]),"",  SUM(TBL_DATA[[#This Row],[LARGE.CAP]:[SMALL.CAP]])*SQRT(252))</f>
        <v>0.10348960489292271</v>
      </c>
    </row>
    <row r="1023" spans="1:67" x14ac:dyDescent="0.25">
      <c r="A1023" s="3">
        <f>DATE(YEAR(TBL_DATA[[#This Row],[Date]]), MONTH(TBL_DATA[[#This Row],[Date]]), DAY(TBL_DATA[[#This Row],[Date]]))</f>
        <v>42222</v>
      </c>
      <c r="B1023" s="73" t="s">
        <v>1166</v>
      </c>
      <c r="C1023" s="11">
        <v>1.9723346461162248E-3</v>
      </c>
      <c r="D1023" s="6">
        <v>0.21744319194621564</v>
      </c>
      <c r="E1023" s="83">
        <v>-1.6744484449341401E-2</v>
      </c>
      <c r="F1023" s="55">
        <v>0.29115264030283838</v>
      </c>
      <c r="G1023" s="121">
        <v>0.36227357215874928</v>
      </c>
      <c r="H1023" s="120">
        <v>2.6307322724970186E-3</v>
      </c>
      <c r="I1023" s="55">
        <v>4.0932100712034458E-3</v>
      </c>
      <c r="J1023" s="6">
        <v>0.39431568030837538</v>
      </c>
      <c r="K1023" s="6">
        <v>0.22569934741368722</v>
      </c>
      <c r="L1023" s="6">
        <v>2.8987733353380975E-3</v>
      </c>
      <c r="M1023" s="6">
        <v>5.2294945594074507E-2</v>
      </c>
      <c r="N1023" s="6">
        <v>3.7786770818787105E-2</v>
      </c>
      <c r="O1023" s="6">
        <v>-2.1256630218564609E-2</v>
      </c>
      <c r="P1023" s="55">
        <v>-8.7562000113331397E-3</v>
      </c>
      <c r="Q1023" s="55">
        <v>-7.6487772252642142E-3</v>
      </c>
      <c r="R1023" s="6">
        <v>-2.3809628390762061E-2</v>
      </c>
      <c r="S1023" s="83">
        <v>4.0907113455690036E-2</v>
      </c>
      <c r="T1023" s="87">
        <v>-0.58204127300627773</v>
      </c>
      <c r="U1023" s="83">
        <v>-2.7240908206284553E-2</v>
      </c>
      <c r="V1023" s="83">
        <v>4.16468368702217E-2</v>
      </c>
      <c r="W1023" s="29">
        <v>-0.65409308973864311</v>
      </c>
      <c r="X1023">
        <v>0.601891661479663</v>
      </c>
      <c r="Y1023">
        <v>0.47507825398947412</v>
      </c>
      <c r="Z1023" s="5">
        <v>0</v>
      </c>
      <c r="AA1023">
        <v>0</v>
      </c>
      <c r="AB1023" s="5">
        <f>SUM(TBL_DATA[[#This Row],[Consumer.Discretionary.1]:[Utilities.1]])*SQRT(252)</f>
        <v>0.11792854815331398</v>
      </c>
      <c r="AC1023" s="5">
        <v>0.31811468522444608</v>
      </c>
      <c r="AD1023" s="5">
        <v>4.5961200008334001E-2</v>
      </c>
      <c r="AE1023" s="5">
        <v>3.5162325736325002E-2</v>
      </c>
      <c r="AF1023" s="5">
        <v>0.10552799028910501</v>
      </c>
      <c r="AG1023" s="5">
        <v>0</v>
      </c>
      <c r="AH1023" s="5">
        <v>2.3152187872658998E-2</v>
      </c>
      <c r="AI1023" s="13">
        <v>0.40357677128527197</v>
      </c>
      <c r="AJ1023" s="13">
        <v>-1.1830883913512003E-2</v>
      </c>
      <c r="AK1023" s="13">
        <v>-6.8410796207830004E-3</v>
      </c>
      <c r="AL1023" s="13">
        <v>3.2518803286432994E-2</v>
      </c>
      <c r="AM1023" s="13">
        <v>-0.43247281456125297</v>
      </c>
      <c r="AN1023" s="13">
        <v>1.2463298469217772</v>
      </c>
      <c r="AO1023" s="13">
        <v>-0.73346066131475107</v>
      </c>
      <c r="AP1023" s="13">
        <v>0.5128691856070261</v>
      </c>
      <c r="AQ1023" s="13">
        <v>1.9797905082365284</v>
      </c>
      <c r="AR1023" s="19">
        <v>1.4904073956895356E-3</v>
      </c>
      <c r="AS1023" s="19">
        <v>3.026031826529638E-4</v>
      </c>
      <c r="AT1023" s="19">
        <v>2.9704236684803009E-3</v>
      </c>
      <c r="AU1023" s="19">
        <v>4.2086259642005834E-4</v>
      </c>
      <c r="AV1023" s="19">
        <v>5.0019681181505215E-6</v>
      </c>
      <c r="AW1023" s="19">
        <v>1.4436249660891587E-4</v>
      </c>
      <c r="AX1023" s="19">
        <v>-4.3747111584455692E-5</v>
      </c>
      <c r="AY1023" s="19">
        <v>2.9945312753052698E-3</v>
      </c>
      <c r="AZ1023" s="19">
        <v>-9.6524313330683103E-4</v>
      </c>
      <c r="BA1023" s="19">
        <v>1.2204034622393899E-4</v>
      </c>
      <c r="BB1023" s="19">
        <v>-1.2442425356082286E-5</v>
      </c>
      <c r="BC1023" s="19">
        <v>5.7356011631484608E-4</v>
      </c>
      <c r="BD1023" s="19">
        <v>-5.5547182865615908E-4</v>
      </c>
      <c r="BE1023" s="19">
        <v>3.032326320201863E-3</v>
      </c>
      <c r="BF1023" s="19">
        <v>6.2537244654180214E-4</v>
      </c>
      <c r="BG1023" s="19">
        <v>2.57490016018694E-4</v>
      </c>
      <c r="BH1023" s="19">
        <v>3.4955231888307197E-3</v>
      </c>
      <c r="BI1023" t="s">
        <v>978</v>
      </c>
      <c r="BJ1023" t="s">
        <v>858</v>
      </c>
      <c r="BK1023" s="5">
        <v>0.11259711533784866</v>
      </c>
      <c r="BL1023" s="5" t="s">
        <v>1163</v>
      </c>
      <c r="BM1023" s="5" t="s">
        <v>858</v>
      </c>
      <c r="BN1023" s="5">
        <v>-2.9501257464289665E-2</v>
      </c>
      <c r="BO1023" s="5">
        <f xml:space="preserve"> IF(ISBLANK(TBL_DATA[[#This Row],[SMALL.CAP]]),"",  SUM(TBL_DATA[[#This Row],[LARGE.CAP]:[SMALL.CAP]])*SQRT(252))</f>
        <v>0.11792854815331399</v>
      </c>
    </row>
    <row r="1024" spans="1:67" x14ac:dyDescent="0.25">
      <c r="A1024" s="3">
        <f>DATE(YEAR(TBL_DATA[[#This Row],[Date]]), MONTH(TBL_DATA[[#This Row],[Date]]), DAY(TBL_DATA[[#This Row],[Date]]))</f>
        <v>42223</v>
      </c>
      <c r="B1024" s="73" t="s">
        <v>1167</v>
      </c>
      <c r="C1024" s="11">
        <v>-5.2429401447085791E-3</v>
      </c>
      <c r="D1024" s="6">
        <v>0.21106021016125864</v>
      </c>
      <c r="E1024" s="83">
        <v>-3.2426787020828574E-2</v>
      </c>
      <c r="F1024" s="55">
        <v>0.29676003965805214</v>
      </c>
      <c r="G1024" s="121">
        <v>0.34693430228796163</v>
      </c>
      <c r="H1024" s="120">
        <v>2.6868398562655865E-3</v>
      </c>
      <c r="I1024" s="55">
        <v>-1.6145630034342773E-2</v>
      </c>
      <c r="J1024" s="6">
        <v>0.39787278726954106</v>
      </c>
      <c r="K1024" s="6">
        <v>0.21605851625115988</v>
      </c>
      <c r="L1024" s="6">
        <v>2.9437787686148269E-3</v>
      </c>
      <c r="M1024" s="6">
        <v>5.2779298766390717E-2</v>
      </c>
      <c r="N1024" s="6">
        <v>3.9214713238216195E-2</v>
      </c>
      <c r="O1024" s="6">
        <v>-2.6388123123359031E-2</v>
      </c>
      <c r="P1024" s="55">
        <v>-8.9771273623618034E-3</v>
      </c>
      <c r="Q1024" s="55">
        <v>-7.8594476817988815E-3</v>
      </c>
      <c r="R1024" s="6">
        <v>-3.6498828100388958E-2</v>
      </c>
      <c r="S1024" s="83">
        <v>4.1315747284867518E-2</v>
      </c>
      <c r="T1024" s="87">
        <v>-0.88341202807572539</v>
      </c>
      <c r="U1024" s="83">
        <v>-3.9030486214429838E-2</v>
      </c>
      <c r="V1024" s="83">
        <v>4.1954189367776451E-2</v>
      </c>
      <c r="W1024" s="29">
        <v>-0.93031200942253911</v>
      </c>
      <c r="X1024">
        <v>0.58901129215657788</v>
      </c>
      <c r="Y1024">
        <v>0.46482095074464952</v>
      </c>
      <c r="Z1024" s="5">
        <v>0</v>
      </c>
      <c r="AA1024">
        <v>0</v>
      </c>
      <c r="AB1024" s="5">
        <f>SUM(TBL_DATA[[#This Row],[Consumer.Discretionary.1]:[Utilities.1]])*SQRT(252)</f>
        <v>0.11563630778597918</v>
      </c>
      <c r="AC1024" s="5">
        <v>0.32069101833774794</v>
      </c>
      <c r="AD1024" s="5">
        <v>4.4982414951714997E-2</v>
      </c>
      <c r="AE1024" s="5">
        <v>4.2931501548055001E-2</v>
      </c>
      <c r="AF1024" s="5">
        <v>0.10346757931214</v>
      </c>
      <c r="AG1024" s="5">
        <v>0</v>
      </c>
      <c r="AH1024" s="5">
        <v>2.2591424994050001E-2</v>
      </c>
      <c r="AI1024" s="13">
        <v>0.40362185073331203</v>
      </c>
      <c r="AJ1024" s="13">
        <v>-1.1561433971584E-2</v>
      </c>
      <c r="AK1024" s="13">
        <v>-6.9831650884519996E-3</v>
      </c>
      <c r="AL1024" s="13">
        <v>2.2403916064934998E-2</v>
      </c>
      <c r="AM1024" s="13">
        <v>-0.43937413269435294</v>
      </c>
      <c r="AN1024" s="13">
        <v>1.2620091025409792</v>
      </c>
      <c r="AO1024" s="13">
        <v>-0.75923812835341309</v>
      </c>
      <c r="AP1024" s="13">
        <v>0.50277097418756611</v>
      </c>
      <c r="AQ1024" s="13">
        <v>2.0212472308943923</v>
      </c>
      <c r="AR1024" s="19">
        <v>1.6255108995850193E-3</v>
      </c>
      <c r="AS1024" s="19">
        <v>2.7704807629121467E-4</v>
      </c>
      <c r="AT1024" s="19">
        <v>2.9653300953025991E-3</v>
      </c>
      <c r="AU1024" s="19">
        <v>3.5298426515975481E-4</v>
      </c>
      <c r="AV1024" s="19">
        <v>4.4559683245562068E-6</v>
      </c>
      <c r="AW1024" s="19">
        <v>1.4559637872202868E-4</v>
      </c>
      <c r="AX1024" s="19">
        <v>-3.5835729342021658E-5</v>
      </c>
      <c r="AY1024" s="19">
        <v>2.8587707417628049E-3</v>
      </c>
      <c r="AZ1024" s="19">
        <v>-1.0127457568577295E-3</v>
      </c>
      <c r="BA1024" s="19">
        <v>1.264647129149006E-4</v>
      </c>
      <c r="BB1024" s="19">
        <v>-2.3176963019724467E-5</v>
      </c>
      <c r="BC1024" s="19">
        <v>6.1000558849809829E-4</v>
      </c>
      <c r="BD1024" s="19">
        <v>-6.292218455036878E-4</v>
      </c>
      <c r="BE1024" s="19">
        <v>2.998508119323764E-3</v>
      </c>
      <c r="BF1024" s="19">
        <v>6.8616921327469037E-4</v>
      </c>
      <c r="BG1024" s="19">
        <v>2.6880921713947752E-4</v>
      </c>
      <c r="BH1024" s="19">
        <v>3.3501323961110611E-3</v>
      </c>
      <c r="BI1024" t="s">
        <v>978</v>
      </c>
      <c r="BJ1024" t="s">
        <v>858</v>
      </c>
      <c r="BK1024" s="5">
        <v>0.1117323637008667</v>
      </c>
      <c r="BL1024" s="5" t="s">
        <v>1163</v>
      </c>
      <c r="BM1024" s="5" t="s">
        <v>858</v>
      </c>
      <c r="BN1024" s="5">
        <v>-2.9515551403164864E-2</v>
      </c>
      <c r="BO1024" s="5">
        <f xml:space="preserve"> IF(ISBLANK(TBL_DATA[[#This Row],[SMALL.CAP]]),"",  SUM(TBL_DATA[[#This Row],[LARGE.CAP]:[SMALL.CAP]])*SQRT(252))</f>
        <v>0.11563630778597919</v>
      </c>
    </row>
    <row r="1025" spans="1:67" x14ac:dyDescent="0.25">
      <c r="A1025" s="3">
        <f>DATE(YEAR(TBL_DATA[[#This Row],[Date]]), MONTH(TBL_DATA[[#This Row],[Date]]), DAY(TBL_DATA[[#This Row],[Date]]))</f>
        <v>42226</v>
      </c>
      <c r="B1025" s="73" t="s">
        <v>1168</v>
      </c>
      <c r="C1025" s="11">
        <v>2.247696613950237E-3</v>
      </c>
      <c r="D1025" s="6">
        <v>0.21378230609492777</v>
      </c>
      <c r="E1025" s="83">
        <v>-4.883251862599014E-2</v>
      </c>
      <c r="F1025" s="55">
        <v>0.295358922620375</v>
      </c>
      <c r="G1025" s="121">
        <v>0.35980250258841551</v>
      </c>
      <c r="H1025" s="120">
        <v>2.6675731621687315E-3</v>
      </c>
      <c r="I1025" s="55">
        <v>-2.2056368411443428E-2</v>
      </c>
      <c r="J1025" s="6">
        <v>0.39418212352625714</v>
      </c>
      <c r="K1025" s="6">
        <v>0.22188416786291371</v>
      </c>
      <c r="L1025" s="6">
        <v>2.9409082747460596E-3</v>
      </c>
      <c r="M1025" s="6">
        <v>5.2924848531942209E-2</v>
      </c>
      <c r="N1025" s="6">
        <v>3.9214713238216195E-2</v>
      </c>
      <c r="O1025" s="6">
        <v>-2.4199739004401866E-2</v>
      </c>
      <c r="P1025" s="55">
        <v>-8.985869394032852E-3</v>
      </c>
      <c r="Q1025" s="55">
        <v>-7.8651074820028592E-3</v>
      </c>
      <c r="R1025" s="6">
        <v>-3.554644950436292E-2</v>
      </c>
      <c r="S1025" s="83">
        <v>4.1302942779404272E-2</v>
      </c>
      <c r="T1025" s="87">
        <v>-0.86062752705572765</v>
      </c>
      <c r="U1025" s="83">
        <v>-3.8916155166292654E-2</v>
      </c>
      <c r="V1025" s="83">
        <v>4.1953991725960219E-2</v>
      </c>
      <c r="W1025" s="29">
        <v>-0.92759123900508811</v>
      </c>
      <c r="X1025">
        <v>0.59983539624501614</v>
      </c>
      <c r="Y1025">
        <v>0.47104582352772617</v>
      </c>
      <c r="Z1025" s="5">
        <v>0</v>
      </c>
      <c r="AA1025">
        <v>0</v>
      </c>
      <c r="AB1025" s="5">
        <f>SUM(TBL_DATA[[#This Row],[Consumer.Discretionary.1]:[Utilities.1]])*SQRT(252)</f>
        <v>0.11245745691824906</v>
      </c>
      <c r="AC1025" s="5">
        <v>0.31879187452736207</v>
      </c>
      <c r="AD1025" s="5">
        <v>4.4814471833990004E-2</v>
      </c>
      <c r="AE1025" s="5">
        <v>4.7076217744200004E-2</v>
      </c>
      <c r="AF1025" s="5">
        <v>0.10340269791652901</v>
      </c>
      <c r="AG1025" s="5">
        <v>0</v>
      </c>
      <c r="AH1025" s="5">
        <v>2.0068933871876998E-2</v>
      </c>
      <c r="AI1025" s="13">
        <v>0.39841170134439696</v>
      </c>
      <c r="AJ1025" s="13">
        <v>-1.2630587843857004E-2</v>
      </c>
      <c r="AK1025" s="13">
        <v>-7.2867085355450001E-3</v>
      </c>
      <c r="AL1025" s="13">
        <v>2.2788799833966998E-2</v>
      </c>
      <c r="AM1025" s="13">
        <v>-0.41628013647889794</v>
      </c>
      <c r="AN1025" s="13">
        <v>1.2689824304312622</v>
      </c>
      <c r="AO1025" s="13">
        <v>-0.74982516621723994</v>
      </c>
      <c r="AP1025" s="13">
        <v>0.51915726421402231</v>
      </c>
      <c r="AQ1025" s="13">
        <v>2.018807596648502</v>
      </c>
      <c r="AR1025" s="19">
        <v>1.5553530791960779E-3</v>
      </c>
      <c r="AS1025" s="19">
        <v>2.8881414588817597E-4</v>
      </c>
      <c r="AT1025" s="19">
        <v>2.8406972148586284E-3</v>
      </c>
      <c r="AU1025" s="19">
        <v>3.543674100669953E-4</v>
      </c>
      <c r="AV1025" s="19">
        <v>4.1298197131103841E-6</v>
      </c>
      <c r="AW1025" s="19">
        <v>1.4459072104759045E-4</v>
      </c>
      <c r="AX1025" s="19">
        <v>-2.1905987215579434E-5</v>
      </c>
      <c r="AY1025" s="19">
        <v>2.8079110407312705E-3</v>
      </c>
      <c r="AZ1025" s="19">
        <v>-9.9713650486310036E-4</v>
      </c>
      <c r="BA1025" s="19">
        <v>1.2959279526757669E-4</v>
      </c>
      <c r="BB1025" s="19">
        <v>-2.2259828013432801E-5</v>
      </c>
      <c r="BC1025" s="19">
        <v>5.6644166822856698E-4</v>
      </c>
      <c r="BD1025" s="19">
        <v>-6.208113949903825E-4</v>
      </c>
      <c r="BE1025" s="19">
        <v>2.8957256143958021E-3</v>
      </c>
      <c r="BF1025" s="19">
        <v>6.4574021874019556E-4</v>
      </c>
      <c r="BG1025" s="19">
        <v>2.7475243922293874E-4</v>
      </c>
      <c r="BH1025" s="19">
        <v>3.3223053610801933E-3</v>
      </c>
      <c r="BI1025" t="s">
        <v>978</v>
      </c>
      <c r="BJ1025" t="s">
        <v>858</v>
      </c>
      <c r="BK1025" s="5">
        <v>0.11286830902099609</v>
      </c>
      <c r="BL1025" s="5" t="s">
        <v>1163</v>
      </c>
      <c r="BM1025" s="5" t="s">
        <v>858</v>
      </c>
      <c r="BN1025" s="5">
        <v>-2.9848014935851097E-2</v>
      </c>
      <c r="BO1025" s="5">
        <f xml:space="preserve"> IF(ISBLANK(TBL_DATA[[#This Row],[SMALL.CAP]]),"",  SUM(TBL_DATA[[#This Row],[LARGE.CAP]:[SMALL.CAP]])*SQRT(252))</f>
        <v>0.11245745691824907</v>
      </c>
    </row>
    <row r="1026" spans="1:67" x14ac:dyDescent="0.25">
      <c r="A1026" s="3">
        <f>DATE(YEAR(TBL_DATA[[#This Row],[Date]]), MONTH(TBL_DATA[[#This Row],[Date]]), DAY(TBL_DATA[[#This Row],[Date]]))</f>
        <v>42227</v>
      </c>
      <c r="B1026" s="73" t="s">
        <v>1169</v>
      </c>
      <c r="C1026" s="11">
        <v>8.5545116523293044E-4</v>
      </c>
      <c r="D1026" s="6">
        <v>0.21482063758301595</v>
      </c>
      <c r="E1026" s="83">
        <v>-3.9121192619751666E-2</v>
      </c>
      <c r="F1026" s="55">
        <v>0.28437145880065368</v>
      </c>
      <c r="G1026" s="121">
        <v>0.34247801900310448</v>
      </c>
      <c r="H1026" s="120">
        <v>2.7051745055892184E-3</v>
      </c>
      <c r="I1026" s="55">
        <v>-2.0007309970678011E-2</v>
      </c>
      <c r="J1026" s="6">
        <v>0.39284397385201858</v>
      </c>
      <c r="K1026" s="6">
        <v>0.21975337397582653</v>
      </c>
      <c r="L1026" s="6">
        <v>2.9468368875333359E-3</v>
      </c>
      <c r="M1026" s="6">
        <v>5.2959078331090433E-2</v>
      </c>
      <c r="N1026" s="6">
        <v>3.9214713238216195E-2</v>
      </c>
      <c r="O1026" s="6">
        <v>-2.3364989534098379E-2</v>
      </c>
      <c r="P1026" s="55">
        <v>-8.9815372703308648E-3</v>
      </c>
      <c r="Q1026" s="55">
        <v>-7.8600504916983976E-3</v>
      </c>
      <c r="R1026" s="6">
        <v>-2.9107173027501876E-2</v>
      </c>
      <c r="S1026" s="83">
        <v>4.1515388939668191E-2</v>
      </c>
      <c r="T1026" s="87">
        <v>-0.70111767638264388</v>
      </c>
      <c r="U1026" s="83">
        <v>-3.4548794883108025E-2</v>
      </c>
      <c r="V1026" s="83">
        <v>4.2085087927270434E-2</v>
      </c>
      <c r="W1026" s="29">
        <v>-0.82092723538593304</v>
      </c>
      <c r="X1026">
        <v>0.58521621560163939</v>
      </c>
      <c r="Y1026">
        <v>0.46877859803517752</v>
      </c>
      <c r="Z1026" s="5">
        <v>0</v>
      </c>
      <c r="AA1026">
        <v>0</v>
      </c>
      <c r="AB1026" s="5">
        <f>SUM(TBL_DATA[[#This Row],[Consumer.Discretionary.1]:[Utilities.1]])*SQRT(252)</f>
        <v>0.10925653624697584</v>
      </c>
      <c r="AC1026" s="5">
        <v>0.31815012904311296</v>
      </c>
      <c r="AD1026" s="5">
        <v>4.4978899394196997E-2</v>
      </c>
      <c r="AE1026" s="5">
        <v>4.277519833206999E-2</v>
      </c>
      <c r="AF1026" s="5">
        <v>0.104444731103326</v>
      </c>
      <c r="AG1026" s="5">
        <v>0</v>
      </c>
      <c r="AH1026" s="5">
        <v>2.0913483838838998E-2</v>
      </c>
      <c r="AI1026" s="13">
        <v>0.38372180489308316</v>
      </c>
      <c r="AJ1026" s="13">
        <v>-1.3670480366791003E-2</v>
      </c>
      <c r="AK1026" s="13">
        <v>-6.3476840078480002E-3</v>
      </c>
      <c r="AL1026" s="13">
        <v>2.2541680618279998E-2</v>
      </c>
      <c r="AM1026" s="13">
        <v>-0.38673627872710398</v>
      </c>
      <c r="AN1026" s="13">
        <v>1.266128155526677</v>
      </c>
      <c r="AO1026" s="13">
        <v>-0.73535667140551197</v>
      </c>
      <c r="AP1026" s="13">
        <v>0.53077148412116504</v>
      </c>
      <c r="AQ1026" s="13">
        <v>2.001484826932189</v>
      </c>
      <c r="AR1026" s="19">
        <v>1.5658361715003763E-3</v>
      </c>
      <c r="AS1026" s="19">
        <v>2.777865127214968E-4</v>
      </c>
      <c r="AT1026" s="19">
        <v>2.7664110520101955E-3</v>
      </c>
      <c r="AU1026" s="19">
        <v>3.4390050486451148E-4</v>
      </c>
      <c r="AV1026" s="19">
        <v>4.1412034401715971E-6</v>
      </c>
      <c r="AW1026" s="19">
        <v>1.312157990848026E-4</v>
      </c>
      <c r="AX1026" s="19">
        <v>-1.6890703021990418E-5</v>
      </c>
      <c r="AY1026" s="19">
        <v>2.7737565313381615E-3</v>
      </c>
      <c r="AZ1026" s="19">
        <v>-1.0724134383119778E-3</v>
      </c>
      <c r="BA1026" s="19">
        <v>1.3158990972312879E-4</v>
      </c>
      <c r="BB1026" s="19">
        <v>-2.2818685781917626E-5</v>
      </c>
      <c r="BC1026" s="19">
        <v>5.6516059515820667E-4</v>
      </c>
      <c r="BD1026" s="19">
        <v>-6.6591049550550005E-4</v>
      </c>
      <c r="BE1026" s="19">
        <v>2.8703468061523386E-3</v>
      </c>
      <c r="BF1026" s="19">
        <v>6.0923586164594325E-4</v>
      </c>
      <c r="BG1026" s="19">
        <v>2.3692822454578799E-4</v>
      </c>
      <c r="BH1026" s="19">
        <v>3.2667538655701826E-3</v>
      </c>
      <c r="BI1026" t="s">
        <v>978</v>
      </c>
      <c r="BJ1026" t="s">
        <v>858</v>
      </c>
      <c r="BK1026" s="5">
        <v>0.11051756143569946</v>
      </c>
      <c r="BL1026" s="5" t="s">
        <v>1163</v>
      </c>
      <c r="BM1026" s="5" t="s">
        <v>858</v>
      </c>
      <c r="BN1026" s="5">
        <v>-3.0076088383793831E-2</v>
      </c>
      <c r="BO1026" s="5">
        <f xml:space="preserve"> IF(ISBLANK(TBL_DATA[[#This Row],[SMALL.CAP]]),"",  SUM(TBL_DATA[[#This Row],[LARGE.CAP]:[SMALL.CAP]])*SQRT(252))</f>
        <v>0.10925653624697584</v>
      </c>
    </row>
    <row r="1027" spans="1:67" x14ac:dyDescent="0.25">
      <c r="A1027" s="3">
        <f>DATE(YEAR(TBL_DATA[[#This Row],[Date]]), MONTH(TBL_DATA[[#This Row],[Date]]), DAY(TBL_DATA[[#This Row],[Date]]))</f>
        <v>42228</v>
      </c>
      <c r="B1027" s="73" t="s">
        <v>1170</v>
      </c>
      <c r="C1027" s="11">
        <v>9.7738422128257471E-4</v>
      </c>
      <c r="D1027" s="6">
        <v>0.21600798410587796</v>
      </c>
      <c r="E1027" s="83">
        <v>-3.2048603750469473E-2</v>
      </c>
      <c r="F1027" s="55">
        <v>0.28465749099663551</v>
      </c>
      <c r="G1027" s="121">
        <v>0.34327683945913307</v>
      </c>
      <c r="H1027" s="120">
        <v>2.7037394602773394E-3</v>
      </c>
      <c r="I1027" s="55">
        <v>-3.2095491282659872E-3</v>
      </c>
      <c r="J1027" s="6">
        <v>0.38506780483939895</v>
      </c>
      <c r="K1027" s="6">
        <v>0.21388261510766551</v>
      </c>
      <c r="L1027" s="6">
        <v>2.958130801045341E-3</v>
      </c>
      <c r="M1027" s="6">
        <v>5.2963166646510268E-2</v>
      </c>
      <c r="N1027" s="6">
        <v>3.9139242216137266E-2</v>
      </c>
      <c r="O1027" s="6">
        <v>-2.2410441884916921E-2</v>
      </c>
      <c r="P1027" s="55">
        <v>-8.9474044873775783E-3</v>
      </c>
      <c r="Q1027" s="55">
        <v>-7.8258311326219118E-3</v>
      </c>
      <c r="R1027" s="6">
        <v>-2.7897445769453633E-2</v>
      </c>
      <c r="S1027" s="83">
        <v>4.1531462075091105E-2</v>
      </c>
      <c r="T1027" s="87">
        <v>-0.67171836423705855</v>
      </c>
      <c r="U1027" s="83">
        <v>-2.8627654898100929E-2</v>
      </c>
      <c r="V1027" s="83">
        <v>4.2264356447659329E-2</v>
      </c>
      <c r="W1027" s="29">
        <v>-0.67734746969479476</v>
      </c>
      <c r="X1027">
        <v>0.58589831836175554</v>
      </c>
      <c r="Y1027">
        <v>0.46247444805920418</v>
      </c>
      <c r="Z1027" s="5">
        <v>0</v>
      </c>
      <c r="AA1027">
        <v>0</v>
      </c>
      <c r="AB1027" s="5">
        <f>SUM(TBL_DATA[[#This Row],[Consumer.Discretionary.1]:[Utilities.1]])*SQRT(252)</f>
        <v>0.10688160896877841</v>
      </c>
      <c r="AC1027" s="5">
        <v>0.31299801154636103</v>
      </c>
      <c r="AD1027" s="5">
        <v>4.5431370769603997E-2</v>
      </c>
      <c r="AE1027" s="5">
        <v>3.5936138924532991E-2</v>
      </c>
      <c r="AF1027" s="5">
        <v>0.10880518508220799</v>
      </c>
      <c r="AG1027" s="5">
        <v>0</v>
      </c>
      <c r="AH1027" s="5">
        <v>2.1312741068136E-2</v>
      </c>
      <c r="AI1027" s="13">
        <v>0.37331652555385908</v>
      </c>
      <c r="AJ1027" s="13">
        <v>-1.6046190980930998E-2</v>
      </c>
      <c r="AK1027" s="13">
        <v>-7.1729550706019999E-3</v>
      </c>
      <c r="AL1027" s="13">
        <v>2.2692684773593999E-2</v>
      </c>
      <c r="AM1027" s="13">
        <v>-0.4179601846378001</v>
      </c>
      <c r="AN1027" s="13">
        <v>1.2651719393010281</v>
      </c>
      <c r="AO1027" s="13">
        <v>-0.78585861227206588</v>
      </c>
      <c r="AP1027" s="13">
        <v>0.47931332702896223</v>
      </c>
      <c r="AQ1027" s="13">
        <v>2.0510305515730938</v>
      </c>
      <c r="AR1027" s="19">
        <v>1.5558575279404163E-3</v>
      </c>
      <c r="AS1027" s="19">
        <v>2.6752268451075739E-4</v>
      </c>
      <c r="AT1027" s="19">
        <v>2.6547582074412674E-3</v>
      </c>
      <c r="AU1027" s="19">
        <v>3.3731442009971323E-4</v>
      </c>
      <c r="AV1027" s="19">
        <v>3.6770360506102807E-6</v>
      </c>
      <c r="AW1027" s="19">
        <v>1.2314606593727498E-4</v>
      </c>
      <c r="AX1027" s="19">
        <v>-1.8335354698597775E-6</v>
      </c>
      <c r="AY1027" s="19">
        <v>2.8538310149152958E-3</v>
      </c>
      <c r="AZ1027" s="19">
        <v>-1.1698035555029126E-3</v>
      </c>
      <c r="BA1027" s="19">
        <v>1.3824245879339299E-4</v>
      </c>
      <c r="BB1027" s="19">
        <v>-2.9803823338851675E-5</v>
      </c>
      <c r="BC1027" s="19">
        <v>5.0758309949805274E-4</v>
      </c>
      <c r="BD1027" s="19">
        <v>-7.2926193058199648E-4</v>
      </c>
      <c r="BE1027" s="19">
        <v>2.7667431913527543E-3</v>
      </c>
      <c r="BF1027" s="19">
        <v>6.7398054856621049E-4</v>
      </c>
      <c r="BG1027" s="19">
        <v>2.0340389625299926E-4</v>
      </c>
      <c r="BH1027" s="19">
        <v>3.310459696289085E-3</v>
      </c>
      <c r="BI1027" t="s">
        <v>978</v>
      </c>
      <c r="BJ1027" t="s">
        <v>858</v>
      </c>
      <c r="BK1027" s="5">
        <v>0.11023429781198502</v>
      </c>
      <c r="BL1027" s="5" t="s">
        <v>1163</v>
      </c>
      <c r="BM1027" s="5" t="s">
        <v>858</v>
      </c>
      <c r="BN1027" s="5">
        <v>-3.0479397624731064E-2</v>
      </c>
      <c r="BO1027" s="5">
        <f xml:space="preserve"> IF(ISBLANK(TBL_DATA[[#This Row],[SMALL.CAP]]),"",  SUM(TBL_DATA[[#This Row],[LARGE.CAP]:[SMALL.CAP]])*SQRT(252))</f>
        <v>0.10688160896877844</v>
      </c>
    </row>
    <row r="1028" spans="1:67" x14ac:dyDescent="0.25">
      <c r="A1028" s="3">
        <f>DATE(YEAR(TBL_DATA[[#This Row],[Date]]), MONTH(TBL_DATA[[#This Row],[Date]]), DAY(TBL_DATA[[#This Row],[Date]]))</f>
        <v>42229</v>
      </c>
      <c r="B1028" s="73" t="s">
        <v>1171</v>
      </c>
      <c r="C1028" s="11">
        <v>-2.3083392014782569E-5</v>
      </c>
      <c r="D1028" s="6">
        <v>0.21597991451688792</v>
      </c>
      <c r="E1028" s="83">
        <v>-4.1969852377586214E-2</v>
      </c>
      <c r="F1028" s="55">
        <v>0.27317874018802973</v>
      </c>
      <c r="G1028" s="121">
        <v>0.32000219277380809</v>
      </c>
      <c r="H1028" s="120">
        <v>2.6781899899046471E-3</v>
      </c>
      <c r="I1028" s="55">
        <v>-2.5554682444445476E-2</v>
      </c>
      <c r="J1028" s="6">
        <v>0.37429548624060005</v>
      </c>
      <c r="K1028" s="6">
        <v>0.21258783554581076</v>
      </c>
      <c r="L1028" s="6">
        <v>2.8819648938936322E-3</v>
      </c>
      <c r="M1028" s="6">
        <v>5.155703063573748E-2</v>
      </c>
      <c r="N1028" s="6">
        <v>3.9139269444196441E-2</v>
      </c>
      <c r="O1028" s="6">
        <v>-2.2433007967916363E-2</v>
      </c>
      <c r="P1028" s="55">
        <v>-8.8063090389265478E-3</v>
      </c>
      <c r="Q1028" s="55">
        <v>-7.7145126930376479E-3</v>
      </c>
      <c r="R1028" s="6">
        <v>-2.4189992293022988E-2</v>
      </c>
      <c r="S1028" s="83">
        <v>4.1469830892420727E-2</v>
      </c>
      <c r="T1028" s="87">
        <v>-0.5833154313017489</v>
      </c>
      <c r="U1028" s="83">
        <v>-2.6891516387583914E-2</v>
      </c>
      <c r="V1028" s="83">
        <v>4.2237160291443913E-2</v>
      </c>
      <c r="W1028" s="29">
        <v>-0.63667908074377322</v>
      </c>
      <c r="X1028">
        <v>0.56568736310245449</v>
      </c>
      <c r="Y1028">
        <v>0.46107248404758533</v>
      </c>
      <c r="Z1028" s="5">
        <v>0</v>
      </c>
      <c r="AA1028">
        <v>0</v>
      </c>
      <c r="AB1028" s="5">
        <f>SUM(TBL_DATA[[#This Row],[Consumer.Discretionary.1]:[Utilities.1]])*SQRT(252)</f>
        <v>0.11765537987421178</v>
      </c>
      <c r="AC1028" s="5">
        <v>0.29277804363344695</v>
      </c>
      <c r="AD1028" s="5">
        <v>4.6707191736249001E-2</v>
      </c>
      <c r="AE1028" s="5">
        <v>4.0701298024425001E-2</v>
      </c>
      <c r="AF1028" s="5">
        <v>0.10900620908555499</v>
      </c>
      <c r="AG1028" s="5">
        <v>0</v>
      </c>
      <c r="AH1028" s="5">
        <v>2.3443555332368998E-2</v>
      </c>
      <c r="AI1028" s="13">
        <v>0.37117593084025591</v>
      </c>
      <c r="AJ1028" s="13">
        <v>-1.4895193311422E-2</v>
      </c>
      <c r="AK1028" s="13">
        <v>-7.1220579392120001E-3</v>
      </c>
      <c r="AL1028" s="13">
        <v>2.2604374470169001E-2</v>
      </c>
      <c r="AM1028" s="13">
        <v>-0.418122285661777</v>
      </c>
      <c r="AN1028" s="13">
        <v>1.2447482718614411</v>
      </c>
      <c r="AO1028" s="13">
        <v>-0.77847120565138217</v>
      </c>
      <c r="AP1028" s="13">
        <v>0.46627706621005893</v>
      </c>
      <c r="AQ1028" s="13">
        <v>2.0232194775128232</v>
      </c>
      <c r="AR1028" s="19">
        <v>2.1338794190614535E-3</v>
      </c>
      <c r="AS1028" s="19">
        <v>2.6381864118426858E-4</v>
      </c>
      <c r="AT1028" s="19">
        <v>2.1951703239842168E-3</v>
      </c>
      <c r="AU1028" s="19">
        <v>1.3284783244582767E-4</v>
      </c>
      <c r="AV1028" s="19">
        <v>2.0661065411616172E-6</v>
      </c>
      <c r="AW1028" s="19">
        <v>8.3695775652732016E-5</v>
      </c>
      <c r="AX1028" s="19">
        <v>9.831304500974065E-5</v>
      </c>
      <c r="AY1028" s="19">
        <v>3.1191383047742111E-3</v>
      </c>
      <c r="AZ1028" s="19">
        <v>-7.9505636650883569E-4</v>
      </c>
      <c r="BA1028" s="19">
        <v>1.4828437253287693E-4</v>
      </c>
      <c r="BB1028" s="19">
        <v>2.9434820465161322E-5</v>
      </c>
      <c r="BC1028" s="19">
        <v>1.0604837836464397E-3</v>
      </c>
      <c r="BD1028" s="19">
        <v>-5.8108210037613667E-4</v>
      </c>
      <c r="BE1028" s="19">
        <v>2.2693089470026983E-3</v>
      </c>
      <c r="BF1028" s="19">
        <v>7.0859611681036957E-4</v>
      </c>
      <c r="BG1028" s="19">
        <v>3.409682407595491E-4</v>
      </c>
      <c r="BH1028" s="19">
        <v>3.6133172872998944E-3</v>
      </c>
      <c r="BI1028" t="s">
        <v>978</v>
      </c>
      <c r="BJ1028" t="s">
        <v>858</v>
      </c>
      <c r="BK1028" s="5">
        <v>0.10997737944126129</v>
      </c>
      <c r="BL1028" s="5" t="s">
        <v>1163</v>
      </c>
      <c r="BM1028" s="5" t="s">
        <v>858</v>
      </c>
      <c r="BN1028" s="5">
        <v>-3.2425619661808014E-2</v>
      </c>
      <c r="BO1028" s="5">
        <f xml:space="preserve"> IF(ISBLANK(TBL_DATA[[#This Row],[SMALL.CAP]]),"",  SUM(TBL_DATA[[#This Row],[LARGE.CAP]:[SMALL.CAP]])*SQRT(252))</f>
        <v>0.11765537987421176</v>
      </c>
    </row>
    <row r="1029" spans="1:67" x14ac:dyDescent="0.25">
      <c r="A1029" s="3">
        <f>DATE(YEAR(TBL_DATA[[#This Row],[Date]]), MONTH(TBL_DATA[[#This Row],[Date]]), DAY(TBL_DATA[[#This Row],[Date]]))</f>
        <v>42230</v>
      </c>
      <c r="B1029" s="73" t="s">
        <v>1172</v>
      </c>
      <c r="C1029" s="11">
        <v>2.853995720098511E-3</v>
      </c>
      <c r="D1029" s="6">
        <v>0.21945031598864495</v>
      </c>
      <c r="E1029" s="83">
        <v>-1.8480735856774122E-2</v>
      </c>
      <c r="F1029" s="55">
        <v>0.27745268109573989</v>
      </c>
      <c r="G1029" s="121">
        <v>0.33475398954476693</v>
      </c>
      <c r="H1029" s="120">
        <v>2.6377342394446075E-3</v>
      </c>
      <c r="I1029" s="55">
        <v>4.8758771498567111E-3</v>
      </c>
      <c r="J1029" s="6">
        <v>0.39309485712221776</v>
      </c>
      <c r="K1029" s="6">
        <v>0.23514887325354458</v>
      </c>
      <c r="L1029" s="6">
        <v>2.8283187512736945E-3</v>
      </c>
      <c r="M1029" s="6">
        <v>5.1338144474340805E-2</v>
      </c>
      <c r="N1029" s="6">
        <v>3.8315848736703365E-2</v>
      </c>
      <c r="O1029" s="6">
        <v>-1.964303595654715E-2</v>
      </c>
      <c r="P1029" s="55">
        <v>-8.6611690337870459E-3</v>
      </c>
      <c r="Q1029" s="55">
        <v>-7.5740079259681379E-3</v>
      </c>
      <c r="R1029" s="6">
        <v>-2.7559159956099366E-2</v>
      </c>
      <c r="S1029" s="83">
        <v>4.1216068216391788E-2</v>
      </c>
      <c r="T1029" s="87">
        <v>-0.66865087206787432</v>
      </c>
      <c r="U1029" s="83">
        <v>-2.9540834000418847E-2</v>
      </c>
      <c r="V1029" s="83">
        <v>4.2029884216232723E-2</v>
      </c>
      <c r="W1029" s="29">
        <v>-0.70285309015934971</v>
      </c>
      <c r="X1029">
        <v>0.57857928544389403</v>
      </c>
      <c r="Y1029">
        <v>0.48492151246726989</v>
      </c>
      <c r="Z1029" s="5">
        <v>0</v>
      </c>
      <c r="AA1029">
        <v>0</v>
      </c>
      <c r="AB1029" s="5">
        <f>SUM(TBL_DATA[[#This Row],[Consumer.Discretionary.1]:[Utilities.1]])*SQRT(252)</f>
        <v>0.11456222008241364</v>
      </c>
      <c r="AC1029" s="5">
        <v>0.2927606694584729</v>
      </c>
      <c r="AD1029" s="5">
        <v>4.7068688283743998E-2</v>
      </c>
      <c r="AE1029" s="5">
        <v>3.3076752435628999E-2</v>
      </c>
      <c r="AF1029" s="5">
        <v>0.11111520236945299</v>
      </c>
      <c r="AG1029" s="5">
        <v>0</v>
      </c>
      <c r="AH1029" s="5">
        <v>2.3585253552915998E-2</v>
      </c>
      <c r="AI1029" s="13">
        <v>0.37675040568904905</v>
      </c>
      <c r="AJ1029" s="13">
        <v>-1.5792281506489998E-2</v>
      </c>
      <c r="AK1029" s="13">
        <v>-8.5921366321579998E-3</v>
      </c>
      <c r="AL1029" s="13">
        <v>2.2824303731692999E-2</v>
      </c>
      <c r="AM1029" s="13">
        <v>-0.43007198731271401</v>
      </c>
      <c r="AN1029" s="13">
        <v>1.2278428254498694</v>
      </c>
      <c r="AO1029" s="13">
        <v>-0.77511795538027495</v>
      </c>
      <c r="AP1029" s="13">
        <v>0.4527248700695945</v>
      </c>
      <c r="AQ1029" s="13">
        <v>2.0029607808301444</v>
      </c>
      <c r="AR1029" s="19">
        <v>1.9981758784406887E-3</v>
      </c>
      <c r="AS1029" s="19">
        <v>2.2908294542402612E-4</v>
      </c>
      <c r="AT1029" s="19">
        <v>2.1731416890719665E-3</v>
      </c>
      <c r="AU1029" s="19">
        <v>1.3198407217879929E-4</v>
      </c>
      <c r="AV1029" s="19">
        <v>1.7848527597929515E-6</v>
      </c>
      <c r="AW1029" s="19">
        <v>6.806019176636171E-5</v>
      </c>
      <c r="AX1029" s="19">
        <v>8.1809998470867905E-5</v>
      </c>
      <c r="AY1029" s="19">
        <v>3.1563491078388595E-3</v>
      </c>
      <c r="AZ1029" s="19">
        <v>-7.9672666782956453E-4</v>
      </c>
      <c r="BA1029" s="19">
        <v>1.4726042822568855E-4</v>
      </c>
      <c r="BB1029" s="19">
        <v>2.5819027021943386E-5</v>
      </c>
      <c r="BC1029" s="19">
        <v>9.6662802827909356E-4</v>
      </c>
      <c r="BD1029" s="19">
        <v>-5.7030232037206152E-4</v>
      </c>
      <c r="BE1029" s="19">
        <v>2.2909331737331392E-3</v>
      </c>
      <c r="BF1029" s="19">
        <v>5.8526564708538187E-4</v>
      </c>
      <c r="BG1029" s="19">
        <v>2.8875643037530271E-4</v>
      </c>
      <c r="BH1029" s="19">
        <v>3.6554605642685747E-3</v>
      </c>
      <c r="BI1029" t="s">
        <v>978</v>
      </c>
      <c r="BJ1029" t="s">
        <v>858</v>
      </c>
      <c r="BK1029" s="5">
        <v>0.11022626608610153</v>
      </c>
      <c r="BL1029" s="5" t="s">
        <v>1163</v>
      </c>
      <c r="BM1029" s="5" t="s">
        <v>858</v>
      </c>
      <c r="BN1029" s="5">
        <v>-3.3681623637676239E-2</v>
      </c>
      <c r="BO1029" s="5">
        <f xml:space="preserve"> IF(ISBLANK(TBL_DATA[[#This Row],[SMALL.CAP]]),"",  SUM(TBL_DATA[[#This Row],[LARGE.CAP]:[SMALL.CAP]])*SQRT(252))</f>
        <v>0.11456222008241365</v>
      </c>
    </row>
    <row r="1030" spans="1:67" x14ac:dyDescent="0.25">
      <c r="A1030" s="3">
        <f>DATE(YEAR(TBL_DATA[[#This Row],[Date]]), MONTH(TBL_DATA[[#This Row],[Date]]), DAY(TBL_DATA[[#This Row],[Date]]))</f>
        <v>42233</v>
      </c>
      <c r="B1030" s="73" t="s">
        <v>1173</v>
      </c>
      <c r="C1030" s="11">
        <v>-8.957495030112797E-5</v>
      </c>
      <c r="D1030" s="6">
        <v>0.21934108378719541</v>
      </c>
      <c r="E1030" s="83">
        <v>-4.0210720586208337E-2</v>
      </c>
      <c r="F1030" s="55">
        <v>0.26997344281987606</v>
      </c>
      <c r="G1030" s="121">
        <v>0.33186565856191319</v>
      </c>
      <c r="H1030" s="120">
        <v>2.5925246309430731E-3</v>
      </c>
      <c r="I1030" s="55">
        <v>-1.7519966127438003E-2</v>
      </c>
      <c r="J1030" s="6">
        <v>0.39279975199998524</v>
      </c>
      <c r="K1030" s="6">
        <v>0.2448011510521981</v>
      </c>
      <c r="L1030" s="6">
        <v>2.7562693363000074E-3</v>
      </c>
      <c r="M1030" s="6">
        <v>5.0349048110907541E-2</v>
      </c>
      <c r="N1030" s="6">
        <v>3.8316267551796054E-2</v>
      </c>
      <c r="O1030" s="6">
        <v>-1.9730851382878778E-2</v>
      </c>
      <c r="P1030" s="55">
        <v>-8.5744438986841594E-3</v>
      </c>
      <c r="Q1030" s="55">
        <v>-7.5082283686460612E-3</v>
      </c>
      <c r="R1030" s="6">
        <v>-2.4413551978564763E-2</v>
      </c>
      <c r="S1030" s="83">
        <v>4.1064153168660675E-2</v>
      </c>
      <c r="T1030" s="87">
        <v>-0.59452223155052641</v>
      </c>
      <c r="U1030" s="83">
        <v>-2.5626430369698916E-2</v>
      </c>
      <c r="V1030" s="83">
        <v>4.1884092866307725E-2</v>
      </c>
      <c r="W1030" s="29">
        <v>-0.61184159942289817</v>
      </c>
      <c r="X1030">
        <v>0.57607782335541535</v>
      </c>
      <c r="Y1030">
        <v>0.49477383828593657</v>
      </c>
      <c r="Z1030" s="5">
        <v>0</v>
      </c>
      <c r="AA1030">
        <v>0</v>
      </c>
      <c r="AB1030" s="5">
        <f>SUM(TBL_DATA[[#This Row],[Consumer.Discretionary.1]:[Utilities.1]])*SQRT(252)</f>
        <v>0.11717635751013117</v>
      </c>
      <c r="AC1030" s="5">
        <v>0.27651790889038097</v>
      </c>
      <c r="AD1030" s="5">
        <v>4.7399809340466004E-2</v>
      </c>
      <c r="AE1030" s="5">
        <v>3.1323231158115E-2</v>
      </c>
      <c r="AF1030" s="5">
        <v>0.10935386191700398</v>
      </c>
      <c r="AG1030" s="5">
        <v>8.3477862842270007E-3</v>
      </c>
      <c r="AH1030" s="5">
        <v>2.3500527369882999E-2</v>
      </c>
      <c r="AI1030" s="13">
        <v>0.34665247058735404</v>
      </c>
      <c r="AJ1030" s="13">
        <v>-1.5146940624948001E-2</v>
      </c>
      <c r="AK1030" s="13">
        <v>-8.9677561704230007E-3</v>
      </c>
      <c r="AL1030" s="13">
        <v>2.2809981804622001E-2</v>
      </c>
      <c r="AM1030" s="13">
        <v>-0.40200190031969402</v>
      </c>
      <c r="AN1030" s="13">
        <v>1.1609775249501069</v>
      </c>
      <c r="AO1030" s="13">
        <v>-0.72118854471312011</v>
      </c>
      <c r="AP1030" s="13">
        <v>0.43978898023698676</v>
      </c>
      <c r="AQ1030" s="13">
        <v>1.882166069663227</v>
      </c>
      <c r="AR1030" s="19">
        <v>2.0288042325758617E-3</v>
      </c>
      <c r="AS1030" s="19">
        <v>2.1902971122303425E-4</v>
      </c>
      <c r="AT1030" s="19">
        <v>2.395913965091576E-3</v>
      </c>
      <c r="AU1030" s="19">
        <v>3.9582404440084269E-5</v>
      </c>
      <c r="AV1030" s="19">
        <v>9.1803612645098142E-7</v>
      </c>
      <c r="AW1030" s="19">
        <v>6.9142910074015737E-5</v>
      </c>
      <c r="AX1030" s="19">
        <v>7.5405840752656325E-5</v>
      </c>
      <c r="AY1030" s="19">
        <v>3.0088447733140431E-3</v>
      </c>
      <c r="AZ1030" s="19">
        <v>-6.3093776021814867E-4</v>
      </c>
      <c r="BA1030" s="19">
        <v>1.3773174233200019E-4</v>
      </c>
      <c r="BB1030" s="19">
        <v>3.6980846864682575E-5</v>
      </c>
      <c r="BC1030" s="19">
        <v>9.7183549344056412E-4</v>
      </c>
      <c r="BD1030" s="19">
        <v>-4.3425932105259796E-4</v>
      </c>
      <c r="BE1030" s="19">
        <v>2.511036787555355E-3</v>
      </c>
      <c r="BF1030" s="19">
        <v>4.0539088092501397E-4</v>
      </c>
      <c r="BG1030" s="19">
        <v>2.6882424896092178E-4</v>
      </c>
      <c r="BH1030" s="19">
        <v>3.6585886127469994E-3</v>
      </c>
      <c r="BI1030" t="s">
        <v>978</v>
      </c>
      <c r="BJ1030" t="s">
        <v>858</v>
      </c>
      <c r="BK1030" s="5">
        <v>0.11041664332151413</v>
      </c>
      <c r="BL1030" s="5" t="s">
        <v>1163</v>
      </c>
      <c r="BM1030" s="5" t="s">
        <v>858</v>
      </c>
      <c r="BN1030" s="5">
        <v>-3.3358145505189896E-2</v>
      </c>
      <c r="BO1030" s="5">
        <f xml:space="preserve"> IF(ISBLANK(TBL_DATA[[#This Row],[SMALL.CAP]]),"",  SUM(TBL_DATA[[#This Row],[LARGE.CAP]:[SMALL.CAP]])*SQRT(252))</f>
        <v>0.11717635751013118</v>
      </c>
    </row>
    <row r="1031" spans="1:67" x14ac:dyDescent="0.25">
      <c r="A1031" s="3">
        <f>DATE(YEAR(TBL_DATA[[#This Row],[Date]]), MONTH(TBL_DATA[[#This Row],[Date]]), DAY(TBL_DATA[[#This Row],[Date]]))</f>
        <v>42234</v>
      </c>
      <c r="B1031" s="73" t="s">
        <v>1174</v>
      </c>
      <c r="C1031" s="11">
        <v>6.7203247045139185E-4</v>
      </c>
      <c r="D1031" s="6">
        <v>0.22016052058805591</v>
      </c>
      <c r="E1031" s="83">
        <v>-2.9446229505373234E-2</v>
      </c>
      <c r="F1031" s="55">
        <v>0.26861666719380056</v>
      </c>
      <c r="G1031" s="121">
        <v>0.32983888550896678</v>
      </c>
      <c r="H1031" s="120">
        <v>2.5937458963144161E-3</v>
      </c>
      <c r="I1031" s="55">
        <v>-2.4247874114214918E-3</v>
      </c>
      <c r="J1031" s="6">
        <v>0.39392806835331584</v>
      </c>
      <c r="K1031" s="6">
        <v>0.24672404499925643</v>
      </c>
      <c r="L1031" s="6">
        <v>2.7498871206596007E-3</v>
      </c>
      <c r="M1031" s="6">
        <v>5.0296537092956638E-2</v>
      </c>
      <c r="N1031" s="6">
        <v>3.81843314709353E-2</v>
      </c>
      <c r="O1031" s="6">
        <v>-1.9072078685226312E-2</v>
      </c>
      <c r="P1031" s="55">
        <v>-8.5298166380023376E-3</v>
      </c>
      <c r="Q1031" s="55">
        <v>-7.4647131064019085E-3</v>
      </c>
      <c r="R1031" s="6">
        <v>-2.8414621931820649E-2</v>
      </c>
      <c r="S1031" s="83">
        <v>4.0829825227463652E-2</v>
      </c>
      <c r="T1031" s="87">
        <v>-0.69592808133569772</v>
      </c>
      <c r="U1031" s="83">
        <v>-2.7719145380834531E-2</v>
      </c>
      <c r="V1031" s="83">
        <v>4.1766142467836394E-2</v>
      </c>
      <c r="W1031" s="29">
        <v>-0.6636750186393372</v>
      </c>
      <c r="X1031">
        <v>0.57431601536868782</v>
      </c>
      <c r="Y1031">
        <v>0.49671324222256902</v>
      </c>
      <c r="Z1031" s="5">
        <v>0</v>
      </c>
      <c r="AA1031">
        <v>0</v>
      </c>
      <c r="AB1031" s="5">
        <f>SUM(TBL_DATA[[#This Row],[Consumer.Discretionary.1]:[Utilities.1]])*SQRT(252)</f>
        <v>0.11424901683919694</v>
      </c>
      <c r="AC1031" s="5">
        <v>0.27320046659151798</v>
      </c>
      <c r="AD1031" s="5">
        <v>4.7434226968757001E-2</v>
      </c>
      <c r="AE1031" s="5">
        <v>1.9048351789021999E-2</v>
      </c>
      <c r="AF1031" s="5">
        <v>0.110621899330804</v>
      </c>
      <c r="AG1031" s="5">
        <v>1.5100155529663E-2</v>
      </c>
      <c r="AH1031" s="5">
        <v>2.5422588195287001E-2</v>
      </c>
      <c r="AI1031" s="13">
        <v>0.35266672479353006</v>
      </c>
      <c r="AJ1031" s="13">
        <v>-1.5355851742291999E-2</v>
      </c>
      <c r="AK1031" s="13">
        <v>-9.0551203656089995E-3</v>
      </c>
      <c r="AL1031" s="13">
        <v>2.2849213152047E-2</v>
      </c>
      <c r="AM1031" s="13">
        <v>-0.39988883072649994</v>
      </c>
      <c r="AN1031" s="13">
        <v>1.1789175966114218</v>
      </c>
      <c r="AO1031" s="13">
        <v>-0.73687377309519508</v>
      </c>
      <c r="AP1031" s="13">
        <v>0.44204382351622673</v>
      </c>
      <c r="AQ1031" s="13">
        <v>1.9157913697066169</v>
      </c>
      <c r="AR1031" s="19">
        <v>2.1220800091975483E-3</v>
      </c>
      <c r="AS1031" s="19">
        <v>2.2690753544614306E-4</v>
      </c>
      <c r="AT1031" s="19">
        <v>2.2800803156241209E-3</v>
      </c>
      <c r="AU1031" s="19">
        <v>2.7246704326862627E-5</v>
      </c>
      <c r="AV1031" s="19">
        <v>3.8292960791330568E-6</v>
      </c>
      <c r="AW1031" s="19">
        <v>7.1289750611465237E-5</v>
      </c>
      <c r="AX1031" s="19">
        <v>7.1007954191283068E-5</v>
      </c>
      <c r="AY1031" s="19">
        <v>2.8970755371199326E-3</v>
      </c>
      <c r="AZ1031" s="19">
        <v>-6.6708185483121431E-4</v>
      </c>
      <c r="BA1031" s="19">
        <v>1.3343625014720293E-4</v>
      </c>
      <c r="BB1031" s="19">
        <v>3.1140075662422925E-5</v>
      </c>
      <c r="BC1031" s="19">
        <v>9.6532170727044923E-4</v>
      </c>
      <c r="BD1031" s="19">
        <v>-4.6089318268878525E-4</v>
      </c>
      <c r="BE1031" s="19">
        <v>2.3451215484440835E-3</v>
      </c>
      <c r="BF1031" s="19">
        <v>5.1356730229364436E-4</v>
      </c>
      <c r="BG1031" s="19">
        <v>2.7027618706167687E-4</v>
      </c>
      <c r="BH1031" s="19">
        <v>3.5636180111938321E-3</v>
      </c>
      <c r="BI1031" t="s">
        <v>978</v>
      </c>
      <c r="BJ1031" t="s">
        <v>858</v>
      </c>
      <c r="BK1031" s="5">
        <v>0.11057569086551666</v>
      </c>
      <c r="BL1031" s="5" t="s">
        <v>1163</v>
      </c>
      <c r="BM1031" s="5" t="s">
        <v>858</v>
      </c>
      <c r="BN1031" s="5">
        <v>-3.4006934612989426E-2</v>
      </c>
      <c r="BO1031" s="5">
        <f xml:space="preserve"> IF(ISBLANK(TBL_DATA[[#This Row],[SMALL.CAP]]),"",  SUM(TBL_DATA[[#This Row],[LARGE.CAP]:[SMALL.CAP]])*SQRT(252))</f>
        <v>0.11424901683919696</v>
      </c>
    </row>
    <row r="1032" spans="1:67" x14ac:dyDescent="0.25">
      <c r="A1032" s="3">
        <f>DATE(YEAR(TBL_DATA[[#This Row],[Date]]), MONTH(TBL_DATA[[#This Row],[Date]]), DAY(TBL_DATA[[#This Row],[Date]]))</f>
        <v>42235</v>
      </c>
      <c r="B1032" s="73" t="s">
        <v>1175</v>
      </c>
      <c r="C1032" s="11">
        <v>1.3872017586000587E-3</v>
      </c>
      <c r="D1032" s="6">
        <v>0.22185312940799018</v>
      </c>
      <c r="E1032" s="83">
        <v>-2.1379920836917199E-2</v>
      </c>
      <c r="F1032" s="55">
        <v>0.25878694494749344</v>
      </c>
      <c r="G1032" s="121">
        <v>0.3126502974405948</v>
      </c>
      <c r="H1032" s="120">
        <v>2.6282376500426589E-3</v>
      </c>
      <c r="I1032" s="55">
        <v>3.7354466384669216E-3</v>
      </c>
      <c r="J1032" s="6">
        <v>0.38422371069746469</v>
      </c>
      <c r="K1032" s="6">
        <v>0.23674265665339955</v>
      </c>
      <c r="L1032" s="6">
        <v>2.7695630312544657E-3</v>
      </c>
      <c r="M1032" s="6">
        <v>5.032410133762627E-2</v>
      </c>
      <c r="N1032" s="6">
        <v>3.81843314709353E-2</v>
      </c>
      <c r="O1032" s="6">
        <v>-1.7711333747718383E-2</v>
      </c>
      <c r="P1032" s="55">
        <v>-8.5305873732294934E-3</v>
      </c>
      <c r="Q1032" s="55">
        <v>-7.4649001279970635E-3</v>
      </c>
      <c r="R1032" s="6">
        <v>-2.2063213853056873E-2</v>
      </c>
      <c r="S1032" s="83">
        <v>4.1079390369708986E-2</v>
      </c>
      <c r="T1032" s="87">
        <v>-0.53708717813217088</v>
      </c>
      <c r="U1032" s="83">
        <v>-2.1087359568092379E-2</v>
      </c>
      <c r="V1032" s="83">
        <v>4.1953229778236525E-2</v>
      </c>
      <c r="W1032" s="29">
        <v>-0.50263971759884774</v>
      </c>
      <c r="X1032">
        <v>0.55915140833283694</v>
      </c>
      <c r="Y1032">
        <v>0.48656207893073572</v>
      </c>
      <c r="Z1032" s="5">
        <v>0</v>
      </c>
      <c r="AA1032">
        <v>0</v>
      </c>
      <c r="AB1032" s="5">
        <f>SUM(TBL_DATA[[#This Row],[Consumer.Discretionary.1]:[Utilities.1]])*SQRT(252)</f>
        <v>0.11594372603751309</v>
      </c>
      <c r="AC1032" s="5">
        <v>0.26916122574438001</v>
      </c>
      <c r="AD1032" s="5">
        <v>4.7204011026400997E-2</v>
      </c>
      <c r="AE1032" s="5">
        <v>2.0657474139594005E-2</v>
      </c>
      <c r="AF1032" s="5">
        <v>0.10788680263947902</v>
      </c>
      <c r="AG1032" s="5">
        <v>1.6210111178998E-2</v>
      </c>
      <c r="AH1032" s="5">
        <v>2.6287700364924001E-2</v>
      </c>
      <c r="AI1032" s="13">
        <v>0.35617735762123093</v>
      </c>
      <c r="AJ1032" s="13">
        <v>-1.5169633478631001E-2</v>
      </c>
      <c r="AK1032" s="13">
        <v>-9.0702833146680002E-3</v>
      </c>
      <c r="AL1032" s="13">
        <v>2.3002897513362E-2</v>
      </c>
      <c r="AM1032" s="13">
        <v>-0.41484091272583001</v>
      </c>
      <c r="AN1032" s="13">
        <v>1.2079872833461984</v>
      </c>
      <c r="AO1032" s="13">
        <v>-0.78048053263695805</v>
      </c>
      <c r="AP1032" s="13">
        <v>0.42750675070924038</v>
      </c>
      <c r="AQ1032" s="13">
        <v>1.9884678159831566</v>
      </c>
      <c r="AR1032" s="19">
        <v>2.2377977749066008E-3</v>
      </c>
      <c r="AS1032" s="19">
        <v>2.3737654421357592E-4</v>
      </c>
      <c r="AT1032" s="19">
        <v>2.5189721857007763E-3</v>
      </c>
      <c r="AU1032" s="19">
        <v>-4.2298347243031572E-6</v>
      </c>
      <c r="AV1032" s="19">
        <v>-6.2605192036165543E-6</v>
      </c>
      <c r="AW1032" s="19">
        <v>6.2472793744724252E-5</v>
      </c>
      <c r="AX1032" s="19">
        <v>6.8025717794196355E-5</v>
      </c>
      <c r="AY1032" s="19">
        <v>2.75561073230379E-3</v>
      </c>
      <c r="AZ1032" s="19">
        <v>-7.2209805629556609E-4</v>
      </c>
      <c r="BA1032" s="19">
        <v>1.3760904501359392E-4</v>
      </c>
      <c r="BB1032" s="19">
        <v>1.8491834962036129E-5</v>
      </c>
      <c r="BC1032" s="19">
        <v>1.0119737557902715E-3</v>
      </c>
      <c r="BD1032" s="19">
        <v>-4.8120818445459066E-4</v>
      </c>
      <c r="BE1032" s="19">
        <v>2.6125914014173638E-3</v>
      </c>
      <c r="BF1032" s="19">
        <v>4.5181839373459385E-4</v>
      </c>
      <c r="BG1032" s="19">
        <v>2.8298620233579682E-4</v>
      </c>
      <c r="BH1032" s="19">
        <v>3.4256066495923724E-3</v>
      </c>
      <c r="BI1032" t="s">
        <v>978</v>
      </c>
      <c r="BJ1032" t="s">
        <v>858</v>
      </c>
      <c r="BK1032" s="5">
        <v>0.10762479156255722</v>
      </c>
      <c r="BL1032" s="5" t="s">
        <v>1163</v>
      </c>
      <c r="BM1032" s="5" t="s">
        <v>858</v>
      </c>
      <c r="BN1032" s="5">
        <v>-3.4011181443929672E-2</v>
      </c>
      <c r="BO1032" s="5">
        <f xml:space="preserve"> IF(ISBLANK(TBL_DATA[[#This Row],[SMALL.CAP]]),"",  SUM(TBL_DATA[[#This Row],[LARGE.CAP]:[SMALL.CAP]])*SQRT(252))</f>
        <v>0.11594372603751309</v>
      </c>
    </row>
    <row r="1033" spans="1:67" x14ac:dyDescent="0.25">
      <c r="A1033" s="3">
        <f>DATE(YEAR(TBL_DATA[[#This Row],[Date]]), MONTH(TBL_DATA[[#This Row],[Date]]), DAY(TBL_DATA[[#This Row],[Date]]))</f>
        <v>42236</v>
      </c>
      <c r="B1033" s="73" t="s">
        <v>1176</v>
      </c>
      <c r="C1033" s="11">
        <v>-7.619645654308526E-4</v>
      </c>
      <c r="D1033" s="6">
        <v>0.22092212061922045</v>
      </c>
      <c r="E1033" s="83">
        <v>-1.6356680673387136E-2</v>
      </c>
      <c r="F1033" s="55">
        <v>0.22723565321604178</v>
      </c>
      <c r="G1033" s="121">
        <v>0.27965362031975022</v>
      </c>
      <c r="H1033" s="120">
        <v>2.671726997268292E-3</v>
      </c>
      <c r="I1033" s="55">
        <v>1.1363884242854283E-3</v>
      </c>
      <c r="J1033" s="6">
        <v>0.34903919018390761</v>
      </c>
      <c r="K1033" s="6">
        <v>0.22100930173047945</v>
      </c>
      <c r="L1033" s="6">
        <v>2.7783536547726726E-3</v>
      </c>
      <c r="M1033" s="6">
        <v>4.9971416522471515E-2</v>
      </c>
      <c r="N1033" s="6">
        <v>3.8214729226806632E-2</v>
      </c>
      <c r="O1033" s="6">
        <v>-1.8459802904427058E-2</v>
      </c>
      <c r="P1033" s="55">
        <v>-8.5288620587692255E-3</v>
      </c>
      <c r="Q1033" s="55">
        <v>-7.4706434359087283E-3</v>
      </c>
      <c r="R1033" s="6">
        <v>-7.9785322039890305E-3</v>
      </c>
      <c r="S1033" s="83">
        <v>4.1057375086169898E-2</v>
      </c>
      <c r="T1033" s="87">
        <v>-0.19432640755147995</v>
      </c>
      <c r="U1033" s="83">
        <v>-8.4303609370479649E-3</v>
      </c>
      <c r="V1033" s="83">
        <v>4.1998425290689728E-2</v>
      </c>
      <c r="W1033" s="29">
        <v>-0.20073040545443543</v>
      </c>
      <c r="X1033">
        <v>0.52882286289432501</v>
      </c>
      <c r="Y1033">
        <v>0.470116264056541</v>
      </c>
      <c r="Z1033" s="5">
        <v>0</v>
      </c>
      <c r="AA1033">
        <v>0</v>
      </c>
      <c r="AB1033" s="5">
        <f>SUM(TBL_DATA[[#This Row],[Consumer.Discretionary.1]:[Utilities.1]])*SQRT(252)</f>
        <v>0.11344224643328059</v>
      </c>
      <c r="AC1033" s="5">
        <v>0.26820611369165592</v>
      </c>
      <c r="AD1033" s="5">
        <v>4.6421220132140999E-2</v>
      </c>
      <c r="AE1033" s="5">
        <v>1.9200715772285999E-2</v>
      </c>
      <c r="AF1033" s="5">
        <v>0.10541800738066601</v>
      </c>
      <c r="AG1033" s="5">
        <v>1.6672518233483001E-2</v>
      </c>
      <c r="AH1033" s="5">
        <v>3.1152403814925001E-2</v>
      </c>
      <c r="AI1033" s="13">
        <v>0.36780505025863308</v>
      </c>
      <c r="AJ1033" s="13">
        <v>-1.4461625210132997E-2</v>
      </c>
      <c r="AK1033" s="13">
        <v>-8.7502010965520016E-3</v>
      </c>
      <c r="AL1033" s="13">
        <v>2.2660679787616E-2</v>
      </c>
      <c r="AM1033" s="13">
        <v>-0.44373629761181305</v>
      </c>
      <c r="AN1033" s="13">
        <v>1.332804092746827</v>
      </c>
      <c r="AO1033" s="13">
        <v>-0.92221550759391913</v>
      </c>
      <c r="AP1033" s="13">
        <v>0.41058858515290786</v>
      </c>
      <c r="AQ1033" s="13">
        <v>2.2550196003407459</v>
      </c>
      <c r="AR1033" s="19">
        <v>2.265668191153941E-3</v>
      </c>
      <c r="AS1033" s="19">
        <v>2.4235271074063671E-4</v>
      </c>
      <c r="AT1033" s="19">
        <v>2.3345305772050602E-3</v>
      </c>
      <c r="AU1033" s="19">
        <v>2.4861231819512362E-5</v>
      </c>
      <c r="AV1033" s="19">
        <v>-2.4385249913937333E-6</v>
      </c>
      <c r="AW1033" s="19">
        <v>4.8636642908911573E-5</v>
      </c>
      <c r="AX1033" s="19">
        <v>6.6220068377769402E-5</v>
      </c>
      <c r="AY1033" s="19">
        <v>2.8214797694976978E-3</v>
      </c>
      <c r="AZ1033" s="19">
        <v>-8.0290293090423378E-4</v>
      </c>
      <c r="BA1033" s="19">
        <v>1.3115688281411901E-4</v>
      </c>
      <c r="BB1033" s="19">
        <v>1.6625196400942338E-5</v>
      </c>
      <c r="BC1033" s="19">
        <v>9.9886335981223904E-4</v>
      </c>
      <c r="BD1033" s="19">
        <v>-5.5498182291574896E-4</v>
      </c>
      <c r="BE1033" s="19">
        <v>2.5760193421972234E-3</v>
      </c>
      <c r="BF1033" s="19">
        <v>3.7983843481292277E-4</v>
      </c>
      <c r="BG1033" s="19">
        <v>2.7705149371695176E-4</v>
      </c>
      <c r="BH1033" s="19">
        <v>3.4693990073993747E-3</v>
      </c>
      <c r="BI1033" t="s">
        <v>978</v>
      </c>
      <c r="BJ1033" t="s">
        <v>858</v>
      </c>
      <c r="BK1033" s="5">
        <v>0.10559044778347015</v>
      </c>
      <c r="BL1033" s="5" t="s">
        <v>1163</v>
      </c>
      <c r="BM1033" s="5" t="s">
        <v>858</v>
      </c>
      <c r="BN1033" s="5">
        <v>-3.3530846238136292E-2</v>
      </c>
      <c r="BO1033" s="5">
        <f xml:space="preserve"> IF(ISBLANK(TBL_DATA[[#This Row],[SMALL.CAP]]),"",  SUM(TBL_DATA[[#This Row],[LARGE.CAP]:[SMALL.CAP]])*SQRT(252))</f>
        <v>0.11344224643328057</v>
      </c>
    </row>
    <row r="1034" spans="1:67" x14ac:dyDescent="0.25">
      <c r="A1034" s="3">
        <f>DATE(YEAR(TBL_DATA[[#This Row],[Date]]), MONTH(TBL_DATA[[#This Row],[Date]]), DAY(TBL_DATA[[#This Row],[Date]]))</f>
        <v>42237</v>
      </c>
      <c r="B1034" s="73" t="s">
        <v>1177</v>
      </c>
      <c r="C1034" s="11">
        <v>2.4474845364033343E-3</v>
      </c>
      <c r="D1034" s="6">
        <v>0.22391030862958861</v>
      </c>
      <c r="E1034" s="83">
        <v>8.6999116532326948E-3</v>
      </c>
      <c r="F1034" s="55">
        <v>0.1573451879320307</v>
      </c>
      <c r="G1034" s="121">
        <v>0.17128642377210182</v>
      </c>
      <c r="H1034" s="120">
        <v>2.874459963051931E-3</v>
      </c>
      <c r="I1034" s="55">
        <v>2.2953351115526655E-2</v>
      </c>
      <c r="J1034" s="6">
        <v>0.27129446072420182</v>
      </c>
      <c r="K1034" s="6">
        <v>0.15543454920538879</v>
      </c>
      <c r="L1034" s="6">
        <v>2.9018214915639811E-3</v>
      </c>
      <c r="M1034" s="6">
        <v>5.0124990984834084E-2</v>
      </c>
      <c r="N1034" s="6">
        <v>3.8020330614982382E-2</v>
      </c>
      <c r="O1034" s="6">
        <v>-1.6057498450177454E-2</v>
      </c>
      <c r="P1034" s="55">
        <v>-8.4850387093801573E-3</v>
      </c>
      <c r="Q1034" s="55">
        <v>-7.4235679202338646E-3</v>
      </c>
      <c r="R1034" s="6">
        <v>4.6267641329746922E-3</v>
      </c>
      <c r="S1034" s="83">
        <v>4.2621401456361244E-2</v>
      </c>
      <c r="T1034" s="87">
        <v>0.1085549506792238</v>
      </c>
      <c r="U1034" s="83">
        <v>3.8745903430048578E-3</v>
      </c>
      <c r="V1034" s="83">
        <v>4.3209704164182731E-2</v>
      </c>
      <c r="W1034" s="29">
        <v>8.9669448517459935E-2</v>
      </c>
      <c r="X1034">
        <v>0.41386764040222068</v>
      </c>
      <c r="Y1034">
        <v>0.39425188548108286</v>
      </c>
      <c r="Z1034" s="5">
        <v>0</v>
      </c>
      <c r="AA1034">
        <v>0</v>
      </c>
      <c r="AB1034" s="5">
        <f>SUM(TBL_DATA[[#This Row],[Consumer.Discretionary.1]:[Utilities.1]])*SQRT(252)</f>
        <v>0.11516105969979429</v>
      </c>
      <c r="AC1034" s="5">
        <v>0.247165060364023</v>
      </c>
      <c r="AD1034" s="5">
        <v>4.4261980120542999E-2</v>
      </c>
      <c r="AE1034" s="5">
        <v>1.4548502969980002E-2</v>
      </c>
      <c r="AF1034" s="5">
        <v>9.4143496792363987E-2</v>
      </c>
      <c r="AG1034" s="5">
        <v>1.7686951973026003E-2</v>
      </c>
      <c r="AH1034" s="5">
        <v>2.7715852242913001E-2</v>
      </c>
      <c r="AI1034" s="13">
        <v>0.38673473985303303</v>
      </c>
      <c r="AJ1034" s="13">
        <v>-1.4385087116957998E-2</v>
      </c>
      <c r="AK1034" s="13">
        <v>-9.3442259786869989E-3</v>
      </c>
      <c r="AL1034" s="13">
        <v>2.2141853675007001E-2</v>
      </c>
      <c r="AM1034" s="13">
        <v>-0.43906447710684893</v>
      </c>
      <c r="AN1034" s="13">
        <v>1.3892068842621772</v>
      </c>
      <c r="AO1034" s="13">
        <v>-0.99760223647378177</v>
      </c>
      <c r="AP1034" s="13">
        <v>0.39160464778839543</v>
      </c>
      <c r="AQ1034" s="13">
        <v>2.386809120735959</v>
      </c>
      <c r="AR1034" s="19">
        <v>2.6794410362347794E-3</v>
      </c>
      <c r="AS1034" s="19">
        <v>2.5346107015122003E-4</v>
      </c>
      <c r="AT1034" s="19">
        <v>2.0801070640024079E-3</v>
      </c>
      <c r="AU1034" s="19">
        <v>1.6218018774869216E-4</v>
      </c>
      <c r="AV1034" s="19">
        <v>4.5476517654637183E-5</v>
      </c>
      <c r="AW1034" s="19">
        <v>1.9869432082365715E-5</v>
      </c>
      <c r="AX1034" s="19">
        <v>1.2226136552836146E-4</v>
      </c>
      <c r="AY1034" s="19">
        <v>3.1250894715785225E-3</v>
      </c>
      <c r="AZ1034" s="19">
        <v>-1.3879496007189226E-3</v>
      </c>
      <c r="BA1034" s="19">
        <v>1.6302069927014184E-4</v>
      </c>
      <c r="BB1034" s="19">
        <v>-8.4923700960538613E-6</v>
      </c>
      <c r="BC1034" s="19">
        <v>1.2581632087241309E-3</v>
      </c>
      <c r="BD1034" s="19">
        <v>-1.0171460564994384E-3</v>
      </c>
      <c r="BE1034" s="19">
        <v>2.4595500749349615E-3</v>
      </c>
      <c r="BF1034" s="19">
        <v>4.679322080540576E-4</v>
      </c>
      <c r="BG1034" s="19">
        <v>2.9753779326993217E-4</v>
      </c>
      <c r="BH1034" s="19">
        <v>3.7884276449525077E-3</v>
      </c>
      <c r="BI1034" t="s">
        <v>978</v>
      </c>
      <c r="BJ1034" t="s">
        <v>858</v>
      </c>
      <c r="BK1034" s="5">
        <v>0.10339615494012833</v>
      </c>
      <c r="BL1034" s="5" t="s">
        <v>1163</v>
      </c>
      <c r="BM1034" s="5" t="s">
        <v>858</v>
      </c>
      <c r="BN1034" s="5">
        <v>-3.230111300945282E-2</v>
      </c>
      <c r="BO1034" s="5">
        <f xml:space="preserve"> IF(ISBLANK(TBL_DATA[[#This Row],[SMALL.CAP]]),"",  SUM(TBL_DATA[[#This Row],[LARGE.CAP]:[SMALL.CAP]])*SQRT(252))</f>
        <v>0.1151610596997943</v>
      </c>
    </row>
    <row r="1035" spans="1:67" x14ac:dyDescent="0.25">
      <c r="A1035" s="3">
        <f>DATE(YEAR(TBL_DATA[[#This Row],[Date]]), MONTH(TBL_DATA[[#This Row],[Date]]), DAY(TBL_DATA[[#This Row],[Date]]))</f>
        <v>42240</v>
      </c>
      <c r="B1035" s="73" t="s">
        <v>1178</v>
      </c>
      <c r="C1035" s="11">
        <v>-2.6779501889616104E-4</v>
      </c>
      <c r="D1035" s="6">
        <v>0.223582551545362</v>
      </c>
      <c r="E1035" s="83">
        <v>1.8935323314815733E-2</v>
      </c>
      <c r="F1035" s="55">
        <v>0.11696237223652599</v>
      </c>
      <c r="G1035" s="121">
        <v>0.12577909752307739</v>
      </c>
      <c r="H1035" s="120">
        <v>2.9425532382142037E-3</v>
      </c>
      <c r="I1035" s="55">
        <v>3.3071819234568478E-2</v>
      </c>
      <c r="J1035" s="6">
        <v>0.21209063546079462</v>
      </c>
      <c r="K1035" s="6">
        <v>0.12211945254622684</v>
      </c>
      <c r="L1035" s="6">
        <v>2.9487058329121189E-3</v>
      </c>
      <c r="M1035" s="6">
        <v>4.9959031012934314E-2</v>
      </c>
      <c r="N1035" s="6">
        <v>3.7780558193453807E-2</v>
      </c>
      <c r="O1035" s="6">
        <v>-1.6320993350972701E-2</v>
      </c>
      <c r="P1035" s="55">
        <v>-8.4275470092656877E-3</v>
      </c>
      <c r="Q1035" s="55">
        <v>-7.3695906678804416E-3</v>
      </c>
      <c r="R1035" s="6">
        <v>9.4449958130340406E-3</v>
      </c>
      <c r="S1035" s="83">
        <v>4.3293186458637008E-2</v>
      </c>
      <c r="T1035" s="87">
        <v>0.21816356303682885</v>
      </c>
      <c r="U1035" s="83">
        <v>7.6349845817609285E-3</v>
      </c>
      <c r="V1035" s="83">
        <v>4.3775530454117965E-2</v>
      </c>
      <c r="W1035" s="29">
        <v>0.17441215452005346</v>
      </c>
      <c r="X1035">
        <v>0.35465348937107249</v>
      </c>
      <c r="Y1035">
        <v>0.3494559379181113</v>
      </c>
      <c r="Z1035" s="5">
        <v>0</v>
      </c>
      <c r="AA1035">
        <v>0</v>
      </c>
      <c r="AB1035" s="5">
        <f>SUM(TBL_DATA[[#This Row],[Consumer.Discretionary.1]:[Utilities.1]])*SQRT(252)</f>
        <v>0.11214081059608295</v>
      </c>
      <c r="AC1035" s="5">
        <v>0.24615181741411696</v>
      </c>
      <c r="AD1035" s="5">
        <v>4.2053324848191E-2</v>
      </c>
      <c r="AE1035" s="5">
        <v>1.8680607201079998E-2</v>
      </c>
      <c r="AF1035" s="5">
        <v>8.5176808166202989E-2</v>
      </c>
      <c r="AG1035" s="5">
        <v>1.8644726073628999E-2</v>
      </c>
      <c r="AH1035" s="5">
        <v>3.1429026386827999E-2</v>
      </c>
      <c r="AI1035" s="13">
        <v>0.38784605909138703</v>
      </c>
      <c r="AJ1035" s="13">
        <v>-1.5944803620744002E-2</v>
      </c>
      <c r="AK1035" s="13">
        <v>-8.1774356790159999E-3</v>
      </c>
      <c r="AL1035" s="13">
        <v>2.2234453167897999E-2</v>
      </c>
      <c r="AM1035" s="13">
        <v>-0.343619417972927</v>
      </c>
      <c r="AN1035" s="13">
        <v>1.5052501301216474</v>
      </c>
      <c r="AO1035" s="13">
        <v>-1.020774965045002</v>
      </c>
      <c r="AP1035" s="13">
        <v>0.48447516507664545</v>
      </c>
      <c r="AQ1035" s="13">
        <v>2.5260250951666494</v>
      </c>
      <c r="AR1035" s="19">
        <v>2.6525319275506761E-3</v>
      </c>
      <c r="AS1035" s="19">
        <v>2.6153732728569502E-4</v>
      </c>
      <c r="AT1035" s="19">
        <v>1.9673687513727411E-3</v>
      </c>
      <c r="AU1035" s="19">
        <v>2.1014462536230315E-4</v>
      </c>
      <c r="AV1035" s="19">
        <v>4.8950214111689787E-5</v>
      </c>
      <c r="AW1035" s="19">
        <v>1.1004482439836044E-5</v>
      </c>
      <c r="AX1035" s="19">
        <v>1.3666822423785192E-4</v>
      </c>
      <c r="AY1035" s="19">
        <v>3.2158949174748907E-3</v>
      </c>
      <c r="AZ1035" s="19">
        <v>-1.5963636137511306E-3</v>
      </c>
      <c r="BA1035" s="19">
        <v>1.7128444421764317E-4</v>
      </c>
      <c r="BB1035" s="19">
        <v>-1.4814237006188525E-5</v>
      </c>
      <c r="BC1035" s="19">
        <v>1.2544925244629981E-3</v>
      </c>
      <c r="BD1035" s="19">
        <v>-1.195634753479484E-3</v>
      </c>
      <c r="BE1035" s="19">
        <v>2.4349903125840369E-3</v>
      </c>
      <c r="BF1035" s="19">
        <v>4.8259476696215474E-4</v>
      </c>
      <c r="BG1035" s="19">
        <v>3.0642630311233899E-4</v>
      </c>
      <c r="BH1035" s="19">
        <v>3.781337909653962E-3</v>
      </c>
      <c r="BI1035" t="s">
        <v>978</v>
      </c>
      <c r="BJ1035" t="s">
        <v>858</v>
      </c>
      <c r="BK1035" s="5">
        <v>0.10269881039857864</v>
      </c>
      <c r="BL1035" s="5" t="s">
        <v>1163</v>
      </c>
      <c r="BM1035" s="5" t="s">
        <v>858</v>
      </c>
      <c r="BN1035" s="5">
        <v>-3.1344089657068253E-2</v>
      </c>
      <c r="BO1035" s="5">
        <f xml:space="preserve"> IF(ISBLANK(TBL_DATA[[#This Row],[SMALL.CAP]]),"",  SUM(TBL_DATA[[#This Row],[LARGE.CAP]:[SMALL.CAP]])*SQRT(252))</f>
        <v>0.11214081059608291</v>
      </c>
    </row>
    <row r="1036" spans="1:67" x14ac:dyDescent="0.25">
      <c r="A1036" s="3">
        <f>DATE(YEAR(TBL_DATA[[#This Row],[Date]]), MONTH(TBL_DATA[[#This Row],[Date]]), DAY(TBL_DATA[[#This Row],[Date]]))</f>
        <v>42241</v>
      </c>
      <c r="B1036" s="73" t="s">
        <v>1179</v>
      </c>
      <c r="C1036" s="11">
        <v>1.8195835596561136E-3</v>
      </c>
      <c r="D1036" s="6">
        <v>0.2258089622400361</v>
      </c>
      <c r="E1036" s="83">
        <v>1.1677551829158528E-2</v>
      </c>
      <c r="F1036" s="55">
        <v>0.1032725683444002</v>
      </c>
      <c r="G1036" s="121">
        <v>0.10146111467418012</v>
      </c>
      <c r="H1036" s="120">
        <v>2.9370447913886193E-3</v>
      </c>
      <c r="I1036" s="55">
        <v>1.8393287171989847E-2</v>
      </c>
      <c r="J1036" s="6">
        <v>0.20607251349164663</v>
      </c>
      <c r="K1036" s="6">
        <v>0.12000994110910639</v>
      </c>
      <c r="L1036" s="6">
        <v>2.9065715250448571E-3</v>
      </c>
      <c r="M1036" s="6">
        <v>4.9186101532199246E-2</v>
      </c>
      <c r="N1036" s="6">
        <v>3.7780558193453807E-2</v>
      </c>
      <c r="O1036" s="6">
        <v>-1.4531107202495175E-2</v>
      </c>
      <c r="P1036" s="55">
        <v>-8.343426979676126E-3</v>
      </c>
      <c r="Q1036" s="55">
        <v>-7.301838562748332E-3</v>
      </c>
      <c r="R1036" s="6">
        <v>1.5805198568263679E-2</v>
      </c>
      <c r="S1036" s="83">
        <v>4.3582001241745313E-2</v>
      </c>
      <c r="T1036" s="87">
        <v>0.36265426363956327</v>
      </c>
      <c r="U1036" s="83">
        <v>1.0576265070465718E-2</v>
      </c>
      <c r="V1036" s="83">
        <v>4.3779262464239924E-2</v>
      </c>
      <c r="W1036" s="29">
        <v>0.24158161821717977</v>
      </c>
      <c r="X1036">
        <v>0.31852961349642217</v>
      </c>
      <c r="Y1036">
        <v>0.34642450997166224</v>
      </c>
      <c r="Z1036" s="5">
        <v>0</v>
      </c>
      <c r="AA1036">
        <v>0</v>
      </c>
      <c r="AB1036" s="5">
        <f>SUM(TBL_DATA[[#This Row],[Consumer.Discretionary.1]:[Utilities.1]])*SQRT(252)</f>
        <v>0.13153337510582122</v>
      </c>
      <c r="AC1036" s="5">
        <v>0.23530133485959404</v>
      </c>
      <c r="AD1036" s="5">
        <v>4.1099387091323998E-2</v>
      </c>
      <c r="AE1036" s="5">
        <v>2.1831394977768002E-2</v>
      </c>
      <c r="AF1036" s="5">
        <v>9.224548232882801E-2</v>
      </c>
      <c r="AG1036" s="5">
        <v>1.9321318707238001E-2</v>
      </c>
      <c r="AH1036" s="5">
        <v>3.4238248340363001E-2</v>
      </c>
      <c r="AI1036" s="13">
        <v>0.38491961562698901</v>
      </c>
      <c r="AJ1036" s="13">
        <v>-1.5711554421461001E-2</v>
      </c>
      <c r="AK1036" s="13">
        <v>-8.0198950661169999E-3</v>
      </c>
      <c r="AL1036" s="13">
        <v>2.3172774493770001E-2</v>
      </c>
      <c r="AM1036" s="13">
        <v>-0.33965899363784602</v>
      </c>
      <c r="AN1036" s="13">
        <v>1.5063860323065612</v>
      </c>
      <c r="AO1036" s="13">
        <v>-1.017646919006111</v>
      </c>
      <c r="AP1036" s="13">
        <v>0.48873911330045017</v>
      </c>
      <c r="AQ1036" s="13">
        <v>2.5240329513126722</v>
      </c>
      <c r="AR1036" s="19">
        <v>3.6872564180315732E-3</v>
      </c>
      <c r="AS1036" s="19">
        <v>4.316403026311215E-4</v>
      </c>
      <c r="AT1036" s="19">
        <v>1.5206687193014567E-3</v>
      </c>
      <c r="AU1036" s="19">
        <v>4.5465986868712023E-4</v>
      </c>
      <c r="AV1036" s="19">
        <v>1.6503903478939095E-4</v>
      </c>
      <c r="AW1036" s="19">
        <v>-1.7565567358306639E-5</v>
      </c>
      <c r="AX1036" s="19">
        <v>3.2132677517818605E-4</v>
      </c>
      <c r="AY1036" s="19">
        <v>4.6572593735229309E-3</v>
      </c>
      <c r="AZ1036" s="19">
        <v>-3.1326087041498138E-3</v>
      </c>
      <c r="BA1036" s="19">
        <v>2.4225831743763829E-4</v>
      </c>
      <c r="BB1036" s="19">
        <v>-4.4110737238511961E-5</v>
      </c>
      <c r="BC1036" s="19">
        <v>1.5050677924151924E-3</v>
      </c>
      <c r="BD1036" s="19">
        <v>-2.4514515491901785E-3</v>
      </c>
      <c r="BE1036" s="19">
        <v>2.9832066983401166E-3</v>
      </c>
      <c r="BF1036" s="19">
        <v>7.566063553786647E-4</v>
      </c>
      <c r="BG1036" s="19">
        <v>4.0293325783059689E-4</v>
      </c>
      <c r="BH1036" s="19">
        <v>5.0894612460583941E-3</v>
      </c>
      <c r="BI1036" t="s">
        <v>978</v>
      </c>
      <c r="BJ1036" t="s">
        <v>858</v>
      </c>
      <c r="BK1036" s="5">
        <v>0.10181070119142532</v>
      </c>
      <c r="BL1036" s="5" t="s">
        <v>1180</v>
      </c>
      <c r="BM1036" s="5" t="s">
        <v>1181</v>
      </c>
      <c r="BN1036" s="5">
        <v>-3.0140427872538567E-2</v>
      </c>
      <c r="BO1036" s="5">
        <f xml:space="preserve"> IF(ISBLANK(TBL_DATA[[#This Row],[SMALL.CAP]]),"",  SUM(TBL_DATA[[#This Row],[LARGE.CAP]:[SMALL.CAP]])*SQRT(252))</f>
        <v>0.13153337510582122</v>
      </c>
    </row>
    <row r="1037" spans="1:67" x14ac:dyDescent="0.25">
      <c r="A1037" s="3">
        <f>DATE(YEAR(TBL_DATA[[#This Row],[Date]]), MONTH(TBL_DATA[[#This Row],[Date]]), DAY(TBL_DATA[[#This Row],[Date]]))</f>
        <v>42242</v>
      </c>
      <c r="B1037" s="73" t="s">
        <v>1182</v>
      </c>
      <c r="C1037" s="11">
        <v>3.1036068344146542E-3</v>
      </c>
      <c r="D1037" s="6">
        <v>0.22961339131293079</v>
      </c>
      <c r="E1037" s="83">
        <v>9.9733222586702031E-3</v>
      </c>
      <c r="F1037" s="55">
        <v>9.7878378386402273E-2</v>
      </c>
      <c r="G1037" s="121">
        <v>0.11595514334766396</v>
      </c>
      <c r="H1037" s="120">
        <v>2.9364009570872433E-3</v>
      </c>
      <c r="I1037" s="55">
        <v>2.8538251482973287E-2</v>
      </c>
      <c r="J1037" s="6">
        <v>0.21269385443211303</v>
      </c>
      <c r="K1037" s="6">
        <v>0.13014898626993282</v>
      </c>
      <c r="L1037" s="6">
        <v>2.9127327775123548E-3</v>
      </c>
      <c r="M1037" s="6">
        <v>4.9576798313663073E-2</v>
      </c>
      <c r="N1037" s="6">
        <v>3.7721056718711884E-2</v>
      </c>
      <c r="O1037" s="6">
        <v>-1.1472599211705958E-2</v>
      </c>
      <c r="P1037" s="55">
        <v>-8.3424140833035596E-3</v>
      </c>
      <c r="Q1037" s="55">
        <v>-7.292552084420153E-3</v>
      </c>
      <c r="R1037" s="6">
        <v>3.7514090887280638E-3</v>
      </c>
      <c r="S1037" s="83">
        <v>4.3373703492122245E-2</v>
      </c>
      <c r="T1037" s="87">
        <v>8.6490402863786203E-2</v>
      </c>
      <c r="U1037" s="83">
        <v>6.8463345249547558E-3</v>
      </c>
      <c r="V1037" s="83">
        <v>4.3561861387186714E-2</v>
      </c>
      <c r="W1037" s="29">
        <v>0.15716349822848794</v>
      </c>
      <c r="X1037">
        <v>0.34052186911806986</v>
      </c>
      <c r="Y1037">
        <v>0.36076167516787705</v>
      </c>
      <c r="Z1037" s="5">
        <v>0</v>
      </c>
      <c r="AA1037">
        <v>0</v>
      </c>
      <c r="AB1037" s="5">
        <f>SUM(TBL_DATA[[#This Row],[Consumer.Discretionary.1]:[Utilities.1]])*SQRT(252)</f>
        <v>0.12802868743676046</v>
      </c>
      <c r="AC1037" s="5">
        <v>0.21969095524996898</v>
      </c>
      <c r="AD1037" s="5">
        <v>4.0578946593967997E-2</v>
      </c>
      <c r="AE1037" s="5">
        <v>1.8041521402510998E-2</v>
      </c>
      <c r="AF1037" s="5">
        <v>0.11859705243724598</v>
      </c>
      <c r="AG1037" s="5">
        <v>-1.53689381338E-3</v>
      </c>
      <c r="AH1037" s="5">
        <v>3.6148430972992002E-2</v>
      </c>
      <c r="AI1037" s="13">
        <v>0.39694896559172899</v>
      </c>
      <c r="AJ1037" s="13">
        <v>-1.6229573079319999E-2</v>
      </c>
      <c r="AK1037" s="13">
        <v>-7.0781080922130007E-3</v>
      </c>
      <c r="AL1037" s="13">
        <v>2.3456077847894E-2</v>
      </c>
      <c r="AM1037" s="13">
        <v>-0.414086778391486</v>
      </c>
      <c r="AN1037" s="13">
        <v>1.502500604291934</v>
      </c>
      <c r="AO1037" s="13">
        <v>-1.087970007572024</v>
      </c>
      <c r="AP1037" s="13">
        <v>0.41453059671990999</v>
      </c>
      <c r="AQ1037" s="13">
        <v>2.590470611863958</v>
      </c>
      <c r="AR1037" s="19">
        <v>3.5119790938757346E-3</v>
      </c>
      <c r="AS1037" s="19">
        <v>3.9839453923064136E-4</v>
      </c>
      <c r="AT1037" s="19">
        <v>1.4938490374681169E-3</v>
      </c>
      <c r="AU1037" s="19">
        <v>4.8829363446870543E-4</v>
      </c>
      <c r="AV1037" s="19">
        <v>1.5056605496055779E-4</v>
      </c>
      <c r="AW1037" s="19">
        <v>-1.6131877138201277E-5</v>
      </c>
      <c r="AX1037" s="19">
        <v>3.3551087465858635E-4</v>
      </c>
      <c r="AY1037" s="19">
        <v>4.4230016875344792E-3</v>
      </c>
      <c r="AZ1037" s="19">
        <v>-2.9362881670941666E-3</v>
      </c>
      <c r="BA1037" s="19">
        <v>2.5507421963821798E-4</v>
      </c>
      <c r="BB1037" s="19">
        <v>-3.9199868086301087E-5</v>
      </c>
      <c r="BC1037" s="19">
        <v>1.4354983065446908E-3</v>
      </c>
      <c r="BD1037" s="19">
        <v>-2.2919188052856038E-3</v>
      </c>
      <c r="BE1037" s="19">
        <v>2.912733496769025E-3</v>
      </c>
      <c r="BF1037" s="19">
        <v>6.9116439530590896E-4</v>
      </c>
      <c r="BG1037" s="19">
        <v>3.8549736642761514E-4</v>
      </c>
      <c r="BH1037" s="19">
        <v>4.9320744697547349E-3</v>
      </c>
      <c r="BI1037" t="s">
        <v>978</v>
      </c>
      <c r="BJ1037" t="s">
        <v>858</v>
      </c>
      <c r="BK1037" s="5">
        <v>0.10209920257329941</v>
      </c>
      <c r="BL1037" s="5" t="s">
        <v>1183</v>
      </c>
      <c r="BM1037" s="5" t="s">
        <v>858</v>
      </c>
      <c r="BN1037" s="5">
        <v>-2.5347303599119186E-2</v>
      </c>
      <c r="BO1037" s="5">
        <f xml:space="preserve"> IF(ISBLANK(TBL_DATA[[#This Row],[SMALL.CAP]]),"",  SUM(TBL_DATA[[#This Row],[LARGE.CAP]:[SMALL.CAP]])*SQRT(252))</f>
        <v>0.12802868743676044</v>
      </c>
    </row>
    <row r="1038" spans="1:67" x14ac:dyDescent="0.25">
      <c r="A1038" s="3">
        <f>DATE(YEAR(TBL_DATA[[#This Row],[Date]]), MONTH(TBL_DATA[[#This Row],[Date]]), DAY(TBL_DATA[[#This Row],[Date]]))</f>
        <v>42243</v>
      </c>
      <c r="B1038" s="73" t="s">
        <v>1184</v>
      </c>
      <c r="C1038" s="11">
        <v>2.0193181617697955E-3</v>
      </c>
      <c r="D1038" s="6">
        <v>0.23209637196596455</v>
      </c>
      <c r="E1038" s="83">
        <v>1.9226013177392032E-2</v>
      </c>
      <c r="F1038" s="55">
        <v>9.4604114043177409E-2</v>
      </c>
      <c r="G1038" s="121">
        <v>0.11890758368022564</v>
      </c>
      <c r="H1038" s="120">
        <v>2.9139628454919772E-3</v>
      </c>
      <c r="I1038" s="55">
        <v>3.4723112584142291E-2</v>
      </c>
      <c r="J1038" s="6">
        <v>0.20169600692053485</v>
      </c>
      <c r="K1038" s="6">
        <v>0.13430277644927985</v>
      </c>
      <c r="L1038" s="6">
        <v>2.8883930458529572E-3</v>
      </c>
      <c r="M1038" s="6">
        <v>4.9280323350760921E-2</v>
      </c>
      <c r="N1038" s="6">
        <v>3.7093087741274747E-2</v>
      </c>
      <c r="O1038" s="6">
        <v>-9.4764478778869288E-3</v>
      </c>
      <c r="P1038" s="55">
        <v>-8.206583119272564E-3</v>
      </c>
      <c r="Q1038" s="55">
        <v>-7.1629994160387102E-3</v>
      </c>
      <c r="R1038" s="6">
        <v>-5.3103265484533146E-4</v>
      </c>
      <c r="S1038" s="83">
        <v>4.3364827437208875E-2</v>
      </c>
      <c r="T1038" s="87">
        <v>-1.2245699711690372E-2</v>
      </c>
      <c r="U1038" s="83">
        <v>1.9505096556258206E-3</v>
      </c>
      <c r="V1038" s="83">
        <v>4.3613660594383694E-2</v>
      </c>
      <c r="W1038" s="29">
        <v>4.4722447715773612E-2</v>
      </c>
      <c r="X1038">
        <v>0.34482978943273679</v>
      </c>
      <c r="Y1038">
        <v>0.36647343211927363</v>
      </c>
      <c r="Z1038" s="5">
        <v>0</v>
      </c>
      <c r="AA1038">
        <v>0</v>
      </c>
      <c r="AB1038" s="5">
        <f>SUM(TBL_DATA[[#This Row],[Consumer.Discretionary.1]:[Utilities.1]])*SQRT(252)</f>
        <v>0.12453396431554695</v>
      </c>
      <c r="AC1038" s="5">
        <v>0.23533020755808798</v>
      </c>
      <c r="AD1038" s="5">
        <v>4.0509188206320997E-2</v>
      </c>
      <c r="AE1038" s="5">
        <v>1.8439426168252001E-2</v>
      </c>
      <c r="AF1038" s="5">
        <v>0.12184297654368903</v>
      </c>
      <c r="AG1038" s="5">
        <v>-2.4936805517209999E-3</v>
      </c>
      <c r="AH1038" s="5">
        <v>3.6004713734689997E-2</v>
      </c>
      <c r="AI1038" s="13">
        <v>0.41021489887351298</v>
      </c>
      <c r="AJ1038" s="13">
        <v>-1.6741019928970997E-2</v>
      </c>
      <c r="AK1038" s="13">
        <v>-7.3790124740109996E-3</v>
      </c>
      <c r="AL1038" s="13">
        <v>2.3595462230297001E-2</v>
      </c>
      <c r="AM1038" s="13">
        <v>-0.43151583472720306</v>
      </c>
      <c r="AN1038" s="13">
        <v>1.4569979249738898</v>
      </c>
      <c r="AO1038" s="13">
        <v>-1.029190599340946</v>
      </c>
      <c r="AP1038" s="13">
        <v>0.42780732563294377</v>
      </c>
      <c r="AQ1038" s="13">
        <v>2.4861885243148358</v>
      </c>
      <c r="AR1038" s="19">
        <v>3.5968215927442817E-3</v>
      </c>
      <c r="AS1038" s="19">
        <v>3.7713313781581582E-4</v>
      </c>
      <c r="AT1038" s="19">
        <v>1.3585553118944332E-3</v>
      </c>
      <c r="AU1038" s="19">
        <v>4.9372532917944367E-4</v>
      </c>
      <c r="AV1038" s="19">
        <v>1.564725729024335E-4</v>
      </c>
      <c r="AW1038" s="19">
        <v>-2.81768133448871E-5</v>
      </c>
      <c r="AX1038" s="19">
        <v>3.4096147281476068E-4</v>
      </c>
      <c r="AY1038" s="19">
        <v>4.3889150756478475E-3</v>
      </c>
      <c r="AZ1038" s="19">
        <v>-3.0521089172921905E-3</v>
      </c>
      <c r="BA1038" s="19">
        <v>2.5266383935032761E-4</v>
      </c>
      <c r="BB1038" s="19">
        <v>-4.0060235999664431E-5</v>
      </c>
      <c r="BC1038" s="19">
        <v>1.4746218915420218E-3</v>
      </c>
      <c r="BD1038" s="19">
        <v>-2.4066163639985174E-3</v>
      </c>
      <c r="BE1038" s="19">
        <v>2.7879337582222569E-3</v>
      </c>
      <c r="BF1038" s="19">
        <v>6.8909138200164675E-4</v>
      </c>
      <c r="BG1038" s="19">
        <v>3.6225313612413067E-4</v>
      </c>
      <c r="BH1038" s="19">
        <v>4.937618561821064E-3</v>
      </c>
      <c r="BI1038" t="s">
        <v>978</v>
      </c>
      <c r="BJ1038" t="s">
        <v>858</v>
      </c>
      <c r="BK1038" s="5">
        <v>0.10658866167068481</v>
      </c>
      <c r="BL1038" s="5" t="s">
        <v>1183</v>
      </c>
      <c r="BM1038" s="5" t="s">
        <v>858</v>
      </c>
      <c r="BN1038" s="5">
        <v>-2.5156848132610321E-2</v>
      </c>
      <c r="BO1038" s="5">
        <f xml:space="preserve"> IF(ISBLANK(TBL_DATA[[#This Row],[SMALL.CAP]]),"",  SUM(TBL_DATA[[#This Row],[LARGE.CAP]:[SMALL.CAP]])*SQRT(252))</f>
        <v>0.12453396431554697</v>
      </c>
    </row>
    <row r="1039" spans="1:67" x14ac:dyDescent="0.25">
      <c r="A1039" s="3">
        <f>DATE(YEAR(TBL_DATA[[#This Row],[Date]]), MONTH(TBL_DATA[[#This Row],[Date]]), DAY(TBL_DATA[[#This Row],[Date]]))</f>
        <v>42244</v>
      </c>
      <c r="B1039" s="73" t="s">
        <v>1185</v>
      </c>
      <c r="C1039" s="11">
        <v>-7.6508864055533005E-4</v>
      </c>
      <c r="D1039" s="6">
        <v>0.23115370902770382</v>
      </c>
      <c r="E1039" s="83">
        <v>9.1475321923231157E-3</v>
      </c>
      <c r="F1039" s="55">
        <v>9.3852367542692799E-2</v>
      </c>
      <c r="G1039" s="121">
        <v>0.11748394781344355</v>
      </c>
      <c r="H1039" s="120">
        <v>2.9094428144776584E-3</v>
      </c>
      <c r="I1039" s="55">
        <v>2.3941405256793669E-2</v>
      </c>
      <c r="J1039" s="6">
        <v>0.19828655925794514</v>
      </c>
      <c r="K1039" s="6">
        <v>0.13022379810926268</v>
      </c>
      <c r="L1039" s="6">
        <v>2.8883663653507851E-3</v>
      </c>
      <c r="M1039" s="6">
        <v>4.9164178761211458E-2</v>
      </c>
      <c r="N1039" s="6">
        <v>3.7124636034492432E-2</v>
      </c>
      <c r="O1039" s="6">
        <v>-1.0234286195818121E-2</v>
      </c>
      <c r="P1039" s="55">
        <v>-8.2282148600993678E-3</v>
      </c>
      <c r="Q1039" s="55">
        <v>-7.1870906902579759E-3</v>
      </c>
      <c r="R1039" s="6">
        <v>-9.3852705195687225E-3</v>
      </c>
      <c r="S1039" s="83">
        <v>4.3093231244098869E-2</v>
      </c>
      <c r="T1039" s="87">
        <v>-0.21778989991273698</v>
      </c>
      <c r="U1039" s="83">
        <v>-7.9764156101588268E-3</v>
      </c>
      <c r="V1039" s="83">
        <v>4.3333945192587923E-2</v>
      </c>
      <c r="W1039" s="29">
        <v>-0.18406853044903829</v>
      </c>
      <c r="X1039">
        <v>0.34275931469975185</v>
      </c>
      <c r="Y1039">
        <v>0.36086534622939714</v>
      </c>
      <c r="Z1039" s="5">
        <v>0</v>
      </c>
      <c r="AA1039">
        <v>0</v>
      </c>
      <c r="AB1039" s="5">
        <f>SUM(TBL_DATA[[#This Row],[Consumer.Discretionary.1]:[Utilities.1]])*SQRT(252)</f>
        <v>0.12496083238496358</v>
      </c>
      <c r="AC1039" s="5">
        <v>0.24516107844695403</v>
      </c>
      <c r="AD1039" s="5">
        <v>3.8333834208923001E-2</v>
      </c>
      <c r="AE1039" s="5">
        <v>2.6558730418777002E-2</v>
      </c>
      <c r="AF1039" s="5">
        <v>0.13162901420609802</v>
      </c>
      <c r="AG1039" s="5">
        <v>6.2234514810360006E-3</v>
      </c>
      <c r="AH1039" s="5">
        <v>4.0220329564662996E-2</v>
      </c>
      <c r="AI1039" s="13">
        <v>0.41929097999312792</v>
      </c>
      <c r="AJ1039" s="13">
        <v>-1.7011229498796004E-2</v>
      </c>
      <c r="AK1039" s="13">
        <v>-7.5140382145839997E-3</v>
      </c>
      <c r="AL1039" s="13">
        <v>2.2955136163299E-2</v>
      </c>
      <c r="AM1039" s="13">
        <v>-0.42555152275765701</v>
      </c>
      <c r="AN1039" s="13">
        <v>1.4463214537988658</v>
      </c>
      <c r="AO1039" s="13">
        <v>-0.96602568978702497</v>
      </c>
      <c r="AP1039" s="13">
        <v>0.48029576401184082</v>
      </c>
      <c r="AQ1039" s="13">
        <v>2.4123471435858908</v>
      </c>
      <c r="AR1039" s="19">
        <v>3.4652573485437588E-3</v>
      </c>
      <c r="AS1039" s="19">
        <v>3.7537500265214088E-4</v>
      </c>
      <c r="AT1039" s="19">
        <v>1.1901423612178694E-3</v>
      </c>
      <c r="AU1039" s="19">
        <v>5.9610822019564485E-4</v>
      </c>
      <c r="AV1039" s="19">
        <v>1.4579707724570766E-4</v>
      </c>
      <c r="AW1039" s="19">
        <v>-5.8392226558016812E-5</v>
      </c>
      <c r="AX1039" s="19">
        <v>2.7560825509307865E-4</v>
      </c>
      <c r="AY1039" s="19">
        <v>5.1753700976186852E-3</v>
      </c>
      <c r="AZ1039" s="19">
        <v>-3.4959267175836994E-3</v>
      </c>
      <c r="BA1039" s="19">
        <v>2.5582204332628663E-4</v>
      </c>
      <c r="BB1039" s="19">
        <v>-5.3368935221932972E-5</v>
      </c>
      <c r="BC1039" s="19">
        <v>1.4610924616346469E-3</v>
      </c>
      <c r="BD1039" s="19">
        <v>-2.7735047644509149E-3</v>
      </c>
      <c r="BE1039" s="19">
        <v>3.0044919475110785E-3</v>
      </c>
      <c r="BF1039" s="19">
        <v>7.8407073164189929E-4</v>
      </c>
      <c r="BG1039" s="19">
        <v>3.2968561847051278E-4</v>
      </c>
      <c r="BH1039" s="19">
        <v>5.0659565317223007E-3</v>
      </c>
      <c r="BI1039" t="s">
        <v>978</v>
      </c>
      <c r="BJ1039" t="s">
        <v>858</v>
      </c>
      <c r="BK1039" s="5">
        <v>0.10752005875110626</v>
      </c>
      <c r="BL1039" s="5" t="s">
        <v>1186</v>
      </c>
      <c r="BM1039" s="5" t="s">
        <v>858</v>
      </c>
      <c r="BN1039" s="5">
        <v>-2.4831986054778099E-2</v>
      </c>
      <c r="BO1039" s="5">
        <f xml:space="preserve"> IF(ISBLANK(TBL_DATA[[#This Row],[SMALL.CAP]]),"",  SUM(TBL_DATA[[#This Row],[LARGE.CAP]:[SMALL.CAP]])*SQRT(252))</f>
        <v>0.12496083238496361</v>
      </c>
    </row>
    <row r="1040" spans="1:67" x14ac:dyDescent="0.25">
      <c r="A1040" s="3">
        <f>DATE(YEAR(TBL_DATA[[#This Row],[Date]]), MONTH(TBL_DATA[[#This Row],[Date]]), DAY(TBL_DATA[[#This Row],[Date]]))</f>
        <v>42247</v>
      </c>
      <c r="B1040" s="73" t="s">
        <v>1187</v>
      </c>
      <c r="C1040" s="11">
        <v>-7.9815215561409648E-4</v>
      </c>
      <c r="D1040" s="6">
        <v>0.23017106104095109</v>
      </c>
      <c r="E1040" s="83">
        <v>1.2450081877491082E-2</v>
      </c>
      <c r="F1040" s="55">
        <v>9.3901507912263052E-2</v>
      </c>
      <c r="G1040" s="121">
        <v>0.11846281473119061</v>
      </c>
      <c r="H1040" s="120">
        <v>2.907316590419907E-3</v>
      </c>
      <c r="I1040" s="55">
        <v>2.5960976213836195E-2</v>
      </c>
      <c r="J1040" s="6">
        <v>0.19900979882333161</v>
      </c>
      <c r="K1040" s="6">
        <v>0.13121041337775632</v>
      </c>
      <c r="L1040" s="6">
        <v>2.8862192017583585E-3</v>
      </c>
      <c r="M1040" s="6">
        <v>4.9155518184545416E-2</v>
      </c>
      <c r="N1040" s="6">
        <v>3.7112817766764249E-2</v>
      </c>
      <c r="O1040" s="6">
        <v>-1.1024269833843858E-2</v>
      </c>
      <c r="P1040" s="55">
        <v>-8.2247524094699719E-3</v>
      </c>
      <c r="Q1040" s="55">
        <v>-7.1838116401433238E-3</v>
      </c>
      <c r="R1040" s="6">
        <v>-5.3331193081453954E-3</v>
      </c>
      <c r="S1040" s="83">
        <v>4.3011398147408571E-2</v>
      </c>
      <c r="T1040" s="87">
        <v>-0.12399316315800152</v>
      </c>
      <c r="U1040" s="83">
        <v>-4.4018280616547889E-3</v>
      </c>
      <c r="V1040" s="83">
        <v>4.3222789773809132E-2</v>
      </c>
      <c r="W1040" s="29">
        <v>-0.10184044307852795</v>
      </c>
      <c r="X1040">
        <v>0.34418427438102195</v>
      </c>
      <c r="Y1040">
        <v>0.3622297798052449</v>
      </c>
      <c r="Z1040" s="5">
        <v>0</v>
      </c>
      <c r="AA1040">
        <v>0</v>
      </c>
      <c r="AB1040" s="5">
        <f>SUM(TBL_DATA[[#This Row],[Consumer.Discretionary.1]:[Utilities.1]])*SQRT(252)</f>
        <v>0.12142768175986411</v>
      </c>
      <c r="AC1040" s="5">
        <v>0.23830088227697196</v>
      </c>
      <c r="AD1040" s="5">
        <v>3.7694549691744995E-2</v>
      </c>
      <c r="AE1040" s="5">
        <v>3.847445550327E-2</v>
      </c>
      <c r="AF1040" s="5">
        <v>0.11434398799999899</v>
      </c>
      <c r="AG1040" s="5">
        <v>5.591220409501E-3</v>
      </c>
      <c r="AH1040" s="5">
        <v>3.7663663927481994E-2</v>
      </c>
      <c r="AI1040" s="13">
        <v>0.43049236355276299</v>
      </c>
      <c r="AJ1040" s="13">
        <v>-1.7105759582264998E-2</v>
      </c>
      <c r="AK1040" s="13">
        <v>-7.6357756832220007E-3</v>
      </c>
      <c r="AL1040" s="13">
        <v>2.2877838729921999E-2</v>
      </c>
      <c r="AM1040" s="13">
        <v>-0.38309024171334394</v>
      </c>
      <c r="AN1040" s="13">
        <v>1.5030097740935209</v>
      </c>
      <c r="AO1040" s="13">
        <v>-0.9854025889806981</v>
      </c>
      <c r="AP1040" s="13">
        <v>0.51760718511282278</v>
      </c>
      <c r="AQ1040" s="13">
        <v>2.488412363074219</v>
      </c>
      <c r="AR1040" s="19">
        <v>3.3406023304189056E-3</v>
      </c>
      <c r="AS1040" s="19">
        <v>3.6228213162014611E-4</v>
      </c>
      <c r="AT1040" s="19">
        <v>1.1371131773595974E-3</v>
      </c>
      <c r="AU1040" s="19">
        <v>5.8743387979354384E-4</v>
      </c>
      <c r="AV1040" s="19">
        <v>1.4339973306837201E-4</v>
      </c>
      <c r="AW1040" s="19">
        <v>-6.3185863509149776E-5</v>
      </c>
      <c r="AX1040" s="19">
        <v>2.6893140949300632E-4</v>
      </c>
      <c r="AY1040" s="19">
        <v>5.0395860922325449E-3</v>
      </c>
      <c r="AZ1040" s="19">
        <v>-3.3507618632631349E-3</v>
      </c>
      <c r="BA1040" s="19">
        <v>2.3721701506287569E-4</v>
      </c>
      <c r="BB1040" s="19">
        <v>-5.339308476017568E-5</v>
      </c>
      <c r="BC1040" s="19">
        <v>1.4042353137984243E-3</v>
      </c>
      <c r="BD1040" s="19">
        <v>-2.6558997344671514E-3</v>
      </c>
      <c r="BE1040" s="19">
        <v>2.943329783142587E-3</v>
      </c>
      <c r="BF1040" s="19">
        <v>7.6186463079386322E-4</v>
      </c>
      <c r="BG1040" s="19">
        <v>3.1532792406703368E-4</v>
      </c>
      <c r="BH1040" s="19">
        <v>4.8803670401817755E-3</v>
      </c>
      <c r="BI1040" t="s">
        <v>978</v>
      </c>
      <c r="BJ1040" t="s">
        <v>858</v>
      </c>
      <c r="BK1040" s="5">
        <v>0.10747459530830383</v>
      </c>
      <c r="BL1040" s="5" t="s">
        <v>1186</v>
      </c>
      <c r="BM1040" s="5" t="s">
        <v>858</v>
      </c>
      <c r="BN1040" s="5">
        <v>-2.6740310713648796E-2</v>
      </c>
      <c r="BO1040" s="5">
        <f xml:space="preserve"> IF(ISBLANK(TBL_DATA[[#This Row],[SMALL.CAP]]),"",  SUM(TBL_DATA[[#This Row],[LARGE.CAP]:[SMALL.CAP]])*SQRT(252))</f>
        <v>0.12142768175986413</v>
      </c>
    </row>
    <row r="1041" spans="1:67" x14ac:dyDescent="0.25">
      <c r="A1041" s="3">
        <f>DATE(YEAR(TBL_DATA[[#This Row],[Date]]), MONTH(TBL_DATA[[#This Row],[Date]]), DAY(TBL_DATA[[#This Row],[Date]]))</f>
        <v>42248</v>
      </c>
      <c r="B1041" s="73" t="s">
        <v>1188</v>
      </c>
      <c r="C1041" s="11">
        <v>-5.5451196079005192E-3</v>
      </c>
      <c r="D1041" s="6">
        <v>0.22334961536930109</v>
      </c>
      <c r="E1041" s="83">
        <v>-9.1279357892031232E-3</v>
      </c>
      <c r="F1041" s="55">
        <v>0.10154888748236987</v>
      </c>
      <c r="G1041" s="121">
        <v>0.14819467561690836</v>
      </c>
      <c r="H1041" s="120">
        <v>2.896975737514627E-3</v>
      </c>
      <c r="I1041" s="55">
        <v>3.3235694503521707E-3</v>
      </c>
      <c r="J1041" s="6">
        <v>0.21309993042248335</v>
      </c>
      <c r="K1041" s="6">
        <v>0.15576046848948674</v>
      </c>
      <c r="L1041" s="6">
        <v>2.8840814738739645E-3</v>
      </c>
      <c r="M1041" s="6">
        <v>4.9828171798797755E-2</v>
      </c>
      <c r="N1041" s="6">
        <v>3.873441168331776E-2</v>
      </c>
      <c r="O1041" s="6">
        <v>-1.6508258546925947E-2</v>
      </c>
      <c r="P1041" s="55">
        <v>-8.4806545679126533E-3</v>
      </c>
      <c r="Q1041" s="55">
        <v>-7.4254693638496783E-3</v>
      </c>
      <c r="R1041" s="6">
        <v>1.176203614717819E-3</v>
      </c>
      <c r="S1041" s="83">
        <v>4.2501083051666451E-2</v>
      </c>
      <c r="T1041" s="87">
        <v>2.7674673920379082E-2</v>
      </c>
      <c r="U1041" s="83">
        <v>1.3781550984712787E-3</v>
      </c>
      <c r="V1041" s="83">
        <v>4.2749461154093442E-2</v>
      </c>
      <c r="W1041" s="29">
        <v>3.2237952509006407E-2</v>
      </c>
      <c r="X1041">
        <v>0.38496061566984785</v>
      </c>
      <c r="Y1041">
        <v>0.39466500793646081</v>
      </c>
      <c r="Z1041" s="5">
        <v>0</v>
      </c>
      <c r="AA1041">
        <v>0</v>
      </c>
      <c r="AB1041" s="5">
        <f>SUM(TBL_DATA[[#This Row],[Consumer.Discretionary.1]:[Utilities.1]])*SQRT(252)</f>
        <v>0.12049185310370004</v>
      </c>
      <c r="AC1041" s="5">
        <v>0.23461583888867002</v>
      </c>
      <c r="AD1041" s="5">
        <v>3.7717960590225003E-2</v>
      </c>
      <c r="AE1041" s="5">
        <v>3.9579100455051003E-2</v>
      </c>
      <c r="AF1041" s="5">
        <v>0.12464479276743899</v>
      </c>
      <c r="AG1041" s="5">
        <v>4.8024494682120007E-3</v>
      </c>
      <c r="AH1041" s="5">
        <v>3.8370607811943E-2</v>
      </c>
      <c r="AI1041" s="13">
        <v>0.43155755773780796</v>
      </c>
      <c r="AJ1041" s="13">
        <v>-1.6174023077919999E-2</v>
      </c>
      <c r="AK1041" s="13">
        <v>-7.3501669552820002E-3</v>
      </c>
      <c r="AL1041" s="13">
        <v>2.2926732908652998E-2</v>
      </c>
      <c r="AM1041" s="13">
        <v>-0.32515373295971212</v>
      </c>
      <c r="AN1041" s="13">
        <v>1.5685019757702334</v>
      </c>
      <c r="AO1041" s="13">
        <v>-0.98296485813514611</v>
      </c>
      <c r="AP1041" s="13">
        <v>0.58553711763508731</v>
      </c>
      <c r="AQ1041" s="13">
        <v>2.5514668339053794</v>
      </c>
      <c r="AR1041" s="19">
        <v>3.3061529923715236E-3</v>
      </c>
      <c r="AS1041" s="19">
        <v>3.4286385230597834E-4</v>
      </c>
      <c r="AT1041" s="19">
        <v>1.2169132362920508E-3</v>
      </c>
      <c r="AU1041" s="19">
        <v>5.6640951493134326E-4</v>
      </c>
      <c r="AV1041" s="19">
        <v>1.4209429936690615E-4</v>
      </c>
      <c r="AW1041" s="19">
        <v>-6.0387886460588443E-5</v>
      </c>
      <c r="AX1041" s="19">
        <v>2.6840353791319843E-4</v>
      </c>
      <c r="AY1041" s="19">
        <v>4.7987264446430478E-3</v>
      </c>
      <c r="AZ1041" s="19">
        <v>-3.1710099879554803E-3</v>
      </c>
      <c r="BA1041" s="19">
        <v>2.3826612986758015E-4</v>
      </c>
      <c r="BB1041" s="19">
        <v>-5.8158839901361203E-5</v>
      </c>
      <c r="BC1041" s="19">
        <v>1.4101129479534714E-3</v>
      </c>
      <c r="BD1041" s="19">
        <v>-2.5179356988622461E-3</v>
      </c>
      <c r="BE1041" s="19">
        <v>2.7335237155124933E-3</v>
      </c>
      <c r="BF1041" s="19">
        <v>7.3543930070533981E-4</v>
      </c>
      <c r="BG1041" s="19">
        <v>3.2603968325694953E-4</v>
      </c>
      <c r="BH1041" s="19">
        <v>4.9030933448081905E-3</v>
      </c>
      <c r="BI1041" t="s">
        <v>978</v>
      </c>
      <c r="BJ1041" t="s">
        <v>858</v>
      </c>
      <c r="BK1041" s="5">
        <v>0.10607239603996277</v>
      </c>
      <c r="BL1041" s="5" t="s">
        <v>1186</v>
      </c>
      <c r="BM1041" s="5" t="s">
        <v>858</v>
      </c>
      <c r="BN1041" s="5">
        <v>-2.5603888556361198E-2</v>
      </c>
      <c r="BO1041" s="5">
        <f xml:space="preserve"> IF(ISBLANK(TBL_DATA[[#This Row],[SMALL.CAP]]),"",  SUM(TBL_DATA[[#This Row],[LARGE.CAP]:[SMALL.CAP]])*SQRT(252))</f>
        <v>0.1204918531037</v>
      </c>
    </row>
    <row r="1042" spans="1:67" x14ac:dyDescent="0.25">
      <c r="A1042" s="3">
        <f>DATE(YEAR(TBL_DATA[[#This Row],[Date]]), MONTH(TBL_DATA[[#This Row],[Date]]), DAY(TBL_DATA[[#This Row],[Date]]))</f>
        <v>42249</v>
      </c>
      <c r="B1042" s="73" t="s">
        <v>1189</v>
      </c>
      <c r="C1042" s="11">
        <v>4.7409244030634755E-3</v>
      </c>
      <c r="D1042" s="6">
        <v>0.22914942341428368</v>
      </c>
      <c r="E1042" s="83">
        <v>1.7263705063098822E-2</v>
      </c>
      <c r="F1042" s="55">
        <v>0.10486012610666777</v>
      </c>
      <c r="G1042" s="121">
        <v>0.1625783179787855</v>
      </c>
      <c r="H1042" s="120">
        <v>2.8849864857346595E-3</v>
      </c>
      <c r="I1042" s="55">
        <v>3.4072753816709156E-2</v>
      </c>
      <c r="J1042" s="6">
        <v>0.21594990643265047</v>
      </c>
      <c r="K1042" s="6">
        <v>0.1593383443454279</v>
      </c>
      <c r="L1042" s="6">
        <v>2.8905620856195489E-3</v>
      </c>
      <c r="M1042" s="6">
        <v>5.0046297460625569E-2</v>
      </c>
      <c r="N1042" s="6">
        <v>3.7734964337614016E-2</v>
      </c>
      <c r="O1042" s="6">
        <v>-1.1845598549659719E-2</v>
      </c>
      <c r="P1042" s="55">
        <v>-8.3723486798857293E-3</v>
      </c>
      <c r="Q1042" s="55">
        <v>-7.3125443424554596E-3</v>
      </c>
      <c r="R1042" s="6">
        <v>4.4017038635399963E-3</v>
      </c>
      <c r="S1042" s="83">
        <v>4.2615746699977169E-2</v>
      </c>
      <c r="T1042" s="87">
        <v>0.10328820223493478</v>
      </c>
      <c r="U1042" s="83">
        <v>6.6000861138459932E-3</v>
      </c>
      <c r="V1042" s="83">
        <v>4.3037699866441605E-2</v>
      </c>
      <c r="W1042" s="29">
        <v>0.15335592130452985</v>
      </c>
      <c r="X1042">
        <v>0.40321001721036831</v>
      </c>
      <c r="Y1042">
        <v>0.39917207360413876</v>
      </c>
      <c r="Z1042" s="5">
        <v>0</v>
      </c>
      <c r="AA1042">
        <v>0</v>
      </c>
      <c r="AB1042" s="5">
        <f>SUM(TBL_DATA[[#This Row],[Consumer.Discretionary.1]:[Utilities.1]])*SQRT(252)</f>
        <v>0.12842415861365367</v>
      </c>
      <c r="AC1042" s="5">
        <v>0.22313082272422999</v>
      </c>
      <c r="AD1042" s="5">
        <v>3.7231796127301001E-2</v>
      </c>
      <c r="AE1042" s="5">
        <v>3.7771135090507994E-2</v>
      </c>
      <c r="AF1042" s="5">
        <v>0.12547073511455903</v>
      </c>
      <c r="AG1042" s="5">
        <v>4.7893328013169992E-3</v>
      </c>
      <c r="AH1042" s="5">
        <v>3.7977985903315997E-2</v>
      </c>
      <c r="AI1042" s="13">
        <v>0.41643147510191703</v>
      </c>
      <c r="AJ1042" s="13">
        <v>-1.5900584120949E-2</v>
      </c>
      <c r="AK1042" s="13">
        <v>-6.8407241115230003E-3</v>
      </c>
      <c r="AL1042" s="13">
        <v>2.2800284033212999E-2</v>
      </c>
      <c r="AM1042" s="13">
        <v>-0.37690196155856803</v>
      </c>
      <c r="AN1042" s="13">
        <v>1.5285073233869144</v>
      </c>
      <c r="AO1042" s="13">
        <v>-1.0225470262815928</v>
      </c>
      <c r="AP1042" s="13">
        <v>0.50596029710532164</v>
      </c>
      <c r="AQ1042" s="13">
        <v>2.5510543496685072</v>
      </c>
      <c r="AR1042" s="19">
        <v>3.2646083242212258E-3</v>
      </c>
      <c r="AS1042" s="19">
        <v>3.5430472000814924E-4</v>
      </c>
      <c r="AT1042" s="19">
        <v>1.1809049238051604E-3</v>
      </c>
      <c r="AU1042" s="19">
        <v>8.6428163928004768E-4</v>
      </c>
      <c r="AV1042" s="19">
        <v>1.4851668572787139E-4</v>
      </c>
      <c r="AW1042" s="19">
        <v>-1.4761292355658099E-4</v>
      </c>
      <c r="AX1042" s="19">
        <v>2.9654373153397708E-4</v>
      </c>
      <c r="AY1042" s="19">
        <v>5.5376581526992907E-3</v>
      </c>
      <c r="AZ1042" s="19">
        <v>-3.5692359429912121E-3</v>
      </c>
      <c r="BA1042" s="19">
        <v>2.4037698147799357E-4</v>
      </c>
      <c r="BB1042" s="19">
        <v>-8.0384720195419531E-5</v>
      </c>
      <c r="BC1042" s="19">
        <v>1.40693186128604E-3</v>
      </c>
      <c r="BD1042" s="19">
        <v>-2.6261456450918713E-3</v>
      </c>
      <c r="BE1042" s="19">
        <v>2.7910291066274655E-3</v>
      </c>
      <c r="BF1042" s="19">
        <v>1.02439879810088E-3</v>
      </c>
      <c r="BG1042" s="19">
        <v>3.3010979089207181E-4</v>
      </c>
      <c r="BH1042" s="19">
        <v>5.1636376601959183E-3</v>
      </c>
      <c r="BI1042" t="s">
        <v>978</v>
      </c>
      <c r="BJ1042" t="s">
        <v>858</v>
      </c>
      <c r="BK1042" s="5">
        <v>0.10554223507642746</v>
      </c>
      <c r="BL1042" s="5" t="s">
        <v>1183</v>
      </c>
      <c r="BM1042" s="5" t="s">
        <v>858</v>
      </c>
      <c r="BN1042" s="5">
        <v>-2.6204148307442665E-2</v>
      </c>
      <c r="BO1042" s="5">
        <f xml:space="preserve"> IF(ISBLANK(TBL_DATA[[#This Row],[SMALL.CAP]]),"",  SUM(TBL_DATA[[#This Row],[LARGE.CAP]:[SMALL.CAP]])*SQRT(252))</f>
        <v>0.12842415861365369</v>
      </c>
    </row>
    <row r="1043" spans="1:67" x14ac:dyDescent="0.25">
      <c r="A1043" s="3">
        <f>DATE(YEAR(TBL_DATA[[#This Row],[Date]]), MONTH(TBL_DATA[[#This Row],[Date]]), DAY(TBL_DATA[[#This Row],[Date]]))</f>
        <v>42250</v>
      </c>
      <c r="B1043" s="73" t="s">
        <v>1190</v>
      </c>
      <c r="C1043" s="11">
        <v>-1.9248082798337693E-3</v>
      </c>
      <c r="D1043" s="6">
        <v>0.22678354642694298</v>
      </c>
      <c r="E1043" s="83">
        <v>-1.0089893838038932E-4</v>
      </c>
      <c r="F1043" s="55">
        <v>0.10445721211937668</v>
      </c>
      <c r="G1043" s="121">
        <v>0.16172271762122944</v>
      </c>
      <c r="H1043" s="120">
        <v>2.8837017054622167E-3</v>
      </c>
      <c r="I1043" s="55">
        <v>1.4429431642303481E-2</v>
      </c>
      <c r="J1043" s="6">
        <v>0.21067837862847533</v>
      </c>
      <c r="K1043" s="6">
        <v>0.15276360977798895</v>
      </c>
      <c r="L1043" s="6">
        <v>2.8990705651723045E-3</v>
      </c>
      <c r="M1043" s="6">
        <v>4.9998474784822555E-2</v>
      </c>
      <c r="N1043" s="6">
        <v>3.793081967500133E-2</v>
      </c>
      <c r="O1043" s="6">
        <v>-1.3747606323325501E-2</v>
      </c>
      <c r="P1043" s="55">
        <v>-8.4279720850751853E-3</v>
      </c>
      <c r="Q1043" s="55">
        <v>-7.3691804635063335E-3</v>
      </c>
      <c r="R1043" s="6">
        <v>-1.3182519448877716E-3</v>
      </c>
      <c r="S1043" s="83">
        <v>4.270266337213794E-2</v>
      </c>
      <c r="T1043" s="87">
        <v>-3.0870485369956735E-2</v>
      </c>
      <c r="U1043" s="83">
        <v>1.5506750875895481E-3</v>
      </c>
      <c r="V1043" s="83">
        <v>4.3198403654876018E-2</v>
      </c>
      <c r="W1043" s="29">
        <v>3.5896583123263534E-2</v>
      </c>
      <c r="X1043">
        <v>0.40214763162454353</v>
      </c>
      <c r="Y1043">
        <v>0.39084985579885911</v>
      </c>
      <c r="Z1043" s="5">
        <v>0</v>
      </c>
      <c r="AA1043">
        <v>0</v>
      </c>
      <c r="AB1043" s="5">
        <f>SUM(TBL_DATA[[#This Row],[Consumer.Discretionary.1]:[Utilities.1]])*SQRT(252)</f>
        <v>0.12969772447532071</v>
      </c>
      <c r="AC1043" s="5">
        <v>0.23374527430421199</v>
      </c>
      <c r="AD1043" s="5">
        <v>3.7308233424329998E-2</v>
      </c>
      <c r="AE1043" s="5">
        <v>3.9131750065883E-2</v>
      </c>
      <c r="AF1043" s="5">
        <v>0.124021193401583</v>
      </c>
      <c r="AG1043" s="5">
        <v>4.8212408284970002E-3</v>
      </c>
      <c r="AH1043" s="5">
        <v>3.9144097745521002E-2</v>
      </c>
      <c r="AI1043" s="13">
        <v>0.41837034119473793</v>
      </c>
      <c r="AJ1043" s="13">
        <v>-1.2582309474675001E-2</v>
      </c>
      <c r="AK1043" s="13">
        <v>-6.9667543844330005E-3</v>
      </c>
      <c r="AL1043" s="13">
        <v>2.230242322263E-2</v>
      </c>
      <c r="AM1043" s="13">
        <v>-0.39087550164737001</v>
      </c>
      <c r="AN1043" s="13">
        <v>1.5271083852271501</v>
      </c>
      <c r="AO1043" s="13">
        <v>-1.0186883965462339</v>
      </c>
      <c r="AP1043" s="13">
        <v>0.5084199886809162</v>
      </c>
      <c r="AQ1043" s="13">
        <v>2.545796781773384</v>
      </c>
      <c r="AR1043" s="19">
        <v>3.496659880733334E-3</v>
      </c>
      <c r="AS1043" s="19">
        <v>3.2379866492676142E-4</v>
      </c>
      <c r="AT1043" s="19">
        <v>1.1165304748848852E-3</v>
      </c>
      <c r="AU1043" s="19">
        <v>9.2483942601901553E-4</v>
      </c>
      <c r="AV1043" s="19">
        <v>1.4285041006176821E-4</v>
      </c>
      <c r="AW1043" s="19">
        <v>-1.4823313279619163E-4</v>
      </c>
      <c r="AX1043" s="19">
        <v>2.7420053714238146E-4</v>
      </c>
      <c r="AY1043" s="19">
        <v>5.2689052801024256E-3</v>
      </c>
      <c r="AZ1043" s="19">
        <v>-3.4007010984112461E-3</v>
      </c>
      <c r="BA1043" s="19">
        <v>2.303155783167656E-4</v>
      </c>
      <c r="BB1043" s="19">
        <v>-5.897734067814207E-5</v>
      </c>
      <c r="BC1043" s="19">
        <v>1.5401931690193521E-3</v>
      </c>
      <c r="BD1043" s="19">
        <v>-2.4101636802924056E-3</v>
      </c>
      <c r="BE1043" s="19">
        <v>2.6178034371835842E-3</v>
      </c>
      <c r="BF1043" s="19">
        <v>1.1793004963674397E-3</v>
      </c>
      <c r="BG1043" s="19">
        <v>3.0331475621685292E-4</v>
      </c>
      <c r="BH1043" s="19">
        <v>4.9397405018069343E-3</v>
      </c>
      <c r="BI1043" t="s">
        <v>978</v>
      </c>
      <c r="BJ1043" t="s">
        <v>858</v>
      </c>
      <c r="BK1043" s="5">
        <v>0.10818503797054291</v>
      </c>
      <c r="BL1043" s="5" t="s">
        <v>1186</v>
      </c>
      <c r="BM1043" s="5" t="s">
        <v>858</v>
      </c>
      <c r="BN1043" s="5">
        <v>-2.5623366236686707E-2</v>
      </c>
      <c r="BO1043" s="5">
        <f xml:space="preserve"> IF(ISBLANK(TBL_DATA[[#This Row],[SMALL.CAP]]),"",  SUM(TBL_DATA[[#This Row],[LARGE.CAP]:[SMALL.CAP]])*SQRT(252))</f>
        <v>0.12969772447532071</v>
      </c>
    </row>
    <row r="1044" spans="1:67" x14ac:dyDescent="0.25">
      <c r="A1044" s="3">
        <f>DATE(YEAR(TBL_DATA[[#This Row],[Date]]), MONTH(TBL_DATA[[#This Row],[Date]]), DAY(TBL_DATA[[#This Row],[Date]]))</f>
        <v>42251</v>
      </c>
      <c r="B1044" s="73" t="s">
        <v>1191</v>
      </c>
      <c r="C1044" s="11">
        <v>5.2580589766221481E-4</v>
      </c>
      <c r="D1044" s="6">
        <v>0.22742859645080937</v>
      </c>
      <c r="E1044" s="83">
        <v>2.2970686910076532E-2</v>
      </c>
      <c r="F1044" s="55">
        <v>9.9008950417559194E-2</v>
      </c>
      <c r="G1044" s="121">
        <v>0.15316768091728764</v>
      </c>
      <c r="H1044" s="120">
        <v>2.849762553208623E-3</v>
      </c>
      <c r="I1044" s="55">
        <v>3.7027348321901687E-2</v>
      </c>
      <c r="J1044" s="6">
        <v>0.20266626882024771</v>
      </c>
      <c r="K1044" s="6">
        <v>0.14807100703905421</v>
      </c>
      <c r="L1044" s="6">
        <v>2.8583253594783734E-3</v>
      </c>
      <c r="M1044" s="6">
        <v>4.9159814291644247E-2</v>
      </c>
      <c r="N1044" s="6">
        <v>3.6787847744315122E-2</v>
      </c>
      <c r="O1044" s="6">
        <v>-1.3229028998146819E-2</v>
      </c>
      <c r="P1044" s="55">
        <v>-8.2065994148369844E-3</v>
      </c>
      <c r="Q1044" s="55">
        <v>-7.1655676690911326E-3</v>
      </c>
      <c r="R1044" s="6">
        <v>5.8088582452291426E-3</v>
      </c>
      <c r="S1044" s="83">
        <v>4.2797685619976017E-2</v>
      </c>
      <c r="T1044" s="87">
        <v>0.13572832645225635</v>
      </c>
      <c r="U1044" s="83">
        <v>6.9859966277661112E-3</v>
      </c>
      <c r="V1044" s="83">
        <v>4.3281658723944287E-2</v>
      </c>
      <c r="W1044" s="29">
        <v>0.16140778412222259</v>
      </c>
      <c r="X1044">
        <v>0.39136642793843168</v>
      </c>
      <c r="Y1044">
        <v>0.38479995717132592</v>
      </c>
      <c r="Z1044" s="5">
        <v>0</v>
      </c>
      <c r="AA1044">
        <v>0</v>
      </c>
      <c r="AB1044" s="5">
        <f>SUM(TBL_DATA[[#This Row],[Consumer.Discretionary.1]:[Utilities.1]])*SQRT(252)</f>
        <v>0.12642620624538653</v>
      </c>
      <c r="AC1044" s="5">
        <v>0.23878228163649798</v>
      </c>
      <c r="AD1044" s="5">
        <v>3.6930700538288001E-2</v>
      </c>
      <c r="AE1044" s="5">
        <v>4.0269220312774009E-2</v>
      </c>
      <c r="AF1044" s="5">
        <v>0.12549733348408801</v>
      </c>
      <c r="AG1044" s="5">
        <v>5.9730173398120003E-3</v>
      </c>
      <c r="AH1044" s="5">
        <v>4.1098768520697E-2</v>
      </c>
      <c r="AI1044" s="13">
        <v>0.41683412760171801</v>
      </c>
      <c r="AJ1044" s="13">
        <v>-1.4006407220192998E-2</v>
      </c>
      <c r="AK1044" s="13">
        <v>-3.888560181079E-3</v>
      </c>
      <c r="AL1044" s="13">
        <v>2.1569547943853001E-2</v>
      </c>
      <c r="AM1044" s="13">
        <v>-0.39715761272320299</v>
      </c>
      <c r="AN1044" s="13">
        <v>1.5396224042475821</v>
      </c>
      <c r="AO1044" s="13">
        <v>-1.027719986994329</v>
      </c>
      <c r="AP1044" s="13">
        <v>0.51190241725325314</v>
      </c>
      <c r="AQ1044" s="13">
        <v>2.5673423912419109</v>
      </c>
      <c r="AR1044" s="19">
        <v>3.3592531290708204E-3</v>
      </c>
      <c r="AS1044" s="19">
        <v>3.1696124095658145E-4</v>
      </c>
      <c r="AT1044" s="19">
        <v>1.0834108740792139E-3</v>
      </c>
      <c r="AU1044" s="19">
        <v>9.0893924858606947E-4</v>
      </c>
      <c r="AV1044" s="19">
        <v>1.3954783018933152E-4</v>
      </c>
      <c r="AW1044" s="19">
        <v>-1.4449822870230729E-4</v>
      </c>
      <c r="AX1044" s="19">
        <v>2.6232911607844043E-4</v>
      </c>
      <c r="AY1044" s="19">
        <v>5.1726383758534345E-3</v>
      </c>
      <c r="AZ1044" s="19">
        <v>-3.286900691910313E-3</v>
      </c>
      <c r="BA1044" s="19">
        <v>2.1057938746982905E-4</v>
      </c>
      <c r="BB1044" s="19">
        <v>-5.815787865553601E-5</v>
      </c>
      <c r="BC1044" s="19">
        <v>1.4475726093943538E-3</v>
      </c>
      <c r="BD1044" s="19">
        <v>-2.3416609093211264E-3</v>
      </c>
      <c r="BE1044" s="19">
        <v>2.5250245672493029E-3</v>
      </c>
      <c r="BF1044" s="19">
        <v>1.1639306466871661E-3</v>
      </c>
      <c r="BG1044" s="19">
        <v>2.9162380222419351E-4</v>
      </c>
      <c r="BH1044" s="19">
        <v>4.8776116867816745E-3</v>
      </c>
      <c r="BI1044" t="s">
        <v>978</v>
      </c>
      <c r="BJ1044" t="s">
        <v>858</v>
      </c>
      <c r="BK1044" s="5">
        <v>0.10686245560646057</v>
      </c>
      <c r="BL1044" s="5" t="s">
        <v>1186</v>
      </c>
      <c r="BM1044" s="5" t="s">
        <v>858</v>
      </c>
      <c r="BN1044" s="5">
        <v>-2.6370832696557045E-2</v>
      </c>
      <c r="BO1044" s="5">
        <f xml:space="preserve"> IF(ISBLANK(TBL_DATA[[#This Row],[SMALL.CAP]]),"",  SUM(TBL_DATA[[#This Row],[LARGE.CAP]:[SMALL.CAP]])*SQRT(252))</f>
        <v>0.12642620624538653</v>
      </c>
    </row>
    <row r="1045" spans="1:67" x14ac:dyDescent="0.25">
      <c r="A1045" s="3">
        <f>DATE(YEAR(TBL_DATA[[#This Row],[Date]]), MONTH(TBL_DATA[[#This Row],[Date]]), DAY(TBL_DATA[[#This Row],[Date]]))</f>
        <v>42255</v>
      </c>
      <c r="B1045" s="73" t="s">
        <v>1192</v>
      </c>
      <c r="C1045" s="11">
        <v>6.0975287461903522E-3</v>
      </c>
      <c r="D1045" s="6">
        <v>0.23491287760156432</v>
      </c>
      <c r="E1045" s="83">
        <v>4.5122578634414268E-2</v>
      </c>
      <c r="F1045" s="55">
        <v>0.10830146501315192</v>
      </c>
      <c r="G1045" s="121">
        <v>0.18577025071518158</v>
      </c>
      <c r="H1045" s="120">
        <v>2.8752294093424605E-3</v>
      </c>
      <c r="I1045" s="55">
        <v>6.3420528519653629E-2</v>
      </c>
      <c r="J1045" s="6">
        <v>0.21658041785725793</v>
      </c>
      <c r="K1045" s="6">
        <v>0.16305486717162837</v>
      </c>
      <c r="L1045" s="6">
        <v>2.9150600996733335E-3</v>
      </c>
      <c r="M1045" s="6">
        <v>5.0582383431089097E-2</v>
      </c>
      <c r="N1045" s="6">
        <v>3.6696373117612827E-2</v>
      </c>
      <c r="O1045" s="6">
        <v>-7.2121646365567171E-3</v>
      </c>
      <c r="P1045" s="55">
        <v>-8.3261723569889937E-3</v>
      </c>
      <c r="Q1045" s="55">
        <v>-7.2550156065819237E-3</v>
      </c>
      <c r="R1045" s="6">
        <v>2.2625447009333E-2</v>
      </c>
      <c r="S1045" s="83">
        <v>4.2332713047155315E-2</v>
      </c>
      <c r="T1045" s="87">
        <v>0.53446720941627412</v>
      </c>
      <c r="U1045" s="83">
        <v>2.8978878040033074E-2</v>
      </c>
      <c r="V1045" s="83">
        <v>4.2839955331970075E-2</v>
      </c>
      <c r="W1045" s="29">
        <v>0.67644510400334312</v>
      </c>
      <c r="X1045">
        <v>0.43101073155454211</v>
      </c>
      <c r="Y1045">
        <v>0.40380052893926266</v>
      </c>
      <c r="Z1045" s="5">
        <v>0</v>
      </c>
      <c r="AA1045">
        <v>0</v>
      </c>
      <c r="AB1045" s="5">
        <f>SUM(TBL_DATA[[#This Row],[Consumer.Discretionary.1]:[Utilities.1]])*SQRT(252)</f>
        <v>0.12265974782890733</v>
      </c>
      <c r="AC1045" s="5">
        <v>0.24607371698875896</v>
      </c>
      <c r="AD1045" s="5">
        <v>3.7272667417640001E-2</v>
      </c>
      <c r="AE1045" s="5">
        <v>3.8934329182738994E-2</v>
      </c>
      <c r="AF1045" s="5">
        <v>0.11541823844272001</v>
      </c>
      <c r="AG1045" s="5">
        <v>3.0309899096109998E-3</v>
      </c>
      <c r="AH1045" s="5">
        <v>4.0925387779422E-2</v>
      </c>
      <c r="AI1045" s="13">
        <v>0.408290672830255</v>
      </c>
      <c r="AJ1045" s="13">
        <v>-1.4389884748131999E-2</v>
      </c>
      <c r="AK1045" s="13">
        <v>-2.525295405044E-3</v>
      </c>
      <c r="AL1045" s="13">
        <v>2.2086416196471E-2</v>
      </c>
      <c r="AM1045" s="13">
        <v>-0.45240339136498897</v>
      </c>
      <c r="AN1045" s="13">
        <v>1.2569032805867451</v>
      </c>
      <c r="AO1045" s="13">
        <v>-0.81418943335729288</v>
      </c>
      <c r="AP1045" s="13">
        <v>0.44271384722945217</v>
      </c>
      <c r="AQ1045" s="13">
        <v>2.0710927139440378</v>
      </c>
      <c r="AR1045" s="19">
        <v>3.2495525080529766E-3</v>
      </c>
      <c r="AS1045" s="19">
        <v>3.0389874836336632E-4</v>
      </c>
      <c r="AT1045" s="19">
        <v>1.0467893216347774E-3</v>
      </c>
      <c r="AU1045" s="19">
        <v>8.6375213617984254E-4</v>
      </c>
      <c r="AV1045" s="19">
        <v>1.3524548158185906E-4</v>
      </c>
      <c r="AW1045" s="19">
        <v>-1.3806543539841986E-4</v>
      </c>
      <c r="AX1045" s="19">
        <v>2.547369739788902E-4</v>
      </c>
      <c r="AY1045" s="19">
        <v>4.9872033692429148E-3</v>
      </c>
      <c r="AZ1045" s="19">
        <v>-3.1224223714114295E-3</v>
      </c>
      <c r="BA1045" s="19">
        <v>1.999530056063307E-4</v>
      </c>
      <c r="BB1045" s="19">
        <v>-5.3805913231498944E-5</v>
      </c>
      <c r="BC1045" s="19">
        <v>1.3980554935628597E-3</v>
      </c>
      <c r="BD1045" s="19">
        <v>-2.2216665074632188E-3</v>
      </c>
      <c r="BE1045" s="19">
        <v>2.4386456131063033E-3</v>
      </c>
      <c r="BF1045" s="19">
        <v>1.113871522487504E-3</v>
      </c>
      <c r="BG1045" s="19">
        <v>2.82001622697491E-4</v>
      </c>
      <c r="BH1045" s="19">
        <v>4.7159300802086706E-3</v>
      </c>
      <c r="BI1045" t="s">
        <v>978</v>
      </c>
      <c r="BJ1045" t="s">
        <v>858</v>
      </c>
      <c r="BK1045" s="5">
        <v>9.1694273054599762E-2</v>
      </c>
      <c r="BL1045" s="5" t="s">
        <v>1186</v>
      </c>
      <c r="BM1045" s="5" t="s">
        <v>858</v>
      </c>
      <c r="BN1045" s="5">
        <v>-2.7148673310875893E-2</v>
      </c>
      <c r="BO1045" s="5">
        <f xml:space="preserve"> IF(ISBLANK(TBL_DATA[[#This Row],[SMALL.CAP]]),"",  SUM(TBL_DATA[[#This Row],[LARGE.CAP]:[SMALL.CAP]])*SQRT(252))</f>
        <v>0.12265974782890732</v>
      </c>
    </row>
    <row r="1046" spans="1:67" x14ac:dyDescent="0.25">
      <c r="A1046" s="3">
        <f>DATE(YEAR(TBL_DATA[[#This Row],[Date]]), MONTH(TBL_DATA[[#This Row],[Date]]), DAY(TBL_DATA[[#This Row],[Date]]))</f>
        <v>42256</v>
      </c>
      <c r="B1046" s="73" t="s">
        <v>1193</v>
      </c>
      <c r="C1046" s="11">
        <v>6.3711824251014976E-5</v>
      </c>
      <c r="D1046" s="6">
        <v>0.23499155615378742</v>
      </c>
      <c r="E1046" s="83">
        <v>4.9283117721344638E-2</v>
      </c>
      <c r="F1046" s="55">
        <v>0.10621403946462497</v>
      </c>
      <c r="G1046" s="121">
        <v>0.1793927520364722</v>
      </c>
      <c r="H1046" s="120">
        <v>2.8802552150420922E-3</v>
      </c>
      <c r="I1046" s="55">
        <v>5.8592690399804637E-2</v>
      </c>
      <c r="J1046" s="6">
        <v>0.21451326384052077</v>
      </c>
      <c r="K1046" s="6">
        <v>0.15851718274677415</v>
      </c>
      <c r="L1046" s="6">
        <v>2.9166607917136601E-3</v>
      </c>
      <c r="M1046" s="6">
        <v>5.0473517034007154E-2</v>
      </c>
      <c r="N1046" s="6">
        <v>3.6696373117612827E-2</v>
      </c>
      <c r="O1046" s="6">
        <v>-7.1489123124715004E-3</v>
      </c>
      <c r="P1046" s="55">
        <v>-8.3345002746937381E-3</v>
      </c>
      <c r="Q1046" s="55">
        <v>-7.2656489311935151E-3</v>
      </c>
      <c r="R1046" s="6">
        <v>1.8392588651981345E-2</v>
      </c>
      <c r="S1046" s="83">
        <v>4.2074826354254705E-2</v>
      </c>
      <c r="T1046" s="87">
        <v>0.43713997764654933</v>
      </c>
      <c r="U1046" s="83">
        <v>2.1087864002965473E-2</v>
      </c>
      <c r="V1046" s="83">
        <v>4.263607982888807E-2</v>
      </c>
      <c r="W1046" s="29">
        <v>0.49460138191873337</v>
      </c>
      <c r="X1046">
        <v>0.42354781552555815</v>
      </c>
      <c r="Y1046">
        <v>0.39814216399016844</v>
      </c>
      <c r="Z1046" s="5">
        <v>0</v>
      </c>
      <c r="AA1046">
        <v>0</v>
      </c>
      <c r="AB1046" s="5">
        <f>SUM(TBL_DATA[[#This Row],[Consumer.Discretionary.1]:[Utilities.1]])*SQRT(252)</f>
        <v>0.11893456498323114</v>
      </c>
      <c r="AC1046" s="5">
        <v>0.248355994246969</v>
      </c>
      <c r="AD1046" s="5">
        <v>3.7491779616512004E-2</v>
      </c>
      <c r="AE1046" s="5">
        <v>3.6796310289961998E-2</v>
      </c>
      <c r="AF1046" s="5">
        <v>0.113111141101027</v>
      </c>
      <c r="AG1046" s="5">
        <v>4.6568175450700001E-3</v>
      </c>
      <c r="AH1046" s="5">
        <v>4.1675090446433999E-2</v>
      </c>
      <c r="AI1046" s="13">
        <v>0.38622659271656201</v>
      </c>
      <c r="AJ1046" s="13">
        <v>-1.4434059969996001E-2</v>
      </c>
      <c r="AK1046" s="13">
        <v>-2.6727732942319997E-3</v>
      </c>
      <c r="AL1046" s="13">
        <v>2.2146473782662001E-2</v>
      </c>
      <c r="AM1046" s="13">
        <v>-0.44912939756716408</v>
      </c>
      <c r="AN1046" s="13">
        <v>1.2408800870456567</v>
      </c>
      <c r="AO1046" s="13">
        <v>-0.81665611813185091</v>
      </c>
      <c r="AP1046" s="13">
        <v>0.42422396891380576</v>
      </c>
      <c r="AQ1046" s="13">
        <v>2.0575362051775077</v>
      </c>
      <c r="AR1046" s="19">
        <v>3.1220963262195232E-3</v>
      </c>
      <c r="AS1046" s="19">
        <v>2.935551103783424E-4</v>
      </c>
      <c r="AT1046" s="19">
        <v>1.0176752279199954E-3</v>
      </c>
      <c r="AU1046" s="19">
        <v>8.331738320003422E-4</v>
      </c>
      <c r="AV1046" s="19">
        <v>1.3095972193232346E-4</v>
      </c>
      <c r="AW1046" s="19">
        <v>-1.3207117829126878E-4</v>
      </c>
      <c r="AX1046" s="19">
        <v>2.4780054306075848E-4</v>
      </c>
      <c r="AY1046" s="19">
        <v>4.8258018970028307E-3</v>
      </c>
      <c r="AZ1046" s="19">
        <v>-2.9872892902926503E-3</v>
      </c>
      <c r="BA1046" s="19">
        <v>1.9221910548423136E-4</v>
      </c>
      <c r="BB1046" s="19">
        <v>-5.174793266965256E-5</v>
      </c>
      <c r="BC1046" s="19">
        <v>1.3424563477368052E-3</v>
      </c>
      <c r="BD1046" s="19">
        <v>-2.1292265332827367E-3</v>
      </c>
      <c r="BE1046" s="19">
        <v>2.3647355115493608E-3</v>
      </c>
      <c r="BF1046" s="19">
        <v>1.0722126552370217E-3</v>
      </c>
      <c r="BG1046" s="19">
        <v>2.7434612903969551E-4</v>
      </c>
      <c r="BH1046" s="19">
        <v>4.5676492524646291E-3</v>
      </c>
      <c r="BI1046" t="s">
        <v>929</v>
      </c>
      <c r="BJ1046" t="s">
        <v>858</v>
      </c>
      <c r="BK1046" s="5">
        <v>7.5801543891429901E-2</v>
      </c>
      <c r="BL1046" s="5" t="s">
        <v>1186</v>
      </c>
      <c r="BM1046" s="5" t="s">
        <v>858</v>
      </c>
      <c r="BN1046" s="5">
        <v>-2.6125393807888031E-2</v>
      </c>
      <c r="BO1046" s="5">
        <f xml:space="preserve"> IF(ISBLANK(TBL_DATA[[#This Row],[SMALL.CAP]]),"",  SUM(TBL_DATA[[#This Row],[LARGE.CAP]:[SMALL.CAP]])*SQRT(252))</f>
        <v>0.11893456498323116</v>
      </c>
    </row>
    <row r="1047" spans="1:67" x14ac:dyDescent="0.25">
      <c r="A1047" s="3">
        <f>DATE(YEAR(TBL_DATA[[#This Row],[Date]]), MONTH(TBL_DATA[[#This Row],[Date]]), DAY(TBL_DATA[[#This Row],[Date]]))</f>
        <v>42257</v>
      </c>
      <c r="B1047" s="73" t="s">
        <v>1194</v>
      </c>
      <c r="C1047" s="11">
        <v>2.2674714926778673E-3</v>
      </c>
      <c r="D1047" s="6">
        <v>0.23779186430106392</v>
      </c>
      <c r="E1047" s="83">
        <v>6.460784921861018E-2</v>
      </c>
      <c r="F1047" s="55">
        <v>0.10780536983411355</v>
      </c>
      <c r="G1047" s="121">
        <v>0.18487893767107882</v>
      </c>
      <c r="H1047" s="120">
        <v>2.8746557097568881E-3</v>
      </c>
      <c r="I1047" s="55">
        <v>7.7340674629076567E-2</v>
      </c>
      <c r="J1047" s="6">
        <v>0.21667238239046629</v>
      </c>
      <c r="K1047" s="6">
        <v>0.16095619259248256</v>
      </c>
      <c r="L1047" s="6">
        <v>2.9165343674687969E-3</v>
      </c>
      <c r="M1047" s="6">
        <v>5.0544633353908491E-2</v>
      </c>
      <c r="N1047" s="6">
        <v>3.6555637664155677E-2</v>
      </c>
      <c r="O1047" s="6">
        <v>-4.8976507746658626E-3</v>
      </c>
      <c r="P1047" s="55">
        <v>-8.2848709967238733E-3</v>
      </c>
      <c r="Q1047" s="55">
        <v>-7.2145136600110099E-3</v>
      </c>
      <c r="R1047" s="6">
        <v>1.9652172734056839E-2</v>
      </c>
      <c r="S1047" s="83">
        <v>4.2111925688830973E-2</v>
      </c>
      <c r="T1047" s="87">
        <v>0.46666525960528649</v>
      </c>
      <c r="U1047" s="83">
        <v>2.3872116264340493E-2</v>
      </c>
      <c r="V1047" s="83">
        <v>4.2744328306231073E-2</v>
      </c>
      <c r="W1047" s="29">
        <v>0.5584861713889776</v>
      </c>
      <c r="X1047">
        <v>0.42997550822236241</v>
      </c>
      <c r="Y1047">
        <v>0.40119346030622516</v>
      </c>
      <c r="Z1047" s="5">
        <v>0</v>
      </c>
      <c r="AA1047">
        <v>0</v>
      </c>
      <c r="AB1047" s="5">
        <f>SUM(TBL_DATA[[#This Row],[Consumer.Discretionary.1]:[Utilities.1]])*SQRT(252)</f>
        <v>0.11615904375822635</v>
      </c>
      <c r="AC1047" s="5">
        <v>0.24110623525150804</v>
      </c>
      <c r="AD1047" s="5">
        <v>3.8190044099868994E-2</v>
      </c>
      <c r="AE1047" s="5">
        <v>3.6097242940432997E-2</v>
      </c>
      <c r="AF1047" s="5">
        <v>0.11617518763956201</v>
      </c>
      <c r="AG1047" s="5">
        <v>1.1547189479891E-2</v>
      </c>
      <c r="AH1047" s="5">
        <v>4.1816561438963E-2</v>
      </c>
      <c r="AI1047" s="13">
        <v>0.384135698249362</v>
      </c>
      <c r="AJ1047" s="13">
        <v>-1.4407407451080999E-2</v>
      </c>
      <c r="AK1047" s="13">
        <v>-2.7346709107389996E-3</v>
      </c>
      <c r="AL1047" s="13">
        <v>2.2289703464876999E-2</v>
      </c>
      <c r="AM1047" s="13">
        <v>-0.43718700832106205</v>
      </c>
      <c r="AN1047" s="13">
        <v>1.2737495741772409</v>
      </c>
      <c r="AO1047" s="13">
        <v>-0.83672079829565793</v>
      </c>
      <c r="AP1047" s="13">
        <v>0.43702877588158295</v>
      </c>
      <c r="AQ1047" s="13">
        <v>2.110470372472899</v>
      </c>
      <c r="AR1047" s="19">
        <v>3.1398317745720094E-3</v>
      </c>
      <c r="AS1047" s="19">
        <v>2.8053176963227391E-4</v>
      </c>
      <c r="AT1047" s="19">
        <v>9.989041859641396E-4</v>
      </c>
      <c r="AU1047" s="19">
        <v>8.1476591491591794E-4</v>
      </c>
      <c r="AV1047" s="19">
        <v>1.2610571017889451E-4</v>
      </c>
      <c r="AW1047" s="19">
        <v>-1.3264666177438054E-4</v>
      </c>
      <c r="AX1047" s="19">
        <v>2.3787808192543298E-4</v>
      </c>
      <c r="AY1047" s="19">
        <v>4.7350230432325743E-3</v>
      </c>
      <c r="AZ1047" s="19">
        <v>-3.0137049744455098E-3</v>
      </c>
      <c r="BA1047" s="19">
        <v>1.8651313952775368E-4</v>
      </c>
      <c r="BB1047" s="19">
        <v>-5.5870023840142675E-5</v>
      </c>
      <c r="BC1047" s="19">
        <v>1.303162529957561E-3</v>
      </c>
      <c r="BD1047" s="19">
        <v>-2.1233960167621416E-3</v>
      </c>
      <c r="BE1047" s="19">
        <v>2.3623386027804482E-3</v>
      </c>
      <c r="BF1047" s="19">
        <v>1.0660582925433163E-3</v>
      </c>
      <c r="BG1047" s="19">
        <v>2.5338717535016049E-4</v>
      </c>
      <c r="BH1047" s="19">
        <v>4.455781376019618E-3</v>
      </c>
      <c r="BI1047" t="s">
        <v>929</v>
      </c>
      <c r="BJ1047" t="s">
        <v>858</v>
      </c>
      <c r="BK1047" s="5">
        <v>7.4437089264392853E-2</v>
      </c>
      <c r="BL1047" s="5" t="s">
        <v>1186</v>
      </c>
      <c r="BM1047" s="5" t="s">
        <v>858</v>
      </c>
      <c r="BN1047" s="5">
        <v>-2.668757364153862E-2</v>
      </c>
      <c r="BO1047" s="5">
        <f xml:space="preserve"> IF(ISBLANK(TBL_DATA[[#This Row],[SMALL.CAP]]),"",  SUM(TBL_DATA[[#This Row],[LARGE.CAP]:[SMALL.CAP]])*SQRT(252))</f>
        <v>0.11615904375822632</v>
      </c>
    </row>
    <row r="1048" spans="1:67" x14ac:dyDescent="0.25">
      <c r="A1048" s="3">
        <f>DATE(YEAR(TBL_DATA[[#This Row],[Date]]), MONTH(TBL_DATA[[#This Row],[Date]]), DAY(TBL_DATA[[#This Row],[Date]]))</f>
        <v>42258</v>
      </c>
      <c r="B1048" s="73" t="s">
        <v>1195</v>
      </c>
      <c r="C1048" s="11">
        <v>6.426754703976246E-3</v>
      </c>
      <c r="D1048" s="6">
        <v>0.24574684898750432</v>
      </c>
      <c r="E1048" s="83">
        <v>0.10055779049715663</v>
      </c>
      <c r="F1048" s="55">
        <v>0.10947494375867518</v>
      </c>
      <c r="G1048" s="121">
        <v>0.1824677987307558</v>
      </c>
      <c r="H1048" s="120">
        <v>2.9424111663985827E-3</v>
      </c>
      <c r="I1048" s="55">
        <v>0.11863504469483743</v>
      </c>
      <c r="J1048" s="6">
        <v>0.21940524467335887</v>
      </c>
      <c r="K1048" s="6">
        <v>0.1580613859831056</v>
      </c>
      <c r="L1048" s="6">
        <v>2.9860091911762059E-3</v>
      </c>
      <c r="M1048" s="6">
        <v>5.1659618723376127E-2</v>
      </c>
      <c r="N1048" s="6">
        <v>3.6042770911019137E-2</v>
      </c>
      <c r="O1048" s="6">
        <v>0</v>
      </c>
      <c r="P1048" s="55">
        <v>-8.3201374371365423E-3</v>
      </c>
      <c r="Q1048" s="55">
        <v>-7.2261686368251428E-3</v>
      </c>
      <c r="R1048" s="6">
        <v>3.4061608726443149E-2</v>
      </c>
      <c r="S1048" s="83">
        <v>4.2851657391357309E-2</v>
      </c>
      <c r="T1048" s="87">
        <v>0.79487260936873327</v>
      </c>
      <c r="U1048" s="83">
        <v>4.0060656098560576E-2</v>
      </c>
      <c r="V1048" s="83">
        <v>4.3587186537257433E-2</v>
      </c>
      <c r="W1048" s="29">
        <v>0.91909249669779791</v>
      </c>
      <c r="X1048">
        <v>0.42716249686829466</v>
      </c>
      <c r="Y1048">
        <v>0.39756934738873617</v>
      </c>
      <c r="Z1048" s="5">
        <v>0</v>
      </c>
      <c r="AA1048">
        <v>0</v>
      </c>
      <c r="AB1048" s="5">
        <f>SUM(TBL_DATA[[#This Row],[Consumer.Discretionary.1]:[Utilities.1]])*SQRT(252)</f>
        <v>0.11338647591645537</v>
      </c>
      <c r="AC1048" s="5">
        <v>0.24561846459177494</v>
      </c>
      <c r="AD1048" s="5">
        <v>3.7478638144481005E-2</v>
      </c>
      <c r="AE1048" s="5">
        <v>3.8097981502517003E-2</v>
      </c>
      <c r="AF1048" s="5">
        <v>0.11823672572888599</v>
      </c>
      <c r="AG1048" s="5">
        <v>1.2682587459768999E-2</v>
      </c>
      <c r="AH1048" s="5">
        <v>3.9614247392643E-2</v>
      </c>
      <c r="AI1048" s="13">
        <v>0.38464015398165302</v>
      </c>
      <c r="AJ1048" s="13">
        <v>-1.4472193891289E-2</v>
      </c>
      <c r="AK1048" s="13">
        <v>-2.4231625053779998E-3</v>
      </c>
      <c r="AL1048" s="13">
        <v>2.1928039646489001E-2</v>
      </c>
      <c r="AM1048" s="13">
        <v>-0.40595521107370602</v>
      </c>
      <c r="AN1048" s="13">
        <v>1.2479407273119973</v>
      </c>
      <c r="AO1048" s="13">
        <v>-0.77249445633415714</v>
      </c>
      <c r="AP1048" s="13">
        <v>0.4754462709778402</v>
      </c>
      <c r="AQ1048" s="13">
        <v>2.0204351836461543</v>
      </c>
      <c r="AR1048" s="19">
        <v>3.0347226885397765E-3</v>
      </c>
      <c r="AS1048" s="19">
        <v>2.5444013334890444E-4</v>
      </c>
      <c r="AT1048" s="19">
        <v>9.5584691983280855E-4</v>
      </c>
      <c r="AU1048" s="19">
        <v>7.8017420256104705E-4</v>
      </c>
      <c r="AV1048" s="19">
        <v>1.281269698843964E-4</v>
      </c>
      <c r="AW1048" s="19">
        <v>-1.2536570933750337E-4</v>
      </c>
      <c r="AX1048" s="19">
        <v>2.3072482259534752E-4</v>
      </c>
      <c r="AY1048" s="19">
        <v>4.5860234193101082E-3</v>
      </c>
      <c r="AZ1048" s="19">
        <v>-2.8310012481875943E-3</v>
      </c>
      <c r="BA1048" s="19">
        <v>1.7857585657175227E-4</v>
      </c>
      <c r="BB1048" s="19">
        <v>-4.9591452429626349E-5</v>
      </c>
      <c r="BC1048" s="19">
        <v>1.2578877100859643E-3</v>
      </c>
      <c r="BD1048" s="19">
        <v>-2.0299647799268115E-3</v>
      </c>
      <c r="BE1048" s="19">
        <v>2.2705820457527555E-3</v>
      </c>
      <c r="BF1048" s="19">
        <v>1.0479759595687648E-3</v>
      </c>
      <c r="BG1048" s="19">
        <v>2.3393593137053804E-4</v>
      </c>
      <c r="BH1048" s="19">
        <v>4.3622597358382049E-3</v>
      </c>
      <c r="BI1048" t="s">
        <v>929</v>
      </c>
      <c r="BJ1048" t="s">
        <v>858</v>
      </c>
      <c r="BK1048" s="5">
        <v>7.4202880263328552E-2</v>
      </c>
      <c r="BL1048" s="5" t="s">
        <v>1186</v>
      </c>
      <c r="BM1048" s="5" t="s">
        <v>858</v>
      </c>
      <c r="BN1048" s="5">
        <v>-2.5439735502004623E-2</v>
      </c>
      <c r="BO1048" s="5">
        <f xml:space="preserve"> IF(ISBLANK(TBL_DATA[[#This Row],[SMALL.CAP]]),"",  SUM(TBL_DATA[[#This Row],[LARGE.CAP]:[SMALL.CAP]])*SQRT(252))</f>
        <v>0.1133864759164554</v>
      </c>
    </row>
    <row r="1049" spans="1:67" x14ac:dyDescent="0.25">
      <c r="A1049" s="3">
        <f>DATE(YEAR(TBL_DATA[[#This Row],[Date]]), MONTH(TBL_DATA[[#This Row],[Date]]), DAY(TBL_DATA[[#This Row],[Date]]))</f>
        <v>42261</v>
      </c>
      <c r="B1049" s="73" t="s">
        <v>1196</v>
      </c>
      <c r="C1049" s="11">
        <v>2.6551356942995379E-3</v>
      </c>
      <c r="D1049" s="6">
        <v>0.24905447591231233</v>
      </c>
      <c r="E1049" s="83">
        <v>0.10294981873807396</v>
      </c>
      <c r="F1049" s="55">
        <v>0.10942752739162002</v>
      </c>
      <c r="G1049" s="121">
        <v>0.18154371776090972</v>
      </c>
      <c r="H1049" s="120">
        <v>2.9496948065924574E-3</v>
      </c>
      <c r="I1049" s="55">
        <v>0.12085132930881426</v>
      </c>
      <c r="J1049" s="6">
        <v>0.21977127158923243</v>
      </c>
      <c r="K1049" s="6">
        <v>0.15787663069325117</v>
      </c>
      <c r="L1049" s="6">
        <v>2.9920386546896539E-3</v>
      </c>
      <c r="M1049" s="6">
        <v>5.1758253180875034E-2</v>
      </c>
      <c r="N1049" s="6">
        <v>3.6042770911019137E-2</v>
      </c>
      <c r="O1049" s="6">
        <v>0</v>
      </c>
      <c r="P1049" s="55">
        <v>-8.3269059840100738E-3</v>
      </c>
      <c r="Q1049" s="55">
        <v>-7.230848453239451E-3</v>
      </c>
      <c r="R1049" s="6">
        <v>4.0028537992181423E-2</v>
      </c>
      <c r="S1049" s="83">
        <v>4.3060715217217299E-2</v>
      </c>
      <c r="T1049" s="87">
        <v>0.92958367714655388</v>
      </c>
      <c r="U1049" s="83">
        <v>4.4495835318375532E-2</v>
      </c>
      <c r="V1049" s="83">
        <v>4.3768324729191607E-2</v>
      </c>
      <c r="W1049" s="29">
        <v>1.016621851388767</v>
      </c>
      <c r="X1049">
        <v>0.42607947352684067</v>
      </c>
      <c r="Y1049">
        <v>0.39733692339531096</v>
      </c>
      <c r="Z1049" s="5">
        <v>0</v>
      </c>
      <c r="AA1049">
        <v>0</v>
      </c>
      <c r="AB1049" s="5">
        <f>SUM(TBL_DATA[[#This Row],[Consumer.Discretionary.1]:[Utilities.1]])*SQRT(252)</f>
        <v>0.1107253962628471</v>
      </c>
      <c r="AC1049" s="5">
        <v>0.24578366806448401</v>
      </c>
      <c r="AD1049" s="5">
        <v>3.3263057801616001E-2</v>
      </c>
      <c r="AE1049" s="5">
        <v>3.7191251181909003E-2</v>
      </c>
      <c r="AF1049" s="5">
        <v>0.117182580012404</v>
      </c>
      <c r="AG1049" s="5">
        <v>1.3371766934811E-2</v>
      </c>
      <c r="AH1049" s="5">
        <v>4.0460837115847997E-2</v>
      </c>
      <c r="AI1049" s="13">
        <v>0.38493592142496508</v>
      </c>
      <c r="AJ1049" s="13">
        <v>-1.3982056031011001E-2</v>
      </c>
      <c r="AK1049" s="13">
        <v>-2.5415975725450002E-3</v>
      </c>
      <c r="AL1049" s="13">
        <v>1.6465087257982999E-2</v>
      </c>
      <c r="AM1049" s="13">
        <v>-0.43709364775263193</v>
      </c>
      <c r="AN1049" s="13">
        <v>1.2698647504850653</v>
      </c>
      <c r="AO1049" s="13">
        <v>-0.83482788204723302</v>
      </c>
      <c r="AP1049" s="13">
        <v>0.43503686843783229</v>
      </c>
      <c r="AQ1049" s="13">
        <v>2.1046926325322985</v>
      </c>
      <c r="AR1049" s="19">
        <v>2.9445200067555648E-3</v>
      </c>
      <c r="AS1049" s="19">
        <v>2.2735888528604837E-4</v>
      </c>
      <c r="AT1049" s="19">
        <v>9.8791309154473532E-4</v>
      </c>
      <c r="AU1049" s="19">
        <v>7.6493696693615096E-4</v>
      </c>
      <c r="AV1049" s="19">
        <v>1.2377718646375594E-4</v>
      </c>
      <c r="AW1049" s="19">
        <v>-1.1775292985341518E-4</v>
      </c>
      <c r="AX1049" s="19">
        <v>2.1331033968731986E-4</v>
      </c>
      <c r="AY1049" s="19">
        <v>4.478049069387072E-3</v>
      </c>
      <c r="AZ1049" s="19">
        <v>-2.7630537536480928E-3</v>
      </c>
      <c r="BA1049" s="19">
        <v>1.6257778768360753E-4</v>
      </c>
      <c r="BB1049" s="19">
        <v>-4.6592309038604742E-5</v>
      </c>
      <c r="BC1049" s="19">
        <v>1.2151503606657253E-3</v>
      </c>
      <c r="BD1049" s="19">
        <v>-1.9919003804709143E-3</v>
      </c>
      <c r="BE1049" s="19">
        <v>2.1881600538523225E-3</v>
      </c>
      <c r="BF1049" s="19">
        <v>1.0571590251148223E-3</v>
      </c>
      <c r="BG1049" s="19">
        <v>2.0705299106914135E-4</v>
      </c>
      <c r="BH1049" s="19">
        <v>4.2994222909730441E-3</v>
      </c>
      <c r="BI1049" t="s">
        <v>929</v>
      </c>
      <c r="BJ1049" t="s">
        <v>858</v>
      </c>
      <c r="BK1049" s="5">
        <v>7.3533505201339722E-2</v>
      </c>
      <c r="BL1049" s="5" t="s">
        <v>1186</v>
      </c>
      <c r="BM1049" s="5" t="s">
        <v>858</v>
      </c>
      <c r="BN1049" s="5">
        <v>-2.5227891281247139E-2</v>
      </c>
      <c r="BO1049" s="5">
        <f xml:space="preserve"> IF(ISBLANK(TBL_DATA[[#This Row],[SMALL.CAP]]),"",  SUM(TBL_DATA[[#This Row],[LARGE.CAP]:[SMALL.CAP]])*SQRT(252))</f>
        <v>0.11072539626284707</v>
      </c>
    </row>
    <row r="1050" spans="1:67" x14ac:dyDescent="0.25">
      <c r="A1050" s="3">
        <f>DATE(YEAR(TBL_DATA[[#This Row],[Date]]), MONTH(TBL_DATA[[#This Row],[Date]]), DAY(TBL_DATA[[#This Row],[Date]]))</f>
        <v>42262</v>
      </c>
      <c r="B1050" s="73" t="s">
        <v>1197</v>
      </c>
      <c r="C1050" s="11">
        <v>1.6997031264024177E-3</v>
      </c>
      <c r="D1050" s="6">
        <v>0.25117749771006737</v>
      </c>
      <c r="E1050" s="83">
        <v>9.8358587249887997E-2</v>
      </c>
      <c r="F1050" s="55">
        <v>0.10871735385610071</v>
      </c>
      <c r="G1050" s="121">
        <v>0.18196978335015812</v>
      </c>
      <c r="H1050" s="120">
        <v>2.9473729892287737E-3</v>
      </c>
      <c r="I1050" s="55">
        <v>0.11745064539801398</v>
      </c>
      <c r="J1050" s="6">
        <v>0.22016490235947636</v>
      </c>
      <c r="K1050" s="6">
        <v>0.15942744675553502</v>
      </c>
      <c r="L1050" s="6">
        <v>2.9877071656826716E-3</v>
      </c>
      <c r="M1050" s="6">
        <v>5.1730978891947235E-2</v>
      </c>
      <c r="N1050" s="6">
        <v>3.6042770911019137E-2</v>
      </c>
      <c r="O1050" s="6">
        <v>0</v>
      </c>
      <c r="P1050" s="55">
        <v>-8.3259847617222823E-3</v>
      </c>
      <c r="Q1050" s="55">
        <v>-7.2305048043421532E-3</v>
      </c>
      <c r="R1050" s="6">
        <v>3.4500787907458808E-2</v>
      </c>
      <c r="S1050" s="83">
        <v>4.2890339303399097E-2</v>
      </c>
      <c r="T1050" s="87">
        <v>0.80439531297260192</v>
      </c>
      <c r="U1050" s="83">
        <v>4.1738264949350956E-2</v>
      </c>
      <c r="V1050" s="83">
        <v>4.3673278073227642E-2</v>
      </c>
      <c r="W1050" s="29">
        <v>0.95569343064580081</v>
      </c>
      <c r="X1050">
        <v>0.426579164224131</v>
      </c>
      <c r="Y1050">
        <v>0.39928366702826074</v>
      </c>
      <c r="Z1050" s="5">
        <v>0</v>
      </c>
      <c r="AA1050">
        <v>0</v>
      </c>
      <c r="AB1050" s="5">
        <f>SUM(TBL_DATA[[#This Row],[Consumer.Discretionary.1]:[Utilities.1]])*SQRT(252)</f>
        <v>0.10747177698905963</v>
      </c>
      <c r="AC1050" s="5">
        <v>0.24609673615704297</v>
      </c>
      <c r="AD1050" s="5">
        <v>2.0401158547443999E-2</v>
      </c>
      <c r="AE1050" s="5">
        <v>3.5977347003819E-2</v>
      </c>
      <c r="AF1050" s="5">
        <v>0.114035016154467</v>
      </c>
      <c r="AG1050" s="5">
        <v>1.1505694523045E-2</v>
      </c>
      <c r="AH1050" s="5">
        <v>4.0569941517186001E-2</v>
      </c>
      <c r="AI1050" s="13">
        <v>0.38493512745295105</v>
      </c>
      <c r="AJ1050" s="13">
        <v>-1.4375280138870001E-2</v>
      </c>
      <c r="AK1050" s="13">
        <v>-3.174672963064E-3</v>
      </c>
      <c r="AL1050" s="13">
        <v>1.6431771841797001E-2</v>
      </c>
      <c r="AM1050" s="13">
        <v>-0.39992721758258298</v>
      </c>
      <c r="AN1050" s="13">
        <v>1.2494867661782618</v>
      </c>
      <c r="AO1050" s="13">
        <v>-0.79701114366502701</v>
      </c>
      <c r="AP1050" s="13">
        <v>0.45247562251323481</v>
      </c>
      <c r="AQ1050" s="13">
        <v>2.0464979098432887</v>
      </c>
      <c r="AR1050" s="19">
        <v>2.8489977308126489E-3</v>
      </c>
      <c r="AS1050" s="19">
        <v>2.1932334577466346E-4</v>
      </c>
      <c r="AT1050" s="19">
        <v>9.5511554760821927E-4</v>
      </c>
      <c r="AU1050" s="19">
        <v>7.4715391802546952E-4</v>
      </c>
      <c r="AV1050" s="19">
        <v>1.2155162393385075E-4</v>
      </c>
      <c r="AW1050" s="19">
        <v>-1.1791922794404413E-4</v>
      </c>
      <c r="AX1050" s="19">
        <v>2.0939014720696897E-4</v>
      </c>
      <c r="AY1050" s="19">
        <v>4.3643646947912271E-3</v>
      </c>
      <c r="AZ1050" s="19">
        <v>-2.6907175999624834E-3</v>
      </c>
      <c r="BA1050" s="19">
        <v>1.5874642837340272E-4</v>
      </c>
      <c r="BB1050" s="19">
        <v>-4.5921016447406923E-5</v>
      </c>
      <c r="BC1050" s="19">
        <v>1.1901991613503841E-3</v>
      </c>
      <c r="BD1050" s="19">
        <v>-1.941934145026218E-3</v>
      </c>
      <c r="BE1050" s="19">
        <v>2.1272048151732168E-3</v>
      </c>
      <c r="BF1050" s="19">
        <v>1.026929087570628E-3</v>
      </c>
      <c r="BG1050" s="19">
        <v>2.0020156124330235E-4</v>
      </c>
      <c r="BH1050" s="19">
        <v>4.1674851118612029E-3</v>
      </c>
      <c r="BI1050" t="s">
        <v>1198</v>
      </c>
      <c r="BJ1050" t="s">
        <v>858</v>
      </c>
      <c r="BK1050" s="5">
        <v>7.4464365839958191E-2</v>
      </c>
      <c r="BL1050" s="5" t="s">
        <v>1186</v>
      </c>
      <c r="BM1050" s="5" t="s">
        <v>858</v>
      </c>
      <c r="BN1050" s="5">
        <v>-2.5053266435861588E-2</v>
      </c>
      <c r="BO1050" s="5">
        <f xml:space="preserve"> IF(ISBLANK(TBL_DATA[[#This Row],[SMALL.CAP]]),"",  SUM(TBL_DATA[[#This Row],[LARGE.CAP]:[SMALL.CAP]])*SQRT(252))</f>
        <v>0.10747177698905959</v>
      </c>
    </row>
    <row r="1051" spans="1:67" x14ac:dyDescent="0.25">
      <c r="A1051" s="3">
        <f>DATE(YEAR(TBL_DATA[[#This Row],[Date]]), MONTH(TBL_DATA[[#This Row],[Date]]), DAY(TBL_DATA[[#This Row],[Date]]))</f>
        <v>42263</v>
      </c>
      <c r="B1051" s="73" t="s">
        <v>1199</v>
      </c>
      <c r="C1051" s="11">
        <v>9.8630958109636947E-4</v>
      </c>
      <c r="D1051" s="6">
        <v>0.25241154606371108</v>
      </c>
      <c r="E1051" s="83">
        <v>0.10238880925575211</v>
      </c>
      <c r="F1051" s="55">
        <v>0.10873282046422612</v>
      </c>
      <c r="G1051" s="121">
        <v>0.1836225677363357</v>
      </c>
      <c r="H1051" s="120">
        <v>2.9433545229538994E-3</v>
      </c>
      <c r="I1051" s="55">
        <v>0.12053816130202066</v>
      </c>
      <c r="J1051" s="6">
        <v>0.21951776318793348</v>
      </c>
      <c r="K1051" s="6">
        <v>0.16095434267159017</v>
      </c>
      <c r="L1051" s="6">
        <v>2.9839385626275728E-3</v>
      </c>
      <c r="M1051" s="6">
        <v>5.1712716303003205E-2</v>
      </c>
      <c r="N1051" s="6">
        <v>3.6018444740998391E-2</v>
      </c>
      <c r="O1051" s="6">
        <v>0</v>
      </c>
      <c r="P1051" s="55">
        <v>-8.2967794016918905E-3</v>
      </c>
      <c r="Q1051" s="55">
        <v>-7.2016861816321552E-3</v>
      </c>
      <c r="R1051" s="6">
        <v>3.3920718513513082E-2</v>
      </c>
      <c r="S1051" s="83">
        <v>4.2891188041490974E-2</v>
      </c>
      <c r="T1051" s="87">
        <v>0.79085518640098595</v>
      </c>
      <c r="U1051" s="83">
        <v>4.0558897684184414E-2</v>
      </c>
      <c r="V1051" s="83">
        <v>4.3677071529293357E-2</v>
      </c>
      <c r="W1051" s="29">
        <v>0.92860844979000834</v>
      </c>
      <c r="X1051">
        <v>0.42851203919649183</v>
      </c>
      <c r="Y1051">
        <v>0.40119115477735828</v>
      </c>
      <c r="Z1051" s="5">
        <v>0</v>
      </c>
      <c r="AA1051">
        <v>0</v>
      </c>
      <c r="AB1051" s="5">
        <f>SUM(TBL_DATA[[#This Row],[Consumer.Discretionary.1]:[Utilities.1]])*SQRT(252)</f>
        <v>0.10507565002544758</v>
      </c>
      <c r="AC1051" s="5">
        <v>0.25350427462088709</v>
      </c>
      <c r="AD1051" s="5">
        <v>1.9719275394050995E-2</v>
      </c>
      <c r="AE1051" s="5">
        <v>3.3394895723757007E-2</v>
      </c>
      <c r="AF1051" s="5">
        <v>0.11204978337404899</v>
      </c>
      <c r="AG1051" s="5">
        <v>1.1547998959807E-2</v>
      </c>
      <c r="AH1051" s="5">
        <v>4.3585244177685001E-2</v>
      </c>
      <c r="AI1051" s="13">
        <v>0.37187740075167003</v>
      </c>
      <c r="AJ1051" s="13">
        <v>-1.5238576999523998E-2</v>
      </c>
      <c r="AK1051" s="13">
        <v>-3.1487123431560003E-3</v>
      </c>
      <c r="AL1051" s="13">
        <v>1.5825791479760001E-2</v>
      </c>
      <c r="AM1051" s="13">
        <v>-0.38695274344492697</v>
      </c>
      <c r="AN1051" s="13">
        <v>1.221545055583807</v>
      </c>
      <c r="AO1051" s="13">
        <v>-0.76538042388974792</v>
      </c>
      <c r="AP1051" s="13">
        <v>0.45616463169405908</v>
      </c>
      <c r="AQ1051" s="13">
        <v>1.9869254794735549</v>
      </c>
      <c r="AR1051" s="19">
        <v>2.8354859124128601E-3</v>
      </c>
      <c r="AS1051" s="19">
        <v>1.8899779286336388E-4</v>
      </c>
      <c r="AT1051" s="19">
        <v>9.478524411885887E-4</v>
      </c>
      <c r="AU1051" s="19">
        <v>7.7545254020118103E-4</v>
      </c>
      <c r="AV1051" s="19">
        <v>1.2048665852451324E-4</v>
      </c>
      <c r="AW1051" s="19">
        <v>-1.308969958855532E-4</v>
      </c>
      <c r="AX1051" s="19">
        <v>2.0740779420512284E-4</v>
      </c>
      <c r="AY1051" s="19">
        <v>4.3134753434915752E-3</v>
      </c>
      <c r="AZ1051" s="19">
        <v>-2.7454643699592212E-3</v>
      </c>
      <c r="BA1051" s="19">
        <v>1.5243429770827791E-4</v>
      </c>
      <c r="BB1051" s="19">
        <v>-4.6087633422326663E-5</v>
      </c>
      <c r="BC1051" s="19">
        <v>1.1436860167792354E-3</v>
      </c>
      <c r="BD1051" s="19">
        <v>-1.9399431571625603E-3</v>
      </c>
      <c r="BE1051" s="19">
        <v>2.0770260027422071E-3</v>
      </c>
      <c r="BF1051" s="19">
        <v>1.0452635485825416E-3</v>
      </c>
      <c r="BG1051" s="19">
        <v>1.7369251158563803E-4</v>
      </c>
      <c r="BH1051" s="19">
        <v>4.1194188588013205E-3</v>
      </c>
      <c r="BI1051" t="s">
        <v>1198</v>
      </c>
      <c r="BJ1051" t="s">
        <v>858</v>
      </c>
      <c r="BK1051" s="5">
        <v>7.4878238141536713E-2</v>
      </c>
      <c r="BL1051" s="5" t="s">
        <v>1186</v>
      </c>
      <c r="BM1051" s="5" t="s">
        <v>858</v>
      </c>
      <c r="BN1051" s="5">
        <v>-2.7616627514362335E-2</v>
      </c>
      <c r="BO1051" s="5">
        <f xml:space="preserve"> IF(ISBLANK(TBL_DATA[[#This Row],[SMALL.CAP]]),"",  SUM(TBL_DATA[[#This Row],[LARGE.CAP]:[SMALL.CAP]])*SQRT(252))</f>
        <v>0.1050756500254476</v>
      </c>
    </row>
    <row r="1052" spans="1:67" x14ac:dyDescent="0.25">
      <c r="A1052" s="3">
        <f>DATE(YEAR(TBL_DATA[[#This Row],[Date]]), MONTH(TBL_DATA[[#This Row],[Date]]), DAY(TBL_DATA[[#This Row],[Date]]))</f>
        <v>42264</v>
      </c>
      <c r="B1052" s="73" t="s">
        <v>1200</v>
      </c>
      <c r="C1052" s="11">
        <v>5.4048739430349862E-3</v>
      </c>
      <c r="D1052" s="6">
        <v>0.259180672594987</v>
      </c>
      <c r="E1052" s="83">
        <v>0.10627452922994163</v>
      </c>
      <c r="F1052" s="55">
        <v>0.10349109867419756</v>
      </c>
      <c r="G1052" s="121">
        <v>0.16499576348465894</v>
      </c>
      <c r="H1052" s="120">
        <v>2.9722538231596539E-3</v>
      </c>
      <c r="I1052" s="55">
        <v>0.11970622921700858</v>
      </c>
      <c r="J1052" s="6">
        <v>0.2191143201145283</v>
      </c>
      <c r="K1052" s="6">
        <v>0.16081146922653805</v>
      </c>
      <c r="L1052" s="6">
        <v>2.9796916554897124E-3</v>
      </c>
      <c r="M1052" s="6">
        <v>5.163471987619956E-2</v>
      </c>
      <c r="N1052" s="6">
        <v>3.6018444740998391E-2</v>
      </c>
      <c r="O1052" s="6">
        <v>0</v>
      </c>
      <c r="P1052" s="55">
        <v>-8.2868238744539958E-3</v>
      </c>
      <c r="Q1052" s="55">
        <v>-7.1933823440421419E-3</v>
      </c>
      <c r="R1052" s="6">
        <v>4.1639052386392539E-2</v>
      </c>
      <c r="S1052" s="83">
        <v>4.3526327668827691E-2</v>
      </c>
      <c r="T1052" s="87">
        <v>0.95664060389393324</v>
      </c>
      <c r="U1052" s="83">
        <v>4.7564087060013138E-2</v>
      </c>
      <c r="V1052" s="83">
        <v>4.4141098658920436E-2</v>
      </c>
      <c r="W1052" s="29">
        <v>1.0775465157209212</v>
      </c>
      <c r="X1052">
        <v>0.40619670540842528</v>
      </c>
      <c r="Y1052">
        <v>0.40101305368595924</v>
      </c>
      <c r="Z1052" s="5">
        <v>0</v>
      </c>
      <c r="AA1052">
        <v>0</v>
      </c>
      <c r="AB1052" s="5">
        <f>SUM(TBL_DATA[[#This Row],[Consumer.Discretionary.1]:[Utilities.1]])*SQRT(252)</f>
        <v>0.1032103011272472</v>
      </c>
      <c r="AC1052" s="5">
        <v>0.26034728416229497</v>
      </c>
      <c r="AD1052" s="5">
        <v>1.6782174150788004E-2</v>
      </c>
      <c r="AE1052" s="5">
        <v>3.0057612001748994E-2</v>
      </c>
      <c r="AF1052" s="5">
        <v>0.11537609140423701</v>
      </c>
      <c r="AG1052" s="5">
        <v>1.3883160246628E-2</v>
      </c>
      <c r="AH1052" s="5">
        <v>4.4133326548668E-2</v>
      </c>
      <c r="AI1052" s="13">
        <v>0.35037667391140903</v>
      </c>
      <c r="AJ1052" s="13">
        <v>-1.5432866657990998E-2</v>
      </c>
      <c r="AK1052" s="13">
        <v>-3.0431641703819999E-3</v>
      </c>
      <c r="AL1052" s="13">
        <v>0</v>
      </c>
      <c r="AM1052" s="13">
        <v>-0.34311374642952797</v>
      </c>
      <c r="AN1052" s="13">
        <v>1.2255256127351739</v>
      </c>
      <c r="AO1052" s="13">
        <v>-0.756159067567301</v>
      </c>
      <c r="AP1052" s="13">
        <v>0.46936654516787291</v>
      </c>
      <c r="AQ1052" s="13">
        <v>1.9816846803024748</v>
      </c>
      <c r="AR1052" s="19">
        <v>2.7795124067220155E-3</v>
      </c>
      <c r="AS1052" s="19">
        <v>1.9523175253101038E-4</v>
      </c>
      <c r="AT1052" s="19">
        <v>8.8131964875512231E-4</v>
      </c>
      <c r="AU1052" s="19">
        <v>7.829932864678585E-4</v>
      </c>
      <c r="AV1052" s="19">
        <v>1.1914809995334892E-4</v>
      </c>
      <c r="AW1052" s="19">
        <v>-1.5037050376078608E-4</v>
      </c>
      <c r="AX1052" s="19">
        <v>2.7978498386304517E-4</v>
      </c>
      <c r="AY1052" s="19">
        <v>4.2568773350096347E-3</v>
      </c>
      <c r="AZ1052" s="19">
        <v>-2.7559071420527998E-3</v>
      </c>
      <c r="BA1052" s="19">
        <v>1.5569988517721243E-4</v>
      </c>
      <c r="BB1052" s="19">
        <v>-4.265190688505337E-5</v>
      </c>
      <c r="BC1052" s="19">
        <v>1.0848152518265204E-3</v>
      </c>
      <c r="BD1052" s="19">
        <v>-1.9205084207139728E-3</v>
      </c>
      <c r="BE1052" s="19">
        <v>2.1050720799454491E-3</v>
      </c>
      <c r="BF1052" s="19">
        <v>1.022285809319155E-3</v>
      </c>
      <c r="BG1052" s="19">
        <v>1.4821984537215623E-4</v>
      </c>
      <c r="BH1052" s="19">
        <v>4.0617532800312989E-3</v>
      </c>
      <c r="BI1052" t="s">
        <v>1198</v>
      </c>
      <c r="BJ1052" t="s">
        <v>858</v>
      </c>
      <c r="BK1052" s="5">
        <v>7.6177582144737244E-2</v>
      </c>
      <c r="BL1052" s="5" t="s">
        <v>1186</v>
      </c>
      <c r="BM1052" s="5" t="s">
        <v>858</v>
      </c>
      <c r="BN1052" s="5">
        <v>-2.8054302558302879E-2</v>
      </c>
      <c r="BO1052" s="5">
        <f xml:space="preserve"> IF(ISBLANK(TBL_DATA[[#This Row],[SMALL.CAP]]),"",  SUM(TBL_DATA[[#This Row],[LARGE.CAP]:[SMALL.CAP]])*SQRT(252))</f>
        <v>0.1032103011272472</v>
      </c>
    </row>
    <row r="1053" spans="1:67" x14ac:dyDescent="0.25">
      <c r="A1053" s="3">
        <f>DATE(YEAR(TBL_DATA[[#This Row],[Date]]), MONTH(TBL_DATA[[#This Row],[Date]]), DAY(TBL_DATA[[#This Row],[Date]]))</f>
        <v>42265</v>
      </c>
      <c r="B1053" s="73" t="s">
        <v>1201</v>
      </c>
      <c r="C1053" s="11">
        <v>2.2928206037590282E-4</v>
      </c>
      <c r="D1053" s="6">
        <v>0.25946938013398513</v>
      </c>
      <c r="E1053" s="83">
        <v>0.11222934738803603</v>
      </c>
      <c r="F1053" s="55">
        <v>0.101297397771444</v>
      </c>
      <c r="G1053" s="122">
        <v>0.16144801386880706</v>
      </c>
      <c r="H1053" s="120">
        <v>2.9781244556383625E-3</v>
      </c>
      <c r="I1053" s="55">
        <v>0.12500726364338832</v>
      </c>
      <c r="J1053" s="6">
        <v>0.21649665990984682</v>
      </c>
      <c r="K1053" s="6">
        <v>0.15894118245248184</v>
      </c>
      <c r="L1053" s="6">
        <v>2.9825726501417037E-3</v>
      </c>
      <c r="M1053" s="6">
        <v>5.1627145986750902E-2</v>
      </c>
      <c r="N1053" s="6">
        <v>3.601749030736881E-2</v>
      </c>
      <c r="O1053" s="6">
        <v>0</v>
      </c>
      <c r="P1053" s="55">
        <v>-8.279841985055986E-3</v>
      </c>
      <c r="Q1053" s="55">
        <v>-7.1865608429504835E-3</v>
      </c>
      <c r="R1053" s="54">
        <v>4.3654331339493924E-2</v>
      </c>
      <c r="S1053" s="83">
        <v>4.3599216349728756E-2</v>
      </c>
      <c r="T1053" s="87">
        <v>1.0012641279908121</v>
      </c>
      <c r="U1053" s="83">
        <v>4.7758918737109024E-2</v>
      </c>
      <c r="V1053" s="83">
        <v>4.4155717786369765E-2</v>
      </c>
      <c r="W1053" s="29">
        <v>1.081602137421295</v>
      </c>
      <c r="X1053">
        <v>0.40180594055937885</v>
      </c>
      <c r="Y1053">
        <v>0.39867428115252418</v>
      </c>
      <c r="Z1053" s="5">
        <v>0</v>
      </c>
      <c r="AA1053">
        <v>0</v>
      </c>
      <c r="AB1053" s="5">
        <f>SUM(TBL_DATA[[#This Row],[Consumer.Discretionary.1]:[Utilities.1]])*SQRT(252)</f>
        <v>0.10026614081152024</v>
      </c>
      <c r="AC1053" s="5">
        <v>0.28407688238961998</v>
      </c>
      <c r="AD1053" s="5">
        <v>6.9091679845570009E-3</v>
      </c>
      <c r="AE1053" s="5">
        <v>3.0550909885237003E-2</v>
      </c>
      <c r="AF1053" s="5">
        <v>0.11869754592606399</v>
      </c>
      <c r="AG1053" s="5">
        <v>1.3088488249550001E-2</v>
      </c>
      <c r="AH1053" s="5">
        <v>4.5195124480364994E-2</v>
      </c>
      <c r="AI1053" s="13">
        <v>0.32569179862124403</v>
      </c>
      <c r="AJ1053" s="13">
        <v>-2.0894930632472001E-2</v>
      </c>
      <c r="AK1053" s="13">
        <v>-4.1545133884119999E-3</v>
      </c>
      <c r="AL1053" s="13">
        <v>4.2719490860010003E-3</v>
      </c>
      <c r="AM1053" s="13">
        <v>-0.33916446265023903</v>
      </c>
      <c r="AN1053" s="13">
        <v>1.0923010838385618</v>
      </c>
      <c r="AO1053" s="13">
        <v>-0.62803312388704713</v>
      </c>
      <c r="AP1053" s="13">
        <v>0.46426795995151471</v>
      </c>
      <c r="AQ1053" s="13">
        <v>1.720334207725609</v>
      </c>
      <c r="AR1053" s="19">
        <v>2.662061295226492E-3</v>
      </c>
      <c r="AS1053" s="19">
        <v>1.8775455107530542E-4</v>
      </c>
      <c r="AT1053" s="19">
        <v>8.7169592166074861E-4</v>
      </c>
      <c r="AU1053" s="19">
        <v>7.5245868203480701E-4</v>
      </c>
      <c r="AV1053" s="19">
        <v>1.1465323911584498E-4</v>
      </c>
      <c r="AW1053" s="19">
        <v>-1.4814636289013525E-4</v>
      </c>
      <c r="AX1053" s="19">
        <v>2.6426213224977133E-4</v>
      </c>
      <c r="AY1053" s="19">
        <v>4.1564515968685748E-3</v>
      </c>
      <c r="AZ1053" s="19">
        <v>-2.652550324689926E-3</v>
      </c>
      <c r="BA1053" s="19">
        <v>1.4832712681683995E-4</v>
      </c>
      <c r="BB1053" s="19">
        <v>-4.0794678719120548E-5</v>
      </c>
      <c r="BC1053" s="19">
        <v>1.04461549201533E-3</v>
      </c>
      <c r="BD1053" s="19">
        <v>-1.852177418998529E-3</v>
      </c>
      <c r="BE1053" s="19">
        <v>2.0458936949411311E-3</v>
      </c>
      <c r="BF1053" s="19">
        <v>9.859289527670951E-4</v>
      </c>
      <c r="BG1053" s="19">
        <v>1.5214027324791962E-4</v>
      </c>
      <c r="BH1053" s="19">
        <v>3.9397721847762544E-3</v>
      </c>
      <c r="BI1053" t="s">
        <v>1198</v>
      </c>
      <c r="BJ1053" t="s">
        <v>858</v>
      </c>
      <c r="BK1053" s="5">
        <v>7.3865242302417755E-2</v>
      </c>
      <c r="BL1053" s="5" t="s">
        <v>1202</v>
      </c>
      <c r="BM1053" s="5" t="s">
        <v>858</v>
      </c>
      <c r="BN1053" s="5">
        <v>-2.6072103530168533E-2</v>
      </c>
      <c r="BO1053" s="5">
        <f xml:space="preserve"> IF(ISBLANK(TBL_DATA[[#This Row],[SMALL.CAP]]),"",  SUM(TBL_DATA[[#This Row],[LARGE.CAP]:[SMALL.CAP]])*SQRT(252))</f>
        <v>0.1002661408115202</v>
      </c>
    </row>
    <row r="1054" spans="1:67" x14ac:dyDescent="0.25">
      <c r="A1054" s="3">
        <f>DATE(YEAR(TBL_DATA[[#This Row],[Date]]), MONTH(TBL_DATA[[#This Row],[Date]]), DAY(TBL_DATA[[#This Row],[Date]]))</f>
        <v>42268</v>
      </c>
      <c r="B1054" s="73" t="s">
        <v>1203</v>
      </c>
      <c r="C1054" s="11">
        <v>1.9367358883115695E-3</v>
      </c>
      <c r="D1054" s="6">
        <v>0.26190863968272016</v>
      </c>
      <c r="E1054" s="83">
        <v>0.11099039944388212</v>
      </c>
      <c r="F1054" s="55">
        <v>0.10096439813039058</v>
      </c>
      <c r="G1054" s="121">
        <v>0.16045481233610079</v>
      </c>
      <c r="H1054" s="120">
        <v>2.976477220989167E-3</v>
      </c>
      <c r="I1054" s="55">
        <v>0.1277165650331078</v>
      </c>
      <c r="J1054" s="6">
        <v>0.21452537549664658</v>
      </c>
      <c r="K1054" s="6">
        <v>0.15441683115888188</v>
      </c>
      <c r="L1054" s="6">
        <v>2.9871614081094242E-3</v>
      </c>
      <c r="M1054" s="6">
        <v>5.1568060222723901E-2</v>
      </c>
      <c r="N1054" s="6">
        <v>3.601749030736881E-2</v>
      </c>
      <c r="O1054" s="6">
        <v>0</v>
      </c>
      <c r="P1054" s="55">
        <v>-8.2765196729611638E-3</v>
      </c>
      <c r="Q1054" s="55">
        <v>-7.184489759261628E-3</v>
      </c>
      <c r="R1054" s="6">
        <v>5.14450345972981E-2</v>
      </c>
      <c r="S1054" s="83">
        <v>4.3490143467900935E-2</v>
      </c>
      <c r="T1054" s="87">
        <v>1.1829125060318204</v>
      </c>
      <c r="U1054" s="83">
        <v>5.7334428223593026E-2</v>
      </c>
      <c r="V1054" s="83">
        <v>4.406828984737509E-2</v>
      </c>
      <c r="W1054" s="29">
        <v>1.3010359245199556</v>
      </c>
      <c r="X1054">
        <v>0.40056811198109715</v>
      </c>
      <c r="Y1054">
        <v>0.39295907058990487</v>
      </c>
      <c r="Z1054" s="5">
        <v>0</v>
      </c>
      <c r="AA1054">
        <v>0</v>
      </c>
      <c r="AB1054" s="5">
        <f>SUM(TBL_DATA[[#This Row],[Consumer.Discretionary.1]:[Utilities.1]])*SQRT(252)</f>
        <v>0.10478131209061854</v>
      </c>
      <c r="AC1054" s="5">
        <v>0.27591967068357098</v>
      </c>
      <c r="AD1054" s="5">
        <v>2.9098114557400048E-3</v>
      </c>
      <c r="AE1054" s="5">
        <v>3.210056083107099E-2</v>
      </c>
      <c r="AF1054" s="5">
        <v>0.12133122683862702</v>
      </c>
      <c r="AG1054" s="5">
        <v>1.2960400524855E-2</v>
      </c>
      <c r="AH1054" s="5">
        <v>5.1035043406219997E-2</v>
      </c>
      <c r="AI1054" s="13">
        <v>0.33171339043680104</v>
      </c>
      <c r="AJ1054" s="13">
        <v>-1.4530012777674E-2</v>
      </c>
      <c r="AK1054" s="13">
        <v>-3.5899724806620001E-3</v>
      </c>
      <c r="AL1054" s="13">
        <v>1.1706739667472E-2</v>
      </c>
      <c r="AM1054" s="13">
        <v>-0.38705210556503</v>
      </c>
      <c r="AN1054" s="13">
        <v>1.1210399870978542</v>
      </c>
      <c r="AO1054" s="13">
        <v>-0.68653523407686301</v>
      </c>
      <c r="AP1054" s="13">
        <v>0.43450475302099123</v>
      </c>
      <c r="AQ1054" s="13">
        <v>1.8075752211747171</v>
      </c>
      <c r="AR1054" s="19">
        <v>2.8183211135588511E-3</v>
      </c>
      <c r="AS1054" s="19">
        <v>1.1803147129718408E-4</v>
      </c>
      <c r="AT1054" s="19">
        <v>9.3477235468139781E-4</v>
      </c>
      <c r="AU1054" s="19">
        <v>8.1314391350524487E-4</v>
      </c>
      <c r="AV1054" s="19">
        <v>1.2235399532365445E-4</v>
      </c>
      <c r="AW1054" s="19">
        <v>-1.979802940914535E-4</v>
      </c>
      <c r="AX1054" s="19">
        <v>2.4226933637156727E-4</v>
      </c>
      <c r="AY1054" s="19">
        <v>4.5945619347088247E-3</v>
      </c>
      <c r="AZ1054" s="19">
        <v>-2.8962120497371888E-3</v>
      </c>
      <c r="BA1054" s="19">
        <v>1.0494636057882059E-4</v>
      </c>
      <c r="BB1054" s="19">
        <v>-5.3605901939236364E-5</v>
      </c>
      <c r="BC1054" s="19">
        <v>1.1214101800294345E-3</v>
      </c>
      <c r="BD1054" s="19">
        <v>-1.8303311061845808E-3</v>
      </c>
      <c r="BE1054" s="19">
        <v>2.1559255304869117E-3</v>
      </c>
      <c r="BF1054" s="19">
        <v>1.1050725650030803E-3</v>
      </c>
      <c r="BG1054" s="19">
        <v>9.7789297779011256E-5</v>
      </c>
      <c r="BH1054" s="19">
        <v>3.9507357671438072E-3</v>
      </c>
      <c r="BI1054" t="s">
        <v>889</v>
      </c>
      <c r="BJ1054" t="s">
        <v>858</v>
      </c>
      <c r="BK1054" s="5">
        <v>7.210935652256012E-2</v>
      </c>
      <c r="BL1054" s="5" t="s">
        <v>1186</v>
      </c>
      <c r="BM1054" s="5" t="s">
        <v>858</v>
      </c>
      <c r="BN1054" s="5">
        <v>-2.6121402159333229E-2</v>
      </c>
      <c r="BO1054" s="5">
        <f xml:space="preserve"> IF(ISBLANK(TBL_DATA[[#This Row],[SMALL.CAP]]),"",  SUM(TBL_DATA[[#This Row],[LARGE.CAP]:[SMALL.CAP]])*SQRT(252))</f>
        <v>0.10478131209061849</v>
      </c>
    </row>
    <row r="1055" spans="1:67" x14ac:dyDescent="0.25">
      <c r="A1055" s="3">
        <f>DATE(YEAR(TBL_DATA[[#This Row],[Date]]), MONTH(TBL_DATA[[#This Row],[Date]]), DAY(TBL_DATA[[#This Row],[Date]]))</f>
        <v>42269</v>
      </c>
      <c r="B1055" s="73" t="s">
        <v>1204</v>
      </c>
      <c r="C1055" s="11">
        <v>-1.6394002794701439E-3</v>
      </c>
      <c r="D1055" s="6">
        <v>0.25983986630615852</v>
      </c>
      <c r="E1055" s="83">
        <v>0.11495643850784165</v>
      </c>
      <c r="F1055" s="55">
        <v>0.10213440282224155</v>
      </c>
      <c r="G1055" s="121">
        <v>0.16568001334461968</v>
      </c>
      <c r="H1055" s="120">
        <v>2.971142903052944E-3</v>
      </c>
      <c r="I1055" s="55">
        <v>0.13819093910534841</v>
      </c>
      <c r="J1055" s="6">
        <v>0.21990472458176086</v>
      </c>
      <c r="K1055" s="6">
        <v>0.16477947776884519</v>
      </c>
      <c r="L1055" s="6">
        <v>2.9727459440471882E-3</v>
      </c>
      <c r="M1055" s="6">
        <v>5.163658200956564E-2</v>
      </c>
      <c r="N1055" s="6">
        <v>3.6096395703288084E-2</v>
      </c>
      <c r="O1055" s="6">
        <v>-1.6394002794701823E-3</v>
      </c>
      <c r="P1055" s="55">
        <v>-8.2961011738216586E-3</v>
      </c>
      <c r="Q1055" s="55">
        <v>-7.2026202099827906E-3</v>
      </c>
      <c r="R1055" s="6">
        <v>4.9957425988558235E-2</v>
      </c>
      <c r="S1055" s="83">
        <v>4.3490880051059201E-2</v>
      </c>
      <c r="T1055" s="87">
        <v>1.1486874013564954</v>
      </c>
      <c r="U1055" s="83">
        <v>5.7882904028348836E-2</v>
      </c>
      <c r="V1055" s="83">
        <v>4.4068157009506247E-2</v>
      </c>
      <c r="W1055" s="29">
        <v>1.3134859262633225</v>
      </c>
      <c r="X1055">
        <v>0.40703809814883385</v>
      </c>
      <c r="Y1055">
        <v>0.40593038537272025</v>
      </c>
      <c r="Z1055" s="5">
        <v>0</v>
      </c>
      <c r="AA1055">
        <v>0</v>
      </c>
      <c r="AB1055" s="5">
        <f>SUM(TBL_DATA[[#This Row],[Consumer.Discretionary.1]:[Utilities.1]])*SQRT(252)</f>
        <v>0.10713678940340683</v>
      </c>
      <c r="AC1055" s="5">
        <v>0.26386466747767501</v>
      </c>
      <c r="AD1055" s="5">
        <v>9.951183765069978E-4</v>
      </c>
      <c r="AE1055" s="5">
        <v>3.27522854645E-2</v>
      </c>
      <c r="AF1055" s="5">
        <v>0.119850910449613</v>
      </c>
      <c r="AG1055" s="5">
        <v>1.3010143434464E-2</v>
      </c>
      <c r="AH1055" s="5">
        <v>5.2437251936526999E-2</v>
      </c>
      <c r="AI1055" s="13">
        <v>0.32309256664048502</v>
      </c>
      <c r="AJ1055" s="13">
        <v>-1.4541299538565E-2</v>
      </c>
      <c r="AK1055" s="13">
        <v>-3.1997585789070001E-3</v>
      </c>
      <c r="AL1055" s="13">
        <v>1.1459817433659E-2</v>
      </c>
      <c r="AM1055" s="13">
        <v>-0.39667811991594903</v>
      </c>
      <c r="AN1055" s="13">
        <v>1.1309448312862751</v>
      </c>
      <c r="AO1055" s="13">
        <v>-0.72790124810626611</v>
      </c>
      <c r="AP1055" s="13">
        <v>0.40304358318000899</v>
      </c>
      <c r="AQ1055" s="13">
        <v>1.8588460793925412</v>
      </c>
      <c r="AR1055" s="19">
        <v>2.6655410601709611E-3</v>
      </c>
      <c r="AS1055" s="19">
        <v>1.2392515258121271E-4</v>
      </c>
      <c r="AT1055" s="19">
        <v>9.7600868544326985E-4</v>
      </c>
      <c r="AU1055" s="19">
        <v>8.8205006180105798E-4</v>
      </c>
      <c r="AV1055" s="19">
        <v>1.0291550664839896E-4</v>
      </c>
      <c r="AW1055" s="19">
        <v>-1.6958500512584193E-4</v>
      </c>
      <c r="AX1055" s="19">
        <v>3.2486582782956182E-4</v>
      </c>
      <c r="AY1055" s="19">
        <v>4.4699314440475131E-3</v>
      </c>
      <c r="AZ1055" s="19">
        <v>-2.7097134883789973E-3</v>
      </c>
      <c r="BA1055" s="19">
        <v>9.181378282278466E-5</v>
      </c>
      <c r="BB1055" s="19">
        <v>-8.769670046717553E-6</v>
      </c>
      <c r="BC1055" s="19">
        <v>1.0029690454865781E-3</v>
      </c>
      <c r="BD1055" s="19">
        <v>-1.7104455758272525E-3</v>
      </c>
      <c r="BE1055" s="19">
        <v>2.1804973555979595E-3</v>
      </c>
      <c r="BF1055" s="19">
        <v>1.1394035432100089E-3</v>
      </c>
      <c r="BG1055" s="19">
        <v>1.1302252228228265E-4</v>
      </c>
      <c r="BH1055" s="19">
        <v>4.0235364670436272E-3</v>
      </c>
      <c r="BI1055" t="s">
        <v>889</v>
      </c>
      <c r="BJ1055" t="s">
        <v>858</v>
      </c>
      <c r="BK1055" s="5">
        <v>7.0869781076908112E-2</v>
      </c>
      <c r="BL1055" s="5" t="s">
        <v>1202</v>
      </c>
      <c r="BM1055" s="5" t="s">
        <v>858</v>
      </c>
      <c r="BN1055" s="5">
        <v>-2.7781017124652863E-2</v>
      </c>
      <c r="BO1055" s="5">
        <f xml:space="preserve"> IF(ISBLANK(TBL_DATA[[#This Row],[SMALL.CAP]]),"",  SUM(TBL_DATA[[#This Row],[LARGE.CAP]:[SMALL.CAP]])*SQRT(252))</f>
        <v>0.10713678940340683</v>
      </c>
    </row>
    <row r="1056" spans="1:67" x14ac:dyDescent="0.25">
      <c r="A1056" s="3">
        <f>DATE(YEAR(TBL_DATA[[#This Row],[Date]]), MONTH(TBL_DATA[[#This Row],[Date]]), DAY(TBL_DATA[[#This Row],[Date]]))</f>
        <v>42270</v>
      </c>
      <c r="B1056" s="73" t="s">
        <v>1205</v>
      </c>
      <c r="C1056" s="11">
        <v>1.5372335289457059E-3</v>
      </c>
      <c r="D1056" s="6">
        <v>0.26177653438974668</v>
      </c>
      <c r="E1056" s="83">
        <v>0.14185257145261221</v>
      </c>
      <c r="F1056" s="55">
        <v>9.9139642430526018E-2</v>
      </c>
      <c r="G1056" s="121">
        <v>0.16284619303879225</v>
      </c>
      <c r="H1056" s="120">
        <v>2.9087981508388689E-3</v>
      </c>
      <c r="I1056" s="55">
        <v>0.16778781376448015</v>
      </c>
      <c r="J1056" s="6">
        <v>0.21581381764050989</v>
      </c>
      <c r="K1056" s="6">
        <v>0.16609162398287836</v>
      </c>
      <c r="L1056" s="6">
        <v>2.9031543428324012E-3</v>
      </c>
      <c r="M1056" s="6">
        <v>5.046743444666868E-2</v>
      </c>
      <c r="N1056" s="6">
        <v>3.4572524213931213E-2</v>
      </c>
      <c r="O1056" s="6">
        <v>-1.0468689160147981E-4</v>
      </c>
      <c r="P1056" s="55">
        <v>-7.994613095443831E-3</v>
      </c>
      <c r="Q1056" s="55">
        <v>-6.9258905597230297E-3</v>
      </c>
      <c r="R1056" s="6">
        <v>5.8818686113904839E-2</v>
      </c>
      <c r="S1056" s="83">
        <v>4.3364737695770268E-2</v>
      </c>
      <c r="T1056" s="87">
        <v>1.3563713108690596</v>
      </c>
      <c r="U1056" s="83">
        <v>6.7179391334519556E-2</v>
      </c>
      <c r="V1056" s="83">
        <v>4.3944924255673215E-2</v>
      </c>
      <c r="W1056" s="29">
        <v>1.5287178774883612</v>
      </c>
      <c r="X1056">
        <v>0.40354205857480613</v>
      </c>
      <c r="Y1056">
        <v>0.40754340134871314</v>
      </c>
      <c r="Z1056" s="5">
        <v>0</v>
      </c>
      <c r="AA1056">
        <v>0</v>
      </c>
      <c r="AB1056" s="5">
        <f>SUM(TBL_DATA[[#This Row],[Consumer.Discretionary.1]:[Utilities.1]])*SQRT(252)</f>
        <v>0.10770081422878131</v>
      </c>
      <c r="AC1056" s="5">
        <v>0.26150654341706597</v>
      </c>
      <c r="AD1056" s="5">
        <v>-1.3980587829599876E-4</v>
      </c>
      <c r="AE1056" s="5">
        <v>3.4933596366040008E-2</v>
      </c>
      <c r="AF1056" s="5">
        <v>0.12192304736476001</v>
      </c>
      <c r="AG1056" s="5">
        <v>1.0755404588308998E-2</v>
      </c>
      <c r="AH1056" s="5">
        <v>5.3303459044147003E-2</v>
      </c>
      <c r="AI1056" s="13">
        <v>0.30757513022055893</v>
      </c>
      <c r="AJ1056" s="13">
        <v>-1.4546003791345E-2</v>
      </c>
      <c r="AK1056" s="13">
        <v>0</v>
      </c>
      <c r="AL1056" s="13">
        <v>1.8323042771532998E-2</v>
      </c>
      <c r="AM1056" s="13">
        <v>-0.372841585397027</v>
      </c>
      <c r="AN1056" s="13">
        <v>1.130308534120958</v>
      </c>
      <c r="AO1056" s="13">
        <v>-0.70951570541521192</v>
      </c>
      <c r="AP1056" s="13">
        <v>0.42079282870574608</v>
      </c>
      <c r="AQ1056" s="13">
        <v>1.8398242395361699</v>
      </c>
      <c r="AR1056" s="19">
        <v>2.9249177846583149E-3</v>
      </c>
      <c r="AS1056" s="19">
        <v>9.2102292026523101E-5</v>
      </c>
      <c r="AT1056" s="19">
        <v>8.2565964282940425E-4</v>
      </c>
      <c r="AU1056" s="19">
        <v>8.3738315903320851E-4</v>
      </c>
      <c r="AV1056" s="19">
        <v>1.0107899608202976E-4</v>
      </c>
      <c r="AW1056" s="19">
        <v>-1.6714033214749161E-4</v>
      </c>
      <c r="AX1056" s="19">
        <v>3.0244383165395556E-4</v>
      </c>
      <c r="AY1056" s="19">
        <v>4.6833796451181799E-3</v>
      </c>
      <c r="AZ1056" s="19">
        <v>-2.9014250629376659E-3</v>
      </c>
      <c r="BA1056" s="19">
        <v>1.0912291351870891E-4</v>
      </c>
      <c r="BB1056" s="19">
        <v>-2.3009287727498619E-5</v>
      </c>
      <c r="BC1056" s="19">
        <v>1.0109741881081172E-3</v>
      </c>
      <c r="BD1056" s="19">
        <v>-1.7297074501086626E-3</v>
      </c>
      <c r="BE1056" s="19">
        <v>2.0721385454476353E-3</v>
      </c>
      <c r="BF1056" s="19">
        <v>1.1821546090356953E-3</v>
      </c>
      <c r="BG1056" s="19">
        <v>1.0938739980862075E-4</v>
      </c>
      <c r="BH1056" s="19">
        <v>4.1395662898162629E-3</v>
      </c>
      <c r="BI1056" t="s">
        <v>857</v>
      </c>
      <c r="BJ1056" t="s">
        <v>858</v>
      </c>
      <c r="BK1056" s="5">
        <v>6.9848574697971344E-2</v>
      </c>
      <c r="BL1056" s="5" t="s">
        <v>1202</v>
      </c>
      <c r="BM1056" s="5" t="s">
        <v>858</v>
      </c>
      <c r="BN1056" s="5">
        <v>-2.9085377231240273E-2</v>
      </c>
      <c r="BO1056" s="5">
        <f xml:space="preserve"> IF(ISBLANK(TBL_DATA[[#This Row],[SMALL.CAP]]),"",  SUM(TBL_DATA[[#This Row],[LARGE.CAP]:[SMALL.CAP]])*SQRT(252))</f>
        <v>0.10770081422878133</v>
      </c>
    </row>
    <row r="1057" spans="1:67" x14ac:dyDescent="0.25">
      <c r="A1057" s="3">
        <f>DATE(YEAR(TBL_DATA[[#This Row],[Date]]), MONTH(TBL_DATA[[#This Row],[Date]]), DAY(TBL_DATA[[#This Row],[Date]]))</f>
        <v>42271</v>
      </c>
      <c r="B1057" s="73" t="s">
        <v>1206</v>
      </c>
      <c r="C1057" s="11">
        <v>3.2272180378715829E-4</v>
      </c>
      <c r="D1057" s="6">
        <v>0.26218373718890109</v>
      </c>
      <c r="E1057" s="83">
        <v>0.13709413239813628</v>
      </c>
      <c r="F1057" s="55">
        <v>9.931342320288368E-2</v>
      </c>
      <c r="G1057" s="121">
        <v>0.16371496606598832</v>
      </c>
      <c r="H1057" s="120">
        <v>2.9048856824924942E-3</v>
      </c>
      <c r="I1057" s="55">
        <v>0.16313702709174493</v>
      </c>
      <c r="J1057" s="6">
        <v>0.21600659461766827</v>
      </c>
      <c r="K1057" s="6">
        <v>0.1667064694211452</v>
      </c>
      <c r="L1057" s="6">
        <v>2.8996854456449948E-3</v>
      </c>
      <c r="M1057" s="6">
        <v>5.0425725349979994E-2</v>
      </c>
      <c r="N1057" s="6">
        <v>3.4572524213931213E-2</v>
      </c>
      <c r="O1057" s="6">
        <v>0</v>
      </c>
      <c r="P1057" s="55">
        <v>-8.0051289908241504E-3</v>
      </c>
      <c r="Q1057" s="55">
        <v>-6.9372897068886719E-3</v>
      </c>
      <c r="R1057" s="6">
        <v>6.0514603159337099E-2</v>
      </c>
      <c r="S1057" s="83">
        <v>4.3367502551846959E-2</v>
      </c>
      <c r="T1057" s="87">
        <v>1.3953905481873285</v>
      </c>
      <c r="U1057" s="83">
        <v>6.8189239007705682E-2</v>
      </c>
      <c r="V1057" s="83">
        <v>4.3950257601424035E-2</v>
      </c>
      <c r="W1057" s="29">
        <v>1.5515094274554668</v>
      </c>
      <c r="X1057">
        <v>0.40461706101694256</v>
      </c>
      <c r="Y1057">
        <v>0.40829703577315518</v>
      </c>
      <c r="Z1057" s="5">
        <v>0</v>
      </c>
      <c r="AA1057">
        <v>0</v>
      </c>
      <c r="AB1057" s="5">
        <f>SUM(TBL_DATA[[#This Row],[Consumer.Discretionary.1]:[Utilities.1]])*SQRT(252)</f>
        <v>0.10615775770813946</v>
      </c>
      <c r="AC1057" s="5">
        <v>0.25859574552840708</v>
      </c>
      <c r="AD1057" s="5">
        <v>-3.6462003534149961E-3</v>
      </c>
      <c r="AE1057" s="5">
        <v>3.2449680975522997E-2</v>
      </c>
      <c r="AF1057" s="5">
        <v>0.12100509909067701</v>
      </c>
      <c r="AG1057" s="5">
        <v>1.3304880882362003E-2</v>
      </c>
      <c r="AH1057" s="5">
        <v>5.4436081885870999E-2</v>
      </c>
      <c r="AI1057" s="13">
        <v>0.30219605586374104</v>
      </c>
      <c r="AJ1057" s="13">
        <v>-1.399972155226E-2</v>
      </c>
      <c r="AK1057" s="13">
        <v>0</v>
      </c>
      <c r="AL1057" s="13">
        <v>2.1263399340064E-2</v>
      </c>
      <c r="AM1057" s="13">
        <v>-0.38716712077643695</v>
      </c>
      <c r="AN1057" s="13">
        <v>1.133253335052997</v>
      </c>
      <c r="AO1057" s="13">
        <v>-0.73481543416846395</v>
      </c>
      <c r="AP1057" s="13">
        <v>0.39843790088453301</v>
      </c>
      <c r="AQ1057" s="13">
        <v>1.8680687692214608</v>
      </c>
      <c r="AR1057" s="19">
        <v>2.8716163800449625E-3</v>
      </c>
      <c r="AS1057" s="19">
        <v>8.8711105456466637E-5</v>
      </c>
      <c r="AT1057" s="19">
        <v>9.0264343313008004E-4</v>
      </c>
      <c r="AU1057" s="19">
        <v>8.2864475954668034E-4</v>
      </c>
      <c r="AV1057" s="19">
        <v>9.7123862148623067E-5</v>
      </c>
      <c r="AW1057" s="19">
        <v>-1.4755694323137803E-4</v>
      </c>
      <c r="AX1057" s="19">
        <v>3.3444744962884667E-4</v>
      </c>
      <c r="AY1057" s="19">
        <v>4.3412663761259905E-3</v>
      </c>
      <c r="AZ1057" s="19">
        <v>-2.6898983987051566E-3</v>
      </c>
      <c r="BA1057" s="19">
        <v>8.745625190704691E-5</v>
      </c>
      <c r="BB1057" s="19">
        <v>-2.7144118052471529E-5</v>
      </c>
      <c r="BC1057" s="19">
        <v>1.1182037059916765E-3</v>
      </c>
      <c r="BD1057" s="19">
        <v>-1.64328234719184E-3</v>
      </c>
      <c r="BE1057" s="19">
        <v>1.9527190031688646E-3</v>
      </c>
      <c r="BF1057" s="19">
        <v>1.1602483519961718E-3</v>
      </c>
      <c r="BG1057" s="19">
        <v>1.1751362653351673E-4</v>
      </c>
      <c r="BH1057" s="19">
        <v>3.9819078175013008E-3</v>
      </c>
      <c r="BI1057" t="s">
        <v>857</v>
      </c>
      <c r="BJ1057" t="s">
        <v>858</v>
      </c>
      <c r="BK1057" s="5">
        <v>7.0463269948959351E-2</v>
      </c>
      <c r="BL1057" s="5" t="s">
        <v>1202</v>
      </c>
      <c r="BM1057" s="5" t="s">
        <v>858</v>
      </c>
      <c r="BN1057" s="5">
        <v>-3.1729362905025482E-2</v>
      </c>
      <c r="BO1057" s="5">
        <f xml:space="preserve"> IF(ISBLANK(TBL_DATA[[#This Row],[SMALL.CAP]]),"",  SUM(TBL_DATA[[#This Row],[LARGE.CAP]:[SMALL.CAP]])*SQRT(252))</f>
        <v>0.10615775770813941</v>
      </c>
    </row>
    <row r="1058" spans="1:67" x14ac:dyDescent="0.25">
      <c r="A1058" s="3">
        <f>DATE(YEAR(TBL_DATA[[#This Row],[Date]]), MONTH(TBL_DATA[[#This Row],[Date]]), DAY(TBL_DATA[[#This Row],[Date]]))</f>
        <v>42272</v>
      </c>
      <c r="B1058" s="73" t="s">
        <v>1207</v>
      </c>
      <c r="C1058" s="11">
        <v>7.0453617044842032E-4</v>
      </c>
      <c r="D1058" s="6">
        <v>0.26307299128550277</v>
      </c>
      <c r="E1058" s="83">
        <v>0.17667284105083025</v>
      </c>
      <c r="F1058" s="55">
        <v>0.10009584444376438</v>
      </c>
      <c r="G1058" s="121">
        <v>0.18648140920754358</v>
      </c>
      <c r="H1058" s="120">
        <v>2.7055866039709269E-3</v>
      </c>
      <c r="I1058" s="55">
        <v>0.19794804704684377</v>
      </c>
      <c r="J1058" s="6">
        <v>0.20893426842999108</v>
      </c>
      <c r="K1058" s="6">
        <v>0.17469064897434161</v>
      </c>
      <c r="L1058" s="6">
        <v>2.7251228285563073E-3</v>
      </c>
      <c r="M1058" s="6">
        <v>4.7618747633877412E-2</v>
      </c>
      <c r="N1058" s="6">
        <v>3.0881693087170224E-2</v>
      </c>
      <c r="O1058" s="6">
        <v>0</v>
      </c>
      <c r="P1058" s="55">
        <v>-7.403073953281554E-3</v>
      </c>
      <c r="Q1058" s="55">
        <v>-6.3946765723347249E-3</v>
      </c>
      <c r="R1058" s="6">
        <v>5.0351237079534927E-2</v>
      </c>
      <c r="S1058" s="83">
        <v>4.2719250903501753E-2</v>
      </c>
      <c r="T1058" s="87">
        <v>1.17865449451052</v>
      </c>
      <c r="U1058" s="83">
        <v>5.7947105528726839E-2</v>
      </c>
      <c r="V1058" s="83">
        <v>4.3374215006418158E-2</v>
      </c>
      <c r="W1058" s="29">
        <v>1.3359805017831978</v>
      </c>
      <c r="X1058">
        <v>0.43183493282450364</v>
      </c>
      <c r="Y1058">
        <v>0.41796010452475202</v>
      </c>
      <c r="Z1058" s="5">
        <v>0</v>
      </c>
      <c r="AA1058">
        <v>0</v>
      </c>
      <c r="AB1058" s="5">
        <f>SUM(TBL_DATA[[#This Row],[Consumer.Discretionary.1]:[Utilities.1]])*SQRT(252)</f>
        <v>0.10450491880323853</v>
      </c>
      <c r="AC1058" s="5">
        <v>0.26104620021271696</v>
      </c>
      <c r="AD1058" s="5">
        <v>-8.2926725049400104E-4</v>
      </c>
      <c r="AE1058" s="5">
        <v>3.1640898150243998E-2</v>
      </c>
      <c r="AF1058" s="5">
        <v>0.123020437903112</v>
      </c>
      <c r="AG1058" s="5">
        <v>1.2541628989913001E-2</v>
      </c>
      <c r="AH1058" s="5">
        <v>5.6033180733934006E-2</v>
      </c>
      <c r="AI1058" s="13">
        <v>0.30036393256047705</v>
      </c>
      <c r="AJ1058" s="13">
        <v>-2.9257610390687E-2</v>
      </c>
      <c r="AK1058" s="13">
        <v>0</v>
      </c>
      <c r="AL1058" s="13">
        <v>2.2975836328653999E-2</v>
      </c>
      <c r="AM1058" s="13">
        <v>-0.39764825841798901</v>
      </c>
      <c r="AN1058" s="13">
        <v>1.1675115067716058</v>
      </c>
      <c r="AO1058" s="13">
        <v>-0.78762452795172511</v>
      </c>
      <c r="AP1058" s="13">
        <v>0.37988697881988065</v>
      </c>
      <c r="AQ1058" s="13">
        <v>1.9551360347233309</v>
      </c>
      <c r="AR1058" s="19">
        <v>2.8763884084179112E-3</v>
      </c>
      <c r="AS1058" s="19">
        <v>1.4351294716628666E-4</v>
      </c>
      <c r="AT1058" s="19">
        <v>8.0990082384986128E-4</v>
      </c>
      <c r="AU1058" s="19">
        <v>7.864324976674796E-4</v>
      </c>
      <c r="AV1058" s="19">
        <v>1.0075974583572078E-4</v>
      </c>
      <c r="AW1058" s="19">
        <v>-1.7421666101464532E-4</v>
      </c>
      <c r="AX1058" s="19">
        <v>3.2610694878976328E-4</v>
      </c>
      <c r="AY1058" s="19">
        <v>4.2693476123387697E-3</v>
      </c>
      <c r="AZ1058" s="19">
        <v>-2.6225878071987527E-3</v>
      </c>
      <c r="BA1058" s="19">
        <v>9.43435018694819E-5</v>
      </c>
      <c r="BB1058" s="19">
        <v>-2.6796923998854506E-5</v>
      </c>
      <c r="BC1058" s="19">
        <v>1.2375295455053594E-3</v>
      </c>
      <c r="BD1058" s="19">
        <v>-1.5699655201076219E-3</v>
      </c>
      <c r="BE1058" s="19">
        <v>1.8542855439417972E-3</v>
      </c>
      <c r="BF1058" s="19">
        <v>1.0441020081821241E-3</v>
      </c>
      <c r="BG1058" s="19">
        <v>1.7612206864310148E-4</v>
      </c>
      <c r="BH1058" s="19">
        <v>3.8411174475582602E-3</v>
      </c>
      <c r="BI1058" t="s">
        <v>857</v>
      </c>
      <c r="BJ1058" t="s">
        <v>858</v>
      </c>
      <c r="BK1058" s="5">
        <v>7.0695973932743073E-2</v>
      </c>
      <c r="BL1058" s="5" t="s">
        <v>1202</v>
      </c>
      <c r="BM1058" s="5" t="s">
        <v>858</v>
      </c>
      <c r="BN1058" s="5">
        <v>-3.1707677990198135E-2</v>
      </c>
      <c r="BO1058" s="5">
        <f xml:space="preserve"> IF(ISBLANK(TBL_DATA[[#This Row],[SMALL.CAP]]),"",  SUM(TBL_DATA[[#This Row],[LARGE.CAP]:[SMALL.CAP]])*SQRT(252))</f>
        <v>0.10450491880323852</v>
      </c>
    </row>
    <row r="1059" spans="1:67" x14ac:dyDescent="0.25">
      <c r="A1059" s="3">
        <f>DATE(YEAR(TBL_DATA[[#This Row],[Date]]), MONTH(TBL_DATA[[#This Row],[Date]]), DAY(TBL_DATA[[#This Row],[Date]]))</f>
        <v>42275</v>
      </c>
      <c r="B1059" s="73" t="s">
        <v>1208</v>
      </c>
      <c r="C1059" s="11">
        <v>-4.1252510662666848E-3</v>
      </c>
      <c r="D1059" s="6">
        <v>0.25786249808142947</v>
      </c>
      <c r="E1059" s="83">
        <v>0.18773612165714715</v>
      </c>
      <c r="F1059" s="55">
        <v>9.6182335827465618E-2</v>
      </c>
      <c r="G1059" s="121">
        <v>0.18383811768248778</v>
      </c>
      <c r="H1059" s="120">
        <v>2.6480088938612041E-3</v>
      </c>
      <c r="I1059" s="55">
        <v>0.2046032548318788</v>
      </c>
      <c r="J1059" s="6">
        <v>0.19766713008816578</v>
      </c>
      <c r="K1059" s="6">
        <v>0.16245937623313483</v>
      </c>
      <c r="L1059" s="6">
        <v>2.6824660002554256E-3</v>
      </c>
      <c r="M1059" s="6">
        <v>4.6529839654525659E-2</v>
      </c>
      <c r="N1059" s="6">
        <v>2.9365510264200836E-2</v>
      </c>
      <c r="O1059" s="6">
        <v>-4.1252510662668218E-3</v>
      </c>
      <c r="P1059" s="55">
        <v>-7.1869846019679369E-3</v>
      </c>
      <c r="Q1059" s="55">
        <v>-6.2016464573309959E-3</v>
      </c>
      <c r="R1059" s="6">
        <v>5.1510456882646327E-2</v>
      </c>
      <c r="S1059" s="83">
        <v>4.2699879803999419E-2</v>
      </c>
      <c r="T1059" s="87">
        <v>1.206337280551822</v>
      </c>
      <c r="U1059" s="83">
        <v>5.8699044559809677E-2</v>
      </c>
      <c r="V1059" s="83">
        <v>4.3386116621272626E-2</v>
      </c>
      <c r="W1059" s="29">
        <v>1.3529453459088563</v>
      </c>
      <c r="X1059">
        <v>0.4287634752197157</v>
      </c>
      <c r="Y1059">
        <v>0.40306249668399413</v>
      </c>
      <c r="Z1059" s="5">
        <v>0</v>
      </c>
      <c r="AA1059">
        <v>0</v>
      </c>
      <c r="AB1059" s="5">
        <f>SUM(TBL_DATA[[#This Row],[Consumer.Discretionary.1]:[Utilities.1]])*SQRT(252)</f>
        <v>0.10147453952834044</v>
      </c>
      <c r="AC1059" s="5">
        <v>0.26843350998322701</v>
      </c>
      <c r="AD1059" s="5">
        <v>1.4033793474309999E-3</v>
      </c>
      <c r="AE1059" s="5">
        <v>3.1095054812445004E-2</v>
      </c>
      <c r="AF1059" s="5">
        <v>0.115648421050609</v>
      </c>
      <c r="AG1059" s="5">
        <v>1.6276104876042998E-2</v>
      </c>
      <c r="AH1059" s="5">
        <v>5.4788184792476005E-2</v>
      </c>
      <c r="AI1059" s="13">
        <v>0.29357784574249396</v>
      </c>
      <c r="AJ1059" s="13">
        <v>-2.6446551704860002E-2</v>
      </c>
      <c r="AK1059" s="13">
        <v>0</v>
      </c>
      <c r="AL1059" s="13">
        <v>2.2258007269694E-2</v>
      </c>
      <c r="AM1059" s="13">
        <v>-0.377202948480167</v>
      </c>
      <c r="AN1059" s="13">
        <v>1.3075976811382981</v>
      </c>
      <c r="AO1059" s="13">
        <v>-0.90776667344890616</v>
      </c>
      <c r="AP1059" s="13">
        <v>0.39983100768939195</v>
      </c>
      <c r="AQ1059" s="13">
        <v>2.2153643545872042</v>
      </c>
      <c r="AR1059" s="19">
        <v>2.7446074918470661E-3</v>
      </c>
      <c r="AS1059" s="19">
        <v>1.3827946508342562E-4</v>
      </c>
      <c r="AT1059" s="19">
        <v>8.0697214545425084E-4</v>
      </c>
      <c r="AU1059" s="19">
        <v>7.8686698983178056E-4</v>
      </c>
      <c r="AV1059" s="19">
        <v>9.4743209320164741E-5</v>
      </c>
      <c r="AW1059" s="19">
        <v>-1.725161615578491E-4</v>
      </c>
      <c r="AX1059" s="19">
        <v>3.2408966387421033E-4</v>
      </c>
      <c r="AY1059" s="19">
        <v>4.1086405482521678E-3</v>
      </c>
      <c r="AZ1059" s="19">
        <v>-2.503414815285957E-3</v>
      </c>
      <c r="BA1059" s="19">
        <v>8.9689623983705378E-5</v>
      </c>
      <c r="BB1059" s="19">
        <v>-2.5663018022433177E-5</v>
      </c>
      <c r="BC1059" s="19">
        <v>1.2231022835117223E-3</v>
      </c>
      <c r="BD1059" s="19">
        <v>-1.5059229931078388E-3</v>
      </c>
      <c r="BE1059" s="19">
        <v>1.8113528975161925E-3</v>
      </c>
      <c r="BF1059" s="19">
        <v>1.016472698040662E-3</v>
      </c>
      <c r="BG1059" s="19">
        <v>1.6771619355686378E-4</v>
      </c>
      <c r="BH1059" s="19">
        <v>3.6795740632629302E-3</v>
      </c>
      <c r="BI1059" t="s">
        <v>857</v>
      </c>
      <c r="BJ1059" t="s">
        <v>858</v>
      </c>
      <c r="BK1059" s="5">
        <v>7.0111975073814392E-2</v>
      </c>
      <c r="BL1059" s="5" t="s">
        <v>1202</v>
      </c>
      <c r="BM1059" s="5" t="s">
        <v>858</v>
      </c>
      <c r="BN1059" s="5">
        <v>-3.1347636133432388E-2</v>
      </c>
      <c r="BO1059" s="5">
        <f xml:space="preserve"> IF(ISBLANK(TBL_DATA[[#This Row],[SMALL.CAP]]),"",  SUM(TBL_DATA[[#This Row],[LARGE.CAP]:[SMALL.CAP]])*SQRT(252))</f>
        <v>0.10147453952834044</v>
      </c>
    </row>
    <row r="1060" spans="1:67" x14ac:dyDescent="0.25">
      <c r="A1060" s="3">
        <f>DATE(YEAR(TBL_DATA[[#This Row],[Date]]), MONTH(TBL_DATA[[#This Row],[Date]]), DAY(TBL_DATA[[#This Row],[Date]]))</f>
        <v>42276</v>
      </c>
      <c r="B1060" s="73" t="s">
        <v>1209</v>
      </c>
      <c r="C1060" s="11">
        <v>-4.2285362999621868E-3</v>
      </c>
      <c r="D1060" s="6">
        <v>0.25254358084793105</v>
      </c>
      <c r="E1060" s="83">
        <v>0.15186063930029658</v>
      </c>
      <c r="F1060" s="55">
        <v>9.4031313455349277E-2</v>
      </c>
      <c r="G1060" s="121">
        <v>0.17107817264560515</v>
      </c>
      <c r="H1060" s="120">
        <v>2.7033002083166366E-3</v>
      </c>
      <c r="I1060" s="55">
        <v>0.17562344530506158</v>
      </c>
      <c r="J1060" s="6">
        <v>0.20112488675820248</v>
      </c>
      <c r="K1060" s="6">
        <v>0.16421462900049194</v>
      </c>
      <c r="L1060" s="6">
        <v>2.7144689150122494E-3</v>
      </c>
      <c r="M1060" s="6">
        <v>4.7134375833138002E-2</v>
      </c>
      <c r="N1060" s="6">
        <v>3.0559045633613564E-2</v>
      </c>
      <c r="O1060" s="6">
        <v>-8.336343592348805E-3</v>
      </c>
      <c r="P1060" s="55">
        <v>-7.4089006209558427E-3</v>
      </c>
      <c r="Q1060" s="55">
        <v>-6.4107605289874126E-3</v>
      </c>
      <c r="R1060" s="6">
        <v>4.4049469564296562E-2</v>
      </c>
      <c r="S1060" s="83">
        <v>4.3159859672678547E-2</v>
      </c>
      <c r="T1060" s="87">
        <v>1.0206119736802843</v>
      </c>
      <c r="U1060" s="83">
        <v>5.588688928613128E-2</v>
      </c>
      <c r="V1060" s="83">
        <v>4.3574137148734364E-2</v>
      </c>
      <c r="W1060" s="29">
        <v>1.2825701882602751</v>
      </c>
      <c r="X1060">
        <v>0.41361597242563686</v>
      </c>
      <c r="Y1060">
        <v>0.40523404225273563</v>
      </c>
      <c r="Z1060" s="5">
        <v>0</v>
      </c>
      <c r="AA1060">
        <v>0</v>
      </c>
      <c r="AB1060" s="5">
        <f>SUM(TBL_DATA[[#This Row],[Consumer.Discretionary.1]:[Utilities.1]])*SQRT(252)</f>
        <v>0.11240620503924593</v>
      </c>
      <c r="AC1060" s="5">
        <v>0.27345525727248099</v>
      </c>
      <c r="AD1060" s="5">
        <v>-7.275263491840999E-3</v>
      </c>
      <c r="AE1060" s="5">
        <v>3.1097835240513003E-2</v>
      </c>
      <c r="AF1060" s="5">
        <v>0.116220159131689</v>
      </c>
      <c r="AG1060" s="5">
        <v>1.1142295143301E-2</v>
      </c>
      <c r="AH1060" s="5">
        <v>5.4687825669829999E-2</v>
      </c>
      <c r="AI1060" s="13">
        <v>0.28543037230692203</v>
      </c>
      <c r="AJ1060" s="13">
        <v>-2.7985734596580998E-2</v>
      </c>
      <c r="AK1060" s="13">
        <v>0</v>
      </c>
      <c r="AL1060" s="13">
        <v>2.2637466454154001E-2</v>
      </c>
      <c r="AM1060" s="13">
        <v>-0.40920953895135098</v>
      </c>
      <c r="AN1060" s="13">
        <v>1.3233377815887373</v>
      </c>
      <c r="AO1060" s="13">
        <v>-0.97313710740962023</v>
      </c>
      <c r="AP1060" s="13">
        <v>0.35020067417911704</v>
      </c>
      <c r="AQ1060" s="13">
        <v>2.2964748889983575</v>
      </c>
      <c r="AR1060" s="19">
        <v>3.3154518091770818E-3</v>
      </c>
      <c r="AS1060" s="19">
        <v>7.0908184842381275E-5</v>
      </c>
      <c r="AT1060" s="19">
        <v>7.4497293457952412E-4</v>
      </c>
      <c r="AU1060" s="19">
        <v>9.8479835494645054E-4</v>
      </c>
      <c r="AV1060" s="19">
        <v>1.250368712391516E-4</v>
      </c>
      <c r="AW1060" s="19">
        <v>-2.2362798198598982E-4</v>
      </c>
      <c r="AX1060" s="19">
        <v>2.1662392449454585E-4</v>
      </c>
      <c r="AY1060" s="19">
        <v>4.7682476399619781E-3</v>
      </c>
      <c r="AZ1060" s="19">
        <v>-3.0990096999896763E-3</v>
      </c>
      <c r="BA1060" s="19">
        <v>2.0175080449472827E-4</v>
      </c>
      <c r="BB1060" s="19">
        <v>-2.4227499989221043E-5</v>
      </c>
      <c r="BC1060" s="19">
        <v>1.2884926104770494E-3</v>
      </c>
      <c r="BD1060" s="19">
        <v>-1.8520913438086508E-3</v>
      </c>
      <c r="BE1060" s="19">
        <v>1.9631160893776537E-3</v>
      </c>
      <c r="BF1060" s="19">
        <v>1.4083275012117269E-3</v>
      </c>
      <c r="BG1060" s="19">
        <v>2.2036133917291678E-4</v>
      </c>
      <c r="BH1060" s="19">
        <v>4.0527191453402578E-3</v>
      </c>
      <c r="BI1060" t="s">
        <v>857</v>
      </c>
      <c r="BJ1060" t="s">
        <v>858</v>
      </c>
      <c r="BK1060" s="5">
        <v>6.9015383720397949E-2</v>
      </c>
      <c r="BL1060" s="5" t="s">
        <v>1202</v>
      </c>
      <c r="BM1060" s="5" t="s">
        <v>858</v>
      </c>
      <c r="BN1060" s="5">
        <v>-3.2001085579395294E-2</v>
      </c>
      <c r="BO1060" s="5">
        <f xml:space="preserve"> IF(ISBLANK(TBL_DATA[[#This Row],[SMALL.CAP]]),"",  SUM(TBL_DATA[[#This Row],[LARGE.CAP]:[SMALL.CAP]])*SQRT(252))</f>
        <v>0.11240620503924591</v>
      </c>
    </row>
    <row r="1061" spans="1:67" x14ac:dyDescent="0.25">
      <c r="A1061" s="3">
        <f>DATE(YEAR(TBL_DATA[[#This Row],[Date]]), MONTH(TBL_DATA[[#This Row],[Date]]), DAY(TBL_DATA[[#This Row],[Date]]))</f>
        <v>42277</v>
      </c>
      <c r="B1061" s="73" t="s">
        <v>1210</v>
      </c>
      <c r="C1061" s="11">
        <v>-4.8173453405582845E-3</v>
      </c>
      <c r="D1061" s="6">
        <v>0.24650964586488699</v>
      </c>
      <c r="E1061" s="83">
        <v>0.12883305342855889</v>
      </c>
      <c r="F1061" s="55">
        <v>8.2922295519146969E-2</v>
      </c>
      <c r="G1061" s="121">
        <v>0.13177847561432346</v>
      </c>
      <c r="H1061" s="120">
        <v>2.8245747011761257E-3</v>
      </c>
      <c r="I1061" s="55">
        <v>0.14771644630892444</v>
      </c>
      <c r="J1061" s="6">
        <v>0.17417196844551569</v>
      </c>
      <c r="K1061" s="6">
        <v>0.12274348105949684</v>
      </c>
      <c r="L1061" s="6">
        <v>2.8392333839879192E-3</v>
      </c>
      <c r="M1061" s="6">
        <v>4.8121378652282339E-2</v>
      </c>
      <c r="N1061" s="6">
        <v>3.1871962418678366E-2</v>
      </c>
      <c r="O1061" s="6">
        <v>-1.3113529886945252E-2</v>
      </c>
      <c r="P1061" s="55">
        <v>-7.6236015447428227E-3</v>
      </c>
      <c r="Q1061" s="55">
        <v>-6.6045602088890109E-3</v>
      </c>
      <c r="R1061" s="6">
        <v>3.0066534141726553E-2</v>
      </c>
      <c r="S1061" s="83">
        <v>4.429386125662263E-2</v>
      </c>
      <c r="T1061" s="87">
        <v>0.67879686459331046</v>
      </c>
      <c r="U1061" s="83">
        <v>4.2167820099910713E-2</v>
      </c>
      <c r="V1061" s="83">
        <v>4.4634052950408488E-2</v>
      </c>
      <c r="W1061" s="29">
        <v>0.9447454871902865</v>
      </c>
      <c r="X1061">
        <v>0.36301305157572977</v>
      </c>
      <c r="Y1061">
        <v>0.35034765741973617</v>
      </c>
      <c r="Z1061" s="5">
        <v>0</v>
      </c>
      <c r="AA1061">
        <v>0</v>
      </c>
      <c r="AB1061" s="5">
        <f>SUM(TBL_DATA[[#This Row],[Consumer.Discretionary.1]:[Utilities.1]])*SQRT(252)</f>
        <v>0.12335430905694825</v>
      </c>
      <c r="AC1061" s="5">
        <v>0.25102098969669895</v>
      </c>
      <c r="AD1061" s="5">
        <v>-1.1974837220027996E-2</v>
      </c>
      <c r="AE1061" s="5">
        <v>3.1450082530155E-2</v>
      </c>
      <c r="AF1061" s="5">
        <v>0.11269874392420499</v>
      </c>
      <c r="AG1061" s="5">
        <v>4.1689968710109998E-3</v>
      </c>
      <c r="AH1061" s="5">
        <v>5.5097802723197996E-2</v>
      </c>
      <c r="AI1061" s="13">
        <v>0.28943226616282797</v>
      </c>
      <c r="AJ1061" s="13">
        <v>-2.9844819284857004E-2</v>
      </c>
      <c r="AK1061" s="13">
        <v>0</v>
      </c>
      <c r="AL1061" s="13">
        <v>2.3650455181205999E-2</v>
      </c>
      <c r="AM1061" s="13">
        <v>-0.37598422234056006</v>
      </c>
      <c r="AN1061" s="13">
        <v>1.2744290197496309</v>
      </c>
      <c r="AO1061" s="13">
        <v>-0.92471356150577388</v>
      </c>
      <c r="AP1061" s="13">
        <v>0.34971545824385697</v>
      </c>
      <c r="AQ1061" s="13">
        <v>2.1991425812554048</v>
      </c>
      <c r="AR1061" s="19">
        <v>3.2827329353059833E-3</v>
      </c>
      <c r="AS1061" s="19">
        <v>3.9443334049039849E-4</v>
      </c>
      <c r="AT1061" s="19">
        <v>6.7350958580380529E-4</v>
      </c>
      <c r="AU1061" s="19">
        <v>1.0516177668140826E-3</v>
      </c>
      <c r="AV1061" s="19">
        <v>-1.4423042097081346E-4</v>
      </c>
      <c r="AW1061" s="19">
        <v>-1.7754761340243688E-4</v>
      </c>
      <c r="AX1061" s="19">
        <v>4.0084209344605411E-4</v>
      </c>
      <c r="AY1061" s="19">
        <v>4.7579603221197322E-3</v>
      </c>
      <c r="AZ1061" s="19">
        <v>-2.6170910143200059E-3</v>
      </c>
      <c r="BA1061" s="19">
        <v>1.7148985248310612E-4</v>
      </c>
      <c r="BB1061" s="19">
        <v>-2.3125778415442171E-5</v>
      </c>
      <c r="BC1061" s="19">
        <v>1.199557109235915E-3</v>
      </c>
      <c r="BD1061" s="19">
        <v>-1.6246491703972034E-3</v>
      </c>
      <c r="BE1061" s="19">
        <v>1.8036047804926151E-3</v>
      </c>
      <c r="BF1061" s="19">
        <v>1.9865460883085589E-3</v>
      </c>
      <c r="BG1061" s="19">
        <v>5.1500440267122872E-4</v>
      </c>
      <c r="BH1061" s="19">
        <v>3.8905278590433503E-3</v>
      </c>
      <c r="BI1061" t="s">
        <v>1198</v>
      </c>
      <c r="BJ1061" t="s">
        <v>858</v>
      </c>
      <c r="BK1061" s="5">
        <v>7.0021212100982666E-2</v>
      </c>
      <c r="BL1061" s="5" t="s">
        <v>1211</v>
      </c>
      <c r="BM1061" s="5" t="s">
        <v>858</v>
      </c>
      <c r="BN1061" s="5">
        <v>-2.7048276737332344E-2</v>
      </c>
      <c r="BO1061" s="5">
        <f xml:space="preserve"> IF(ISBLANK(TBL_DATA[[#This Row],[SMALL.CAP]]),"",  SUM(TBL_DATA[[#This Row],[LARGE.CAP]:[SMALL.CAP]])*SQRT(252))</f>
        <v>0.12335430905694825</v>
      </c>
    </row>
    <row r="1062" spans="1:67" x14ac:dyDescent="0.25">
      <c r="A1062" s="3">
        <f>DATE(YEAR(TBL_DATA[[#This Row],[Date]]), MONTH(TBL_DATA[[#This Row],[Date]]), DAY(TBL_DATA[[#This Row],[Date]]))</f>
        <v>42278</v>
      </c>
      <c r="B1062" s="73" t="s">
        <v>1212</v>
      </c>
      <c r="C1062" s="11">
        <v>-1.2980879245528526E-4</v>
      </c>
      <c r="D1062" s="6">
        <v>0.24634783795297333</v>
      </c>
      <c r="E1062" s="83">
        <v>0.13000551768855906</v>
      </c>
      <c r="F1062" s="55">
        <v>8.2772056077368178E-2</v>
      </c>
      <c r="G1062" s="121">
        <v>0.13157342956647661</v>
      </c>
      <c r="H1062" s="120">
        <v>2.8231617955794697E-3</v>
      </c>
      <c r="I1062" s="55">
        <v>0.14697148427568574</v>
      </c>
      <c r="J1062" s="6">
        <v>0.17289063999334109</v>
      </c>
      <c r="K1062" s="6">
        <v>0.12136650862741939</v>
      </c>
      <c r="L1062" s="6">
        <v>2.8397041341429704E-3</v>
      </c>
      <c r="M1062" s="6">
        <v>4.8091628916016121E-2</v>
      </c>
      <c r="N1062" s="6">
        <v>3.1850812440447095E-2</v>
      </c>
      <c r="O1062" s="6">
        <v>-1.32416364279212E-2</v>
      </c>
      <c r="P1062" s="55">
        <v>-7.6112658060816752E-3</v>
      </c>
      <c r="Q1062" s="55">
        <v>-6.5928544648754606E-3</v>
      </c>
      <c r="R1062" s="6">
        <v>2.9800495086876433E-2</v>
      </c>
      <c r="S1062" s="83">
        <v>4.4296200639825818E-2</v>
      </c>
      <c r="T1062" s="87">
        <v>0.67275510442047737</v>
      </c>
      <c r="U1062" s="83">
        <v>4.1989835778850182E-2</v>
      </c>
      <c r="V1062" s="83">
        <v>4.4636435112107603E-2</v>
      </c>
      <c r="W1062" s="29">
        <v>0.94070764552298369</v>
      </c>
      <c r="X1062">
        <v>0.36273051921016608</v>
      </c>
      <c r="Y1062">
        <v>0.34837696339944663</v>
      </c>
      <c r="Z1062" s="5">
        <v>0</v>
      </c>
      <c r="AA1062">
        <v>0</v>
      </c>
      <c r="AB1062" s="5">
        <f>SUM(TBL_DATA[[#This Row],[Consumer.Discretionary.1]:[Utilities.1]])*SQRT(252)</f>
        <v>0.12089072575727106</v>
      </c>
      <c r="AC1062" s="5">
        <v>0.25574331500861797</v>
      </c>
      <c r="AD1062" s="5">
        <v>-1.6470731583644996E-2</v>
      </c>
      <c r="AE1062" s="5">
        <v>3.4710918835603004E-2</v>
      </c>
      <c r="AF1062" s="5">
        <v>0.11330054087263002</v>
      </c>
      <c r="AG1062" s="5">
        <v>-7.8162455913660008E-3</v>
      </c>
      <c r="AH1062" s="5">
        <v>5.4079272367077998E-2</v>
      </c>
      <c r="AI1062" s="13">
        <v>0.29008005250875407</v>
      </c>
      <c r="AJ1062" s="13">
        <v>-2.8286249308114002E-2</v>
      </c>
      <c r="AK1062" s="13">
        <v>0</v>
      </c>
      <c r="AL1062" s="13">
        <v>2.3670109628786001E-2</v>
      </c>
      <c r="AM1062" s="13">
        <v>-0.30723358596930805</v>
      </c>
      <c r="AN1062" s="13">
        <v>1.2432541865302498</v>
      </c>
      <c r="AO1062" s="13">
        <v>-0.83147678976121386</v>
      </c>
      <c r="AP1062" s="13">
        <v>0.41177739676903591</v>
      </c>
      <c r="AQ1062" s="13">
        <v>2.0747309762914634</v>
      </c>
      <c r="AR1062" s="19">
        <v>3.4016722758724036E-3</v>
      </c>
      <c r="AS1062" s="19">
        <v>2.989575759901806E-4</v>
      </c>
      <c r="AT1062" s="19">
        <v>6.3885992556844977E-4</v>
      </c>
      <c r="AU1062" s="19">
        <v>1.038181336151901E-3</v>
      </c>
      <c r="AV1062" s="19">
        <v>-1.6506095985622125E-4</v>
      </c>
      <c r="AW1062" s="19">
        <v>-1.8053674513155489E-4</v>
      </c>
      <c r="AX1062" s="19">
        <v>3.9123190825550007E-4</v>
      </c>
      <c r="AY1062" s="19">
        <v>4.7313751409001599E-3</v>
      </c>
      <c r="AZ1062" s="19">
        <v>-2.7212363643523557E-3</v>
      </c>
      <c r="BA1062" s="19">
        <v>2.0339772616721934E-4</v>
      </c>
      <c r="BB1062" s="19">
        <v>-2.1441910807355169E-5</v>
      </c>
      <c r="BC1062" s="19">
        <v>1.277836465005736E-3</v>
      </c>
      <c r="BD1062" s="19">
        <v>-1.6979975828087378E-3</v>
      </c>
      <c r="BE1062" s="19">
        <v>1.7710122619548144E-3</v>
      </c>
      <c r="BF1062" s="19">
        <v>1.9321568811156938E-3</v>
      </c>
      <c r="BG1062" s="19">
        <v>4.6228403787174945E-4</v>
      </c>
      <c r="BH1062" s="19">
        <v>3.8701078456190737E-3</v>
      </c>
      <c r="BI1062" t="s">
        <v>1198</v>
      </c>
      <c r="BJ1062" t="s">
        <v>858</v>
      </c>
      <c r="BK1062" s="5">
        <v>7.1481570601463318E-2</v>
      </c>
      <c r="BL1062" s="5" t="s">
        <v>1211</v>
      </c>
      <c r="BM1062" s="5" t="s">
        <v>858</v>
      </c>
      <c r="BN1062" s="5">
        <v>-2.9553040862083435E-2</v>
      </c>
      <c r="BO1062" s="5">
        <f xml:space="preserve"> IF(ISBLANK(TBL_DATA[[#This Row],[SMALL.CAP]]),"",  SUM(TBL_DATA[[#This Row],[LARGE.CAP]:[SMALL.CAP]])*SQRT(252))</f>
        <v>0.12089072575727108</v>
      </c>
    </row>
    <row r="1063" spans="1:67" x14ac:dyDescent="0.25">
      <c r="A1063" s="3">
        <f>DATE(YEAR(TBL_DATA[[#This Row],[Date]]), MONTH(TBL_DATA[[#This Row],[Date]]), DAY(TBL_DATA[[#This Row],[Date]]))</f>
        <v>42279</v>
      </c>
      <c r="B1063" s="73" t="s">
        <v>1213</v>
      </c>
      <c r="C1063" s="11">
        <v>5.0511994327166222E-4</v>
      </c>
      <c r="D1063" s="6">
        <v>0.24697739310217703</v>
      </c>
      <c r="E1063" s="83">
        <v>0.13237463155518947</v>
      </c>
      <c r="F1063" s="55">
        <v>8.0681350436977411E-2</v>
      </c>
      <c r="G1063" s="121">
        <v>0.12853771691310503</v>
      </c>
      <c r="H1063" s="120">
        <v>2.8177117217449105E-3</v>
      </c>
      <c r="I1063" s="55">
        <v>0.14610064921937194</v>
      </c>
      <c r="J1063" s="6">
        <v>0.16988258566127837</v>
      </c>
      <c r="K1063" s="6">
        <v>0.11478476103056535</v>
      </c>
      <c r="L1063" s="6">
        <v>2.8398585031070896E-3</v>
      </c>
      <c r="M1063" s="6">
        <v>4.7915114606922347E-2</v>
      </c>
      <c r="N1063" s="6">
        <v>3.1683886876736976E-2</v>
      </c>
      <c r="O1063" s="6">
        <v>-1.2743205099290611E-2</v>
      </c>
      <c r="P1063" s="55">
        <v>-7.5480025252735077E-3</v>
      </c>
      <c r="Q1063" s="55">
        <v>-6.5333291355220086E-3</v>
      </c>
      <c r="R1063" s="6">
        <v>2.99869267000199E-2</v>
      </c>
      <c r="S1063" s="83">
        <v>4.4289764086042988E-2</v>
      </c>
      <c r="T1063" s="87">
        <v>0.67706223590993719</v>
      </c>
      <c r="U1063" s="83">
        <v>4.3615965894363562E-2</v>
      </c>
      <c r="V1063" s="83">
        <v>4.4612535314304279E-2</v>
      </c>
      <c r="W1063" s="29">
        <v>0.97766167260121661</v>
      </c>
      <c r="X1063">
        <v>0.35852157105689619</v>
      </c>
      <c r="Y1063">
        <v>0.33879899797751079</v>
      </c>
      <c r="Z1063" s="5">
        <v>0</v>
      </c>
      <c r="AA1063">
        <v>0</v>
      </c>
      <c r="AB1063" s="5">
        <f>SUM(TBL_DATA[[#This Row],[Consumer.Discretionary.1]:[Utilities.1]])*SQRT(252)</f>
        <v>0.11921554944102322</v>
      </c>
      <c r="AC1063" s="5">
        <v>0.25851325972615397</v>
      </c>
      <c r="AD1063" s="5">
        <v>-1.4640914037381996E-2</v>
      </c>
      <c r="AE1063" s="5">
        <v>3.5031538922011003E-2</v>
      </c>
      <c r="AF1063" s="5">
        <v>0.112797942072659</v>
      </c>
      <c r="AG1063" s="5">
        <v>-2.0216569916156998E-2</v>
      </c>
      <c r="AH1063" s="5">
        <v>5.1723493032196997E-2</v>
      </c>
      <c r="AI1063" s="13">
        <v>0.29622170513263496</v>
      </c>
      <c r="AJ1063" s="13">
        <v>-3.1533282274920998E-2</v>
      </c>
      <c r="AK1063" s="13">
        <v>0</v>
      </c>
      <c r="AL1063" s="13">
        <v>2.3727736499891999E-2</v>
      </c>
      <c r="AM1063" s="13">
        <v>-0.328462239966273</v>
      </c>
      <c r="AN1063" s="13">
        <v>1.1355339401916611</v>
      </c>
      <c r="AO1063" s="13">
        <v>-0.75237127100084611</v>
      </c>
      <c r="AP1063" s="13">
        <v>0.38316266919081499</v>
      </c>
      <c r="AQ1063" s="13">
        <v>1.8879052111925072</v>
      </c>
      <c r="AR1063" s="19">
        <v>3.2646681446062546E-3</v>
      </c>
      <c r="AS1063" s="19">
        <v>2.5929691867473422E-4</v>
      </c>
      <c r="AT1063" s="19">
        <v>6.574512487447303E-4</v>
      </c>
      <c r="AU1063" s="19">
        <v>1.0286130593986221E-3</v>
      </c>
      <c r="AV1063" s="19">
        <v>-1.5984720627868686E-4</v>
      </c>
      <c r="AW1063" s="19">
        <v>-1.5507565882739454E-4</v>
      </c>
      <c r="AX1063" s="19">
        <v>4.179508438825746E-4</v>
      </c>
      <c r="AY1063" s="19">
        <v>4.6107066268842737E-3</v>
      </c>
      <c r="AZ1063" s="19">
        <v>-2.5701035705477057E-3</v>
      </c>
      <c r="BA1063" s="19">
        <v>1.7572612595074508E-4</v>
      </c>
      <c r="BB1063" s="19">
        <v>-1.9512812657843063E-5</v>
      </c>
      <c r="BC1063" s="19">
        <v>1.3448699917050944E-3</v>
      </c>
      <c r="BD1063" s="19">
        <v>-1.630025555927193E-3</v>
      </c>
      <c r="BE1063" s="19">
        <v>1.7005749257569382E-3</v>
      </c>
      <c r="BF1063" s="19">
        <v>1.9900049329697272E-3</v>
      </c>
      <c r="BG1063" s="19">
        <v>4.0321054032415405E-4</v>
      </c>
      <c r="BH1063" s="19">
        <v>3.7012388850015858E-3</v>
      </c>
      <c r="BI1063" t="s">
        <v>1198</v>
      </c>
      <c r="BJ1063" t="s">
        <v>858</v>
      </c>
      <c r="BK1063" s="5">
        <v>7.4048615992069244E-2</v>
      </c>
      <c r="BL1063" s="5" t="s">
        <v>1211</v>
      </c>
      <c r="BM1063" s="5" t="s">
        <v>858</v>
      </c>
      <c r="BN1063" s="5">
        <v>-2.8889119625091553E-2</v>
      </c>
      <c r="BO1063" s="5">
        <f xml:space="preserve"> IF(ISBLANK(TBL_DATA[[#This Row],[SMALL.CAP]]),"",  SUM(TBL_DATA[[#This Row],[LARGE.CAP]:[SMALL.CAP]])*SQRT(252))</f>
        <v>0.11921554944102329</v>
      </c>
    </row>
    <row r="1064" spans="1:67" x14ac:dyDescent="0.25">
      <c r="A1064" s="3">
        <f>DATE(YEAR(TBL_DATA[[#This Row],[Date]]), MONTH(TBL_DATA[[#This Row],[Date]]), DAY(TBL_DATA[[#This Row],[Date]]))</f>
        <v>42282</v>
      </c>
      <c r="B1064" s="73" t="s">
        <v>1214</v>
      </c>
      <c r="C1064" s="11">
        <v>-3.018314631613377E-4</v>
      </c>
      <c r="D1064" s="6">
        <v>0.24660101609108787</v>
      </c>
      <c r="E1064" s="83">
        <v>0.13957632714663792</v>
      </c>
      <c r="F1064" s="55">
        <v>7.9200465455786934E-2</v>
      </c>
      <c r="G1064" s="121">
        <v>0.12986474861831626</v>
      </c>
      <c r="H1064" s="120">
        <v>2.7883512744472125E-3</v>
      </c>
      <c r="I1064" s="55">
        <v>0.14852390833527407</v>
      </c>
      <c r="J1064" s="6">
        <v>0.15939450149178966</v>
      </c>
      <c r="K1064" s="6">
        <v>0.10545831653162817</v>
      </c>
      <c r="L1064" s="6">
        <v>2.827186084152074E-3</v>
      </c>
      <c r="M1064" s="6">
        <v>4.7451983822968447E-2</v>
      </c>
      <c r="N1064" s="6">
        <v>3.1143675973014141E-2</v>
      </c>
      <c r="O1064" s="6">
        <v>-1.3041190262211511E-2</v>
      </c>
      <c r="P1064" s="55">
        <v>-7.4291726071933507E-3</v>
      </c>
      <c r="Q1064" s="55">
        <v>-6.424306696486989E-3</v>
      </c>
      <c r="R1064" s="6">
        <v>2.7122754122647752E-2</v>
      </c>
      <c r="S1064" s="83">
        <v>4.4386316166678978E-2</v>
      </c>
      <c r="T1064" s="87">
        <v>0.61106116625666118</v>
      </c>
      <c r="U1064" s="83">
        <v>4.2123431620844753E-2</v>
      </c>
      <c r="V1064" s="83">
        <v>4.465168133001883E-2</v>
      </c>
      <c r="W1064" s="29">
        <v>0.94337839844175453</v>
      </c>
      <c r="X1064">
        <v>0.36036751881699353</v>
      </c>
      <c r="Y1064">
        <v>0.32474346264648363</v>
      </c>
      <c r="Z1064" s="5">
        <v>0</v>
      </c>
      <c r="AA1064">
        <v>0</v>
      </c>
      <c r="AB1064" s="5">
        <f>SUM(TBL_DATA[[#This Row],[Consumer.Discretionary.1]:[Utilities.1]])*SQRT(252)</f>
        <v>0.11584340309186469</v>
      </c>
      <c r="AC1064" s="5">
        <v>0.29688646672548502</v>
      </c>
      <c r="AD1064" s="5">
        <v>-2.3038146820088999E-2</v>
      </c>
      <c r="AE1064" s="5">
        <v>4.1717354211683003E-2</v>
      </c>
      <c r="AF1064" s="5">
        <v>8.5756585408858998E-2</v>
      </c>
      <c r="AG1064" s="5">
        <v>-1.0002186526676001E-2</v>
      </c>
      <c r="AH1064" s="5">
        <v>4.1413920198388E-2</v>
      </c>
      <c r="AI1064" s="13">
        <v>0.30048008289629902</v>
      </c>
      <c r="AJ1064" s="13">
        <v>-4.0549577000033997E-2</v>
      </c>
      <c r="AK1064" s="13">
        <v>0</v>
      </c>
      <c r="AL1064" s="13">
        <v>2.4391540525466E-2</v>
      </c>
      <c r="AM1064" s="13">
        <v>-0.24922329123791603</v>
      </c>
      <c r="AN1064" s="13">
        <v>1.0696843772276996</v>
      </c>
      <c r="AO1064" s="13">
        <v>-0.60185162884623489</v>
      </c>
      <c r="AP1064" s="13">
        <v>0.46783274838146471</v>
      </c>
      <c r="AQ1064" s="13">
        <v>1.6715360060739344</v>
      </c>
      <c r="AR1064" s="19">
        <v>3.1937586943302423E-3</v>
      </c>
      <c r="AS1064" s="19">
        <v>2.6571320648183613E-4</v>
      </c>
      <c r="AT1064" s="19">
        <v>6.2625729531449223E-4</v>
      </c>
      <c r="AU1064" s="19">
        <v>9.9345930719321003E-4</v>
      </c>
      <c r="AV1064" s="19">
        <v>-1.5352904682132165E-4</v>
      </c>
      <c r="AW1064" s="19">
        <v>-1.5601019645276095E-4</v>
      </c>
      <c r="AX1064" s="19">
        <v>3.9498512767743063E-4</v>
      </c>
      <c r="AY1064" s="19">
        <v>4.558991451228382E-3</v>
      </c>
      <c r="AZ1064" s="19">
        <v>-2.5788305947065881E-3</v>
      </c>
      <c r="BA1064" s="19">
        <v>1.7119020768719236E-4</v>
      </c>
      <c r="BB1064" s="19">
        <v>-1.8536985063427221E-5</v>
      </c>
      <c r="BC1064" s="19">
        <v>1.2995284184730475E-3</v>
      </c>
      <c r="BD1064" s="19">
        <v>-1.6276017970036163E-3</v>
      </c>
      <c r="BE1064" s="19">
        <v>1.666352727118652E-3</v>
      </c>
      <c r="BF1064" s="19">
        <v>1.967364025452572E-3</v>
      </c>
      <c r="BG1064" s="19">
        <v>3.8977731624216365E-4</v>
      </c>
      <c r="BH1064" s="19">
        <v>3.6020277765858701E-3</v>
      </c>
      <c r="BI1064" t="s">
        <v>1198</v>
      </c>
      <c r="BJ1064" t="s">
        <v>858</v>
      </c>
      <c r="BK1064" s="5">
        <v>7.441103458404541E-2</v>
      </c>
      <c r="BL1064" s="5" t="s">
        <v>1211</v>
      </c>
      <c r="BM1064" s="5" t="s">
        <v>858</v>
      </c>
      <c r="BN1064" s="5">
        <v>-3.3083576709032059E-2</v>
      </c>
      <c r="BO1064" s="5">
        <f xml:space="preserve"> IF(ISBLANK(TBL_DATA[[#This Row],[SMALL.CAP]]),"",  SUM(TBL_DATA[[#This Row],[LARGE.CAP]:[SMALL.CAP]])*SQRT(252))</f>
        <v>0.11584340309186474</v>
      </c>
    </row>
    <row r="1065" spans="1:67" x14ac:dyDescent="0.25">
      <c r="A1065" s="3">
        <f>DATE(YEAR(TBL_DATA[[#This Row],[Date]]), MONTH(TBL_DATA[[#This Row],[Date]]), DAY(TBL_DATA[[#This Row],[Date]]))</f>
        <v>42283</v>
      </c>
      <c r="B1065" s="73" t="s">
        <v>1215</v>
      </c>
      <c r="C1065" s="11">
        <v>-2.8934094310963782E-3</v>
      </c>
      <c r="D1065" s="6">
        <v>0.24299408895431562</v>
      </c>
      <c r="E1065" s="83">
        <v>0.13951862582105523</v>
      </c>
      <c r="F1065" s="55">
        <v>7.5544914139061309E-2</v>
      </c>
      <c r="G1065" s="121">
        <v>0.11744551672409123</v>
      </c>
      <c r="H1065" s="120">
        <v>2.7866388945862524E-3</v>
      </c>
      <c r="I1065" s="55">
        <v>0.1450478184785835</v>
      </c>
      <c r="J1065" s="6">
        <v>0.14635175611045464</v>
      </c>
      <c r="K1065" s="6">
        <v>8.6517423273043806E-2</v>
      </c>
      <c r="L1065" s="6">
        <v>2.8350457126152346E-3</v>
      </c>
      <c r="M1065" s="6">
        <v>4.7087995381349571E-2</v>
      </c>
      <c r="N1065" s="6">
        <v>3.0663294008020321E-2</v>
      </c>
      <c r="O1065" s="6">
        <v>-1.589686619041053E-2</v>
      </c>
      <c r="P1065" s="55">
        <v>-7.351392560848026E-3</v>
      </c>
      <c r="Q1065" s="55">
        <v>-6.3542346435153134E-3</v>
      </c>
      <c r="R1065" s="6">
        <v>1.5032915113921685E-2</v>
      </c>
      <c r="S1065" s="83">
        <v>4.4294405547165974E-2</v>
      </c>
      <c r="T1065" s="87">
        <v>0.3393863159065133</v>
      </c>
      <c r="U1065" s="83">
        <v>3.0104623776885164E-2</v>
      </c>
      <c r="V1065" s="83">
        <v>4.4699213070872074E-2</v>
      </c>
      <c r="W1065" s="29">
        <v>0.67349337289569933</v>
      </c>
      <c r="X1065">
        <v>0.34270324877959824</v>
      </c>
      <c r="Y1065">
        <v>0.29413844235843045</v>
      </c>
      <c r="Z1065" s="5">
        <v>0</v>
      </c>
      <c r="AA1065">
        <v>0</v>
      </c>
      <c r="AB1065" s="5">
        <f>SUM(TBL_DATA[[#This Row],[Consumer.Discretionary.1]:[Utilities.1]])*SQRT(252)</f>
        <v>0.11727877399490796</v>
      </c>
      <c r="AC1065" s="5">
        <v>0.29797088130493904</v>
      </c>
      <c r="AD1065" s="5">
        <v>-2.0478006762179E-2</v>
      </c>
      <c r="AE1065" s="5">
        <v>5.1959414387427003E-2</v>
      </c>
      <c r="AF1065" s="5">
        <v>8.1083685136867006E-2</v>
      </c>
      <c r="AG1065" s="5">
        <v>-3.6735761591159995E-3</v>
      </c>
      <c r="AH1065" s="5">
        <v>4.3053347886609E-2</v>
      </c>
      <c r="AI1065" s="13">
        <v>0.29441773372128299</v>
      </c>
      <c r="AJ1065" s="13">
        <v>-4.0141067401671997E-2</v>
      </c>
      <c r="AK1065" s="13">
        <v>0</v>
      </c>
      <c r="AL1065" s="13">
        <v>2.3006190230197E-2</v>
      </c>
      <c r="AM1065" s="13">
        <v>-0.20839323036100302</v>
      </c>
      <c r="AN1065" s="13">
        <v>1.067594274297202</v>
      </c>
      <c r="AO1065" s="13">
        <v>-0.54878890231385002</v>
      </c>
      <c r="AP1065" s="13">
        <v>0.51880537198335197</v>
      </c>
      <c r="AQ1065" s="13">
        <v>1.6163831766110519</v>
      </c>
      <c r="AR1065" s="19">
        <v>3.4781596685356832E-3</v>
      </c>
      <c r="AS1065" s="19">
        <v>1.282587430051404E-4</v>
      </c>
      <c r="AT1065" s="19">
        <v>7.2433956026865943E-4</v>
      </c>
      <c r="AU1065" s="19">
        <v>8.5952361994035009E-4</v>
      </c>
      <c r="AV1065" s="19">
        <v>-5.5748293058658397E-5</v>
      </c>
      <c r="AW1065" s="19">
        <v>-3.2252682631882885E-4</v>
      </c>
      <c r="AX1065" s="19">
        <v>3.6188114132177512E-4</v>
      </c>
      <c r="AY1065" s="19">
        <v>4.7313057523974021E-3</v>
      </c>
      <c r="AZ1065" s="19">
        <v>-2.720290089213167E-3</v>
      </c>
      <c r="BA1065" s="19">
        <v>2.1871823075465628E-4</v>
      </c>
      <c r="BB1065" s="19">
        <v>-1.5753172940738766E-5</v>
      </c>
      <c r="BC1065" s="19">
        <v>1.4533725998460171E-3</v>
      </c>
      <c r="BD1065" s="19">
        <v>-1.8598765341383157E-3</v>
      </c>
      <c r="BE1065" s="19">
        <v>1.8844352828601601E-3</v>
      </c>
      <c r="BF1065" s="19">
        <v>1.8832207447693219E-3</v>
      </c>
      <c r="BG1065" s="19">
        <v>3.3901081903480633E-4</v>
      </c>
      <c r="BH1065" s="19">
        <v>3.6877054223202854E-3</v>
      </c>
      <c r="BI1065" t="s">
        <v>1198</v>
      </c>
      <c r="BJ1065" t="s">
        <v>858</v>
      </c>
      <c r="BK1065" s="5">
        <v>7.4517779052257538E-2</v>
      </c>
      <c r="BL1065" s="5" t="s">
        <v>1211</v>
      </c>
      <c r="BM1065" s="5" t="s">
        <v>858</v>
      </c>
      <c r="BN1065" s="5">
        <v>-3.1874459236860275E-2</v>
      </c>
      <c r="BO1065" s="5">
        <f xml:space="preserve"> IF(ISBLANK(TBL_DATA[[#This Row],[SMALL.CAP]]),"",  SUM(TBL_DATA[[#This Row],[LARGE.CAP]:[SMALL.CAP]])*SQRT(252))</f>
        <v>0.11727877399490798</v>
      </c>
    </row>
    <row r="1066" spans="1:67" x14ac:dyDescent="0.25">
      <c r="A1066" s="3">
        <f>DATE(YEAR(TBL_DATA[[#This Row],[Date]]), MONTH(TBL_DATA[[#This Row],[Date]]), DAY(TBL_DATA[[#This Row],[Date]]))</f>
        <v>42284</v>
      </c>
      <c r="B1066" s="73" t="s">
        <v>1216</v>
      </c>
      <c r="C1066" s="11">
        <v>1.4873362971893373E-3</v>
      </c>
      <c r="D1066" s="6">
        <v>0.24484283918000926</v>
      </c>
      <c r="E1066" s="83">
        <v>0.16457688963145234</v>
      </c>
      <c r="F1066" s="55">
        <v>7.6938883507209399E-2</v>
      </c>
      <c r="G1066" s="121">
        <v>0.12808024968472675</v>
      </c>
      <c r="H1066" s="120">
        <v>2.7096273506418897E-3</v>
      </c>
      <c r="I1066" s="55">
        <v>0.18244023422642486</v>
      </c>
      <c r="J1066" s="6">
        <v>0.17162993569149071</v>
      </c>
      <c r="K1066" s="6">
        <v>0.12001087146177361</v>
      </c>
      <c r="L1066" s="6">
        <v>2.7221369032762494E-3</v>
      </c>
      <c r="M1066" s="6">
        <v>4.6065053528690163E-2</v>
      </c>
      <c r="N1066" s="6">
        <v>2.9375761023208633E-2</v>
      </c>
      <c r="O1066" s="6">
        <v>-1.443317387931764E-2</v>
      </c>
      <c r="P1066" s="55">
        <v>-7.0876289356335345E-3</v>
      </c>
      <c r="Q1066" s="55">
        <v>-6.1121333243533398E-3</v>
      </c>
      <c r="R1066" s="6">
        <v>1.7518567930286721E-2</v>
      </c>
      <c r="S1066" s="83">
        <v>4.4292398572487443E-2</v>
      </c>
      <c r="T1066" s="87">
        <v>0.39552086802471137</v>
      </c>
      <c r="U1066" s="83">
        <v>3.5101752600743774E-2</v>
      </c>
      <c r="V1066" s="83">
        <v>4.4743701318072454E-2</v>
      </c>
      <c r="W1066" s="29">
        <v>0.78450712763375718</v>
      </c>
      <c r="X1066">
        <v>0.35788301117086668</v>
      </c>
      <c r="Y1066">
        <v>0.34642585276184795</v>
      </c>
      <c r="Z1066" s="5">
        <v>0</v>
      </c>
      <c r="AA1066">
        <v>0</v>
      </c>
      <c r="AB1066" s="5">
        <f>SUM(TBL_DATA[[#This Row],[Consumer.Discretionary.1]:[Utilities.1]])*SQRT(252)</f>
        <v>0.12018033719055993</v>
      </c>
      <c r="AC1066" s="5">
        <v>0.30281187189026998</v>
      </c>
      <c r="AD1066" s="5">
        <v>-1.9140100315921005E-2</v>
      </c>
      <c r="AE1066" s="5">
        <v>5.8250793163006992E-2</v>
      </c>
      <c r="AF1066" s="5">
        <v>8.1474378010814003E-2</v>
      </c>
      <c r="AG1066" s="5">
        <v>-3.7633500241400003E-3</v>
      </c>
      <c r="AH1066" s="5">
        <v>4.2208413085285001E-2</v>
      </c>
      <c r="AI1066" s="13">
        <v>0.29380723234801898</v>
      </c>
      <c r="AJ1066" s="13">
        <v>-4.0974659278250995E-2</v>
      </c>
      <c r="AK1066" s="13">
        <v>0</v>
      </c>
      <c r="AL1066" s="13">
        <v>2.2773968544563001E-2</v>
      </c>
      <c r="AM1066" s="13">
        <v>-0.19774871514258197</v>
      </c>
      <c r="AN1066" s="13">
        <v>1.053612293729369</v>
      </c>
      <c r="AO1066" s="13">
        <v>-0.51391246144830494</v>
      </c>
      <c r="AP1066" s="13">
        <v>0.53969983228106411</v>
      </c>
      <c r="AQ1066" s="13">
        <v>1.5675247551776739</v>
      </c>
      <c r="AR1066" s="19">
        <v>2.9663270594674179E-3</v>
      </c>
      <c r="AS1066" s="19">
        <v>2.9091446864300122E-4</v>
      </c>
      <c r="AT1066" s="19">
        <v>1.1040919540428933E-3</v>
      </c>
      <c r="AU1066" s="19">
        <v>7.4444406177299311E-4</v>
      </c>
      <c r="AV1066" s="19">
        <v>-6.0531205015964871E-5</v>
      </c>
      <c r="AW1066" s="19">
        <v>-3.2942444945471318E-4</v>
      </c>
      <c r="AX1066" s="19">
        <v>6.948827566286912E-4</v>
      </c>
      <c r="AY1066" s="19">
        <v>4.4985432490474873E-3</v>
      </c>
      <c r="AZ1066" s="19">
        <v>-2.4943622646100075E-3</v>
      </c>
      <c r="BA1066" s="19">
        <v>1.6857415156446413E-4</v>
      </c>
      <c r="BB1066" s="19">
        <v>-1.2810146702726736E-5</v>
      </c>
      <c r="BC1066" s="19">
        <v>9.6340758291220277E-4</v>
      </c>
      <c r="BD1066" s="19">
        <v>-1.6543295449870385E-3</v>
      </c>
      <c r="BE1066" s="19">
        <v>2.5917050926854432E-3</v>
      </c>
      <c r="BF1066" s="19">
        <v>2.0517759771786466E-3</v>
      </c>
      <c r="BG1066" s="19">
        <v>3.8630965813910343E-4</v>
      </c>
      <c r="BH1066" s="19">
        <v>3.2317808694551798E-3</v>
      </c>
      <c r="BI1066" t="s">
        <v>1198</v>
      </c>
      <c r="BJ1066" t="s">
        <v>858</v>
      </c>
      <c r="BK1066" s="5">
        <v>7.6283581554889679E-2</v>
      </c>
      <c r="BL1066" s="5" t="s">
        <v>1211</v>
      </c>
      <c r="BM1066" s="5" t="s">
        <v>858</v>
      </c>
      <c r="BN1066" s="5">
        <v>-3.0637634918093681E-2</v>
      </c>
      <c r="BO1066" s="5">
        <f xml:space="preserve"> IF(ISBLANK(TBL_DATA[[#This Row],[SMALL.CAP]]),"",  SUM(TBL_DATA[[#This Row],[LARGE.CAP]:[SMALL.CAP]])*SQRT(252))</f>
        <v>0.12018033719055997</v>
      </c>
    </row>
    <row r="1067" spans="1:67" x14ac:dyDescent="0.25">
      <c r="A1067" s="3">
        <f>DATE(YEAR(TBL_DATA[[#This Row],[Date]]), MONTH(TBL_DATA[[#This Row],[Date]]), DAY(TBL_DATA[[#This Row],[Date]]))</f>
        <v>42285</v>
      </c>
      <c r="B1067" s="73" t="s">
        <v>1217</v>
      </c>
      <c r="C1067" s="11">
        <v>4.3156139601504325E-3</v>
      </c>
      <c r="D1067" s="6">
        <v>0.25021510031496774</v>
      </c>
      <c r="E1067" s="83">
        <v>0.1588612014984665</v>
      </c>
      <c r="F1067" s="55">
        <v>7.4651843347001506E-2</v>
      </c>
      <c r="G1067" s="121">
        <v>0.12282491890975257</v>
      </c>
      <c r="H1067" s="120">
        <v>2.6836916044311841E-3</v>
      </c>
      <c r="I1067" s="55">
        <v>0.17961760286870865</v>
      </c>
      <c r="J1067" s="6">
        <v>0.15739445043224723</v>
      </c>
      <c r="K1067" s="6">
        <v>9.9179561069349581E-2</v>
      </c>
      <c r="L1067" s="6">
        <v>2.7196222175769852E-3</v>
      </c>
      <c r="M1067" s="6">
        <v>4.5487255593242945E-2</v>
      </c>
      <c r="N1067" s="6">
        <v>2.9375761023208633E-2</v>
      </c>
      <c r="O1067" s="6">
        <v>-1.0179847925850138E-2</v>
      </c>
      <c r="P1067" s="55">
        <v>-7.0145001735719336E-3</v>
      </c>
      <c r="Q1067" s="55">
        <v>-6.0512402877942496E-3</v>
      </c>
      <c r="R1067" s="6">
        <v>2.7346684568646529E-2</v>
      </c>
      <c r="S1067" s="83">
        <v>4.4494442766406198E-2</v>
      </c>
      <c r="T1067" s="87">
        <v>0.61460899088489274</v>
      </c>
      <c r="U1067" s="83">
        <v>4.7192749603273132E-2</v>
      </c>
      <c r="V1067" s="83">
        <v>4.503574315883014E-2</v>
      </c>
      <c r="W1067" s="29">
        <v>1.0478954335634199</v>
      </c>
      <c r="X1067">
        <v>0.35046386248763584</v>
      </c>
      <c r="Y1067">
        <v>0.31492786645412874</v>
      </c>
      <c r="Z1067" s="5">
        <v>0</v>
      </c>
      <c r="AA1067">
        <v>0</v>
      </c>
      <c r="AB1067" s="5">
        <f>SUM(TBL_DATA[[#This Row],[Consumer.Discretionary.1]:[Utilities.1]])*SQRT(252)</f>
        <v>0.13240602002936033</v>
      </c>
      <c r="AC1067" s="5">
        <v>0.30345866059902604</v>
      </c>
      <c r="AD1067" s="5">
        <v>-2.0345569766714998E-2</v>
      </c>
      <c r="AE1067" s="5">
        <v>6.4089387775894999E-2</v>
      </c>
      <c r="AF1067" s="5">
        <v>7.9175818827815991E-2</v>
      </c>
      <c r="AG1067" s="5">
        <v>-2.1437828466130001E-3</v>
      </c>
      <c r="AH1067" s="5">
        <v>3.8434495426614999E-2</v>
      </c>
      <c r="AI1067" s="13">
        <v>0.28882576634007501</v>
      </c>
      <c r="AJ1067" s="13">
        <v>-4.2313362531920001E-2</v>
      </c>
      <c r="AK1067" s="13">
        <v>0</v>
      </c>
      <c r="AL1067" s="13">
        <v>2.2828544241266999E-2</v>
      </c>
      <c r="AM1067" s="13">
        <v>-0.22693486891409401</v>
      </c>
      <c r="AN1067" s="13">
        <v>1.0674306513037646</v>
      </c>
      <c r="AO1067" s="13">
        <v>-0.56235556215241189</v>
      </c>
      <c r="AP1067" s="13">
        <v>0.50507508915135269</v>
      </c>
      <c r="AQ1067" s="13">
        <v>1.6297862134561765</v>
      </c>
      <c r="AR1067" s="19">
        <v>3.4131935831344063E-3</v>
      </c>
      <c r="AS1067" s="19">
        <v>3.401340104343916E-4</v>
      </c>
      <c r="AT1067" s="19">
        <v>1.2402672689847891E-3</v>
      </c>
      <c r="AU1067" s="19">
        <v>8.3316740641379921E-4</v>
      </c>
      <c r="AV1067" s="19">
        <v>-5.969489116657579E-5</v>
      </c>
      <c r="AW1067" s="19">
        <v>-3.321235542851347E-4</v>
      </c>
      <c r="AX1067" s="19">
        <v>6.671166685900744E-4</v>
      </c>
      <c r="AY1067" s="19">
        <v>4.3577062514635655E-3</v>
      </c>
      <c r="AZ1067" s="19">
        <v>-2.2671169763786559E-3</v>
      </c>
      <c r="BA1067" s="19">
        <v>1.5666911598796089E-4</v>
      </c>
      <c r="BB1067" s="19">
        <v>-8.5236192375610977E-6</v>
      </c>
      <c r="BC1067" s="19">
        <v>1.3036789681508197E-3</v>
      </c>
      <c r="BD1067" s="19">
        <v>-1.588303469970936E-3</v>
      </c>
      <c r="BE1067" s="19">
        <v>2.3225108801879194E-3</v>
      </c>
      <c r="BF1067" s="19">
        <v>2.2601609297689157E-3</v>
      </c>
      <c r="BG1067" s="19">
        <v>3.9467145994413327E-4</v>
      </c>
      <c r="BH1067" s="19">
        <v>3.6480764958602076E-3</v>
      </c>
      <c r="BI1067" t="s">
        <v>889</v>
      </c>
      <c r="BJ1067" t="s">
        <v>858</v>
      </c>
      <c r="BK1067" s="5">
        <v>7.7601172029972076E-2</v>
      </c>
      <c r="BL1067" s="5" t="s">
        <v>1211</v>
      </c>
      <c r="BM1067" s="5" t="s">
        <v>858</v>
      </c>
      <c r="BN1067" s="5">
        <v>-3.1150178983807564E-2</v>
      </c>
      <c r="BO1067" s="5">
        <f xml:space="preserve"> IF(ISBLANK(TBL_DATA[[#This Row],[SMALL.CAP]]),"",  SUM(TBL_DATA[[#This Row],[LARGE.CAP]:[SMALL.CAP]])*SQRT(252))</f>
        <v>0.13240602002936033</v>
      </c>
    </row>
    <row r="1068" spans="1:67" x14ac:dyDescent="0.25">
      <c r="A1068" s="3">
        <f>DATE(YEAR(TBL_DATA[[#This Row],[Date]]), MONTH(TBL_DATA[[#This Row],[Date]]), DAY(TBL_DATA[[#This Row],[Date]]))</f>
        <v>42286</v>
      </c>
      <c r="B1068" s="73" t="s">
        <v>1218</v>
      </c>
      <c r="C1068" s="11">
        <v>-1.6537004100398319E-3</v>
      </c>
      <c r="D1068" s="6">
        <v>0.24814761909093885</v>
      </c>
      <c r="E1068" s="83">
        <v>0.14765119611093191</v>
      </c>
      <c r="F1068" s="55">
        <v>7.4264873782152407E-2</v>
      </c>
      <c r="G1068" s="121">
        <v>0.11923674333045421</v>
      </c>
      <c r="H1068" s="120">
        <v>2.6991512720432316E-3</v>
      </c>
      <c r="I1068" s="55">
        <v>0.1708195009724105</v>
      </c>
      <c r="J1068" s="6">
        <v>0.15874861343349336</v>
      </c>
      <c r="K1068" s="6">
        <v>9.7751509196065955E-2</v>
      </c>
      <c r="L1068" s="6">
        <v>2.7318743015732E-3</v>
      </c>
      <c r="M1068" s="6">
        <v>4.5656004363801163E-2</v>
      </c>
      <c r="N1068" s="6">
        <v>2.9561363904213336E-2</v>
      </c>
      <c r="O1068" s="6">
        <v>-1.181671391720085E-2</v>
      </c>
      <c r="P1068" s="55">
        <v>-7.0933344730795562E-3</v>
      </c>
      <c r="Q1068" s="55">
        <v>-6.1265010826062581E-3</v>
      </c>
      <c r="R1068" s="6">
        <v>2.0982246013242944E-2</v>
      </c>
      <c r="S1068" s="83">
        <v>4.4532731630158327E-2</v>
      </c>
      <c r="T1068" s="87">
        <v>0.47116458490575525</v>
      </c>
      <c r="U1068" s="83">
        <v>4.3363524365415129E-2</v>
      </c>
      <c r="V1068" s="83">
        <v>4.5082068233527908E-2</v>
      </c>
      <c r="W1068" s="29">
        <v>0.96187965780073326</v>
      </c>
      <c r="X1068">
        <v>0.345306738032223</v>
      </c>
      <c r="Y1068">
        <v>0.31265237756343067</v>
      </c>
      <c r="Z1068" s="5">
        <v>0</v>
      </c>
      <c r="AA1068">
        <v>0</v>
      </c>
      <c r="AB1068" s="5">
        <f>SUM(TBL_DATA[[#This Row],[Consumer.Discretionary.1]:[Utilities.1]])*SQRT(252)</f>
        <v>0.13694261204470634</v>
      </c>
      <c r="AC1068" s="5">
        <v>0.31808843970936901</v>
      </c>
      <c r="AD1068" s="5">
        <v>-2.1108818776436007E-2</v>
      </c>
      <c r="AE1068" s="5">
        <v>6.8760412200061002E-2</v>
      </c>
      <c r="AF1068" s="5">
        <v>7.6055530267996996E-2</v>
      </c>
      <c r="AG1068" s="5">
        <v>3.3922499223269999E-3</v>
      </c>
      <c r="AH1068" s="5">
        <v>2.7119307093235998E-2</v>
      </c>
      <c r="AI1068" s="13">
        <v>0.28958825572277608</v>
      </c>
      <c r="AJ1068" s="13">
        <v>-4.2586761940132001E-2</v>
      </c>
      <c r="AK1068" s="13">
        <v>0</v>
      </c>
      <c r="AL1068" s="13">
        <v>2.2990042066239003E-2</v>
      </c>
      <c r="AM1068" s="13">
        <v>-0.22735528537844496</v>
      </c>
      <c r="AN1068" s="13">
        <v>1.073211535964343</v>
      </c>
      <c r="AO1068" s="13">
        <v>-0.558268165077351</v>
      </c>
      <c r="AP1068" s="13">
        <v>0.51494337088699205</v>
      </c>
      <c r="AQ1068" s="13">
        <v>1.6314797010416942</v>
      </c>
      <c r="AR1068" s="19">
        <v>3.6651463842931687E-3</v>
      </c>
      <c r="AS1068" s="19">
        <v>1.8469295318619951E-4</v>
      </c>
      <c r="AT1068" s="19">
        <v>1.7115880015235124E-3</v>
      </c>
      <c r="AU1068" s="19">
        <v>6.8973700113435221E-4</v>
      </c>
      <c r="AV1068" s="19">
        <v>-5.7174318881496226E-5</v>
      </c>
      <c r="AW1068" s="19">
        <v>-4.0278785214624462E-4</v>
      </c>
      <c r="AX1068" s="19">
        <v>8.4134780766811587E-4</v>
      </c>
      <c r="AY1068" s="19">
        <v>4.1651117502948297E-3</v>
      </c>
      <c r="AZ1068" s="19">
        <v>-2.3342508115866386E-3</v>
      </c>
      <c r="BA1068" s="19">
        <v>1.6914555462102849E-4</v>
      </c>
      <c r="BB1068" s="19">
        <v>-5.9827711094132113E-6</v>
      </c>
      <c r="BC1068" s="19">
        <v>1.4370954342675611E-3</v>
      </c>
      <c r="BD1068" s="19">
        <v>-1.5961277391461524E-3</v>
      </c>
      <c r="BE1068" s="19">
        <v>2.1822834096527099E-3</v>
      </c>
      <c r="BF1068" s="19">
        <v>2.0710856211477099E-3</v>
      </c>
      <c r="BG1068" s="19">
        <v>2.8800489093728306E-4</v>
      </c>
      <c r="BH1068" s="19">
        <v>4.2442320821383037E-3</v>
      </c>
      <c r="BI1068" t="s">
        <v>889</v>
      </c>
      <c r="BJ1068" t="s">
        <v>858</v>
      </c>
      <c r="BK1068" s="5">
        <v>7.7904753386974335E-2</v>
      </c>
      <c r="BL1068" s="5" t="s">
        <v>1211</v>
      </c>
      <c r="BM1068" s="5" t="s">
        <v>858</v>
      </c>
      <c r="BN1068" s="5">
        <v>-3.1934693455696106E-2</v>
      </c>
      <c r="BO1068" s="5">
        <f xml:space="preserve"> IF(ISBLANK(TBL_DATA[[#This Row],[SMALL.CAP]]),"",  SUM(TBL_DATA[[#This Row],[LARGE.CAP]:[SMALL.CAP]])*SQRT(252))</f>
        <v>0.13694261204470634</v>
      </c>
    </row>
    <row r="1069" spans="1:67" x14ac:dyDescent="0.25">
      <c r="A1069" s="3">
        <f>DATE(YEAR(TBL_DATA[[#This Row],[Date]]), MONTH(TBL_DATA[[#This Row],[Date]]), DAY(TBL_DATA[[#This Row],[Date]]))</f>
        <v>42289</v>
      </c>
      <c r="B1069" s="73" t="s">
        <v>1219</v>
      </c>
      <c r="C1069" s="11">
        <v>6.2055219099507362E-4</v>
      </c>
      <c r="D1069" s="6">
        <v>0.2489221598306508</v>
      </c>
      <c r="E1069" s="83">
        <v>0.14335759074234544</v>
      </c>
      <c r="F1069" s="55">
        <v>7.3853885161341629E-2</v>
      </c>
      <c r="G1069" s="121">
        <v>0.11806539601678891</v>
      </c>
      <c r="H1069" s="120">
        <v>2.6966679810605113E-3</v>
      </c>
      <c r="I1069" s="55">
        <v>0.16641132694689076</v>
      </c>
      <c r="J1069" s="6">
        <v>0.1578303330941293</v>
      </c>
      <c r="K1069" s="6">
        <v>9.6761638560926552E-2</v>
      </c>
      <c r="L1069" s="6">
        <v>2.7290435999529268E-3</v>
      </c>
      <c r="M1069" s="6">
        <v>4.5583698291926017E-2</v>
      </c>
      <c r="N1069" s="6">
        <v>2.9561363904213336E-2</v>
      </c>
      <c r="O1069" s="6">
        <v>-1.1203494613917675E-2</v>
      </c>
      <c r="P1069" s="55">
        <v>-7.099715068654382E-3</v>
      </c>
      <c r="Q1069" s="55">
        <v>-6.1344128661507055E-3</v>
      </c>
      <c r="R1069" s="6">
        <v>2.6908583236503913E-2</v>
      </c>
      <c r="S1069" s="83">
        <v>4.4395757847982199E-2</v>
      </c>
      <c r="T1069" s="87">
        <v>0.60610708186676254</v>
      </c>
      <c r="U1069" s="83">
        <v>4.8661757988743837E-2</v>
      </c>
      <c r="V1069" s="83">
        <v>4.4996118062067589E-2</v>
      </c>
      <c r="W1069" s="29">
        <v>1.0814656926986428</v>
      </c>
      <c r="X1069">
        <v>0.34360645514423743</v>
      </c>
      <c r="Y1069">
        <v>0.3110653284455317</v>
      </c>
      <c r="Z1069" s="5">
        <v>0</v>
      </c>
      <c r="AA1069">
        <v>0</v>
      </c>
      <c r="AB1069" s="5">
        <f>SUM(TBL_DATA[[#This Row],[Consumer.Discretionary.1]:[Utilities.1]])*SQRT(252)</f>
        <v>0.13352691291786781</v>
      </c>
      <c r="AC1069" s="5">
        <v>0.32027219751668001</v>
      </c>
      <c r="AD1069" s="5">
        <v>-2.3247471812940002E-2</v>
      </c>
      <c r="AE1069" s="5">
        <v>6.9575354328451008E-2</v>
      </c>
      <c r="AF1069" s="5">
        <v>7.6365743437183997E-2</v>
      </c>
      <c r="AG1069" s="5">
        <v>8.7657549739150013E-3</v>
      </c>
      <c r="AH1069" s="5">
        <v>2.5385625669412007E-2</v>
      </c>
      <c r="AI1069" s="13">
        <v>0.28123908972218303</v>
      </c>
      <c r="AJ1069" s="13">
        <v>-4.0251119324093997E-2</v>
      </c>
      <c r="AK1069" s="13">
        <v>0</v>
      </c>
      <c r="AL1069" s="13">
        <v>2.2358136688599001E-2</v>
      </c>
      <c r="AM1069" s="13">
        <v>-0.29842223993378791</v>
      </c>
      <c r="AN1069" s="13">
        <v>1.1217413700358796</v>
      </c>
      <c r="AO1069" s="13">
        <v>-0.67970029877027804</v>
      </c>
      <c r="AP1069" s="13">
        <v>0.44204107126560155</v>
      </c>
      <c r="AQ1069" s="13">
        <v>1.8014416688061576</v>
      </c>
      <c r="AR1069" s="19">
        <v>3.5361782820868071E-3</v>
      </c>
      <c r="AS1069" s="19">
        <v>2.1545312936186318E-4</v>
      </c>
      <c r="AT1069" s="19">
        <v>1.6586996056578917E-3</v>
      </c>
      <c r="AU1069" s="19">
        <v>6.6228916128709212E-4</v>
      </c>
      <c r="AV1069" s="19">
        <v>-5.7164120710725951E-5</v>
      </c>
      <c r="AW1069" s="19">
        <v>-3.8754997637505399E-4</v>
      </c>
      <c r="AX1069" s="19">
        <v>8.1780057797410297E-4</v>
      </c>
      <c r="AY1069" s="19">
        <v>4.0273953714801995E-3</v>
      </c>
      <c r="AZ1069" s="19">
        <v>-2.2189859720081547E-3</v>
      </c>
      <c r="BA1069" s="19">
        <v>1.6359484601138443E-4</v>
      </c>
      <c r="BB1069" s="19">
        <v>-6.3060258402572634E-6</v>
      </c>
      <c r="BC1069" s="19">
        <v>1.3346114750984004E-3</v>
      </c>
      <c r="BD1069" s="19">
        <v>-1.5136712203769921E-3</v>
      </c>
      <c r="BE1069" s="19">
        <v>2.0496051254294359E-3</v>
      </c>
      <c r="BF1069" s="19">
        <v>2.0435063861231804E-3</v>
      </c>
      <c r="BG1069" s="19">
        <v>3.2082305318262538E-4</v>
      </c>
      <c r="BH1069" s="19">
        <v>4.1765300594685008E-3</v>
      </c>
      <c r="BI1069" t="s">
        <v>889</v>
      </c>
      <c r="BJ1069" t="s">
        <v>858</v>
      </c>
      <c r="BK1069" s="5">
        <v>8.0398157238960266E-2</v>
      </c>
      <c r="BL1069" s="5" t="s">
        <v>1211</v>
      </c>
      <c r="BM1069" s="5" t="s">
        <v>858</v>
      </c>
      <c r="BN1069" s="5">
        <v>-3.2540641725063324E-2</v>
      </c>
      <c r="BO1069" s="5">
        <f xml:space="preserve"> IF(ISBLANK(TBL_DATA[[#This Row],[SMALL.CAP]]),"",  SUM(TBL_DATA[[#This Row],[LARGE.CAP]:[SMALL.CAP]])*SQRT(252))</f>
        <v>0.13352691291786786</v>
      </c>
    </row>
    <row r="1070" spans="1:67" x14ac:dyDescent="0.25">
      <c r="A1070" s="3">
        <f>DATE(YEAR(TBL_DATA[[#This Row],[Date]]), MONTH(TBL_DATA[[#This Row],[Date]]), DAY(TBL_DATA[[#This Row],[Date]]))</f>
        <v>42290</v>
      </c>
      <c r="B1070" s="73" t="s">
        <v>1220</v>
      </c>
      <c r="C1070" s="11">
        <v>-8.9706390522867191E-3</v>
      </c>
      <c r="D1070" s="6">
        <v>0.23771852993040787</v>
      </c>
      <c r="E1070" s="83">
        <v>0.11556886942140787</v>
      </c>
      <c r="F1070" s="55">
        <v>7.8778558518391092E-2</v>
      </c>
      <c r="G1070" s="121">
        <v>0.11622359102693122</v>
      </c>
      <c r="H1070" s="120">
        <v>2.9071614670047648E-3</v>
      </c>
      <c r="I1070" s="55">
        <v>0.13432020986626703</v>
      </c>
      <c r="J1070" s="6">
        <v>0.15670771162598468</v>
      </c>
      <c r="K1070" s="6">
        <v>8.2219493903600546E-2</v>
      </c>
      <c r="L1070" s="6">
        <v>2.9625614397111393E-3</v>
      </c>
      <c r="M1070" s="6">
        <v>4.909058660969743E-2</v>
      </c>
      <c r="N1070" s="6">
        <v>3.430430020037295E-2</v>
      </c>
      <c r="O1070" s="6">
        <v>-2.0073631159898464E-2</v>
      </c>
      <c r="P1070" s="55">
        <v>-7.7916205830826759E-3</v>
      </c>
      <c r="Q1070" s="55">
        <v>-6.7520548358486069E-3</v>
      </c>
      <c r="R1070" s="6">
        <v>8.0637428834664515E-3</v>
      </c>
      <c r="S1070" s="83">
        <v>4.5925283069315585E-2</v>
      </c>
      <c r="T1070" s="87">
        <v>0.17558395603780486</v>
      </c>
      <c r="U1070" s="83">
        <v>2.6908989334827105E-2</v>
      </c>
      <c r="V1070" s="83">
        <v>4.6721068334901292E-2</v>
      </c>
      <c r="W1070" s="29">
        <v>0.57594978654898854</v>
      </c>
      <c r="X1070">
        <v>0.34091581222778627</v>
      </c>
      <c r="Y1070">
        <v>0.28673941811965892</v>
      </c>
      <c r="Z1070" s="5">
        <v>0</v>
      </c>
      <c r="AA1070">
        <v>0</v>
      </c>
      <c r="AB1070" s="5">
        <f>SUM(TBL_DATA[[#This Row],[Consumer.Discretionary.1]:[Utilities.1]])*SQRT(252)</f>
        <v>0.12999881226908666</v>
      </c>
      <c r="AC1070" s="5">
        <v>0.32509232336586408</v>
      </c>
      <c r="AD1070" s="5">
        <v>-2.2454477988076003E-2</v>
      </c>
      <c r="AE1070" s="5">
        <v>6.8404688737809013E-2</v>
      </c>
      <c r="AF1070" s="5">
        <v>7.5699307759940007E-2</v>
      </c>
      <c r="AG1070" s="5">
        <v>8.6716339180160015E-3</v>
      </c>
      <c r="AH1070" s="5">
        <v>2.5932718627531007E-2</v>
      </c>
      <c r="AI1070" s="13">
        <v>0.28105832700082106</v>
      </c>
      <c r="AJ1070" s="13">
        <v>-3.9306986593819003E-2</v>
      </c>
      <c r="AK1070" s="13">
        <v>0</v>
      </c>
      <c r="AL1070" s="13">
        <v>2.2838369953889E-2</v>
      </c>
      <c r="AM1070" s="13">
        <v>-0.31046868435057207</v>
      </c>
      <c r="AN1070" s="13">
        <v>1.1345271978928486</v>
      </c>
      <c r="AO1070" s="13">
        <v>-0.69905997746144588</v>
      </c>
      <c r="AP1070" s="13">
        <v>0.43546722043140274</v>
      </c>
      <c r="AQ1070" s="13">
        <v>1.8335871753542945</v>
      </c>
      <c r="AR1070" s="19">
        <v>3.5038502956386218E-3</v>
      </c>
      <c r="AS1070" s="19">
        <v>1.8906423573140767E-4</v>
      </c>
      <c r="AT1070" s="19">
        <v>1.6072615394580156E-3</v>
      </c>
      <c r="AU1070" s="19">
        <v>6.6150273822612727E-4</v>
      </c>
      <c r="AV1070" s="19">
        <v>-5.507378299788061E-5</v>
      </c>
      <c r="AW1070" s="19">
        <v>-3.6736189341677439E-4</v>
      </c>
      <c r="AX1070" s="19">
        <v>7.9760106403342179E-4</v>
      </c>
      <c r="AY1070" s="19">
        <v>3.8364189152106571E-3</v>
      </c>
      <c r="AZ1070" s="19">
        <v>-2.1384587872421089E-3</v>
      </c>
      <c r="BA1070" s="19">
        <v>1.5997851674918581E-4</v>
      </c>
      <c r="BB1070" s="19">
        <v>-5.6274128722042838E-6</v>
      </c>
      <c r="BC1070" s="19">
        <v>1.3315829272635259E-3</v>
      </c>
      <c r="BD1070" s="19">
        <v>-1.4713341542128206E-3</v>
      </c>
      <c r="BE1070" s="19">
        <v>1.9707098064185866E-3</v>
      </c>
      <c r="BF1070" s="19">
        <v>1.9673686272459706E-3</v>
      </c>
      <c r="BG1070" s="19">
        <v>3.3136648078521902E-4</v>
      </c>
      <c r="BH1070" s="19">
        <v>4.0594617410179895E-3</v>
      </c>
      <c r="BI1070" t="s">
        <v>889</v>
      </c>
      <c r="BJ1070" t="s">
        <v>858</v>
      </c>
      <c r="BK1070" s="5">
        <v>7.9144112765789032E-2</v>
      </c>
      <c r="BL1070" s="5" t="s">
        <v>1211</v>
      </c>
      <c r="BM1070" s="5" t="s">
        <v>858</v>
      </c>
      <c r="BN1070" s="5">
        <v>-3.2536942511796951E-2</v>
      </c>
      <c r="BO1070" s="5">
        <f xml:space="preserve"> IF(ISBLANK(TBL_DATA[[#This Row],[SMALL.CAP]]),"",  SUM(TBL_DATA[[#This Row],[LARGE.CAP]:[SMALL.CAP]])*SQRT(252))</f>
        <v>0.12999881226908672</v>
      </c>
    </row>
    <row r="1071" spans="1:67" x14ac:dyDescent="0.25">
      <c r="A1071" s="3">
        <f>DATE(YEAR(TBL_DATA[[#This Row],[Date]]), MONTH(TBL_DATA[[#This Row],[Date]]), DAY(TBL_DATA[[#This Row],[Date]]))</f>
        <v>42291</v>
      </c>
      <c r="B1071" s="73" t="s">
        <v>1221</v>
      </c>
      <c r="C1071" s="11">
        <v>-1.1191810042909721E-2</v>
      </c>
      <c r="D1071" s="6">
        <v>0.22386621925683725</v>
      </c>
      <c r="E1071" s="83">
        <v>5.6138149434826978E-2</v>
      </c>
      <c r="F1071" s="55">
        <v>8.0652221024774859E-2</v>
      </c>
      <c r="G1071" s="121">
        <v>0.10072120786900338</v>
      </c>
      <c r="H1071" s="120">
        <v>3.2161499661833583E-3</v>
      </c>
      <c r="I1071" s="55">
        <v>7.4035222653027644E-2</v>
      </c>
      <c r="J1071" s="6">
        <v>0.15819591247958498</v>
      </c>
      <c r="K1071" s="6">
        <v>6.8758440968461218E-2</v>
      </c>
      <c r="L1071" s="6">
        <v>3.2728062073109554E-3</v>
      </c>
      <c r="M1071" s="6">
        <v>5.3838057994729495E-2</v>
      </c>
      <c r="N1071" s="6">
        <v>4.0961096913823089E-2</v>
      </c>
      <c r="O1071" s="6">
        <v>-3.1040780935995271E-2</v>
      </c>
      <c r="P1071" s="55">
        <v>-8.8170788619128734E-3</v>
      </c>
      <c r="Q1071" s="55">
        <v>-7.6769783894148312E-3</v>
      </c>
      <c r="R1071" s="6">
        <v>-1.1987876122410701E-2</v>
      </c>
      <c r="S1071" s="83">
        <v>4.8369671015252566E-2</v>
      </c>
      <c r="T1071" s="87">
        <v>-0.24783869459501853</v>
      </c>
      <c r="U1071" s="83">
        <v>7.1544910138923168E-3</v>
      </c>
      <c r="V1071" s="83">
        <v>4.9171216080339898E-2</v>
      </c>
      <c r="W1071" s="29">
        <v>0.14550160814006985</v>
      </c>
      <c r="X1071">
        <v>0.31736604712697819</v>
      </c>
      <c r="Y1071">
        <v>0.2622183078437913</v>
      </c>
      <c r="Z1071" s="5">
        <v>0</v>
      </c>
      <c r="AA1071">
        <v>0</v>
      </c>
      <c r="AB1071" s="5">
        <f>SUM(TBL_DATA[[#This Row],[Consumer.Discretionary.1]:[Utilities.1]])*SQRT(252)</f>
        <v>0.12662924207496645</v>
      </c>
      <c r="AC1071" s="5">
        <v>0.33893049475360404</v>
      </c>
      <c r="AD1071" s="5">
        <v>-1.9903923166642006E-2</v>
      </c>
      <c r="AE1071" s="5">
        <v>7.0768008048813003E-2</v>
      </c>
      <c r="AF1071" s="5">
        <v>7.5063866958976003E-2</v>
      </c>
      <c r="AG1071" s="5">
        <v>8.6768681019160007E-3</v>
      </c>
      <c r="AH1071" s="5">
        <v>2.8765976140380997E-2</v>
      </c>
      <c r="AI1071" s="13">
        <v>0.27519853430088603</v>
      </c>
      <c r="AJ1071" s="13">
        <v>-4.2754200227169005E-2</v>
      </c>
      <c r="AK1071" s="13">
        <v>0</v>
      </c>
      <c r="AL1071" s="13">
        <v>2.5830993809244002E-2</v>
      </c>
      <c r="AM1071" s="13">
        <v>-0.33539703089779099</v>
      </c>
      <c r="AN1071" s="13">
        <v>1.168177505225972</v>
      </c>
      <c r="AO1071" s="13">
        <v>-0.74299791740375398</v>
      </c>
      <c r="AP1071" s="13">
        <v>0.42517958782221799</v>
      </c>
      <c r="AQ1071" s="13">
        <v>1.911175422629726</v>
      </c>
      <c r="AR1071" s="19">
        <v>3.4813479690775318E-3</v>
      </c>
      <c r="AS1071" s="19">
        <v>1.6100689882696535E-4</v>
      </c>
      <c r="AT1071" s="19">
        <v>1.5679172885082226E-3</v>
      </c>
      <c r="AU1071" s="19">
        <v>6.6135157875279896E-4</v>
      </c>
      <c r="AV1071" s="19">
        <v>-4.7191187526523175E-5</v>
      </c>
      <c r="AW1071" s="19">
        <v>-3.8086702898099779E-4</v>
      </c>
      <c r="AX1071" s="19">
        <v>7.7084908447294447E-4</v>
      </c>
      <c r="AY1071" s="19">
        <v>3.7373046836342108E-3</v>
      </c>
      <c r="AZ1071" s="19">
        <v>-2.1216986031079945E-3</v>
      </c>
      <c r="BA1071" s="19">
        <v>1.5279105831345462E-4</v>
      </c>
      <c r="BB1071" s="19">
        <v>-5.9192839001863302E-6</v>
      </c>
      <c r="BC1071" s="19">
        <v>1.3017765414540777E-3</v>
      </c>
      <c r="BD1071" s="19">
        <v>-1.46510805768966E-3</v>
      </c>
      <c r="BE1071" s="19">
        <v>1.9185779006574051E-3</v>
      </c>
      <c r="BF1071" s="19">
        <v>1.9039448236946538E-3</v>
      </c>
      <c r="BG1071" s="19">
        <v>3.2650768709607022E-4</v>
      </c>
      <c r="BH1071" s="19">
        <v>3.9911935628578832E-3</v>
      </c>
      <c r="BI1071" t="s">
        <v>889</v>
      </c>
      <c r="BJ1071" t="s">
        <v>858</v>
      </c>
      <c r="BK1071" s="5">
        <v>7.8204460442066193E-2</v>
      </c>
      <c r="BL1071" s="5" t="s">
        <v>1211</v>
      </c>
      <c r="BM1071" s="5" t="s">
        <v>858</v>
      </c>
      <c r="BN1071" s="5">
        <v>-3.1604297459125519E-2</v>
      </c>
      <c r="BO1071" s="5">
        <f xml:space="preserve"> IF(ISBLANK(TBL_DATA[[#This Row],[SMALL.CAP]]),"",  SUM(TBL_DATA[[#This Row],[LARGE.CAP]:[SMALL.CAP]])*SQRT(252))</f>
        <v>0.12662924207496651</v>
      </c>
    </row>
    <row r="1072" spans="1:67" x14ac:dyDescent="0.25">
      <c r="A1072" s="3">
        <f>DATE(YEAR(TBL_DATA[[#This Row],[Date]]), MONTH(TBL_DATA[[#This Row],[Date]]), DAY(TBL_DATA[[#This Row],[Date]]))</f>
        <v>42292</v>
      </c>
      <c r="B1072" s="73" t="s">
        <v>1222</v>
      </c>
      <c r="C1072" s="11">
        <v>7.5279462888883366E-3</v>
      </c>
      <c r="D1072" s="6">
        <v>0.23307941842018765</v>
      </c>
      <c r="E1072" s="83">
        <v>9.611834558984822E-2</v>
      </c>
      <c r="F1072" s="55">
        <v>8.9486982948020155E-2</v>
      </c>
      <c r="G1072" s="121">
        <v>0.11908427105063081</v>
      </c>
      <c r="H1072" s="120">
        <v>3.283355520435668E-3</v>
      </c>
      <c r="I1072" s="55">
        <v>0.12108550094728554</v>
      </c>
      <c r="J1072" s="6">
        <v>0.18243000355376646</v>
      </c>
      <c r="K1072" s="6">
        <v>8.7308770534846952E-2</v>
      </c>
      <c r="L1072" s="6">
        <v>3.3420478747646304E-3</v>
      </c>
      <c r="M1072" s="6">
        <v>5.5532982498040902E-2</v>
      </c>
      <c r="N1072" s="6">
        <v>4.0645633097067431E-2</v>
      </c>
      <c r="O1072" s="6">
        <v>-2.3746507978758102E-2</v>
      </c>
      <c r="P1072" s="55">
        <v>-8.9396169730816197E-3</v>
      </c>
      <c r="Q1072" s="55">
        <v>-7.7636239684409254E-3</v>
      </c>
      <c r="R1072" s="6">
        <v>-2.3060371870888829E-3</v>
      </c>
      <c r="S1072" s="83">
        <v>4.9041709545255233E-2</v>
      </c>
      <c r="T1072" s="87">
        <v>-4.7021957604493646E-2</v>
      </c>
      <c r="U1072" s="83">
        <v>1.9655562348544153E-2</v>
      </c>
      <c r="V1072" s="83">
        <v>4.9943952741849436E-2</v>
      </c>
      <c r="W1072" s="29">
        <v>0.39355239762739497</v>
      </c>
      <c r="X1072">
        <v>0.345085889382094</v>
      </c>
      <c r="Y1072">
        <v>0.29548057556267038</v>
      </c>
      <c r="Z1072" s="5">
        <v>0</v>
      </c>
      <c r="AA1072">
        <v>0</v>
      </c>
      <c r="AB1072" s="5">
        <f>SUM(TBL_DATA[[#This Row],[Consumer.Discretionary.1]:[Utilities.1]])*SQRT(252)</f>
        <v>0.12299417444759791</v>
      </c>
      <c r="AC1072" s="5">
        <v>0.31706283074225994</v>
      </c>
      <c r="AD1072" s="5">
        <v>-2.0754123916492007E-2</v>
      </c>
      <c r="AE1072" s="5">
        <v>6.6364974788772985E-2</v>
      </c>
      <c r="AF1072" s="5">
        <v>7.6416404903127996E-2</v>
      </c>
      <c r="AG1072" s="5">
        <v>8.2614059552979999E-3</v>
      </c>
      <c r="AH1072" s="5">
        <v>2.4622486009078008E-2</v>
      </c>
      <c r="AI1072" s="13">
        <v>0.27188528319400995</v>
      </c>
      <c r="AJ1072" s="13">
        <v>-4.2472146523804002E-2</v>
      </c>
      <c r="AK1072" s="13">
        <v>0</v>
      </c>
      <c r="AL1072" s="13">
        <v>2.8488421835602996E-2</v>
      </c>
      <c r="AM1072" s="13">
        <v>-0.311467425528071</v>
      </c>
      <c r="AN1072" s="13">
        <v>1.1271128410943254</v>
      </c>
      <c r="AO1072" s="13">
        <v>-0.7087047296345419</v>
      </c>
      <c r="AP1072" s="13">
        <v>0.41840811145978352</v>
      </c>
      <c r="AQ1072" s="13">
        <v>1.8358175707288673</v>
      </c>
      <c r="AR1072" s="19">
        <v>3.3614758277945387E-3</v>
      </c>
      <c r="AS1072" s="19">
        <v>1.6630624253253417E-4</v>
      </c>
      <c r="AT1072" s="19">
        <v>1.5459894459996057E-3</v>
      </c>
      <c r="AU1072" s="19">
        <v>6.3178618039682439E-4</v>
      </c>
      <c r="AV1072" s="19">
        <v>-4.5034599884823676E-5</v>
      </c>
      <c r="AW1072" s="19">
        <v>-3.7240290451713857E-4</v>
      </c>
      <c r="AX1072" s="19">
        <v>7.6525602810950438E-4</v>
      </c>
      <c r="AY1072" s="19">
        <v>3.5998537716188631E-3</v>
      </c>
      <c r="AZ1072" s="19">
        <v>-2.0486652052437047E-3</v>
      </c>
      <c r="BA1072" s="19">
        <v>1.4876387960991496E-4</v>
      </c>
      <c r="BB1072" s="19">
        <v>-5.423945034234559E-6</v>
      </c>
      <c r="BC1072" s="19">
        <v>1.2950369333021487E-3</v>
      </c>
      <c r="BD1072" s="19">
        <v>-1.3866397365607877E-3</v>
      </c>
      <c r="BE1072" s="19">
        <v>1.8665132573073091E-3</v>
      </c>
      <c r="BF1072" s="19">
        <v>1.8294649834201999E-3</v>
      </c>
      <c r="BG1072" s="19">
        <v>2.9075870743372717E-4</v>
      </c>
      <c r="BH1072" s="19">
        <v>3.8527705764792894E-3</v>
      </c>
      <c r="BI1072" t="s">
        <v>1198</v>
      </c>
      <c r="BJ1072" t="s">
        <v>858</v>
      </c>
      <c r="BK1072" s="5">
        <v>7.9265981912612915E-2</v>
      </c>
      <c r="BL1072" s="5" t="s">
        <v>1223</v>
      </c>
      <c r="BM1072" s="5" t="s">
        <v>858</v>
      </c>
      <c r="BN1072" s="5">
        <v>-3.9082210510969162E-2</v>
      </c>
      <c r="BO1072" s="5">
        <f xml:space="preserve"> IF(ISBLANK(TBL_DATA[[#This Row],[SMALL.CAP]]),"",  SUM(TBL_DATA[[#This Row],[LARGE.CAP]:[SMALL.CAP]])*SQRT(252))</f>
        <v>0.12299417444759796</v>
      </c>
    </row>
    <row r="1073" spans="1:67" x14ac:dyDescent="0.25">
      <c r="A1073" s="3">
        <f>DATE(YEAR(TBL_DATA[[#This Row],[Date]]), MONTH(TBL_DATA[[#This Row],[Date]]), DAY(TBL_DATA[[#This Row],[Date]]))</f>
        <v>42293</v>
      </c>
      <c r="B1073" s="73" t="s">
        <v>1224</v>
      </c>
      <c r="C1073" s="11">
        <v>3.4855243562657958E-3</v>
      </c>
      <c r="D1073" s="6">
        <v>0.23737734676630118</v>
      </c>
      <c r="E1073" s="83">
        <v>9.2479314591681128E-2</v>
      </c>
      <c r="F1073" s="55">
        <v>9.0290024650419506E-2</v>
      </c>
      <c r="G1073" s="121">
        <v>0.1220734034435047</v>
      </c>
      <c r="H1073" s="120">
        <v>3.2700153477229592E-3</v>
      </c>
      <c r="I1073" s="55">
        <v>0.11885595013693062</v>
      </c>
      <c r="J1073" s="6">
        <v>0.18189027306838401</v>
      </c>
      <c r="K1073" s="6">
        <v>8.7198892544034207E-2</v>
      </c>
      <c r="L1073" s="6">
        <v>3.3343314374022774E-3</v>
      </c>
      <c r="M1073" s="6">
        <v>5.540142791574449E-2</v>
      </c>
      <c r="N1073" s="6">
        <v>4.0645633097067431E-2</v>
      </c>
      <c r="O1073" s="6">
        <v>-2.0343752654428671E-2</v>
      </c>
      <c r="P1073" s="55">
        <v>-8.9259877134499049E-3</v>
      </c>
      <c r="Q1073" s="55">
        <v>-7.7527805715803038E-3</v>
      </c>
      <c r="R1073" s="6">
        <v>9.9957274540924956E-3</v>
      </c>
      <c r="S1073" s="83">
        <v>4.9009132077826451E-2</v>
      </c>
      <c r="T1073" s="87">
        <v>0.20395642669654485</v>
      </c>
      <c r="U1073" s="83">
        <v>3.0877826937583785E-2</v>
      </c>
      <c r="V1073" s="83">
        <v>5.0116747168004766E-2</v>
      </c>
      <c r="W1073" s="29">
        <v>0.61611793826269357</v>
      </c>
      <c r="X1073">
        <v>0.34939004485460756</v>
      </c>
      <c r="Y1073">
        <v>0.29529458603915215</v>
      </c>
      <c r="Z1073" s="5">
        <v>0</v>
      </c>
      <c r="AA1073">
        <v>0</v>
      </c>
      <c r="AB1073" s="5">
        <f>SUM(TBL_DATA[[#This Row],[Consumer.Discretionary.1]:[Utilities.1]])*SQRT(252)</f>
        <v>0.11988816637942444</v>
      </c>
      <c r="AC1073" s="5">
        <v>0.32865035562841499</v>
      </c>
      <c r="AD1073" s="5">
        <v>-1.9595512718485E-2</v>
      </c>
      <c r="AE1073" s="5">
        <v>6.7435548774608986E-2</v>
      </c>
      <c r="AF1073" s="5">
        <v>7.6682684499874004E-2</v>
      </c>
      <c r="AG1073" s="5">
        <v>0</v>
      </c>
      <c r="AH1073" s="5">
        <v>4.330950870605E-2</v>
      </c>
      <c r="AI1073" s="13">
        <v>0.27384023000212498</v>
      </c>
      <c r="AJ1073" s="13">
        <v>-4.3159199870402995E-2</v>
      </c>
      <c r="AK1073" s="13">
        <v>0</v>
      </c>
      <c r="AL1073" s="13">
        <v>3.3628326764029E-2</v>
      </c>
      <c r="AM1073" s="13">
        <v>-0.279217356413763</v>
      </c>
      <c r="AN1073" s="13">
        <v>1.090712738536368</v>
      </c>
      <c r="AO1073" s="13">
        <v>-0.60913815316391695</v>
      </c>
      <c r="AP1073" s="13">
        <v>0.48157458537245101</v>
      </c>
      <c r="AQ1073" s="13">
        <v>1.6998508917002848</v>
      </c>
      <c r="AR1073" s="19">
        <v>3.3389251178712713E-3</v>
      </c>
      <c r="AS1073" s="19">
        <v>1.749461141058509E-4</v>
      </c>
      <c r="AT1073" s="19">
        <v>1.5580047319621031E-3</v>
      </c>
      <c r="AU1073" s="19">
        <v>5.9269557795226511E-4</v>
      </c>
      <c r="AV1073" s="19">
        <v>-3.1139492453476253E-5</v>
      </c>
      <c r="AW1073" s="19">
        <v>-3.610985041097455E-4</v>
      </c>
      <c r="AX1073" s="19">
        <v>5.5473436070438192E-4</v>
      </c>
      <c r="AY1073" s="19">
        <v>3.4459299965618074E-3</v>
      </c>
      <c r="AZ1073" s="19">
        <v>-1.8352795215308985E-3</v>
      </c>
      <c r="BA1073" s="19">
        <v>1.20279938769876E-4</v>
      </c>
      <c r="BB1073" s="19">
        <v>-5.7537155598181388E-6</v>
      </c>
      <c r="BC1073" s="19">
        <v>1.2056332547852168E-3</v>
      </c>
      <c r="BD1073" s="19">
        <v>-1.2048706948294605E-3</v>
      </c>
      <c r="BE1073" s="19">
        <v>1.7987284368032065E-3</v>
      </c>
      <c r="BF1073" s="19">
        <v>1.5233151779273423E-3</v>
      </c>
      <c r="BG1073" s="19">
        <v>2.860485518960908E-4</v>
      </c>
      <c r="BH1073" s="19">
        <v>3.9433898776912247E-3</v>
      </c>
      <c r="BI1073" t="s">
        <v>1198</v>
      </c>
      <c r="BJ1073" t="s">
        <v>858</v>
      </c>
      <c r="BK1073" s="5">
        <v>7.9271763563156128E-2</v>
      </c>
      <c r="BL1073" s="5" t="s">
        <v>1211</v>
      </c>
      <c r="BM1073" s="5" t="s">
        <v>858</v>
      </c>
      <c r="BN1073" s="5">
        <v>-3.2855905592441559E-2</v>
      </c>
      <c r="BO1073" s="5">
        <f xml:space="preserve"> IF(ISBLANK(TBL_DATA[[#This Row],[SMALL.CAP]]),"",  SUM(TBL_DATA[[#This Row],[LARGE.CAP]:[SMALL.CAP]])*SQRT(252))</f>
        <v>0.11988816637942447</v>
      </c>
    </row>
    <row r="1074" spans="1:67" x14ac:dyDescent="0.25">
      <c r="A1074" s="3">
        <f>DATE(YEAR(TBL_DATA[[#This Row],[Date]]), MONTH(TBL_DATA[[#This Row],[Date]]), DAY(TBL_DATA[[#This Row],[Date]]))</f>
        <v>42296</v>
      </c>
      <c r="B1074" s="73" t="s">
        <v>1225</v>
      </c>
      <c r="C1074" s="11">
        <v>4.4276157900135921E-3</v>
      </c>
      <c r="D1074" s="6">
        <v>0.24285597824504879</v>
      </c>
      <c r="E1074" s="83">
        <v>0.12083323032962556</v>
      </c>
      <c r="F1074" s="55">
        <v>8.9776498425235093E-2</v>
      </c>
      <c r="G1074" s="121">
        <v>0.11913358722596065</v>
      </c>
      <c r="H1074" s="120">
        <v>3.2948791577866996E-3</v>
      </c>
      <c r="I1074" s="55">
        <v>0.15045007577859804</v>
      </c>
      <c r="J1074" s="6">
        <v>0.18632621791963516</v>
      </c>
      <c r="K1074" s="6">
        <v>9.0484786016012356E-2</v>
      </c>
      <c r="L1074" s="6">
        <v>3.3480308403468963E-3</v>
      </c>
      <c r="M1074" s="6">
        <v>5.5729447327590623E-2</v>
      </c>
      <c r="N1074" s="6">
        <v>4.0360380902662661E-2</v>
      </c>
      <c r="O1074" s="6">
        <v>-1.600621118489598E-2</v>
      </c>
      <c r="P1074" s="55">
        <v>-8.8721906326474833E-3</v>
      </c>
      <c r="Q1074" s="55">
        <v>-7.6920371947864661E-3</v>
      </c>
      <c r="R1074" s="6">
        <v>1.5108136022956797E-2</v>
      </c>
      <c r="S1074" s="83">
        <v>4.9325663808629655E-2</v>
      </c>
      <c r="T1074" s="87">
        <v>0.30629361789376647</v>
      </c>
      <c r="U1074" s="83">
        <v>3.8064406902354353E-2</v>
      </c>
      <c r="V1074" s="83">
        <v>5.0446079920719519E-2</v>
      </c>
      <c r="W1074" s="29">
        <v>0.75455628984801071</v>
      </c>
      <c r="X1074">
        <v>0.3451573369145739</v>
      </c>
      <c r="Y1074">
        <v>0.30080689157001106</v>
      </c>
      <c r="Z1074" s="5">
        <v>0</v>
      </c>
      <c r="AA1074">
        <v>0</v>
      </c>
      <c r="AB1074" s="5">
        <f>SUM(TBL_DATA[[#This Row],[Consumer.Discretionary.1]:[Utilities.1]])*SQRT(252)</f>
        <v>0.11851889808859729</v>
      </c>
      <c r="AC1074" s="5">
        <v>0.333031222192335</v>
      </c>
      <c r="AD1074" s="5">
        <v>-2.8601179868302004E-2</v>
      </c>
      <c r="AE1074" s="5">
        <v>6.4616113546674986E-2</v>
      </c>
      <c r="AF1074" s="5">
        <v>7.6157104840922002E-2</v>
      </c>
      <c r="AG1074" s="5">
        <v>0</v>
      </c>
      <c r="AH1074" s="5">
        <v>4.0161431417407002E-2</v>
      </c>
      <c r="AI1074" s="13">
        <v>0.27344573280506596</v>
      </c>
      <c r="AJ1074" s="13">
        <v>-4.4334285339372004E-2</v>
      </c>
      <c r="AK1074" s="13">
        <v>0</v>
      </c>
      <c r="AL1074" s="13">
        <v>2.6342544200611998E-2</v>
      </c>
      <c r="AM1074" s="13">
        <v>-0.26650930936768596</v>
      </c>
      <c r="AN1074" s="13">
        <v>1.0729962163876128</v>
      </c>
      <c r="AO1074" s="13">
        <v>-0.59868684195995603</v>
      </c>
      <c r="AP1074" s="13">
        <v>0.47430937442765675</v>
      </c>
      <c r="AQ1074" s="13">
        <v>1.6716830583475688</v>
      </c>
      <c r="AR1074" s="19">
        <v>3.3882662502691379E-3</v>
      </c>
      <c r="AS1074" s="19">
        <v>2.1959691648583467E-4</v>
      </c>
      <c r="AT1074" s="19">
        <v>1.4997340435182163E-3</v>
      </c>
      <c r="AU1074" s="19">
        <v>5.7597242378322456E-4</v>
      </c>
      <c r="AV1074" s="19">
        <v>-8.6036112806488547E-6</v>
      </c>
      <c r="AW1074" s="19">
        <v>-3.9556107602461082E-4</v>
      </c>
      <c r="AX1074" s="19">
        <v>4.9145987536507846E-4</v>
      </c>
      <c r="AY1074" s="19">
        <v>3.3252221272763315E-3</v>
      </c>
      <c r="AZ1074" s="19">
        <v>-1.7282111296119617E-3</v>
      </c>
      <c r="BA1074" s="19">
        <v>1.0457351170891304E-4</v>
      </c>
      <c r="BB1074" s="19">
        <v>-6.4605218743514346E-6</v>
      </c>
      <c r="BC1074" s="19">
        <v>1.1423316173743807E-3</v>
      </c>
      <c r="BD1074" s="19">
        <v>-1.0901010830725924E-3</v>
      </c>
      <c r="BE1074" s="19">
        <v>1.7220571157633515E-3</v>
      </c>
      <c r="BF1074" s="19">
        <v>1.3833799016946466E-3</v>
      </c>
      <c r="BG1074" s="19">
        <v>2.6980265700858949E-4</v>
      </c>
      <c r="BH1074" s="19">
        <v>4.0385186008467912E-3</v>
      </c>
      <c r="BI1074" t="s">
        <v>1198</v>
      </c>
      <c r="BJ1074" t="s">
        <v>858</v>
      </c>
      <c r="BK1074" s="5">
        <v>8.0182105302810669E-2</v>
      </c>
      <c r="BL1074" s="5" t="s">
        <v>1211</v>
      </c>
      <c r="BM1074" s="5" t="s">
        <v>858</v>
      </c>
      <c r="BN1074" s="5">
        <v>-3.2717287540435791E-2</v>
      </c>
      <c r="BO1074" s="5">
        <f xml:space="preserve"> IF(ISBLANK(TBL_DATA[[#This Row],[SMALL.CAP]]),"",  SUM(TBL_DATA[[#This Row],[LARGE.CAP]:[SMALL.CAP]])*SQRT(252))</f>
        <v>0.11851889808859735</v>
      </c>
    </row>
    <row r="1075" spans="1:67" x14ac:dyDescent="0.25">
      <c r="A1075" s="3">
        <f>DATE(YEAR(TBL_DATA[[#This Row],[Date]]), MONTH(TBL_DATA[[#This Row],[Date]]), DAY(TBL_DATA[[#This Row],[Date]]))</f>
        <v>42297</v>
      </c>
      <c r="B1075" s="73" t="s">
        <v>1226</v>
      </c>
      <c r="C1075" s="11">
        <v>-2.3010759009479999E-3</v>
      </c>
      <c r="D1075" s="6">
        <v>0.23999607230515996</v>
      </c>
      <c r="E1075" s="83">
        <v>0.11953360603487218</v>
      </c>
      <c r="F1075" s="55">
        <v>8.9616084025541054E-2</v>
      </c>
      <c r="G1075" s="121">
        <v>0.11851628683693211</v>
      </c>
      <c r="H1075" s="120">
        <v>3.2983474477115177E-3</v>
      </c>
      <c r="I1075" s="55">
        <v>0.15003605450858459</v>
      </c>
      <c r="J1075" s="6">
        <v>0.1869491670255386</v>
      </c>
      <c r="K1075" s="6">
        <v>9.1027325704577972E-2</v>
      </c>
      <c r="L1075" s="6">
        <v>3.349381906023908E-3</v>
      </c>
      <c r="M1075" s="6">
        <v>5.5768572293575555E-2</v>
      </c>
      <c r="N1075" s="6">
        <v>4.0405211213135603E-2</v>
      </c>
      <c r="O1075" s="6">
        <v>-1.827045557902085E-2</v>
      </c>
      <c r="P1075" s="55">
        <v>-8.8819753354496891E-3</v>
      </c>
      <c r="Q1075" s="55">
        <v>-7.7009933685913906E-3</v>
      </c>
      <c r="R1075" s="6">
        <v>1.4321314495819193E-2</v>
      </c>
      <c r="S1075" s="83">
        <v>4.9358123693781134E-2</v>
      </c>
      <c r="T1075" s="87">
        <v>0.29015111240185987</v>
      </c>
      <c r="U1075" s="83">
        <v>3.769502685839532E-2</v>
      </c>
      <c r="V1075" s="83">
        <v>5.0466812274632525E-2</v>
      </c>
      <c r="W1075" s="29">
        <v>0.74692704293001233</v>
      </c>
      <c r="X1075">
        <v>0.34426194508968316</v>
      </c>
      <c r="Y1075">
        <v>0.30170735109469576</v>
      </c>
      <c r="Z1075" s="5">
        <v>0</v>
      </c>
      <c r="AA1075">
        <v>0</v>
      </c>
      <c r="AB1075" s="5">
        <f>SUM(TBL_DATA[[#This Row],[Consumer.Discretionary.1]:[Utilities.1]])*SQRT(252)</f>
        <v>0.11602555625565217</v>
      </c>
      <c r="AC1075" s="5">
        <v>0.32676342587660001</v>
      </c>
      <c r="AD1075" s="5">
        <v>-3.3952567110023001E-2</v>
      </c>
      <c r="AE1075" s="5">
        <v>6.4710746216925005E-2</v>
      </c>
      <c r="AF1075" s="5">
        <v>7.434744819379599E-2</v>
      </c>
      <c r="AG1075" s="5">
        <v>-7.2069198026299998E-4</v>
      </c>
      <c r="AH1075" s="5">
        <v>4.1742448463728002E-2</v>
      </c>
      <c r="AI1075" s="13">
        <v>0.26148947197142297</v>
      </c>
      <c r="AJ1075" s="13">
        <v>-4.5238801890075002E-2</v>
      </c>
      <c r="AK1075" s="13">
        <v>0</v>
      </c>
      <c r="AL1075" s="13">
        <v>2.6712418296864E-2</v>
      </c>
      <c r="AM1075" s="13">
        <v>-0.267794430243526</v>
      </c>
      <c r="AN1075" s="13">
        <v>1.0783330302131198</v>
      </c>
      <c r="AO1075" s="13">
        <v>-0.63027356241767096</v>
      </c>
      <c r="AP1075" s="13">
        <v>0.44805946779544881</v>
      </c>
      <c r="AQ1075" s="13">
        <v>1.7086065926307907</v>
      </c>
      <c r="AR1075" s="19">
        <v>3.4454279888886537E-3</v>
      </c>
      <c r="AS1075" s="19">
        <v>2.1291535527445497E-4</v>
      </c>
      <c r="AT1075" s="19">
        <v>1.3642427985766546E-3</v>
      </c>
      <c r="AU1075" s="19">
        <v>5.4356098522105492E-4</v>
      </c>
      <c r="AV1075" s="19">
        <v>-7.9472848702717033E-6</v>
      </c>
      <c r="AW1075" s="19">
        <v>-3.8024934012776979E-4</v>
      </c>
      <c r="AX1075" s="19">
        <v>4.599705235425243E-4</v>
      </c>
      <c r="AY1075" s="19">
        <v>3.2031240571102773E-3</v>
      </c>
      <c r="AZ1075" s="19">
        <v>-1.627195540629857E-3</v>
      </c>
      <c r="BA1075" s="19">
        <v>1.0057556055938265E-4</v>
      </c>
      <c r="BB1075" s="19">
        <v>-5.5020659167677886E-6</v>
      </c>
      <c r="BC1075" s="19">
        <v>1.2055402686011333E-3</v>
      </c>
      <c r="BD1075" s="19">
        <v>-1.059549340055387E-3</v>
      </c>
      <c r="BE1075" s="19">
        <v>1.6114677130211034E-3</v>
      </c>
      <c r="BF1075" s="19">
        <v>1.3691308430279295E-3</v>
      </c>
      <c r="BG1075" s="19">
        <v>2.9252597574937585E-4</v>
      </c>
      <c r="BH1075" s="19">
        <v>3.8898075772841843E-3</v>
      </c>
      <c r="BI1075" t="s">
        <v>1198</v>
      </c>
      <c r="BJ1075" t="s">
        <v>858</v>
      </c>
      <c r="BK1075" s="5">
        <v>7.7679157257080078E-2</v>
      </c>
      <c r="BL1075" s="5" t="s">
        <v>1211</v>
      </c>
      <c r="BM1075" s="5" t="s">
        <v>858</v>
      </c>
      <c r="BN1075" s="5">
        <v>-3.3232506364583969E-2</v>
      </c>
      <c r="BO1075" s="5">
        <f xml:space="preserve"> IF(ISBLANK(TBL_DATA[[#This Row],[SMALL.CAP]]),"",  SUM(TBL_DATA[[#This Row],[LARGE.CAP]:[SMALL.CAP]])*SQRT(252))</f>
        <v>0.11602555625565222</v>
      </c>
    </row>
    <row r="1076" spans="1:67" x14ac:dyDescent="0.25">
      <c r="A1076" s="3">
        <f>DATE(YEAR(TBL_DATA[[#This Row],[Date]]), MONTH(TBL_DATA[[#This Row],[Date]]), DAY(TBL_DATA[[#This Row],[Date]]))</f>
        <v>42298</v>
      </c>
      <c r="B1076" s="73" t="s">
        <v>1227</v>
      </c>
      <c r="C1076" s="11">
        <v>-7.9746008535232348E-3</v>
      </c>
      <c r="D1076" s="6">
        <v>0.23010759856858987</v>
      </c>
      <c r="E1076" s="83">
        <v>8.7731161602958352E-2</v>
      </c>
      <c r="F1076" s="55">
        <v>9.3005181335682752E-2</v>
      </c>
      <c r="G1076" s="121">
        <v>0.11720499369456054</v>
      </c>
      <c r="H1076" s="120">
        <v>3.4448746339175097E-3</v>
      </c>
      <c r="I1076" s="55">
        <v>0.12350576937266311</v>
      </c>
      <c r="J1076" s="6">
        <v>0.20149353193936295</v>
      </c>
      <c r="K1076" s="6">
        <v>9.7806675638442253E-2</v>
      </c>
      <c r="L1076" s="6">
        <v>3.4825173790050483E-3</v>
      </c>
      <c r="M1076" s="6">
        <v>5.820278393098223E-2</v>
      </c>
      <c r="N1076" s="6">
        <v>4.341906237844062E-2</v>
      </c>
      <c r="O1076" s="6">
        <v>-2.6099356841889354E-2</v>
      </c>
      <c r="P1076" s="55">
        <v>-9.403507737853754E-3</v>
      </c>
      <c r="Q1076" s="55">
        <v>-8.1709777408224653E-3</v>
      </c>
      <c r="R1076" s="6">
        <v>1.2345459336410292E-2</v>
      </c>
      <c r="S1076" s="83">
        <v>4.9653251003998457E-2</v>
      </c>
      <c r="T1076" s="87">
        <v>0.24863345474430548</v>
      </c>
      <c r="U1076" s="83">
        <v>3.7825730588791906E-2</v>
      </c>
      <c r="V1076" s="83">
        <v>5.0662720263841311E-2</v>
      </c>
      <c r="W1076" s="29">
        <v>0.74661862592065864</v>
      </c>
      <c r="X1076">
        <v>0.34235214866356617</v>
      </c>
      <c r="Y1076">
        <v>0.31274058840905555</v>
      </c>
      <c r="Z1076" s="5">
        <v>0</v>
      </c>
      <c r="AA1076">
        <v>0</v>
      </c>
      <c r="AB1076" s="5">
        <f>SUM(TBL_DATA[[#This Row],[Consumer.Discretionary.1]:[Utilities.1]])*SQRT(252)</f>
        <v>0.1125286430146385</v>
      </c>
      <c r="AC1076" s="5">
        <v>0.32559927187762</v>
      </c>
      <c r="AD1076" s="5">
        <v>-3.880143746610501E-2</v>
      </c>
      <c r="AE1076" s="5">
        <v>6.4753160828940004E-2</v>
      </c>
      <c r="AF1076" s="5">
        <v>7.4391587562203002E-2</v>
      </c>
      <c r="AG1076" s="5">
        <v>-2.7767702057100024E-4</v>
      </c>
      <c r="AH1076" s="5">
        <v>6.0880604995447E-2</v>
      </c>
      <c r="AI1076" s="13">
        <v>0.24400394773467302</v>
      </c>
      <c r="AJ1076" s="13">
        <v>-4.5030740573913E-2</v>
      </c>
      <c r="AK1076" s="13">
        <v>0</v>
      </c>
      <c r="AL1076" s="13">
        <v>2.6498669675063001E-2</v>
      </c>
      <c r="AM1076" s="13">
        <v>-0.26713118702128302</v>
      </c>
      <c r="AN1076" s="13">
        <v>1.0879454291638488</v>
      </c>
      <c r="AO1076" s="13">
        <v>-0.64305922857177511</v>
      </c>
      <c r="AP1076" s="13">
        <v>0.44488620059207373</v>
      </c>
      <c r="AQ1076" s="13">
        <v>1.731004657735624</v>
      </c>
      <c r="AR1076" s="19">
        <v>3.357513164761964E-3</v>
      </c>
      <c r="AS1076" s="19">
        <v>2.1261916516526218E-4</v>
      </c>
      <c r="AT1076" s="19">
        <v>1.3124990431779935E-3</v>
      </c>
      <c r="AU1076" s="19">
        <v>5.2819899924638129E-4</v>
      </c>
      <c r="AV1076" s="19">
        <v>-8.8834211149717895E-6</v>
      </c>
      <c r="AW1076" s="19">
        <v>-3.6300648718530851E-4</v>
      </c>
      <c r="AX1076" s="19">
        <v>4.3635200647156768E-4</v>
      </c>
      <c r="AY1076" s="19">
        <v>3.1045636886361553E-3</v>
      </c>
      <c r="AZ1076" s="19">
        <v>-1.5812212336113055E-3</v>
      </c>
      <c r="BA1076" s="19">
        <v>9.5467058043095747E-5</v>
      </c>
      <c r="BB1076" s="19">
        <v>-5.4637743456175782E-6</v>
      </c>
      <c r="BC1076" s="19">
        <v>1.1869305659188783E-3</v>
      </c>
      <c r="BD1076" s="19">
        <v>-1.02809676667013E-3</v>
      </c>
      <c r="BE1076" s="19">
        <v>1.5604930707056022E-3</v>
      </c>
      <c r="BF1076" s="19">
        <v>1.325430947475644E-3</v>
      </c>
      <c r="BG1076" s="19">
        <v>2.9085636961792539E-4</v>
      </c>
      <c r="BH1076" s="19">
        <v>3.7530240221973002E-3</v>
      </c>
      <c r="BI1076" t="s">
        <v>889</v>
      </c>
      <c r="BJ1076" t="s">
        <v>858</v>
      </c>
      <c r="BK1076" s="5">
        <v>7.9508684575557709E-2</v>
      </c>
      <c r="BL1076" s="5" t="s">
        <v>1211</v>
      </c>
      <c r="BM1076" s="5" t="s">
        <v>858</v>
      </c>
      <c r="BN1076" s="5">
        <v>-3.2454244792461395E-2</v>
      </c>
      <c r="BO1076" s="5">
        <f xml:space="preserve"> IF(ISBLANK(TBL_DATA[[#This Row],[SMALL.CAP]]),"",  SUM(TBL_DATA[[#This Row],[LARGE.CAP]:[SMALL.CAP]])*SQRT(252))</f>
        <v>0.11252864301463857</v>
      </c>
    </row>
    <row r="1077" spans="1:67" x14ac:dyDescent="0.25">
      <c r="A1077" s="3">
        <f>DATE(YEAR(TBL_DATA[[#This Row],[Date]]), MONTH(TBL_DATA[[#This Row],[Date]]), DAY(TBL_DATA[[#This Row],[Date]]))</f>
        <v>42299</v>
      </c>
      <c r="B1077" s="73" t="s">
        <v>1228</v>
      </c>
      <c r="C1077" s="11">
        <v>7.4201304780725276E-4</v>
      </c>
      <c r="D1077" s="6">
        <v>0.2310203544569347</v>
      </c>
      <c r="E1077" s="83">
        <v>0.11311277728093261</v>
      </c>
      <c r="F1077" s="55">
        <v>8.4904578350158022E-2</v>
      </c>
      <c r="G1077" s="121">
        <v>0.10730812264593706</v>
      </c>
      <c r="H1077" s="120">
        <v>3.3307453501553856E-3</v>
      </c>
      <c r="I1077" s="55">
        <v>0.1509271266818164</v>
      </c>
      <c r="J1077" s="6">
        <v>0.18518676055551583</v>
      </c>
      <c r="K1077" s="6">
        <v>8.8900680692382036E-2</v>
      </c>
      <c r="L1077" s="6">
        <v>3.3649103641226218E-3</v>
      </c>
      <c r="M1077" s="6">
        <v>5.5961701303978643E-2</v>
      </c>
      <c r="N1077" s="6">
        <v>4.068143227026004E-2</v>
      </c>
      <c r="O1077" s="6">
        <v>-2.5376709857398039E-2</v>
      </c>
      <c r="P1077" s="55">
        <v>-8.8980416037294299E-3</v>
      </c>
      <c r="Q1077" s="55">
        <v>-7.712969844552932E-3</v>
      </c>
      <c r="R1077" s="6">
        <v>1.8915142913344951E-2</v>
      </c>
      <c r="S1077" s="83">
        <v>4.9249131347255198E-2</v>
      </c>
      <c r="T1077" s="87">
        <v>0.38407058959018875</v>
      </c>
      <c r="U1077" s="83">
        <v>4.756117162931095E-2</v>
      </c>
      <c r="V1077" s="83">
        <v>5.0242534166847021E-2</v>
      </c>
      <c r="W1077" s="29">
        <v>0.94663162234946752</v>
      </c>
      <c r="X1077">
        <v>0.32757918530629665</v>
      </c>
      <c r="Y1077">
        <v>0.29816217179981436</v>
      </c>
      <c r="Z1077" s="5">
        <v>0</v>
      </c>
      <c r="AA1077">
        <v>0</v>
      </c>
      <c r="AB1077" s="5">
        <f>SUM(TBL_DATA[[#This Row],[Consumer.Discretionary.1]:[Utilities.1]])*SQRT(252)</f>
        <v>0.11205880513904176</v>
      </c>
      <c r="AC1077" s="5">
        <v>0.31899918877841299</v>
      </c>
      <c r="AD1077" s="5">
        <v>-4.0351484733140999E-2</v>
      </c>
      <c r="AE1077" s="5">
        <v>6.3325412702855993E-2</v>
      </c>
      <c r="AF1077" s="5">
        <v>7.5086662879347996E-2</v>
      </c>
      <c r="AG1077" s="5">
        <v>-1.6704648759899993E-4</v>
      </c>
      <c r="AH1077" s="5">
        <v>5.9807830993911001E-2</v>
      </c>
      <c r="AI1077" s="13">
        <v>0.24402888514936902</v>
      </c>
      <c r="AJ1077" s="13">
        <v>-4.5987544745491993E-2</v>
      </c>
      <c r="AK1077" s="13">
        <v>0</v>
      </c>
      <c r="AL1077" s="13">
        <v>2.7175074519286999E-2</v>
      </c>
      <c r="AM1077" s="13">
        <v>-0.245401058803497</v>
      </c>
      <c r="AN1077" s="13">
        <v>1.0690476141212182</v>
      </c>
      <c r="AO1077" s="13">
        <v>-0.61253169386776296</v>
      </c>
      <c r="AP1077" s="13">
        <v>0.45651592025345522</v>
      </c>
      <c r="AQ1077" s="13">
        <v>1.6815793079889811</v>
      </c>
      <c r="AR1077" s="19">
        <v>3.4503161036940669E-3</v>
      </c>
      <c r="AS1077" s="19">
        <v>2.0630710900670135E-4</v>
      </c>
      <c r="AT1077" s="19">
        <v>1.2486362706580817E-3</v>
      </c>
      <c r="AU1077" s="19">
        <v>5.2731210025411994E-4</v>
      </c>
      <c r="AV1077" s="19">
        <v>1.2519122452020047E-5</v>
      </c>
      <c r="AW1077" s="19">
        <v>-3.7070431443565066E-4</v>
      </c>
      <c r="AX1077" s="19">
        <v>4.7807308943197791E-4</v>
      </c>
      <c r="AY1077" s="19">
        <v>3.0865012230689532E-3</v>
      </c>
      <c r="AZ1077" s="19">
        <v>-1.6872299632922452E-3</v>
      </c>
      <c r="BA1077" s="19">
        <v>1.1362428456170303E-4</v>
      </c>
      <c r="BB1077" s="19">
        <v>-6.3138203294608536E-6</v>
      </c>
      <c r="BC1077" s="19">
        <v>1.3893650501691339E-3</v>
      </c>
      <c r="BD1077" s="19">
        <v>-1.0817310665125019E-3</v>
      </c>
      <c r="BE1077" s="19">
        <v>1.517238603989501E-3</v>
      </c>
      <c r="BF1077" s="19">
        <v>1.5139656407844723E-3</v>
      </c>
      <c r="BG1077" s="19">
        <v>2.509393671512212E-4</v>
      </c>
      <c r="BH1077" s="19">
        <v>3.4692636094884452E-3</v>
      </c>
      <c r="BI1077" t="s">
        <v>889</v>
      </c>
      <c r="BJ1077" t="s">
        <v>858</v>
      </c>
      <c r="BK1077" s="5">
        <v>8.0067925155162811E-2</v>
      </c>
      <c r="BL1077" s="5" t="s">
        <v>1211</v>
      </c>
      <c r="BM1077" s="5" t="s">
        <v>858</v>
      </c>
      <c r="BN1077" s="5">
        <v>-3.2508499920368195E-2</v>
      </c>
      <c r="BO1077" s="5">
        <f xml:space="preserve"> IF(ISBLANK(TBL_DATA[[#This Row],[SMALL.CAP]]),"",  SUM(TBL_DATA[[#This Row],[LARGE.CAP]:[SMALL.CAP]])*SQRT(252))</f>
        <v>0.11205880513904184</v>
      </c>
    </row>
    <row r="1078" spans="1:67" x14ac:dyDescent="0.25">
      <c r="A1078" s="3">
        <f>DATE(YEAR(TBL_DATA[[#This Row],[Date]]), MONTH(TBL_DATA[[#This Row],[Date]]), DAY(TBL_DATA[[#This Row],[Date]]))</f>
        <v>42300</v>
      </c>
      <c r="B1078" s="73" t="s">
        <v>1229</v>
      </c>
      <c r="C1078" s="11">
        <v>9.162269578967687E-3</v>
      </c>
      <c r="D1078" s="6">
        <v>0.24229929480166557</v>
      </c>
      <c r="E1078" s="83">
        <v>0.14824662023173096</v>
      </c>
      <c r="F1078" s="55">
        <v>9.2153544426571921E-2</v>
      </c>
      <c r="G1078" s="121">
        <v>0.11609788161987881</v>
      </c>
      <c r="H1078" s="120">
        <v>3.4712188796025092E-3</v>
      </c>
      <c r="I1078" s="55">
        <v>0.18664581664742586</v>
      </c>
      <c r="J1078" s="6">
        <v>0.21002901429650939</v>
      </c>
      <c r="K1078" s="6">
        <v>0.10275068547856039</v>
      </c>
      <c r="L1078" s="6">
        <v>3.4973289223460195E-3</v>
      </c>
      <c r="M1078" s="6">
        <v>5.8611141840945881E-2</v>
      </c>
      <c r="N1078" s="6">
        <v>4.0680401222666543E-2</v>
      </c>
      <c r="O1078" s="6">
        <v>-1.6446948535171035E-2</v>
      </c>
      <c r="P1078" s="55">
        <v>-9.1915873809849252E-3</v>
      </c>
      <c r="Q1078" s="55">
        <v>-7.9504098014917396E-3</v>
      </c>
      <c r="R1078" s="6">
        <v>4.1249348515518536E-2</v>
      </c>
      <c r="S1078" s="83">
        <v>5.0204171783630971E-2</v>
      </c>
      <c r="T1078" s="87">
        <v>0.82163188934366316</v>
      </c>
      <c r="U1078" s="83">
        <v>7.4329882593972219E-2</v>
      </c>
      <c r="V1078" s="83">
        <v>5.1068913913435925E-2</v>
      </c>
      <c r="W1078" s="29">
        <v>1.4554819536590238</v>
      </c>
      <c r="X1078">
        <v>0.3407313921843404</v>
      </c>
      <c r="Y1078">
        <v>0.3205474777292131</v>
      </c>
      <c r="Z1078" s="5">
        <v>0</v>
      </c>
      <c r="AA1078">
        <v>0</v>
      </c>
      <c r="AB1078" s="5">
        <f>SUM(TBL_DATA[[#This Row],[Consumer.Discretionary.1]:[Utilities.1]])*SQRT(252)</f>
        <v>0.10865381707834211</v>
      </c>
      <c r="AC1078" s="5">
        <v>0.32476565719433592</v>
      </c>
      <c r="AD1078" s="5">
        <v>-4.115359310814299E-2</v>
      </c>
      <c r="AE1078" s="5">
        <v>7.0914565945600999E-2</v>
      </c>
      <c r="AF1078" s="5">
        <v>7.4298775499185996E-2</v>
      </c>
      <c r="AG1078" s="5">
        <v>-4.0657732446560003E-3</v>
      </c>
      <c r="AH1078" s="5">
        <v>6.0544320350109003E-2</v>
      </c>
      <c r="AI1078" s="13">
        <v>0.24542085325808699</v>
      </c>
      <c r="AJ1078" s="13">
        <v>-4.6057292360753004E-2</v>
      </c>
      <c r="AK1078" s="13">
        <v>0</v>
      </c>
      <c r="AL1078" s="13">
        <v>2.7022539276835001E-2</v>
      </c>
      <c r="AM1078" s="13">
        <v>-0.22317892600488398</v>
      </c>
      <c r="AN1078" s="13">
        <v>1.0473897409655868</v>
      </c>
      <c r="AO1078" s="13">
        <v>-0.55887861415986895</v>
      </c>
      <c r="AP1078" s="13">
        <v>0.48851112680571784</v>
      </c>
      <c r="AQ1078" s="13">
        <v>1.6062683551254557</v>
      </c>
      <c r="AR1078" s="19">
        <v>3.3444620049846692E-3</v>
      </c>
      <c r="AS1078" s="19">
        <v>2.0317170246785497E-4</v>
      </c>
      <c r="AT1078" s="19">
        <v>1.2117886194910005E-3</v>
      </c>
      <c r="AU1078" s="19">
        <v>5.0933886180150149E-4</v>
      </c>
      <c r="AV1078" s="19">
        <v>1.1766389353486378E-5</v>
      </c>
      <c r="AW1078" s="19">
        <v>-3.5575901267763345E-4</v>
      </c>
      <c r="AX1078" s="19">
        <v>4.6707177601545686E-4</v>
      </c>
      <c r="AY1078" s="19">
        <v>2.9715976579483112E-3</v>
      </c>
      <c r="AZ1078" s="19">
        <v>-1.6208854945102512E-3</v>
      </c>
      <c r="BA1078" s="19">
        <v>1.0817997656371411E-4</v>
      </c>
      <c r="BB1078" s="19">
        <v>-6.1853626953510553E-6</v>
      </c>
      <c r="BC1078" s="19">
        <v>1.3447987630120191E-3</v>
      </c>
      <c r="BD1078" s="19">
        <v>-1.0313025739350241E-3</v>
      </c>
      <c r="BE1078" s="19">
        <v>1.4751067292091552E-3</v>
      </c>
      <c r="BF1078" s="19">
        <v>1.4637467506920408E-3</v>
      </c>
      <c r="BG1078" s="19">
        <v>2.4318594799730575E-4</v>
      </c>
      <c r="BH1078" s="19">
        <v>3.349011501767266E-3</v>
      </c>
      <c r="BI1078" t="s">
        <v>889</v>
      </c>
      <c r="BJ1078" t="s">
        <v>858</v>
      </c>
      <c r="BK1078" s="5">
        <v>7.9768247902393341E-2</v>
      </c>
      <c r="BL1078" s="5" t="s">
        <v>1211</v>
      </c>
      <c r="BM1078" s="5" t="s">
        <v>858</v>
      </c>
      <c r="BN1078" s="5">
        <v>-3.26492078602314E-2</v>
      </c>
      <c r="BO1078" s="5">
        <f xml:space="preserve"> IF(ISBLANK(TBL_DATA[[#This Row],[SMALL.CAP]]),"",  SUM(TBL_DATA[[#This Row],[LARGE.CAP]:[SMALL.CAP]])*SQRT(252))</f>
        <v>0.10865381707834219</v>
      </c>
    </row>
    <row r="1079" spans="1:67" x14ac:dyDescent="0.25">
      <c r="A1079" s="3">
        <f>DATE(YEAR(TBL_DATA[[#This Row],[Date]]), MONTH(TBL_DATA[[#This Row],[Date]]), DAY(TBL_DATA[[#This Row],[Date]]))</f>
        <v>42303</v>
      </c>
      <c r="B1079" s="73" t="s">
        <v>1230</v>
      </c>
      <c r="C1079" s="11">
        <v>-1.2057978836538831E-3</v>
      </c>
      <c r="D1079" s="6">
        <v>0.24080133294112893</v>
      </c>
      <c r="E1079" s="83">
        <v>0.14771268842839302</v>
      </c>
      <c r="F1079" s="55">
        <v>9.4007268679943023E-2</v>
      </c>
      <c r="G1079" s="121">
        <v>0.11886149304358615</v>
      </c>
      <c r="H1079" s="120">
        <v>3.4719427340007343E-3</v>
      </c>
      <c r="I1079" s="55">
        <v>0.18381159891856713</v>
      </c>
      <c r="J1079" s="6">
        <v>0.21206882656243292</v>
      </c>
      <c r="K1079" s="6">
        <v>0.103572044311285</v>
      </c>
      <c r="L1079" s="6">
        <v>3.5019356288233275E-3</v>
      </c>
      <c r="M1079" s="6">
        <v>5.8715225514861198E-2</v>
      </c>
      <c r="N1079" s="6">
        <v>4.0751820054839592E-2</v>
      </c>
      <c r="O1079" s="6">
        <v>-1.76329147230887E-2</v>
      </c>
      <c r="P1079" s="55">
        <v>-9.2316696168394767E-3</v>
      </c>
      <c r="Q1079" s="55">
        <v>-7.9882879116732995E-3</v>
      </c>
      <c r="R1079" s="6">
        <v>3.9732117184280602E-2</v>
      </c>
      <c r="S1079" s="83">
        <v>5.0226002557995891E-2</v>
      </c>
      <c r="T1079" s="87">
        <v>0.79106668181291129</v>
      </c>
      <c r="U1079" s="83">
        <v>7.0896357802082255E-2</v>
      </c>
      <c r="V1079" s="83">
        <v>5.1108005016140393E-2</v>
      </c>
      <c r="W1079" s="29">
        <v>1.3871869539750674</v>
      </c>
      <c r="X1079">
        <v>0.34476295195914841</v>
      </c>
      <c r="Y1079">
        <v>0.32182610880922174</v>
      </c>
      <c r="Z1079" s="5">
        <v>0</v>
      </c>
      <c r="AA1079">
        <v>0</v>
      </c>
      <c r="AB1079" s="5">
        <f>SUM(TBL_DATA[[#This Row],[Consumer.Discretionary.1]:[Utilities.1]])*SQRT(252)</f>
        <v>0.11861545945293546</v>
      </c>
      <c r="AC1079" s="5">
        <v>0.31835583216024599</v>
      </c>
      <c r="AD1079" s="5">
        <v>-2.8945408164608995E-2</v>
      </c>
      <c r="AE1079" s="5">
        <v>6.9033479607177997E-2</v>
      </c>
      <c r="AF1079" s="5">
        <v>6.9487934750793012E-2</v>
      </c>
      <c r="AG1079" s="5">
        <v>0</v>
      </c>
      <c r="AH1079" s="5">
        <v>5.8857886021639994E-2</v>
      </c>
      <c r="AI1079" s="13">
        <v>0.21507493400738401</v>
      </c>
      <c r="AJ1079" s="13">
        <v>-4.5093717968772998E-2</v>
      </c>
      <c r="AK1079" s="13">
        <v>0</v>
      </c>
      <c r="AL1079" s="13">
        <v>2.7898078982784999E-2</v>
      </c>
      <c r="AM1079" s="13">
        <v>-0.24251751787456799</v>
      </c>
      <c r="AN1079" s="13">
        <v>1.0402653664755892</v>
      </c>
      <c r="AO1079" s="13">
        <v>-0.59811386495351315</v>
      </c>
      <c r="AP1079" s="13">
        <v>0.44215150152207605</v>
      </c>
      <c r="AQ1079" s="13">
        <v>1.6383792314291024</v>
      </c>
      <c r="AR1079" s="19">
        <v>3.0175447368452884E-3</v>
      </c>
      <c r="AS1079" s="19">
        <v>7.995597943300344E-5</v>
      </c>
      <c r="AT1079" s="19">
        <v>1.9729711724667987E-3</v>
      </c>
      <c r="AU1079" s="19">
        <v>4.2583096673592198E-4</v>
      </c>
      <c r="AV1079" s="19">
        <v>5.4363881660443601E-5</v>
      </c>
      <c r="AW1079" s="19">
        <v>-3.8499960560757474E-4</v>
      </c>
      <c r="AX1079" s="19">
        <v>5.7361312169106917E-4</v>
      </c>
      <c r="AY1079" s="19">
        <v>3.1363941242692327E-3</v>
      </c>
      <c r="AZ1079" s="19">
        <v>-1.5155701277463367E-3</v>
      </c>
      <c r="BA1079" s="19">
        <v>1.149648445882161E-4</v>
      </c>
      <c r="BB1079" s="19">
        <v>-2.9974905233759947E-6</v>
      </c>
      <c r="BC1079" s="19">
        <v>1.1241001678499178E-3</v>
      </c>
      <c r="BD1079" s="19">
        <v>-1.199125212430686E-3</v>
      </c>
      <c r="BE1079" s="19">
        <v>1.8994477785819598E-3</v>
      </c>
      <c r="BF1079" s="19">
        <v>1.6749359891813536E-3</v>
      </c>
      <c r="BG1079" s="19">
        <v>3.3075376796980763E-4</v>
      </c>
      <c r="BH1079" s="19">
        <v>3.6419591126603361E-3</v>
      </c>
      <c r="BI1079" t="s">
        <v>889</v>
      </c>
      <c r="BJ1079" t="s">
        <v>858</v>
      </c>
      <c r="BK1079" s="5">
        <v>7.9503141343593597E-2</v>
      </c>
      <c r="BL1079" s="5" t="s">
        <v>1211</v>
      </c>
      <c r="BM1079" s="5" t="s">
        <v>858</v>
      </c>
      <c r="BN1079" s="5">
        <v>-3.2576698809862137E-2</v>
      </c>
      <c r="BO1079" s="5">
        <f xml:space="preserve"> IF(ISBLANK(TBL_DATA[[#This Row],[SMALL.CAP]]),"",  SUM(TBL_DATA[[#This Row],[LARGE.CAP]:[SMALL.CAP]])*SQRT(252))</f>
        <v>0.11861545945293553</v>
      </c>
    </row>
    <row r="1080" spans="1:67" x14ac:dyDescent="0.25">
      <c r="A1080" s="3">
        <f>DATE(YEAR(TBL_DATA[[#This Row],[Date]]), MONTH(TBL_DATA[[#This Row],[Date]]), DAY(TBL_DATA[[#This Row],[Date]]))</f>
        <v>42304</v>
      </c>
      <c r="B1080" s="73" t="s">
        <v>1231</v>
      </c>
      <c r="C1080" s="11">
        <v>-2.2549729128476183E-3</v>
      </c>
      <c r="D1080" s="6">
        <v>0.23800335954512142</v>
      </c>
      <c r="E1080" s="83">
        <v>0.13103034246972389</v>
      </c>
      <c r="F1080" s="55">
        <v>9.3814659031643433E-2</v>
      </c>
      <c r="G1080" s="121">
        <v>0.11726035320933521</v>
      </c>
      <c r="H1080" s="120">
        <v>3.4838684738810566E-3</v>
      </c>
      <c r="I1080" s="55">
        <v>0.16699775157313379</v>
      </c>
      <c r="J1080" s="6">
        <v>0.20975920866390144</v>
      </c>
      <c r="K1080" s="6">
        <v>9.923236779417291E-2</v>
      </c>
      <c r="L1080" s="6">
        <v>3.5192637853666046E-3</v>
      </c>
      <c r="M1080" s="6">
        <v>5.8863448947397846E-2</v>
      </c>
      <c r="N1080" s="6">
        <v>4.1000615228710076E-2</v>
      </c>
      <c r="O1080" s="6">
        <v>-1.9848125890861268E-2</v>
      </c>
      <c r="P1080" s="55">
        <v>-9.329374258669438E-3</v>
      </c>
      <c r="Q1080" s="55">
        <v>-8.0828537031850164E-3</v>
      </c>
      <c r="R1080" s="6">
        <v>2.5190026189046533E-2</v>
      </c>
      <c r="S1080" s="83">
        <v>4.9807588766338597E-2</v>
      </c>
      <c r="T1080" s="87">
        <v>0.50574675090617272</v>
      </c>
      <c r="U1080" s="83">
        <v>5.563789130337593E-2</v>
      </c>
      <c r="V1080" s="83">
        <v>5.0750757304376407E-2</v>
      </c>
      <c r="W1080" s="29">
        <v>1.0962967699120048</v>
      </c>
      <c r="X1080">
        <v>0.34243299083081241</v>
      </c>
      <c r="Y1080">
        <v>0.31501169469429702</v>
      </c>
      <c r="Z1080" s="5">
        <v>0</v>
      </c>
      <c r="AA1080">
        <v>0</v>
      </c>
      <c r="AB1080" s="5">
        <f>SUM(TBL_DATA[[#This Row],[Consumer.Discretionary.1]:[Utilities.1]])*SQRT(252)</f>
        <v>0.11529740665650394</v>
      </c>
      <c r="AC1080" s="5">
        <v>0.32351855127429396</v>
      </c>
      <c r="AD1080" s="5">
        <v>-2.4656921866837999E-2</v>
      </c>
      <c r="AE1080" s="5">
        <v>6.5107918830551004E-2</v>
      </c>
      <c r="AF1080" s="5">
        <v>6.870865910299799E-2</v>
      </c>
      <c r="AG1080" s="5">
        <v>0</v>
      </c>
      <c r="AH1080" s="5">
        <v>5.9855231805949996E-2</v>
      </c>
      <c r="AI1080" s="13">
        <v>0.19375329637689601</v>
      </c>
      <c r="AJ1080" s="13">
        <v>-4.1677497390623E-2</v>
      </c>
      <c r="AK1080" s="13">
        <v>0</v>
      </c>
      <c r="AL1080" s="13">
        <v>2.8058957803753004E-2</v>
      </c>
      <c r="AM1080" s="13">
        <v>-0.26697899044324397</v>
      </c>
      <c r="AN1080" s="13">
        <v>1.0689597116845879</v>
      </c>
      <c r="AO1080" s="13">
        <v>-0.66327050619085104</v>
      </c>
      <c r="AP1080" s="13">
        <v>0.40568920549373688</v>
      </c>
      <c r="AQ1080" s="13">
        <v>1.732230217875439</v>
      </c>
      <c r="AR1080" s="19">
        <v>2.973813738936233E-3</v>
      </c>
      <c r="AS1080" s="19">
        <v>7.6859708502677443E-5</v>
      </c>
      <c r="AT1080" s="19">
        <v>1.900660268157411E-3</v>
      </c>
      <c r="AU1080" s="19">
        <v>4.2683388634991609E-4</v>
      </c>
      <c r="AV1080" s="19">
        <v>5.2588116318658378E-5</v>
      </c>
      <c r="AW1080" s="19">
        <v>-3.5926440800420115E-4</v>
      </c>
      <c r="AX1080" s="19">
        <v>5.6114303436822848E-4</v>
      </c>
      <c r="AY1080" s="19">
        <v>2.9896493445048782E-3</v>
      </c>
      <c r="AZ1080" s="19">
        <v>-1.4615436046910113E-3</v>
      </c>
      <c r="BA1080" s="19">
        <v>1.0485013111104836E-4</v>
      </c>
      <c r="BB1080" s="19">
        <v>-2.5362911778256371E-6</v>
      </c>
      <c r="BC1080" s="19">
        <v>1.1095079359951451E-3</v>
      </c>
      <c r="BD1080" s="19">
        <v>-1.1520565104021891E-3</v>
      </c>
      <c r="BE1080" s="19">
        <v>1.8376522158594132E-3</v>
      </c>
      <c r="BF1080" s="19">
        <v>1.6678430177047877E-3</v>
      </c>
      <c r="BG1080" s="19">
        <v>3.1369461432053644E-4</v>
      </c>
      <c r="BH1080" s="19">
        <v>3.4864126508983226E-3</v>
      </c>
      <c r="BI1080" t="s">
        <v>889</v>
      </c>
      <c r="BJ1080" t="s">
        <v>858</v>
      </c>
      <c r="BK1080" s="5">
        <v>8.2482382655143738E-2</v>
      </c>
      <c r="BL1080" s="5" t="s">
        <v>1211</v>
      </c>
      <c r="BM1080" s="5" t="s">
        <v>858</v>
      </c>
      <c r="BN1080" s="5">
        <v>-3.2485365867614746E-2</v>
      </c>
      <c r="BO1080" s="5">
        <f xml:space="preserve"> IF(ISBLANK(TBL_DATA[[#This Row],[SMALL.CAP]]),"",  SUM(TBL_DATA[[#This Row],[LARGE.CAP]:[SMALL.CAP]])*SQRT(252))</f>
        <v>0.115297406656504</v>
      </c>
    </row>
    <row r="1081" spans="1:67" x14ac:dyDescent="0.25">
      <c r="A1081" s="3">
        <f>DATE(YEAR(TBL_DATA[[#This Row],[Date]]), MONTH(TBL_DATA[[#This Row],[Date]]), DAY(TBL_DATA[[#This Row],[Date]]))</f>
        <v>42305</v>
      </c>
      <c r="B1081" s="73" t="s">
        <v>1232</v>
      </c>
      <c r="C1081" s="11">
        <v>5.2444651596406707E-3</v>
      </c>
      <c r="D1081" s="6">
        <v>0.24449602503177381</v>
      </c>
      <c r="E1081" s="83">
        <v>0.15819052690223123</v>
      </c>
      <c r="F1081" s="55">
        <v>9.7590276691135125E-2</v>
      </c>
      <c r="G1081" s="121">
        <v>0.12601906546048289</v>
      </c>
      <c r="H1081" s="120">
        <v>3.5004231316637766E-3</v>
      </c>
      <c r="I1081" s="55">
        <v>0.19404266584663743</v>
      </c>
      <c r="J1081" s="6">
        <v>0.21945401436047424</v>
      </c>
      <c r="K1081" s="6">
        <v>0.1087751628312642</v>
      </c>
      <c r="L1081" s="6">
        <v>3.5347866514268663E-3</v>
      </c>
      <c r="M1081" s="6">
        <v>5.9438773057636528E-2</v>
      </c>
      <c r="N1081" s="6">
        <v>4.0840623215290868E-2</v>
      </c>
      <c r="O1081" s="6">
        <v>-1.470775353593945E-2</v>
      </c>
      <c r="P1081" s="55">
        <v>-9.3132331361066821E-3</v>
      </c>
      <c r="Q1081" s="55">
        <v>-8.0545292420258589E-3</v>
      </c>
      <c r="R1081" s="6">
        <v>2.5673078845119157E-2</v>
      </c>
      <c r="S1081" s="83">
        <v>4.9845563727258568E-2</v>
      </c>
      <c r="T1081" s="87">
        <v>0.51505243246109711</v>
      </c>
      <c r="U1081" s="83">
        <v>5.8403141216434529E-2</v>
      </c>
      <c r="V1081" s="83">
        <v>5.0847240992180257E-2</v>
      </c>
      <c r="W1081" s="29">
        <v>1.1486000041854048</v>
      </c>
      <c r="X1081">
        <v>0.35499164139523465</v>
      </c>
      <c r="Y1081">
        <v>0.32981079853647033</v>
      </c>
      <c r="Z1081" s="5">
        <v>0</v>
      </c>
      <c r="AA1081">
        <v>0</v>
      </c>
      <c r="AB1081" s="5">
        <f>SUM(TBL_DATA[[#This Row],[Consumer.Discretionary.1]:[Utilities.1]])*SQRT(252)</f>
        <v>0.11250052951814533</v>
      </c>
      <c r="AC1081" s="5">
        <v>0.32965215611126097</v>
      </c>
      <c r="AD1081" s="5">
        <v>-2.5194046063767996E-2</v>
      </c>
      <c r="AE1081" s="5">
        <v>5.2523076370339004E-2</v>
      </c>
      <c r="AF1081" s="5">
        <v>6.8434528981456993E-2</v>
      </c>
      <c r="AG1081" s="5">
        <v>0</v>
      </c>
      <c r="AH1081" s="5">
        <v>5.7578140063071999E-2</v>
      </c>
      <c r="AI1081" s="13">
        <v>0.197810421829508</v>
      </c>
      <c r="AJ1081" s="13">
        <v>-4.2815954272365994E-2</v>
      </c>
      <c r="AK1081" s="13">
        <v>0</v>
      </c>
      <c r="AL1081" s="13">
        <v>2.9604155067031998E-2</v>
      </c>
      <c r="AM1081" s="13">
        <v>-0.271781896128793</v>
      </c>
      <c r="AN1081" s="13">
        <v>1.0793030445352372</v>
      </c>
      <c r="AO1081" s="13">
        <v>-0.68349246257749496</v>
      </c>
      <c r="AP1081" s="13">
        <v>0.39581058195774221</v>
      </c>
      <c r="AQ1081" s="13">
        <v>1.7627955071127321</v>
      </c>
      <c r="AR1081" s="19">
        <v>2.8130005267368004E-3</v>
      </c>
      <c r="AS1081" s="19">
        <v>9.7080057507087009E-5</v>
      </c>
      <c r="AT1081" s="19">
        <v>1.8797670517314183E-3</v>
      </c>
      <c r="AU1081" s="19">
        <v>4.2674285049451051E-4</v>
      </c>
      <c r="AV1081" s="19">
        <v>5.0406449022644186E-5</v>
      </c>
      <c r="AW1081" s="19">
        <v>-3.7076153295069101E-4</v>
      </c>
      <c r="AX1081" s="19">
        <v>5.2018124544766901E-4</v>
      </c>
      <c r="AY1081" s="19">
        <v>2.9957651808386865E-3</v>
      </c>
      <c r="AZ1081" s="19">
        <v>-1.4377907996297303E-3</v>
      </c>
      <c r="BA1081" s="19">
        <v>1.1549004338898429E-4</v>
      </c>
      <c r="BB1081" s="19">
        <v>-3.0138471565767056E-6</v>
      </c>
      <c r="BC1081" s="19">
        <v>1.077538135191817E-3</v>
      </c>
      <c r="BD1081" s="19">
        <v>-1.1265907401470762E-3</v>
      </c>
      <c r="BE1081" s="19">
        <v>1.7314204446421148E-3</v>
      </c>
      <c r="BF1081" s="19">
        <v>1.6234002122629686E-3</v>
      </c>
      <c r="BG1081" s="19">
        <v>3.0169195452895765E-4</v>
      </c>
      <c r="BH1081" s="19">
        <v>3.4794072189520235E-3</v>
      </c>
      <c r="BI1081" t="s">
        <v>889</v>
      </c>
      <c r="BJ1081" t="s">
        <v>858</v>
      </c>
      <c r="BK1081" s="5">
        <v>8.6021952331066132E-2</v>
      </c>
      <c r="BL1081" s="5" t="s">
        <v>1211</v>
      </c>
      <c r="BM1081" s="5" t="s">
        <v>858</v>
      </c>
      <c r="BN1081" s="5">
        <v>-3.2912053167819977E-2</v>
      </c>
      <c r="BO1081" s="5">
        <f xml:space="preserve"> IF(ISBLANK(TBL_DATA[[#This Row],[SMALL.CAP]]),"",  SUM(TBL_DATA[[#This Row],[LARGE.CAP]:[SMALL.CAP]])*SQRT(252))</f>
        <v>0.1125005295181454</v>
      </c>
    </row>
    <row r="1082" spans="1:67" x14ac:dyDescent="0.25">
      <c r="A1082" s="3">
        <f>DATE(YEAR(TBL_DATA[[#This Row],[Date]]), MONTH(TBL_DATA[[#This Row],[Date]]), DAY(TBL_DATA[[#This Row],[Date]]))</f>
        <v>42306</v>
      </c>
      <c r="B1082" s="73" t="s">
        <v>1233</v>
      </c>
      <c r="C1082" s="11">
        <v>-6.7622202004791899E-3</v>
      </c>
      <c r="D1082" s="6">
        <v>0.23608046887188783</v>
      </c>
      <c r="E1082" s="83">
        <v>0.10090558021636942</v>
      </c>
      <c r="F1082" s="55">
        <v>9.893510396993864E-2</v>
      </c>
      <c r="G1082" s="121">
        <v>0.12582973463673178</v>
      </c>
      <c r="H1082" s="120">
        <v>3.5509079527548228E-3</v>
      </c>
      <c r="I1082" s="55">
        <v>0.13362835422296193</v>
      </c>
      <c r="J1082" s="6">
        <v>0.20943918247062823</v>
      </c>
      <c r="K1082" s="6">
        <v>9.6406111995784208E-2</v>
      </c>
      <c r="L1082" s="6">
        <v>3.6101732332033754E-3</v>
      </c>
      <c r="M1082" s="6">
        <v>6.0289498311844103E-2</v>
      </c>
      <c r="N1082" s="6">
        <v>4.3021703740930936E-2</v>
      </c>
      <c r="O1082" s="6">
        <v>-2.1370516668354322E-2</v>
      </c>
      <c r="P1082" s="55">
        <v>-9.6532347068484098E-3</v>
      </c>
      <c r="Q1082" s="55">
        <v>-8.3765154477931821E-3</v>
      </c>
      <c r="R1082" s="6">
        <v>1.5489414268822888E-2</v>
      </c>
      <c r="S1082" s="83">
        <v>5.0706118441129364E-2</v>
      </c>
      <c r="T1082" s="87">
        <v>0.30547426513836495</v>
      </c>
      <c r="U1082" s="83">
        <v>4.436474161791093E-2</v>
      </c>
      <c r="V1082" s="83">
        <v>5.1889961117079483E-2</v>
      </c>
      <c r="W1082" s="29">
        <v>0.85497735328439783</v>
      </c>
      <c r="X1082">
        <v>0.35472487174813633</v>
      </c>
      <c r="Y1082">
        <v>0.31049333647565491</v>
      </c>
      <c r="Z1082" s="5">
        <v>0</v>
      </c>
      <c r="AA1082">
        <v>0</v>
      </c>
      <c r="AB1082" s="5">
        <f>SUM(TBL_DATA[[#This Row],[Consumer.Discretionary.1]:[Utilities.1]])*SQRT(252)</f>
        <v>0.1092499633839846</v>
      </c>
      <c r="AC1082" s="5">
        <v>0.32152394213057001</v>
      </c>
      <c r="AD1082" s="5">
        <v>-2.5236979748926001E-2</v>
      </c>
      <c r="AE1082" s="5">
        <v>5.7703162414099E-2</v>
      </c>
      <c r="AF1082" s="5">
        <v>6.8652621812802017E-2</v>
      </c>
      <c r="AG1082" s="5">
        <v>0</v>
      </c>
      <c r="AH1082" s="5">
        <v>5.8361659268374999E-2</v>
      </c>
      <c r="AI1082" s="13">
        <v>0.19552068108303597</v>
      </c>
      <c r="AJ1082" s="13">
        <v>-4.3047644857704008E-2</v>
      </c>
      <c r="AK1082" s="13">
        <v>0</v>
      </c>
      <c r="AL1082" s="13">
        <v>3.7585799530629994E-2</v>
      </c>
      <c r="AM1082" s="13">
        <v>-0.23982154166223704</v>
      </c>
      <c r="AN1082" s="13">
        <v>1.0546930364116101</v>
      </c>
      <c r="AO1082" s="13">
        <v>-0.62345133644096495</v>
      </c>
      <c r="AP1082" s="13">
        <v>0.4312416999706451</v>
      </c>
      <c r="AQ1082" s="13">
        <v>1.6781443728525751</v>
      </c>
      <c r="AR1082" s="19">
        <v>2.7223297876999594E-3</v>
      </c>
      <c r="AS1082" s="19">
        <v>1.009368883943864E-4</v>
      </c>
      <c r="AT1082" s="19">
        <v>1.8101100268393567E-3</v>
      </c>
      <c r="AU1082" s="19">
        <v>4.1120246192191115E-4</v>
      </c>
      <c r="AV1082" s="19">
        <v>4.8662950717294857E-5</v>
      </c>
      <c r="AW1082" s="19">
        <v>-3.4399229251695819E-4</v>
      </c>
      <c r="AX1082" s="19">
        <v>5.2163224446185978E-4</v>
      </c>
      <c r="AY1082" s="19">
        <v>2.8816662333601027E-3</v>
      </c>
      <c r="AZ1082" s="19">
        <v>-1.3451255461249714E-3</v>
      </c>
      <c r="BA1082" s="19">
        <v>7.7883332425577435E-5</v>
      </c>
      <c r="BB1082" s="19">
        <v>-3.2052810610004433E-6</v>
      </c>
      <c r="BC1082" s="19">
        <v>1.0880729510045861E-3</v>
      </c>
      <c r="BD1082" s="19">
        <v>-1.0398690466638931E-3</v>
      </c>
      <c r="BE1082" s="19">
        <v>1.677244005483943E-3</v>
      </c>
      <c r="BF1082" s="19">
        <v>1.610756420477019E-3</v>
      </c>
      <c r="BG1082" s="19">
        <v>2.9941605796205778E-4</v>
      </c>
      <c r="BH1082" s="19">
        <v>3.2464804178538084E-3</v>
      </c>
      <c r="BI1082" t="s">
        <v>889</v>
      </c>
      <c r="BJ1082" t="s">
        <v>858</v>
      </c>
      <c r="BK1082" s="5">
        <v>8.9686498045921326E-2</v>
      </c>
      <c r="BL1082" s="5" t="s">
        <v>1211</v>
      </c>
      <c r="BM1082" s="5" t="s">
        <v>858</v>
      </c>
      <c r="BN1082" s="5">
        <v>-3.301471471786499E-2</v>
      </c>
      <c r="BO1082" s="5">
        <f xml:space="preserve"> IF(ISBLANK(TBL_DATA[[#This Row],[SMALL.CAP]]),"",  SUM(TBL_DATA[[#This Row],[LARGE.CAP]:[SMALL.CAP]])*SQRT(252))</f>
        <v>0.10924996338398464</v>
      </c>
    </row>
    <row r="1083" spans="1:67" x14ac:dyDescent="0.25">
      <c r="A1083" s="3">
        <f>DATE(YEAR(TBL_DATA[[#This Row],[Date]]), MONTH(TBL_DATA[[#This Row],[Date]]), DAY(TBL_DATA[[#This Row],[Date]]))</f>
        <v>42307</v>
      </c>
      <c r="B1083" s="73" t="s">
        <v>1234</v>
      </c>
      <c r="C1083" s="11">
        <v>1.835828581483532E-3</v>
      </c>
      <c r="D1083" s="6">
        <v>0.23834970072565631</v>
      </c>
      <c r="E1083" s="83">
        <v>0.10730053802060779</v>
      </c>
      <c r="F1083" s="55">
        <v>9.8239841022549318E-2</v>
      </c>
      <c r="G1083" s="121">
        <v>0.1239562207564705</v>
      </c>
      <c r="H1083" s="120">
        <v>3.5587419055831955E-3</v>
      </c>
      <c r="I1083" s="55">
        <v>0.13865868289871086</v>
      </c>
      <c r="J1083" s="6">
        <v>0.21006876756246834</v>
      </c>
      <c r="K1083" s="6">
        <v>9.6816687949260877E-2</v>
      </c>
      <c r="L1083" s="6">
        <v>3.6134457561907843E-3</v>
      </c>
      <c r="M1083" s="6">
        <v>6.035786338115337E-2</v>
      </c>
      <c r="N1083" s="6">
        <v>4.3021703740930936E-2</v>
      </c>
      <c r="O1083" s="6">
        <v>-1.9573920692171676E-2</v>
      </c>
      <c r="P1083" s="55">
        <v>-9.6448805104769521E-3</v>
      </c>
      <c r="Q1083" s="55">
        <v>-8.366713520007835E-3</v>
      </c>
      <c r="R1083" s="6">
        <v>2.3283027668227652E-2</v>
      </c>
      <c r="S1083" s="83">
        <v>5.0784482972255435E-2</v>
      </c>
      <c r="T1083" s="87">
        <v>0.45846735667167526</v>
      </c>
      <c r="U1083" s="83">
        <v>5.1418297237361132E-2</v>
      </c>
      <c r="V1083" s="83">
        <v>5.1873664229378121E-2</v>
      </c>
      <c r="W1083" s="29">
        <v>0.99122161507613149</v>
      </c>
      <c r="X1083">
        <v>0.35207416939683389</v>
      </c>
      <c r="Y1083">
        <v>0.3111538011165233</v>
      </c>
      <c r="Z1083" s="5">
        <v>0</v>
      </c>
      <c r="AA1083">
        <v>0</v>
      </c>
      <c r="AB1083" s="5">
        <f>SUM(TBL_DATA[[#This Row],[Consumer.Discretionary.1]:[Utilities.1]])*SQRT(252)</f>
        <v>0.10753542962859636</v>
      </c>
      <c r="AC1083" s="5">
        <v>0.32132356042532506</v>
      </c>
      <c r="AD1083" s="5">
        <v>-2.3512742040342996E-2</v>
      </c>
      <c r="AE1083" s="5">
        <v>5.6095373333382006E-2</v>
      </c>
      <c r="AF1083" s="5">
        <v>6.6769466386955995E-2</v>
      </c>
      <c r="AG1083" s="5">
        <v>0</v>
      </c>
      <c r="AH1083" s="5">
        <v>5.9537028574641E-2</v>
      </c>
      <c r="AI1083" s="13">
        <v>0.19305055984511701</v>
      </c>
      <c r="AJ1083" s="13">
        <v>-4.4121482770511998E-2</v>
      </c>
      <c r="AK1083" s="13">
        <v>0</v>
      </c>
      <c r="AL1083" s="13">
        <v>3.6264767624129009E-2</v>
      </c>
      <c r="AM1083" s="13">
        <v>-0.25771456295378298</v>
      </c>
      <c r="AN1083" s="13">
        <v>1.0738100555962879</v>
      </c>
      <c r="AO1083" s="13">
        <v>-0.66611808717137588</v>
      </c>
      <c r="AP1083" s="13">
        <v>0.40769196842491207</v>
      </c>
      <c r="AQ1083" s="13">
        <v>1.7399281427676638</v>
      </c>
      <c r="AR1083" s="19">
        <v>2.7189333647222691E-3</v>
      </c>
      <c r="AS1083" s="19">
        <v>8.9377641690035616E-5</v>
      </c>
      <c r="AT1083" s="19">
        <v>1.8838768191028609E-3</v>
      </c>
      <c r="AU1083" s="19">
        <v>4.1909666019160119E-4</v>
      </c>
      <c r="AV1083" s="19">
        <v>4.6863832209394091E-5</v>
      </c>
      <c r="AW1083" s="19">
        <v>-3.2773620879126343E-4</v>
      </c>
      <c r="AX1083" s="19">
        <v>5.4042523139997067E-4</v>
      </c>
      <c r="AY1083" s="19">
        <v>2.6594634302651333E-3</v>
      </c>
      <c r="AZ1083" s="19">
        <v>-1.3055368058075801E-3</v>
      </c>
      <c r="BA1083" s="19">
        <v>5.1518046689055837E-5</v>
      </c>
      <c r="BB1083" s="19">
        <v>-2.186680105934356E-6</v>
      </c>
      <c r="BC1083" s="19">
        <v>1.0269182091310754E-3</v>
      </c>
      <c r="BD1083" s="19">
        <v>-9.8521128948809229E-4</v>
      </c>
      <c r="BE1083" s="19">
        <v>1.6404262978013942E-3</v>
      </c>
      <c r="BF1083" s="19">
        <v>1.6920296744018968E-3</v>
      </c>
      <c r="BG1083" s="19">
        <v>2.821315620323784E-4</v>
      </c>
      <c r="BH1083" s="19">
        <v>3.1178008776868919E-3</v>
      </c>
      <c r="BI1083" t="s">
        <v>889</v>
      </c>
      <c r="BJ1083" t="s">
        <v>858</v>
      </c>
      <c r="BK1083" s="5">
        <v>8.8355004787445068E-2</v>
      </c>
      <c r="BL1083" s="5" t="s">
        <v>1211</v>
      </c>
      <c r="BM1083" s="5" t="s">
        <v>858</v>
      </c>
      <c r="BN1083" s="5">
        <v>-3.2332245260477066E-2</v>
      </c>
      <c r="BO1083" s="5">
        <f xml:space="preserve"> IF(ISBLANK(TBL_DATA[[#This Row],[SMALL.CAP]]),"",  SUM(TBL_DATA[[#This Row],[LARGE.CAP]:[SMALL.CAP]])*SQRT(252))</f>
        <v>0.10753542962859637</v>
      </c>
    </row>
    <row r="1084" spans="1:67" x14ac:dyDescent="0.25">
      <c r="A1084" s="3">
        <f>DATE(YEAR(TBL_DATA[[#This Row],[Date]]), MONTH(TBL_DATA[[#This Row],[Date]]), DAY(TBL_DATA[[#This Row],[Date]]))</f>
        <v>42310</v>
      </c>
      <c r="B1084" s="73" t="s">
        <v>1235</v>
      </c>
      <c r="C1084" s="11">
        <v>9.1543010995349583E-5</v>
      </c>
      <c r="D1084" s="6">
        <v>0.2384630629859259</v>
      </c>
      <c r="E1084" s="83">
        <v>9.2031140154195779E-2</v>
      </c>
      <c r="F1084" s="55">
        <v>9.7192159089244862E-2</v>
      </c>
      <c r="G1084" s="121">
        <v>0.12315220154326217</v>
      </c>
      <c r="H1084" s="120">
        <v>3.554074526294269E-3</v>
      </c>
      <c r="I1084" s="55">
        <v>0.12438249495778186</v>
      </c>
      <c r="J1084" s="6">
        <v>0.20750080149604438</v>
      </c>
      <c r="K1084" s="6">
        <v>9.5752240255329427E-2</v>
      </c>
      <c r="L1084" s="6">
        <v>3.6091766848641688E-3</v>
      </c>
      <c r="M1084" s="6">
        <v>6.0251060132029292E-2</v>
      </c>
      <c r="N1084" s="6">
        <v>4.3021703740930936E-2</v>
      </c>
      <c r="O1084" s="6">
        <v>-1.9484169536813423E-2</v>
      </c>
      <c r="P1084" s="55">
        <v>-9.6605056433749781E-3</v>
      </c>
      <c r="Q1084" s="55">
        <v>-8.3846003696045317E-3</v>
      </c>
      <c r="R1084" s="6">
        <v>2.3042843129327251E-2</v>
      </c>
      <c r="S1084" s="83">
        <v>5.0794019625386488E-2</v>
      </c>
      <c r="T1084" s="87">
        <v>0.45365267996649355</v>
      </c>
      <c r="U1084" s="83">
        <v>5.1784766758480982E-2</v>
      </c>
      <c r="V1084" s="83">
        <v>5.1853247501747426E-2</v>
      </c>
      <c r="W1084" s="29">
        <v>0.99867933549843457</v>
      </c>
      <c r="X1084">
        <v>0.35093047964413437</v>
      </c>
      <c r="Y1084">
        <v>0.3094385888271361</v>
      </c>
      <c r="Z1084" s="5">
        <v>0</v>
      </c>
      <c r="AA1084">
        <v>0</v>
      </c>
      <c r="AB1084" s="5">
        <f>SUM(TBL_DATA[[#This Row],[Consumer.Discretionary.1]:[Utilities.1]])*SQRT(252)</f>
        <v>0.10431193884190876</v>
      </c>
      <c r="AC1084" s="5">
        <v>0.32625101877090795</v>
      </c>
      <c r="AD1084" s="5">
        <v>-2.2554192309984004E-2</v>
      </c>
      <c r="AE1084" s="5">
        <v>6.7129754879292E-2</v>
      </c>
      <c r="AF1084" s="5">
        <v>6.8170464720334001E-2</v>
      </c>
      <c r="AG1084" s="5">
        <v>0</v>
      </c>
      <c r="AH1084" s="5">
        <v>5.9150671098374005E-2</v>
      </c>
      <c r="AI1084" s="13">
        <v>0.21948357091016604</v>
      </c>
      <c r="AJ1084" s="13">
        <v>-4.5913844757060999E-2</v>
      </c>
      <c r="AK1084" s="13">
        <v>0</v>
      </c>
      <c r="AL1084" s="13">
        <v>3.2898280173665001E-2</v>
      </c>
      <c r="AM1084" s="13">
        <v>-0.30379552620558697</v>
      </c>
      <c r="AN1084" s="13">
        <v>1.1144020057307189</v>
      </c>
      <c r="AO1084" s="13">
        <v>-0.71358180845061192</v>
      </c>
      <c r="AP1084" s="13">
        <v>0.40082019728010698</v>
      </c>
      <c r="AQ1084" s="13">
        <v>1.8279838141813309</v>
      </c>
      <c r="AR1084" s="19">
        <v>2.6214932725078088E-3</v>
      </c>
      <c r="AS1084" s="19">
        <v>9.4560377750946777E-5</v>
      </c>
      <c r="AT1084" s="19">
        <v>1.8275070325641822E-3</v>
      </c>
      <c r="AU1084" s="19">
        <v>4.0486769415720258E-4</v>
      </c>
      <c r="AV1084" s="19">
        <v>4.5485226194648443E-5</v>
      </c>
      <c r="AW1084" s="19">
        <v>-3.2163062772788751E-4</v>
      </c>
      <c r="AX1084" s="19">
        <v>5.3273754993523031E-4</v>
      </c>
      <c r="AY1084" s="19">
        <v>2.5742848481194523E-3</v>
      </c>
      <c r="AZ1084" s="19">
        <v>-1.2569120220883557E-3</v>
      </c>
      <c r="BA1084" s="19">
        <v>5.0599482449590262E-5</v>
      </c>
      <c r="BB1084" s="19">
        <v>-1.9583350373548038E-6</v>
      </c>
      <c r="BC1084" s="19">
        <v>1.0033983735057998E-3</v>
      </c>
      <c r="BD1084" s="19">
        <v>-9.4449389994926141E-4</v>
      </c>
      <c r="BE1084" s="19">
        <v>1.5827675087662716E-3</v>
      </c>
      <c r="BF1084" s="19">
        <v>1.6453293204197383E-3</v>
      </c>
      <c r="BG1084" s="19">
        <v>2.7278187209280307E-4</v>
      </c>
      <c r="BH1084" s="19">
        <v>3.0112513239901142E-3</v>
      </c>
      <c r="BI1084" t="s">
        <v>889</v>
      </c>
      <c r="BJ1084" t="s">
        <v>858</v>
      </c>
      <c r="BK1084" s="5">
        <v>8.7847761809825897E-2</v>
      </c>
      <c r="BL1084" s="5" t="s">
        <v>1211</v>
      </c>
      <c r="BM1084" s="5" t="s">
        <v>858</v>
      </c>
      <c r="BN1084" s="5">
        <v>-3.4193173050880432E-2</v>
      </c>
      <c r="BO1084" s="5">
        <f xml:space="preserve"> IF(ISBLANK(TBL_DATA[[#This Row],[SMALL.CAP]]),"",  SUM(TBL_DATA[[#This Row],[LARGE.CAP]:[SMALL.CAP]])*SQRT(252))</f>
        <v>0.10431193884190879</v>
      </c>
    </row>
    <row r="1085" spans="1:67" x14ac:dyDescent="0.25">
      <c r="A1085" s="3">
        <f>DATE(YEAR(TBL_DATA[[#This Row],[Date]]), MONTH(TBL_DATA[[#This Row],[Date]]), DAY(TBL_DATA[[#This Row],[Date]]))</f>
        <v>42311</v>
      </c>
      <c r="B1085" s="73" t="s">
        <v>1236</v>
      </c>
      <c r="C1085" s="11">
        <v>-1.8610771640790336E-3</v>
      </c>
      <c r="D1085" s="6">
        <v>0.2361581876608474</v>
      </c>
      <c r="E1085" s="83">
        <v>6.6852547890568159E-2</v>
      </c>
      <c r="F1085" s="55">
        <v>9.5717672867642906E-2</v>
      </c>
      <c r="G1085" s="121">
        <v>0.12064287583342795</v>
      </c>
      <c r="H1085" s="120">
        <v>3.5407712891650594E-3</v>
      </c>
      <c r="I1085" s="55">
        <v>9.7602754477392972E-2</v>
      </c>
      <c r="J1085" s="6">
        <v>0.20772822970862953</v>
      </c>
      <c r="K1085" s="6">
        <v>9.6960926181145643E-2</v>
      </c>
      <c r="L1085" s="6">
        <v>3.5881327563841155E-3</v>
      </c>
      <c r="M1085" s="6">
        <v>5.993982936175378E-2</v>
      </c>
      <c r="N1085" s="6">
        <v>4.318242033067457E-2</v>
      </c>
      <c r="O1085" s="6">
        <v>-2.1308985157906468E-2</v>
      </c>
      <c r="P1085" s="55">
        <v>-9.7027860597769834E-3</v>
      </c>
      <c r="Q1085" s="55">
        <v>-8.4334715576922809E-3</v>
      </c>
      <c r="R1085" s="6">
        <v>1.8611838329378738E-2</v>
      </c>
      <c r="S1085" s="83">
        <v>5.0900048301785204E-2</v>
      </c>
      <c r="T1085" s="87">
        <v>0.36565463001193205</v>
      </c>
      <c r="U1085" s="83">
        <v>4.6819897821127832E-2</v>
      </c>
      <c r="V1085" s="83">
        <v>5.1928145852084516E-2</v>
      </c>
      <c r="W1085" s="29">
        <v>0.90162853020966027</v>
      </c>
      <c r="X1085">
        <v>0.3473368333958089</v>
      </c>
      <c r="Y1085">
        <v>0.3113854944937956</v>
      </c>
      <c r="Z1085" s="5">
        <v>0</v>
      </c>
      <c r="AA1085">
        <v>0</v>
      </c>
      <c r="AB1085" s="5">
        <f>SUM(TBL_DATA[[#This Row],[Consumer.Discretionary.1]:[Utilities.1]])*SQRT(252)</f>
        <v>0.10513006355487825</v>
      </c>
      <c r="AC1085" s="5">
        <v>0.32398349187816894</v>
      </c>
      <c r="AD1085" s="5">
        <v>-1.9170409965807E-2</v>
      </c>
      <c r="AE1085" s="5">
        <v>8.3747913511440009E-2</v>
      </c>
      <c r="AF1085" s="5">
        <v>6.6088436121064006E-2</v>
      </c>
      <c r="AG1085" s="5">
        <v>0</v>
      </c>
      <c r="AH1085" s="5">
        <v>5.8325706812445997E-2</v>
      </c>
      <c r="AI1085" s="13">
        <v>0.22210276763606498</v>
      </c>
      <c r="AJ1085" s="13">
        <v>-4.6105768586812E-2</v>
      </c>
      <c r="AK1085" s="13">
        <v>0</v>
      </c>
      <c r="AL1085" s="13">
        <v>3.2355762367035003E-2</v>
      </c>
      <c r="AM1085" s="13">
        <v>-0.30317591370447</v>
      </c>
      <c r="AN1085" s="13">
        <v>1.1247277924814112</v>
      </c>
      <c r="AO1085" s="13">
        <v>-0.70657580641228102</v>
      </c>
      <c r="AP1085" s="13">
        <v>0.41815198606913018</v>
      </c>
      <c r="AQ1085" s="13">
        <v>1.8313035988936921</v>
      </c>
      <c r="AR1085" s="19">
        <v>2.466437646983414E-3</v>
      </c>
      <c r="AS1085" s="19">
        <v>5.2954292619927306E-6</v>
      </c>
      <c r="AT1085" s="19">
        <v>2.2081535003448337E-3</v>
      </c>
      <c r="AU1085" s="19">
        <v>3.8762852038866358E-4</v>
      </c>
      <c r="AV1085" s="19">
        <v>4.3042581374945519E-5</v>
      </c>
      <c r="AW1085" s="19">
        <v>-3.2585352729403171E-4</v>
      </c>
      <c r="AX1085" s="19">
        <v>4.6331070249086694E-4</v>
      </c>
      <c r="AY1085" s="19">
        <v>2.6768531453183358E-3</v>
      </c>
      <c r="AZ1085" s="19">
        <v>-1.3940035827300849E-3</v>
      </c>
      <c r="BA1085" s="19">
        <v>9.2150186974169143E-5</v>
      </c>
      <c r="BB1085" s="19">
        <v>-4.4309162208462472E-7</v>
      </c>
      <c r="BC1085" s="19">
        <v>9.1533462451889739E-4</v>
      </c>
      <c r="BD1085" s="19">
        <v>-1.1673081758643577E-3</v>
      </c>
      <c r="BE1085" s="19">
        <v>1.5461838820112273E-3</v>
      </c>
      <c r="BF1085" s="19">
        <v>1.4477417314530186E-3</v>
      </c>
      <c r="BG1085" s="19">
        <v>2.2125351882664739E-4</v>
      </c>
      <c r="BH1085" s="19">
        <v>3.6593659305455893E-3</v>
      </c>
      <c r="BI1085" t="s">
        <v>889</v>
      </c>
      <c r="BJ1085" t="s">
        <v>858</v>
      </c>
      <c r="BK1085" s="5">
        <v>9.0055845677852631E-2</v>
      </c>
      <c r="BL1085" s="5" t="s">
        <v>1211</v>
      </c>
      <c r="BM1085" s="5" t="s">
        <v>858</v>
      </c>
      <c r="BN1085" s="5">
        <v>-3.411073237657547E-2</v>
      </c>
      <c r="BO1085" s="5">
        <f xml:space="preserve"> IF(ISBLANK(TBL_DATA[[#This Row],[SMALL.CAP]]),"",  SUM(TBL_DATA[[#This Row],[LARGE.CAP]:[SMALL.CAP]])*SQRT(252))</f>
        <v>0.10513006355487828</v>
      </c>
    </row>
    <row r="1086" spans="1:67" x14ac:dyDescent="0.25">
      <c r="A1086" s="3">
        <f>DATE(YEAR(TBL_DATA[[#This Row],[Date]]), MONTH(TBL_DATA[[#This Row],[Date]]), DAY(TBL_DATA[[#This Row],[Date]]))</f>
        <v>42312</v>
      </c>
      <c r="B1086" s="73" t="s">
        <v>1237</v>
      </c>
      <c r="C1086" s="11">
        <v>9.1668898952133773E-4</v>
      </c>
      <c r="D1086" s="6">
        <v>0.2372913602607829</v>
      </c>
      <c r="E1086" s="83">
        <v>6.0505019774686808E-2</v>
      </c>
      <c r="F1086" s="55">
        <v>9.7059042260081871E-2</v>
      </c>
      <c r="G1086" s="121">
        <v>0.12388240855769678</v>
      </c>
      <c r="H1086" s="120">
        <v>3.5292912851217755E-3</v>
      </c>
      <c r="I1086" s="55">
        <v>9.2967159533031918E-2</v>
      </c>
      <c r="J1086" s="6">
        <v>0.20937605940525128</v>
      </c>
      <c r="K1086" s="6">
        <v>9.8723122482531275E-2</v>
      </c>
      <c r="L1086" s="6">
        <v>3.5796075720396225E-3</v>
      </c>
      <c r="M1086" s="6">
        <v>5.9855846049082062E-2</v>
      </c>
      <c r="N1086" s="6">
        <v>4.318242033067457E-2</v>
      </c>
      <c r="O1086" s="6">
        <v>-2.04118298804572E-2</v>
      </c>
      <c r="P1086" s="55">
        <v>-9.7055545075587814E-3</v>
      </c>
      <c r="Q1086" s="55">
        <v>-8.4380184762812595E-3</v>
      </c>
      <c r="R1086" s="6">
        <v>1.9692021727636844E-2</v>
      </c>
      <c r="S1086" s="83">
        <v>5.0920795699841127E-2</v>
      </c>
      <c r="T1086" s="87">
        <v>0.38671865702401587</v>
      </c>
      <c r="U1086" s="83">
        <v>4.693606990913457E-2</v>
      </c>
      <c r="V1086" s="83">
        <v>5.1933548054911217E-2</v>
      </c>
      <c r="W1086" s="29">
        <v>0.90377167875199604</v>
      </c>
      <c r="X1086">
        <v>0.35196932900140143</v>
      </c>
      <c r="Y1086">
        <v>0.3142023591294808</v>
      </c>
      <c r="Z1086" s="5">
        <v>0</v>
      </c>
      <c r="AA1086">
        <v>0</v>
      </c>
      <c r="AB1086" s="5">
        <f>SUM(TBL_DATA[[#This Row],[Consumer.Discretionary.1]:[Utilities.1]])*SQRT(252)</f>
        <v>0.10199757412152752</v>
      </c>
      <c r="AC1086" s="5">
        <v>0.32119967420428597</v>
      </c>
      <c r="AD1086" s="5">
        <v>-1.9844417649974997E-2</v>
      </c>
      <c r="AE1086" s="5">
        <v>9.6178649639267005E-2</v>
      </c>
      <c r="AF1086" s="5">
        <v>6.6310928578087E-2</v>
      </c>
      <c r="AG1086" s="5">
        <v>0</v>
      </c>
      <c r="AH1086" s="5">
        <v>5.9148037945587005E-2</v>
      </c>
      <c r="AI1086" s="13">
        <v>0.22395831488899604</v>
      </c>
      <c r="AJ1086" s="13">
        <v>-4.6006796915887993E-2</v>
      </c>
      <c r="AK1086" s="13">
        <v>0</v>
      </c>
      <c r="AL1086" s="13">
        <v>3.2448237088902002E-2</v>
      </c>
      <c r="AM1086" s="13">
        <v>-0.28587910811748402</v>
      </c>
      <c r="AN1086" s="13">
        <v>1.1273835138460859</v>
      </c>
      <c r="AO1086" s="13">
        <v>-0.67986999418430805</v>
      </c>
      <c r="AP1086" s="13">
        <v>0.44751351966177788</v>
      </c>
      <c r="AQ1086" s="13">
        <v>1.807253508030394</v>
      </c>
      <c r="AR1086" s="19">
        <v>2.405170097906301E-3</v>
      </c>
      <c r="AS1086" s="19">
        <v>6.5593888034341607E-6</v>
      </c>
      <c r="AT1086" s="19">
        <v>2.20879999121048E-3</v>
      </c>
      <c r="AU1086" s="19">
        <v>3.7007547843483167E-4</v>
      </c>
      <c r="AV1086" s="19">
        <v>4.1786719289143041E-5</v>
      </c>
      <c r="AW1086" s="19">
        <v>-3.2035908834008556E-4</v>
      </c>
      <c r="AX1086" s="19">
        <v>4.4134248038570317E-4</v>
      </c>
      <c r="AY1086" s="19">
        <v>2.5544935572413248E-3</v>
      </c>
      <c r="AZ1086" s="19">
        <v>-1.365402924027272E-3</v>
      </c>
      <c r="BA1086" s="19">
        <v>8.3018906331263969E-5</v>
      </c>
      <c r="BB1086" s="19">
        <v>-2.4138205800238017E-7</v>
      </c>
      <c r="BC1086" s="19">
        <v>8.7462905531834683E-4</v>
      </c>
      <c r="BD1086" s="19">
        <v>-1.142290989275193E-3</v>
      </c>
      <c r="BE1086" s="19">
        <v>1.5204178516595279E-3</v>
      </c>
      <c r="BF1086" s="19">
        <v>1.3738271258005598E-3</v>
      </c>
      <c r="BG1086" s="19">
        <v>2.0834457399117266E-4</v>
      </c>
      <c r="BH1086" s="19">
        <v>3.590315607682709E-3</v>
      </c>
      <c r="BI1086" t="s">
        <v>889</v>
      </c>
      <c r="BJ1086" t="s">
        <v>858</v>
      </c>
      <c r="BK1086" s="5">
        <v>9.1130912303924561E-2</v>
      </c>
      <c r="BL1086" s="5" t="s">
        <v>1211</v>
      </c>
      <c r="BM1086" s="5" t="s">
        <v>858</v>
      </c>
      <c r="BN1086" s="5">
        <v>-3.4755982458591461E-2</v>
      </c>
      <c r="BO1086" s="5">
        <f xml:space="preserve"> IF(ISBLANK(TBL_DATA[[#This Row],[SMALL.CAP]]),"",  SUM(TBL_DATA[[#This Row],[LARGE.CAP]:[SMALL.CAP]])*SQRT(252))</f>
        <v>0.10199757412152752</v>
      </c>
    </row>
    <row r="1087" spans="1:67" x14ac:dyDescent="0.25">
      <c r="A1087" s="3">
        <f>DATE(YEAR(TBL_DATA[[#This Row],[Date]]), MONTH(TBL_DATA[[#This Row],[Date]]), DAY(TBL_DATA[[#This Row],[Date]]))</f>
        <v>42313</v>
      </c>
      <c r="B1087" s="73" t="s">
        <v>1238</v>
      </c>
      <c r="C1087" s="11">
        <v>-3.6543857381913891E-3</v>
      </c>
      <c r="D1087" s="6">
        <v>0.23276982035985827</v>
      </c>
      <c r="E1087" s="83">
        <v>6.6565901685212703E-2</v>
      </c>
      <c r="F1087" s="55">
        <v>9.604663983948275E-2</v>
      </c>
      <c r="G1087" s="121">
        <v>0.12332321816541361</v>
      </c>
      <c r="H1087" s="120">
        <v>3.5002257663512451E-3</v>
      </c>
      <c r="I1087" s="55">
        <v>9.7342708213015605E-2</v>
      </c>
      <c r="J1087" s="6">
        <v>0.2038098048795042</v>
      </c>
      <c r="K1087" s="6">
        <v>9.4917325164187563E-2</v>
      </c>
      <c r="L1087" s="6">
        <v>3.5564804927869765E-3</v>
      </c>
      <c r="M1087" s="6">
        <v>5.9343967138898987E-2</v>
      </c>
      <c r="N1087" s="6">
        <v>4.2522768967519699E-2</v>
      </c>
      <c r="O1087" s="6">
        <v>-2.3991622918643207E-2</v>
      </c>
      <c r="P1087" s="55">
        <v>-9.5950834161012914E-3</v>
      </c>
      <c r="Q1087" s="55">
        <v>-8.3383871775112878E-3</v>
      </c>
      <c r="R1087" s="6">
        <v>8.9745349487071469E-3</v>
      </c>
      <c r="S1087" s="83">
        <v>5.1117144614331943E-2</v>
      </c>
      <c r="T1087" s="87">
        <v>0.17556800201611644</v>
      </c>
      <c r="U1087" s="83">
        <v>3.5517484331003768E-2</v>
      </c>
      <c r="V1087" s="83">
        <v>5.2142446814971044E-2</v>
      </c>
      <c r="W1087" s="29">
        <v>0.68116259401939017</v>
      </c>
      <c r="X1087">
        <v>0.35117405679436736</v>
      </c>
      <c r="Y1087">
        <v>0.30808655466311341</v>
      </c>
      <c r="Z1087" s="5">
        <v>0</v>
      </c>
      <c r="AA1087">
        <v>0</v>
      </c>
      <c r="AB1087" s="5">
        <f>SUM(TBL_DATA[[#This Row],[Consumer.Discretionary.1]:[Utilities.1]])*SQRT(252)</f>
        <v>0.10261917246170754</v>
      </c>
      <c r="AC1087" s="5">
        <v>0.32075459440078102</v>
      </c>
      <c r="AD1087" s="5">
        <v>-1.7573379508737004E-2</v>
      </c>
      <c r="AE1087" s="5">
        <v>9.1141265892247011E-2</v>
      </c>
      <c r="AF1087" s="5">
        <v>6.5133549450798994E-2</v>
      </c>
      <c r="AG1087" s="5">
        <v>0</v>
      </c>
      <c r="AH1087" s="5">
        <v>5.8856175088686E-2</v>
      </c>
      <c r="AI1087" s="13">
        <v>0.22574471909758301</v>
      </c>
      <c r="AJ1087" s="13">
        <v>-4.6055629233657996E-2</v>
      </c>
      <c r="AK1087" s="13">
        <v>0</v>
      </c>
      <c r="AL1087" s="13">
        <v>3.3112662124285E-2</v>
      </c>
      <c r="AM1087" s="13">
        <v>-0.31041793158929198</v>
      </c>
      <c r="AN1087" s="13">
        <v>1.1351941900364799</v>
      </c>
      <c r="AO1087" s="13">
        <v>-0.7144981643137861</v>
      </c>
      <c r="AP1087" s="13">
        <v>0.42069602572269382</v>
      </c>
      <c r="AQ1087" s="13">
        <v>1.8496923543502661</v>
      </c>
      <c r="AR1087" s="19">
        <v>2.2733774646306153E-3</v>
      </c>
      <c r="AS1087" s="19">
        <v>4.1489737602808634E-5</v>
      </c>
      <c r="AT1087" s="19">
        <v>2.2461191812547755E-3</v>
      </c>
      <c r="AU1087" s="19">
        <v>3.5098991218023473E-4</v>
      </c>
      <c r="AV1087" s="19">
        <v>3.8435904845819264E-5</v>
      </c>
      <c r="AW1087" s="19">
        <v>-3.3301064150417829E-4</v>
      </c>
      <c r="AX1087" s="19">
        <v>3.8990072780565655E-4</v>
      </c>
      <c r="AY1087" s="19">
        <v>2.8145598686685376E-3</v>
      </c>
      <c r="AZ1087" s="19">
        <v>-1.4441277599630785E-3</v>
      </c>
      <c r="BA1087" s="19">
        <v>8.8244590386094753E-5</v>
      </c>
      <c r="BB1087" s="19">
        <v>-1.5787458852355611E-6</v>
      </c>
      <c r="BC1087" s="19">
        <v>9.3633862228426241E-4</v>
      </c>
      <c r="BD1087" s="19">
        <v>-1.140858123806036E-3</v>
      </c>
      <c r="BE1087" s="19">
        <v>1.4832870966830889E-3</v>
      </c>
      <c r="BF1087" s="19">
        <v>1.2238773719388044E-3</v>
      </c>
      <c r="BG1087" s="19">
        <v>1.1641967205554275E-4</v>
      </c>
      <c r="BH1087" s="19">
        <v>3.8453356008663901E-3</v>
      </c>
      <c r="BI1087" t="s">
        <v>889</v>
      </c>
      <c r="BJ1087" t="s">
        <v>858</v>
      </c>
      <c r="BK1087" s="5">
        <v>9.0439245104789734E-2</v>
      </c>
      <c r="BL1087" s="5" t="s">
        <v>1211</v>
      </c>
      <c r="BM1087" s="5" t="s">
        <v>858</v>
      </c>
      <c r="BN1087" s="5">
        <v>-3.2843489199876785E-2</v>
      </c>
      <c r="BO1087" s="5">
        <f xml:space="preserve"> IF(ISBLANK(TBL_DATA[[#This Row],[SMALL.CAP]]),"",  SUM(TBL_DATA[[#This Row],[LARGE.CAP]:[SMALL.CAP]])*SQRT(252))</f>
        <v>0.10261917246170761</v>
      </c>
    </row>
    <row r="1088" spans="1:67" x14ac:dyDescent="0.25">
      <c r="A1088" s="3">
        <f>DATE(YEAR(TBL_DATA[[#This Row],[Date]]), MONTH(TBL_DATA[[#This Row],[Date]]), DAY(TBL_DATA[[#This Row],[Date]]))</f>
        <v>42314</v>
      </c>
      <c r="B1088" s="73" t="s">
        <v>1239</v>
      </c>
      <c r="C1088" s="11">
        <v>3.5359972157090842E-3</v>
      </c>
      <c r="D1088" s="6">
        <v>0.23712889101226109</v>
      </c>
      <c r="E1088" s="83">
        <v>7.7503215385952284E-2</v>
      </c>
      <c r="F1088" s="55">
        <v>9.509562659322511E-2</v>
      </c>
      <c r="G1088" s="121">
        <v>0.11832892649681419</v>
      </c>
      <c r="H1088" s="120">
        <v>3.5236874022814952E-3</v>
      </c>
      <c r="I1088" s="55">
        <v>0.10735789195065637</v>
      </c>
      <c r="J1088" s="6">
        <v>0.20572303050495921</v>
      </c>
      <c r="K1088" s="6">
        <v>9.3790740687672541E-2</v>
      </c>
      <c r="L1088" s="6">
        <v>3.5723855601907046E-3</v>
      </c>
      <c r="M1088" s="6">
        <v>5.9572297267226994E-2</v>
      </c>
      <c r="N1088" s="6">
        <v>4.2522768967519699E-2</v>
      </c>
      <c r="O1088" s="6">
        <v>-2.0540460014774609E-2</v>
      </c>
      <c r="P1088" s="55">
        <v>-9.6126637025378252E-3</v>
      </c>
      <c r="Q1088" s="55">
        <v>-8.3511322359160495E-3</v>
      </c>
      <c r="R1088" s="6">
        <v>1.2260062388605109E-2</v>
      </c>
      <c r="S1088" s="83">
        <v>5.1290282200192119E-2</v>
      </c>
      <c r="T1088" s="87">
        <v>0.23903285111110553</v>
      </c>
      <c r="U1088" s="83">
        <v>3.9534541259246714E-2</v>
      </c>
      <c r="V1088" s="83">
        <v>5.2275105268019727E-2</v>
      </c>
      <c r="W1088" s="29">
        <v>0.75627855853276893</v>
      </c>
      <c r="X1088">
        <v>0.34398971859172506</v>
      </c>
      <c r="Y1088">
        <v>0.30625273988598462</v>
      </c>
      <c r="Z1088" s="5">
        <v>0</v>
      </c>
      <c r="AA1088">
        <v>0</v>
      </c>
      <c r="AB1088" s="5">
        <f>SUM(TBL_DATA[[#This Row],[Consumer.Discretionary.1]:[Utilities.1]])*SQRT(252)</f>
        <v>0.10002521529464287</v>
      </c>
      <c r="AC1088" s="5">
        <v>0.34023515244951691</v>
      </c>
      <c r="AD1088" s="5">
        <v>-1.4409185277392001E-2</v>
      </c>
      <c r="AE1088" s="5">
        <v>8.3433218651572993E-2</v>
      </c>
      <c r="AF1088" s="5">
        <v>6.3845326934713995E-2</v>
      </c>
      <c r="AG1088" s="5">
        <v>-2.2486323824699999E-4</v>
      </c>
      <c r="AH1088" s="5">
        <v>5.8784699301806E-2</v>
      </c>
      <c r="AI1088" s="13">
        <v>0.22680495063769399</v>
      </c>
      <c r="AJ1088" s="13">
        <v>-4.7329012635122E-2</v>
      </c>
      <c r="AK1088" s="13">
        <v>0</v>
      </c>
      <c r="AL1088" s="13">
        <v>3.4076502098560002E-2</v>
      </c>
      <c r="AM1088" s="13">
        <v>-0.34492955855660901</v>
      </c>
      <c r="AN1088" s="13">
        <v>1.128812627573377</v>
      </c>
      <c r="AO1088" s="13">
        <v>-0.72852539720688303</v>
      </c>
      <c r="AP1088" s="13">
        <v>0.40028723036649394</v>
      </c>
      <c r="AQ1088" s="13">
        <v>1.85733802478026</v>
      </c>
      <c r="AR1088" s="19">
        <v>2.2512034294925802E-3</v>
      </c>
      <c r="AS1088" s="19">
        <v>-1.8769243652974881E-5</v>
      </c>
      <c r="AT1088" s="19">
        <v>2.2877013629696253E-3</v>
      </c>
      <c r="AU1088" s="19">
        <v>3.3883863792517281E-4</v>
      </c>
      <c r="AV1088" s="19">
        <v>3.6833105111275875E-5</v>
      </c>
      <c r="AW1088" s="19">
        <v>-3.2293221593769633E-4</v>
      </c>
      <c r="AX1088" s="19">
        <v>3.450811798934877E-4</v>
      </c>
      <c r="AY1088" s="19">
        <v>2.685540018717267E-3</v>
      </c>
      <c r="AZ1088" s="19">
        <v>-1.3951878813452539E-3</v>
      </c>
      <c r="BA1088" s="19">
        <v>9.4732321020997383E-5</v>
      </c>
      <c r="BB1088" s="19">
        <v>-2.0444164487834536E-6</v>
      </c>
      <c r="BC1088" s="19">
        <v>9.1511553374691969E-4</v>
      </c>
      <c r="BD1088" s="19">
        <v>-1.1068981203045509E-3</v>
      </c>
      <c r="BE1088" s="19">
        <v>1.4442665063414534E-3</v>
      </c>
      <c r="BF1088" s="19">
        <v>1.0635992482364333E-3</v>
      </c>
      <c r="BG1088" s="19">
        <v>1.0654334899657105E-4</v>
      </c>
      <c r="BH1088" s="19">
        <v>3.8783697807288713E-3</v>
      </c>
      <c r="BI1088" t="s">
        <v>889</v>
      </c>
      <c r="BJ1088" t="s">
        <v>858</v>
      </c>
      <c r="BK1088" s="5">
        <v>9.1233216226100922E-2</v>
      </c>
      <c r="BL1088" s="5" t="s">
        <v>1211</v>
      </c>
      <c r="BM1088" s="5" t="s">
        <v>858</v>
      </c>
      <c r="BN1088" s="5">
        <v>-2.9444588348269463E-2</v>
      </c>
      <c r="BO1088" s="5">
        <f xml:space="preserve"> IF(ISBLANK(TBL_DATA[[#This Row],[SMALL.CAP]]),"",  SUM(TBL_DATA[[#This Row],[LARGE.CAP]:[SMALL.CAP]])*SQRT(252))</f>
        <v>0.10002521529464287</v>
      </c>
    </row>
    <row r="1089" spans="1:67" x14ac:dyDescent="0.25">
      <c r="A1089" s="3">
        <f>DATE(YEAR(TBL_DATA[[#This Row],[Date]]), MONTH(TBL_DATA[[#This Row],[Date]]), DAY(TBL_DATA[[#This Row],[Date]]))</f>
        <v>42317</v>
      </c>
      <c r="B1089" s="73" t="s">
        <v>1240</v>
      </c>
      <c r="C1089" s="11">
        <v>-6.7732310963420153E-3</v>
      </c>
      <c r="D1089" s="6">
        <v>0.22874953113747387</v>
      </c>
      <c r="E1089" s="83">
        <v>4.4995958411641057E-2</v>
      </c>
      <c r="F1089" s="55">
        <v>0.10155322074079537</v>
      </c>
      <c r="G1089" s="121">
        <v>0.12783492525739179</v>
      </c>
      <c r="H1089" s="120">
        <v>3.6015237061278946E-3</v>
      </c>
      <c r="I1089" s="55">
        <v>7.7314421779855369E-2</v>
      </c>
      <c r="J1089" s="6">
        <v>0.22103959701612244</v>
      </c>
      <c r="K1089" s="6">
        <v>0.10305092087278456</v>
      </c>
      <c r="L1089" s="6">
        <v>3.6523368584022637E-3</v>
      </c>
      <c r="M1089" s="6">
        <v>6.1219136889966962E-2</v>
      </c>
      <c r="N1089" s="6">
        <v>4.4628382433187896E-2</v>
      </c>
      <c r="O1089" s="6">
        <v>-2.717456582861133E-2</v>
      </c>
      <c r="P1089" s="55">
        <v>-1.0008043110512638E-2</v>
      </c>
      <c r="Q1089" s="55">
        <v>-8.7116373801832438E-3</v>
      </c>
      <c r="R1089" s="6">
        <v>-8.2535939376571221E-5</v>
      </c>
      <c r="S1089" s="83">
        <v>5.187125625511587E-2</v>
      </c>
      <c r="T1089" s="87">
        <v>-1.5911690854495356E-3</v>
      </c>
      <c r="U1089" s="83">
        <v>2.6547637142736447E-2</v>
      </c>
      <c r="V1089" s="83">
        <v>5.2856752712118482E-2</v>
      </c>
      <c r="W1089" s="29">
        <v>0.50225630180739167</v>
      </c>
      <c r="X1089">
        <v>0.35754010300579125</v>
      </c>
      <c r="Y1089">
        <v>0.32101545270093235</v>
      </c>
      <c r="Z1089" s="5">
        <v>0</v>
      </c>
      <c r="AA1089">
        <v>0</v>
      </c>
      <c r="AB1089" s="5">
        <f>SUM(TBL_DATA[[#This Row],[Consumer.Discretionary.1]:[Utilities.1]])*SQRT(252)</f>
        <v>9.7963921369515428E-2</v>
      </c>
      <c r="AC1089" s="5">
        <v>0.32168176688330691</v>
      </c>
      <c r="AD1089" s="5">
        <v>-1.4810160917789E-2</v>
      </c>
      <c r="AE1089" s="5">
        <v>8.554116311990799E-2</v>
      </c>
      <c r="AF1089" s="5">
        <v>6.4278654297119986E-2</v>
      </c>
      <c r="AG1089" s="5">
        <v>0</v>
      </c>
      <c r="AH1089" s="5">
        <v>5.6530786776399999E-2</v>
      </c>
      <c r="AI1089" s="13">
        <v>0.22549748396981101</v>
      </c>
      <c r="AJ1089" s="13">
        <v>-4.7632504487741006E-2</v>
      </c>
      <c r="AK1089" s="13">
        <v>0</v>
      </c>
      <c r="AL1089" s="13">
        <v>3.4481966666096008E-2</v>
      </c>
      <c r="AM1089" s="13">
        <v>-0.33380235692572002</v>
      </c>
      <c r="AN1089" s="13">
        <v>1.1480987191804999</v>
      </c>
      <c r="AO1089" s="13">
        <v>-0.75633191979910785</v>
      </c>
      <c r="AP1089" s="13">
        <v>0.39176679938139203</v>
      </c>
      <c r="AQ1089" s="13">
        <v>1.9044306389796077</v>
      </c>
      <c r="AR1089" s="19">
        <v>2.0710169904081775E-3</v>
      </c>
      <c r="AS1089" s="19">
        <v>1.7898885443381876E-6</v>
      </c>
      <c r="AT1089" s="19">
        <v>2.4501988286610861E-3</v>
      </c>
      <c r="AU1089" s="19">
        <v>3.2229884240518261E-4</v>
      </c>
      <c r="AV1089" s="19">
        <v>3.4624447696850315E-5</v>
      </c>
      <c r="AW1089" s="19">
        <v>-3.3342017026887378E-4</v>
      </c>
      <c r="AX1089" s="19">
        <v>3.299451685224673E-4</v>
      </c>
      <c r="AY1089" s="19">
        <v>2.5945189314582366E-3</v>
      </c>
      <c r="AZ1089" s="19">
        <v>-1.3982382049196453E-3</v>
      </c>
      <c r="BA1089" s="19">
        <v>1.0109135272490619E-4</v>
      </c>
      <c r="BB1089" s="19">
        <v>-2.6790895083471081E-6</v>
      </c>
      <c r="BC1089" s="19">
        <v>8.4815140658269221E-4</v>
      </c>
      <c r="BD1089" s="19">
        <v>-1.067686122355301E-3</v>
      </c>
      <c r="BE1089" s="19">
        <v>1.4123938930834207E-3</v>
      </c>
      <c r="BF1089" s="19">
        <v>9.9245980495637392E-4</v>
      </c>
      <c r="BG1089" s="19">
        <v>5.9576238272218586E-5</v>
      </c>
      <c r="BH1089" s="19">
        <v>3.9262517651849765E-3</v>
      </c>
      <c r="BI1089" t="s">
        <v>889</v>
      </c>
      <c r="BJ1089" t="s">
        <v>858</v>
      </c>
      <c r="BK1089" s="5">
        <v>8.6918175220489502E-2</v>
      </c>
      <c r="BL1089" s="5" t="s">
        <v>1211</v>
      </c>
      <c r="BM1089" s="5" t="s">
        <v>858</v>
      </c>
      <c r="BN1089" s="5">
        <v>-2.9647212475538254E-2</v>
      </c>
      <c r="BO1089" s="5">
        <f xml:space="preserve"> IF(ISBLANK(TBL_DATA[[#This Row],[SMALL.CAP]]),"",  SUM(TBL_DATA[[#This Row],[LARGE.CAP]:[SMALL.CAP]])*SQRT(252))</f>
        <v>9.7963921369515469E-2</v>
      </c>
    </row>
    <row r="1090" spans="1:67" x14ac:dyDescent="0.25">
      <c r="A1090" s="3">
        <f>DATE(YEAR(TBL_DATA[[#This Row],[Date]]), MONTH(TBL_DATA[[#This Row],[Date]]), DAY(TBL_DATA[[#This Row],[Date]]))</f>
        <v>42318</v>
      </c>
      <c r="B1090" s="73" t="s">
        <v>1241</v>
      </c>
      <c r="C1090" s="11">
        <v>-6.2337729007506612E-4</v>
      </c>
      <c r="D1090" s="6">
        <v>0.22798355658457226</v>
      </c>
      <c r="E1090" s="83">
        <v>3.8085803371052274E-2</v>
      </c>
      <c r="F1090" s="55">
        <v>0.10135206349607838</v>
      </c>
      <c r="G1090" s="121">
        <v>0.12734720422065626</v>
      </c>
      <c r="H1090" s="120">
        <v>3.6025217859061934E-3</v>
      </c>
      <c r="I1090" s="55">
        <v>6.601487238729109E-2</v>
      </c>
      <c r="J1090" s="6">
        <v>0.22353998609047956</v>
      </c>
      <c r="K1090" s="6">
        <v>0.10471141530178209</v>
      </c>
      <c r="L1090" s="6">
        <v>3.6489456707697798E-3</v>
      </c>
      <c r="M1090" s="6">
        <v>6.1218987712435856E-2</v>
      </c>
      <c r="N1090" s="6">
        <v>4.4645793929394946E-2</v>
      </c>
      <c r="O1090" s="6">
        <v>-2.7781003111481239E-2</v>
      </c>
      <c r="P1090" s="55">
        <v>-1.0033427177142132E-2</v>
      </c>
      <c r="Q1090" s="55">
        <v>-8.7370246058675032E-3</v>
      </c>
      <c r="R1090" s="6">
        <v>5.900093113924143E-4</v>
      </c>
      <c r="S1090" s="83">
        <v>5.1857784547500244E-2</v>
      </c>
      <c r="T1090" s="87">
        <v>1.1377449240084344E-2</v>
      </c>
      <c r="U1090" s="83">
        <v>2.8181765731241315E-2</v>
      </c>
      <c r="V1090" s="83">
        <v>5.281798971308662E-2</v>
      </c>
      <c r="W1090" s="29">
        <v>0.53356377030492641</v>
      </c>
      <c r="X1090">
        <v>0.35685740040057501</v>
      </c>
      <c r="Y1090">
        <v>0.32359143267673518</v>
      </c>
      <c r="Z1090" s="5">
        <v>0</v>
      </c>
      <c r="AA1090">
        <v>0</v>
      </c>
      <c r="AB1090" s="5">
        <f>SUM(TBL_DATA[[#This Row],[Consumer.Discretionary.1]:[Utilities.1]])*SQRT(252)</f>
        <v>0.10079735351335807</v>
      </c>
      <c r="AC1090" s="5">
        <v>0.3074112760245209</v>
      </c>
      <c r="AD1090" s="5">
        <v>-1.6384063900373006E-2</v>
      </c>
      <c r="AE1090" s="5">
        <v>8.1235633737466992E-2</v>
      </c>
      <c r="AF1090" s="5">
        <v>6.4004127654696E-2</v>
      </c>
      <c r="AG1090" s="5">
        <v>0</v>
      </c>
      <c r="AH1090" s="5">
        <v>5.3572765704575004E-2</v>
      </c>
      <c r="AI1090" s="13">
        <v>0.23504963564431697</v>
      </c>
      <c r="AJ1090" s="13">
        <v>-4.8209021959196005E-2</v>
      </c>
      <c r="AK1090" s="13">
        <v>0</v>
      </c>
      <c r="AL1090" s="13">
        <v>3.6292836754807004E-2</v>
      </c>
      <c r="AM1090" s="13">
        <v>-0.31615886708621899</v>
      </c>
      <c r="AN1090" s="13">
        <v>1.1448028926783429</v>
      </c>
      <c r="AO1090" s="13">
        <v>-0.74798857010374808</v>
      </c>
      <c r="AP1090" s="13">
        <v>0.39681432257459481</v>
      </c>
      <c r="AQ1090" s="13">
        <v>1.892791462782091</v>
      </c>
      <c r="AR1090" s="19">
        <v>2.5702028764661498E-3</v>
      </c>
      <c r="AS1090" s="19">
        <v>2.4079920630784302E-5</v>
      </c>
      <c r="AT1090" s="19">
        <v>1.9607083318526025E-3</v>
      </c>
      <c r="AU1090" s="19">
        <v>2.7280203960049324E-4</v>
      </c>
      <c r="AV1090" s="19">
        <v>3.1034625573361736E-5</v>
      </c>
      <c r="AW1090" s="19">
        <v>-3.1345893910067615E-4</v>
      </c>
      <c r="AX1090" s="19">
        <v>4.7691519873292433E-4</v>
      </c>
      <c r="AY1090" s="19">
        <v>2.693548308604164E-3</v>
      </c>
      <c r="AZ1090" s="19">
        <v>-1.502444691231962E-3</v>
      </c>
      <c r="BA1090" s="19">
        <v>1.4039249978788003E-4</v>
      </c>
      <c r="BB1090" s="19">
        <v>-4.1437373488610481E-6</v>
      </c>
      <c r="BC1090" s="19">
        <v>8.6747982152674289E-4</v>
      </c>
      <c r="BD1090" s="19">
        <v>-1.2248733351226868E-3</v>
      </c>
      <c r="BE1090" s="19">
        <v>1.2474194347868528E-3</v>
      </c>
      <c r="BF1090" s="19">
        <v>1.2897655937063608E-3</v>
      </c>
      <c r="BG1090" s="19">
        <v>7.2282473345067878E-5</v>
      </c>
      <c r="BH1090" s="19">
        <v>4.0975624453245246E-3</v>
      </c>
      <c r="BI1090" t="s">
        <v>889</v>
      </c>
      <c r="BJ1090" t="s">
        <v>858</v>
      </c>
      <c r="BK1090" s="5">
        <v>8.6959227919578552E-2</v>
      </c>
      <c r="BL1090" s="5" t="s">
        <v>1211</v>
      </c>
      <c r="BM1090" s="5" t="s">
        <v>858</v>
      </c>
      <c r="BN1090" s="5">
        <v>-3.1072128564119339E-2</v>
      </c>
      <c r="BO1090" s="5">
        <f xml:space="preserve"> IF(ISBLANK(TBL_DATA[[#This Row],[SMALL.CAP]]),"",  SUM(TBL_DATA[[#This Row],[LARGE.CAP]:[SMALL.CAP]])*SQRT(252))</f>
        <v>0.1007973535133581</v>
      </c>
    </row>
    <row r="1091" spans="1:67" x14ac:dyDescent="0.25">
      <c r="A1091" s="3">
        <f>DATE(YEAR(TBL_DATA[[#This Row],[Date]]), MONTH(TBL_DATA[[#This Row],[Date]]), DAY(TBL_DATA[[#This Row],[Date]]))</f>
        <v>42319</v>
      </c>
      <c r="B1091" s="73" t="s">
        <v>1242</v>
      </c>
      <c r="C1091" s="11">
        <v>-7.1946251895143025E-4</v>
      </c>
      <c r="D1091" s="6">
        <v>0.22710006844172104</v>
      </c>
      <c r="E1091" s="83">
        <v>3.6077692175066067E-2</v>
      </c>
      <c r="F1091" s="55">
        <v>0.10150357395231312</v>
      </c>
      <c r="G1091" s="121">
        <v>0.12773446152323042</v>
      </c>
      <c r="H1091" s="120">
        <v>3.6031600475261139E-3</v>
      </c>
      <c r="I1091" s="55">
        <v>6.4619506248577041E-2</v>
      </c>
      <c r="J1091" s="6">
        <v>0.22397929927669641</v>
      </c>
      <c r="K1091" s="6">
        <v>0.10499509657515348</v>
      </c>
      <c r="L1091" s="6">
        <v>3.6498238377672019E-3</v>
      </c>
      <c r="M1091" s="6">
        <v>6.124342443984624E-2</v>
      </c>
      <c r="N1091" s="6">
        <v>4.4668952186935784E-2</v>
      </c>
      <c r="O1091" s="6">
        <v>-2.8480478239955032E-2</v>
      </c>
      <c r="P1091" s="55">
        <v>-1.0048550870837022E-2</v>
      </c>
      <c r="Q1091" s="55">
        <v>-8.7516308157320963E-3</v>
      </c>
      <c r="R1091" s="6">
        <v>-8.5879489961111499E-3</v>
      </c>
      <c r="S1091" s="83">
        <v>5.149064280660344E-2</v>
      </c>
      <c r="T1091" s="87">
        <v>-0.16678659515607727</v>
      </c>
      <c r="U1091" s="83">
        <v>1.5964332082520238E-2</v>
      </c>
      <c r="V1091" s="83">
        <v>5.2292104606051555E-2</v>
      </c>
      <c r="W1091" s="29">
        <v>0.30529144318801715</v>
      </c>
      <c r="X1091">
        <v>0.35739958243292674</v>
      </c>
      <c r="Y1091">
        <v>0.32402946868325644</v>
      </c>
      <c r="Z1091" s="5">
        <v>0</v>
      </c>
      <c r="AA1091">
        <v>0</v>
      </c>
      <c r="AB1091" s="5">
        <f>SUM(TBL_DATA[[#This Row],[Consumer.Discretionary.1]:[Utilities.1]])*SQRT(252)</f>
        <v>9.8288411330992378E-2</v>
      </c>
      <c r="AC1091" s="5">
        <v>0.30895678401949689</v>
      </c>
      <c r="AD1091" s="5">
        <v>-1.5909639613643001E-2</v>
      </c>
      <c r="AE1091" s="5">
        <v>7.3029830834244011E-2</v>
      </c>
      <c r="AF1091" s="5">
        <v>6.2786508249589992E-2</v>
      </c>
      <c r="AG1091" s="5">
        <v>-6.5998626383800005E-4</v>
      </c>
      <c r="AH1091" s="5">
        <v>5.3979347052416998E-2</v>
      </c>
      <c r="AI1091" s="13">
        <v>0.238063375772948</v>
      </c>
      <c r="AJ1091" s="13">
        <v>-4.7362056473842E-2</v>
      </c>
      <c r="AK1091" s="13">
        <v>0</v>
      </c>
      <c r="AL1091" s="13">
        <v>3.6983667168209992E-2</v>
      </c>
      <c r="AM1091" s="13">
        <v>-0.32454767350129998</v>
      </c>
      <c r="AN1091" s="13">
        <v>1.1443024069640955</v>
      </c>
      <c r="AO1091" s="13">
        <v>-0.75898224971981221</v>
      </c>
      <c r="AP1091" s="13">
        <v>0.38532015724428326</v>
      </c>
      <c r="AQ1091" s="13">
        <v>1.9032846566839077</v>
      </c>
      <c r="AR1091" s="19">
        <v>2.4727158988054536E-3</v>
      </c>
      <c r="AS1091" s="19">
        <v>-1.9460045307593892E-5</v>
      </c>
      <c r="AT1091" s="19">
        <v>1.8979042973833161E-3</v>
      </c>
      <c r="AU1091" s="19">
        <v>2.8034435841900528E-4</v>
      </c>
      <c r="AV1091" s="19">
        <v>3.0159292356812388E-5</v>
      </c>
      <c r="AW1091" s="19">
        <v>-3.0095304051824345E-4</v>
      </c>
      <c r="AX1091" s="19">
        <v>3.8457493862562405E-4</v>
      </c>
      <c r="AY1091" s="19">
        <v>2.7419968912966992E-3</v>
      </c>
      <c r="AZ1091" s="19">
        <v>-1.4436627000343225E-3</v>
      </c>
      <c r="BA1091" s="19">
        <v>1.5142173272382232E-4</v>
      </c>
      <c r="BB1091" s="19">
        <v>-3.453691811791588E-6</v>
      </c>
      <c r="BC1091" s="19">
        <v>7.9224486524158433E-4</v>
      </c>
      <c r="BD1091" s="19">
        <v>-1.1983873350516819E-3</v>
      </c>
      <c r="BE1091" s="19">
        <v>1.2106459436483227E-3</v>
      </c>
      <c r="BF1091" s="19">
        <v>1.1889467605963855E-3</v>
      </c>
      <c r="BG1091" s="19">
        <v>6.8112223834745065E-5</v>
      </c>
      <c r="BH1091" s="19">
        <v>4.1300254736694273E-3</v>
      </c>
      <c r="BI1091" t="s">
        <v>889</v>
      </c>
      <c r="BJ1091" t="s">
        <v>858</v>
      </c>
      <c r="BK1091" s="5">
        <v>8.5795506834983826E-2</v>
      </c>
      <c r="BL1091" s="5" t="s">
        <v>1211</v>
      </c>
      <c r="BM1091" s="5" t="s">
        <v>858</v>
      </c>
      <c r="BN1091" s="5">
        <v>-3.1574845314025879E-2</v>
      </c>
      <c r="BO1091" s="5">
        <f xml:space="preserve"> IF(ISBLANK(TBL_DATA[[#This Row],[SMALL.CAP]]),"",  SUM(TBL_DATA[[#This Row],[LARGE.CAP]:[SMALL.CAP]])*SQRT(252))</f>
        <v>9.8288411330992406E-2</v>
      </c>
    </row>
    <row r="1092" spans="1:67" x14ac:dyDescent="0.25">
      <c r="A1092" s="3">
        <f>DATE(YEAR(TBL_DATA[[#This Row],[Date]]), MONTH(TBL_DATA[[#This Row],[Date]]), DAY(TBL_DATA[[#This Row],[Date]]))</f>
        <v>42320</v>
      </c>
      <c r="B1092" s="73" t="s">
        <v>1243</v>
      </c>
      <c r="C1092" s="11">
        <v>-1.508441757452423E-3</v>
      </c>
      <c r="D1092" s="6">
        <v>0.22524905945791085</v>
      </c>
      <c r="E1092" s="83">
        <v>2.548836063995763E-2</v>
      </c>
      <c r="F1092" s="55">
        <v>0.10097881598916686</v>
      </c>
      <c r="G1092" s="121">
        <v>0.12902130213091109</v>
      </c>
      <c r="H1092" s="120">
        <v>3.5910326878012357E-3</v>
      </c>
      <c r="I1092" s="55">
        <v>5.1579789446798197E-2</v>
      </c>
      <c r="J1092" s="6">
        <v>0.22323667290991556</v>
      </c>
      <c r="K1092" s="6">
        <v>0.10549893065943808</v>
      </c>
      <c r="L1092" s="6">
        <v>3.6392008374046829E-3</v>
      </c>
      <c r="M1092" s="6">
        <v>6.1082367572153989E-2</v>
      </c>
      <c r="N1092" s="6">
        <v>4.4770714486383388E-2</v>
      </c>
      <c r="O1092" s="6">
        <v>-2.9945958854758148E-2</v>
      </c>
      <c r="P1092" s="55">
        <v>-1.0090971099214193E-2</v>
      </c>
      <c r="Q1092" s="55">
        <v>-8.797461661389944E-3</v>
      </c>
      <c r="R1092" s="6">
        <v>3.4184572996376339E-4</v>
      </c>
      <c r="S1092" s="83">
        <v>5.1163521936580844E-2</v>
      </c>
      <c r="T1092" s="87">
        <v>6.6814346828487359E-3</v>
      </c>
      <c r="U1092" s="83">
        <v>2.55963305026643E-2</v>
      </c>
      <c r="V1092" s="83">
        <v>5.1848063772093007E-2</v>
      </c>
      <c r="W1092" s="29">
        <v>0.49367958300578646</v>
      </c>
      <c r="X1092">
        <v>0.3591953537156502</v>
      </c>
      <c r="Y1092">
        <v>0.32480598926041698</v>
      </c>
      <c r="Z1092" s="5">
        <v>0</v>
      </c>
      <c r="AA1092">
        <v>0</v>
      </c>
      <c r="AB1092" s="5">
        <f>SUM(TBL_DATA[[#This Row],[Consumer.Discretionary.1]:[Utilities.1]])*SQRT(252)</f>
        <v>9.5295559004044114E-2</v>
      </c>
      <c r="AC1092" s="5">
        <v>0.30283350128803793</v>
      </c>
      <c r="AD1092" s="5">
        <v>-2.6791947968349997E-2</v>
      </c>
      <c r="AE1092" s="5">
        <v>7.1666057984296982E-2</v>
      </c>
      <c r="AF1092" s="5">
        <v>5.8837040854488001E-2</v>
      </c>
      <c r="AG1092" s="5">
        <v>-5.7461456962000002E-5</v>
      </c>
      <c r="AH1092" s="5">
        <v>5.5717661544973998E-2</v>
      </c>
      <c r="AI1092" s="13">
        <v>0.23002820864806994</v>
      </c>
      <c r="AJ1092" s="13">
        <v>-3.6753789291753991E-2</v>
      </c>
      <c r="AK1092" s="13">
        <v>0</v>
      </c>
      <c r="AL1092" s="13">
        <v>3.9198538608930002E-2</v>
      </c>
      <c r="AM1092" s="13">
        <v>-0.33050066708961201</v>
      </c>
      <c r="AN1092" s="13">
        <v>1.171358081799492</v>
      </c>
      <c r="AO1092" s="13">
        <v>-0.80718093867737306</v>
      </c>
      <c r="AP1092" s="13">
        <v>0.36417714312211891</v>
      </c>
      <c r="AQ1092" s="13">
        <v>1.9785390204768651</v>
      </c>
      <c r="AR1092" s="19">
        <v>2.3918757127399468E-3</v>
      </c>
      <c r="AS1092" s="19">
        <v>-1.8242213866521788E-5</v>
      </c>
      <c r="AT1092" s="19">
        <v>1.8364536963141702E-3</v>
      </c>
      <c r="AU1092" s="19">
        <v>2.722780984637842E-4</v>
      </c>
      <c r="AV1092" s="19">
        <v>2.9262196552544099E-5</v>
      </c>
      <c r="AW1092" s="19">
        <v>-2.9065592170481985E-4</v>
      </c>
      <c r="AX1092" s="19">
        <v>3.7332349626474116E-4</v>
      </c>
      <c r="AY1092" s="19">
        <v>2.6618705305161434E-3</v>
      </c>
      <c r="AZ1092" s="19">
        <v>-1.3971595496722184E-3</v>
      </c>
      <c r="BA1092" s="19">
        <v>1.4737079511810991E-4</v>
      </c>
      <c r="BB1092" s="19">
        <v>-3.3208842120038364E-6</v>
      </c>
      <c r="BC1092" s="19">
        <v>7.6609640750032446E-4</v>
      </c>
      <c r="BD1092" s="19">
        <v>-1.1600732287970791E-3</v>
      </c>
      <c r="BE1092" s="19">
        <v>1.1721899219751858E-3</v>
      </c>
      <c r="BF1092" s="19">
        <v>1.1581451321628772E-3</v>
      </c>
      <c r="BG1092" s="19">
        <v>6.6054520690649819E-5</v>
      </c>
      <c r="BH1092" s="19">
        <v>4.0006432029819185E-3</v>
      </c>
      <c r="BI1092" t="s">
        <v>889</v>
      </c>
      <c r="BJ1092" t="s">
        <v>858</v>
      </c>
      <c r="BK1092" s="5">
        <v>8.3684675395488739E-2</v>
      </c>
      <c r="BL1092" s="5" t="s">
        <v>1211</v>
      </c>
      <c r="BM1092" s="5" t="s">
        <v>858</v>
      </c>
      <c r="BN1092" s="5">
        <v>-3.0479885637760162E-2</v>
      </c>
      <c r="BO1092" s="5">
        <f xml:space="preserve"> IF(ISBLANK(TBL_DATA[[#This Row],[SMALL.CAP]]),"",  SUM(TBL_DATA[[#This Row],[LARGE.CAP]:[SMALL.CAP]])*SQRT(252))</f>
        <v>9.5295559004044142E-2</v>
      </c>
    </row>
    <row r="1093" spans="1:67" x14ac:dyDescent="0.25">
      <c r="A1093" s="3">
        <f>DATE(YEAR(TBL_DATA[[#This Row],[Date]]), MONTH(TBL_DATA[[#This Row],[Date]]), DAY(TBL_DATA[[#This Row],[Date]]))</f>
        <v>42321</v>
      </c>
      <c r="B1093" s="73" t="s">
        <v>1244</v>
      </c>
      <c r="C1093" s="11">
        <v>9.8681338345153594E-4</v>
      </c>
      <c r="D1093" s="6">
        <v>0.22645815162784544</v>
      </c>
      <c r="E1093" s="83">
        <v>3.6669127475669194E-2</v>
      </c>
      <c r="F1093" s="55">
        <v>9.9490010746801125E-2</v>
      </c>
      <c r="G1093" s="121">
        <v>0.12606771962033111</v>
      </c>
      <c r="H1093" s="120">
        <v>3.5986238367207188E-3</v>
      </c>
      <c r="I1093" s="55">
        <v>5.9327226873802541E-2</v>
      </c>
      <c r="J1093" s="6">
        <v>0.22284007518968391</v>
      </c>
      <c r="K1093" s="6">
        <v>0.10496944952275045</v>
      </c>
      <c r="L1093" s="6">
        <v>3.6418033537811414E-3</v>
      </c>
      <c r="M1093" s="6">
        <v>6.1107966538470178E-2</v>
      </c>
      <c r="N1093" s="6">
        <v>4.4770356051011859E-2</v>
      </c>
      <c r="O1093" s="6">
        <v>-2.8988696544284598E-2</v>
      </c>
      <c r="P1093" s="55">
        <v>-1.007814920345442E-2</v>
      </c>
      <c r="Q1093" s="55">
        <v>-8.7840976696727819E-3</v>
      </c>
      <c r="R1093" s="6">
        <v>-3.6351830417666875E-3</v>
      </c>
      <c r="S1093" s="83">
        <v>5.0903697932263389E-2</v>
      </c>
      <c r="T1093" s="87">
        <v>-7.1412946198996352E-2</v>
      </c>
      <c r="U1093" s="83">
        <v>1.8623908705138525E-2</v>
      </c>
      <c r="V1093" s="83">
        <v>5.1432633219071384E-2</v>
      </c>
      <c r="W1093" s="29">
        <v>0.36210295953178462</v>
      </c>
      <c r="X1093">
        <v>0.35506016338126573</v>
      </c>
      <c r="Y1093">
        <v>0.32398989108111148</v>
      </c>
      <c r="Z1093" s="5">
        <v>0</v>
      </c>
      <c r="AA1093">
        <v>0</v>
      </c>
      <c r="AB1093" s="5">
        <f>SUM(TBL_DATA[[#This Row],[Consumer.Discretionary.1]:[Utilities.1]])*SQRT(252)</f>
        <v>9.375306714301325E-2</v>
      </c>
      <c r="AC1093" s="5">
        <v>0.30024232101874904</v>
      </c>
      <c r="AD1093" s="5">
        <v>-3.4837129901688996E-2</v>
      </c>
      <c r="AE1093" s="5">
        <v>7.1071167185965997E-2</v>
      </c>
      <c r="AF1093" s="5">
        <v>5.6910526227543001E-2</v>
      </c>
      <c r="AG1093" s="5">
        <v>-6.9027142697999997E-4</v>
      </c>
      <c r="AH1093" s="5">
        <v>5.5392824655843997E-2</v>
      </c>
      <c r="AI1093" s="13">
        <v>0.22947186277533407</v>
      </c>
      <c r="AJ1093" s="13">
        <v>-4.7971958291277005E-2</v>
      </c>
      <c r="AK1093" s="13">
        <v>0</v>
      </c>
      <c r="AL1093" s="13">
        <v>3.9189079297509997E-2</v>
      </c>
      <c r="AM1093" s="13">
        <v>-0.34246558135258498</v>
      </c>
      <c r="AN1093" s="13">
        <v>1.1941360578391023</v>
      </c>
      <c r="AO1093" s="13">
        <v>-0.86782321765068704</v>
      </c>
      <c r="AP1093" s="13">
        <v>0.32631284018841522</v>
      </c>
      <c r="AQ1093" s="13">
        <v>2.0619592754897891</v>
      </c>
      <c r="AR1093" s="19">
        <v>2.5218363840423487E-3</v>
      </c>
      <c r="AS1093" s="19">
        <v>-3.5760789064774657E-5</v>
      </c>
      <c r="AT1093" s="19">
        <v>1.7719998434546336E-3</v>
      </c>
      <c r="AU1093" s="19">
        <v>3.1575664126113349E-4</v>
      </c>
      <c r="AV1093" s="19">
        <v>2.8619654509597878E-5</v>
      </c>
      <c r="AW1093" s="19">
        <v>-3.4623443513501424E-4</v>
      </c>
      <c r="AX1093" s="19">
        <v>2.9645842367226669E-4</v>
      </c>
      <c r="AY1093" s="19">
        <v>2.729034406898311E-3</v>
      </c>
      <c r="AZ1093" s="19">
        <v>-1.5291874998025028E-3</v>
      </c>
      <c r="BA1093" s="19">
        <v>1.573984009439771E-4</v>
      </c>
      <c r="BB1093" s="19">
        <v>-4.0329281620270977E-6</v>
      </c>
      <c r="BC1093" s="19">
        <v>7.975814978093789E-4</v>
      </c>
      <c r="BD1093" s="19">
        <v>-1.291007107719742E-3</v>
      </c>
      <c r="BE1093" s="19">
        <v>1.200501971038383E-3</v>
      </c>
      <c r="BF1093" s="19">
        <v>1.0867243994565059E-3</v>
      </c>
      <c r="BG1093" s="19">
        <v>6.393519197053344E-5</v>
      </c>
      <c r="BH1093" s="19">
        <v>4.0481521500628911E-3</v>
      </c>
      <c r="BI1093" t="s">
        <v>1245</v>
      </c>
      <c r="BJ1093" t="s">
        <v>858</v>
      </c>
      <c r="BK1093" s="5">
        <v>8.4067009389400482E-2</v>
      </c>
      <c r="BL1093" s="5" t="s">
        <v>1211</v>
      </c>
      <c r="BM1093" s="5" t="s">
        <v>858</v>
      </c>
      <c r="BN1093" s="5">
        <v>-2.9915835708379745E-2</v>
      </c>
      <c r="BO1093" s="5">
        <f xml:space="preserve"> IF(ISBLANK(TBL_DATA[[#This Row],[SMALL.CAP]]),"",  SUM(TBL_DATA[[#This Row],[LARGE.CAP]:[SMALL.CAP]])*SQRT(252))</f>
        <v>9.3753067143013263E-2</v>
      </c>
    </row>
    <row r="1094" spans="1:67" x14ac:dyDescent="0.25">
      <c r="A1094" s="3">
        <f>DATE(YEAR(TBL_DATA[[#This Row],[Date]]), MONTH(TBL_DATA[[#This Row],[Date]]), DAY(TBL_DATA[[#This Row],[Date]]))</f>
        <v>42324</v>
      </c>
      <c r="B1094" s="73" t="s">
        <v>1246</v>
      </c>
      <c r="C1094" s="11">
        <v>4.2342170571066694E-3</v>
      </c>
      <c r="D1094" s="6">
        <v>0.23165124165329543</v>
      </c>
      <c r="E1094" s="83">
        <v>4.4383192817282646E-2</v>
      </c>
      <c r="F1094" s="55">
        <v>0.10294556044076676</v>
      </c>
      <c r="G1094" s="121">
        <v>0.13521276507001773</v>
      </c>
      <c r="H1094" s="120">
        <v>3.6118745002902803E-3</v>
      </c>
      <c r="I1094" s="55">
        <v>7.0966627370263824E-2</v>
      </c>
      <c r="J1094" s="6">
        <v>0.22872515903920906</v>
      </c>
      <c r="K1094" s="6">
        <v>0.10891017026523567</v>
      </c>
      <c r="L1094" s="6">
        <v>3.6663908467504287E-3</v>
      </c>
      <c r="M1094" s="6">
        <v>6.1656417521091363E-2</v>
      </c>
      <c r="N1094" s="6">
        <v>4.4770356051011859E-2</v>
      </c>
      <c r="O1094" s="6">
        <v>-2.4877223920549252E-2</v>
      </c>
      <c r="P1094" s="55">
        <v>-1.0112953791086845E-2</v>
      </c>
      <c r="Q1094" s="55">
        <v>-8.8072879969154742E-3</v>
      </c>
      <c r="R1094" s="6">
        <v>3.9759695081631463E-3</v>
      </c>
      <c r="S1094" s="83">
        <v>5.0954009624932968E-2</v>
      </c>
      <c r="T1094" s="87">
        <v>7.8030552206388354E-2</v>
      </c>
      <c r="U1094" s="83">
        <v>3.0688935391675942E-2</v>
      </c>
      <c r="V1094" s="83">
        <v>5.1580214239913533E-2</v>
      </c>
      <c r="W1094" s="29">
        <v>0.59497495006386358</v>
      </c>
      <c r="X1094">
        <v>0.36771288401416902</v>
      </c>
      <c r="Y1094">
        <v>0.33001540913302163</v>
      </c>
      <c r="Z1094" s="5">
        <v>0</v>
      </c>
      <c r="AA1094">
        <v>0</v>
      </c>
      <c r="AB1094" s="5">
        <f>SUM(TBL_DATA[[#This Row],[Consumer.Discretionary.1]:[Utilities.1]])*SQRT(252)</f>
        <v>9.1036015674811538E-2</v>
      </c>
      <c r="AC1094" s="5">
        <v>0.29952281733375796</v>
      </c>
      <c r="AD1094" s="5">
        <v>-2.9934053633859998E-2</v>
      </c>
      <c r="AE1094" s="5">
        <v>7.5503037109163992E-2</v>
      </c>
      <c r="AF1094" s="5">
        <v>5.4122067467557003E-2</v>
      </c>
      <c r="AG1094" s="5">
        <v>2.7575802299000082E-5</v>
      </c>
      <c r="AH1094" s="5">
        <v>5.6345699511894998E-2</v>
      </c>
      <c r="AI1094" s="13">
        <v>0.23522544686156605</v>
      </c>
      <c r="AJ1094" s="13">
        <v>-3.6955061273623996E-2</v>
      </c>
      <c r="AK1094" s="13">
        <v>0</v>
      </c>
      <c r="AL1094" s="13">
        <v>3.9576182103332996E-2</v>
      </c>
      <c r="AM1094" s="13">
        <v>-0.321820943803652</v>
      </c>
      <c r="AN1094" s="13">
        <v>1.1727419857116668</v>
      </c>
      <c r="AO1094" s="13">
        <v>-0.80112921823323102</v>
      </c>
      <c r="AP1094" s="13">
        <v>0.37161276747843575</v>
      </c>
      <c r="AQ1094" s="13">
        <v>1.9738712039448978</v>
      </c>
      <c r="AR1094" s="19">
        <v>2.3756993636058908E-3</v>
      </c>
      <c r="AS1094" s="19">
        <v>-2.5842109514338595E-5</v>
      </c>
      <c r="AT1094" s="19">
        <v>1.6923030784069845E-3</v>
      </c>
      <c r="AU1094" s="19">
        <v>3.1172893147703948E-4</v>
      </c>
      <c r="AV1094" s="19">
        <v>2.7963788774806419E-5</v>
      </c>
      <c r="AW1094" s="19">
        <v>-3.3521483235124177E-4</v>
      </c>
      <c r="AX1094" s="19">
        <v>2.8273143103331119E-4</v>
      </c>
      <c r="AY1094" s="19">
        <v>2.6893064353948198E-3</v>
      </c>
      <c r="AZ1094" s="19">
        <v>-1.4269250717700497E-3</v>
      </c>
      <c r="BA1094" s="19">
        <v>1.466031438887949E-4</v>
      </c>
      <c r="BB1094" s="19">
        <v>-3.6242107143681164E-6</v>
      </c>
      <c r="BC1094" s="19">
        <v>7.4275014592754774E-4</v>
      </c>
      <c r="BD1094" s="19">
        <v>-1.2024099541462464E-3</v>
      </c>
      <c r="BE1094" s="19">
        <v>1.1622946680213851E-3</v>
      </c>
      <c r="BF1094" s="19">
        <v>1.052521320026457E-3</v>
      </c>
      <c r="BG1094" s="19">
        <v>6.8807499819611542E-5</v>
      </c>
      <c r="BH1094" s="19">
        <v>3.9107662685828959E-3</v>
      </c>
      <c r="BI1094" t="s">
        <v>1245</v>
      </c>
      <c r="BJ1094" t="s">
        <v>858</v>
      </c>
      <c r="BK1094" s="5">
        <v>8.552105724811554E-2</v>
      </c>
      <c r="BL1094" s="5" t="s">
        <v>1211</v>
      </c>
      <c r="BM1094" s="5" t="s">
        <v>858</v>
      </c>
      <c r="BN1094" s="5">
        <v>-2.8702590614557266E-2</v>
      </c>
      <c r="BO1094" s="5">
        <f xml:space="preserve"> IF(ISBLANK(TBL_DATA[[#This Row],[SMALL.CAP]]),"",  SUM(TBL_DATA[[#This Row],[LARGE.CAP]:[SMALL.CAP]])*SQRT(252))</f>
        <v>9.103601567481158E-2</v>
      </c>
    </row>
    <row r="1095" spans="1:67" x14ac:dyDescent="0.25">
      <c r="A1095" s="3">
        <f>DATE(YEAR(TBL_DATA[[#This Row],[Date]]), MONTH(TBL_DATA[[#This Row],[Date]]), DAY(TBL_DATA[[#This Row],[Date]]))</f>
        <v>42325</v>
      </c>
      <c r="B1095" s="73" t="s">
        <v>1247</v>
      </c>
      <c r="C1095" s="11">
        <v>2.9234299453992458E-3</v>
      </c>
      <c r="D1095" s="6">
        <v>0.23525188777543282</v>
      </c>
      <c r="E1095" s="83">
        <v>4.7781841544658255E-2</v>
      </c>
      <c r="F1095" s="55">
        <v>0.10409637893454235</v>
      </c>
      <c r="G1095" s="121">
        <v>0.13661490332646073</v>
      </c>
      <c r="H1095" s="120">
        <v>3.6207038638411872E-3</v>
      </c>
      <c r="I1095" s="55">
        <v>7.4870136359666217E-2</v>
      </c>
      <c r="J1095" s="6">
        <v>0.23185577744703986</v>
      </c>
      <c r="K1095" s="6">
        <v>0.11063456578794294</v>
      </c>
      <c r="L1095" s="6">
        <v>3.6747758593739491E-3</v>
      </c>
      <c r="M1095" s="6">
        <v>6.1857306029043574E-2</v>
      </c>
      <c r="N1095" s="6">
        <v>4.4770356051011859E-2</v>
      </c>
      <c r="O1095" s="6">
        <v>-2.2026520796517679E-2</v>
      </c>
      <c r="P1095" s="55">
        <v>-1.0122028182615411E-2</v>
      </c>
      <c r="Q1095" s="55">
        <v>-8.812108277293557E-3</v>
      </c>
      <c r="R1095" s="6">
        <v>7.6200399803876273E-3</v>
      </c>
      <c r="S1095" s="83">
        <v>5.1106970721610037E-2</v>
      </c>
      <c r="T1095" s="87">
        <v>0.14909981696812985</v>
      </c>
      <c r="U1095" s="83">
        <v>3.480309854289354E-2</v>
      </c>
      <c r="V1095" s="83">
        <v>5.1729918029298383E-2</v>
      </c>
      <c r="W1095" s="29">
        <v>0.67278472243435672</v>
      </c>
      <c r="X1095">
        <v>0.36961453343511907</v>
      </c>
      <c r="Y1095">
        <v>0.33261774725342447</v>
      </c>
      <c r="Z1095" s="5">
        <v>0</v>
      </c>
      <c r="AA1095">
        <v>0</v>
      </c>
      <c r="AB1095" s="5">
        <f>SUM(TBL_DATA[[#This Row],[Consumer.Discretionary.1]:[Utilities.1]])*SQRT(252)</f>
        <v>8.8807812785331841E-2</v>
      </c>
      <c r="AC1095" s="5">
        <v>0.28607290194625412</v>
      </c>
      <c r="AD1095" s="5">
        <v>-3.5601045704407995E-2</v>
      </c>
      <c r="AE1095" s="5">
        <v>7.4112951678042993E-2</v>
      </c>
      <c r="AF1095" s="5">
        <v>5.6086492147283E-2</v>
      </c>
      <c r="AG1095" s="5">
        <v>2.7738541141999999E-5</v>
      </c>
      <c r="AH1095" s="5">
        <v>5.6399971868978001E-2</v>
      </c>
      <c r="AI1095" s="13">
        <v>0.23088293405413901</v>
      </c>
      <c r="AJ1095" s="13">
        <v>-3.8098092016910001E-2</v>
      </c>
      <c r="AK1095" s="13">
        <v>0</v>
      </c>
      <c r="AL1095" s="13">
        <v>4.1331636506470003E-2</v>
      </c>
      <c r="AM1095" s="13">
        <v>-0.26696399206909205</v>
      </c>
      <c r="AN1095" s="13">
        <v>1.1019560379103817</v>
      </c>
      <c r="AO1095" s="13">
        <v>-0.697704540958483</v>
      </c>
      <c r="AP1095" s="13">
        <v>0.40425149695189866</v>
      </c>
      <c r="AQ1095" s="13">
        <v>1.7996605788688647</v>
      </c>
      <c r="AR1095" s="19">
        <v>2.2859623823444975E-3</v>
      </c>
      <c r="AS1095" s="19">
        <v>-3.6928285019467984E-5</v>
      </c>
      <c r="AT1095" s="19">
        <v>1.7542007429534102E-3</v>
      </c>
      <c r="AU1095" s="19">
        <v>3.0218888920450425E-4</v>
      </c>
      <c r="AV1095" s="19">
        <v>2.7340252229968417E-5</v>
      </c>
      <c r="AW1095" s="19">
        <v>-3.3794669847929458E-4</v>
      </c>
      <c r="AX1095" s="19">
        <v>3.004446131813827E-4</v>
      </c>
      <c r="AY1095" s="19">
        <v>2.6602838789766634E-3</v>
      </c>
      <c r="AZ1095" s="19">
        <v>-1.5112068495857513E-3</v>
      </c>
      <c r="BA1095" s="19">
        <v>1.5295922686657472E-4</v>
      </c>
      <c r="BB1095" s="19">
        <v>-2.9317929208110647E-6</v>
      </c>
      <c r="BC1095" s="19">
        <v>7.113563773151996E-4</v>
      </c>
      <c r="BD1095" s="19">
        <v>-1.2744209742165658E-3</v>
      </c>
      <c r="BE1095" s="19">
        <v>1.1836422181423271E-3</v>
      </c>
      <c r="BF1095" s="19">
        <v>9.5724668900258418E-4</v>
      </c>
      <c r="BG1095" s="19">
        <v>7.0559571483410995E-5</v>
      </c>
      <c r="BH1095" s="19">
        <v>3.9459824780247229E-3</v>
      </c>
      <c r="BI1095" t="s">
        <v>889</v>
      </c>
      <c r="BJ1095" t="s">
        <v>858</v>
      </c>
      <c r="BK1095" s="5">
        <v>8.8289663195610046E-2</v>
      </c>
      <c r="BL1095" s="5" t="s">
        <v>1211</v>
      </c>
      <c r="BM1095" s="5" t="s">
        <v>858</v>
      </c>
      <c r="BN1095" s="5">
        <v>-2.9330944642424583E-2</v>
      </c>
      <c r="BO1095" s="5">
        <f xml:space="preserve"> IF(ISBLANK(TBL_DATA[[#This Row],[SMALL.CAP]]),"",  SUM(TBL_DATA[[#This Row],[LARGE.CAP]:[SMALL.CAP]])*SQRT(252))</f>
        <v>8.8807812785331883E-2</v>
      </c>
    </row>
    <row r="1096" spans="1:67" x14ac:dyDescent="0.25">
      <c r="A1096" s="3">
        <f>DATE(YEAR(TBL_DATA[[#This Row],[Date]]), MONTH(TBL_DATA[[#This Row],[Date]]), DAY(TBL_DATA[[#This Row],[Date]]))</f>
        <v>42326</v>
      </c>
      <c r="B1096" s="73" t="s">
        <v>1248</v>
      </c>
      <c r="C1096" s="11">
        <v>2.4136931372365088E-3</v>
      </c>
      <c r="D1096" s="6">
        <v>0.23823340677971494</v>
      </c>
      <c r="E1096" s="83">
        <v>4.4367181294669988E-2</v>
      </c>
      <c r="F1096" s="55">
        <v>0.10713557853920967</v>
      </c>
      <c r="G1096" s="121">
        <v>0.14167805797410726</v>
      </c>
      <c r="H1096" s="120">
        <v>3.6176149057482315E-3</v>
      </c>
      <c r="I1096" s="55">
        <v>7.4164917423420018E-2</v>
      </c>
      <c r="J1096" s="6">
        <v>0.2439928919254209</v>
      </c>
      <c r="K1096" s="6">
        <v>0.11560307999656433</v>
      </c>
      <c r="L1096" s="6">
        <v>3.6721535914267019E-3</v>
      </c>
      <c r="M1096" s="6">
        <v>6.1986554564473627E-2</v>
      </c>
      <c r="N1096" s="6">
        <v>4.4744412175583281E-2</v>
      </c>
      <c r="O1096" s="6">
        <v>-1.9665992921364839E-2</v>
      </c>
      <c r="P1096" s="55">
        <v>-1.0093147894753539E-2</v>
      </c>
      <c r="Q1096" s="55">
        <v>-8.78049096061226E-3</v>
      </c>
      <c r="R1096" s="6">
        <v>3.0594534753907165E-3</v>
      </c>
      <c r="S1096" s="83">
        <v>5.0987507806308702E-2</v>
      </c>
      <c r="T1096" s="87">
        <v>6.0003981504900487E-2</v>
      </c>
      <c r="U1096" s="83">
        <v>3.1769698198068186E-2</v>
      </c>
      <c r="V1096" s="83">
        <v>5.1612194059984969E-2</v>
      </c>
      <c r="W1096" s="29">
        <v>0.61554636024860054</v>
      </c>
      <c r="X1096">
        <v>0.37640145851750795</v>
      </c>
      <c r="Y1096">
        <v>0.3400045293765428</v>
      </c>
      <c r="Z1096" s="5">
        <v>0</v>
      </c>
      <c r="AA1096">
        <v>0</v>
      </c>
      <c r="AB1096" s="5">
        <f>SUM(TBL_DATA[[#This Row],[Consumer.Discretionary.1]:[Utilities.1]])*SQRT(252)</f>
        <v>8.615256420276643E-2</v>
      </c>
      <c r="AC1096" s="5">
        <v>0.28510797109863301</v>
      </c>
      <c r="AD1096" s="5">
        <v>-4.7718900566066993E-2</v>
      </c>
      <c r="AE1096" s="5">
        <v>7.0912209690281003E-2</v>
      </c>
      <c r="AF1096" s="5">
        <v>5.7462706468964002E-2</v>
      </c>
      <c r="AG1096" s="5">
        <v>2.7987815919999998E-5</v>
      </c>
      <c r="AH1096" s="5">
        <v>5.3550849172295002E-2</v>
      </c>
      <c r="AI1096" s="13">
        <v>0.22696991719480694</v>
      </c>
      <c r="AJ1096" s="13">
        <v>-3.8811086445046002E-2</v>
      </c>
      <c r="AK1096" s="13">
        <v>0</v>
      </c>
      <c r="AL1096" s="13">
        <v>4.1179656968228E-2</v>
      </c>
      <c r="AM1096" s="13">
        <v>-0.24878888603959301</v>
      </c>
      <c r="AN1096" s="13">
        <v>1.0638219954544728</v>
      </c>
      <c r="AO1096" s="13">
        <v>-0.66392957009605091</v>
      </c>
      <c r="AP1096" s="13">
        <v>0.39989242535842184</v>
      </c>
      <c r="AQ1096" s="13">
        <v>1.7277515655505238</v>
      </c>
      <c r="AR1096" s="19">
        <v>2.2030241963053028E-3</v>
      </c>
      <c r="AS1096" s="19">
        <v>-3.1149225427386918E-5</v>
      </c>
      <c r="AT1096" s="19">
        <v>1.7258715678018194E-3</v>
      </c>
      <c r="AU1096" s="19">
        <v>2.8353182522667671E-4</v>
      </c>
      <c r="AV1096" s="19">
        <v>2.6413416156277007E-5</v>
      </c>
      <c r="AW1096" s="19">
        <v>-3.2668968025950299E-4</v>
      </c>
      <c r="AX1096" s="19">
        <v>2.9154033563183007E-4</v>
      </c>
      <c r="AY1096" s="19">
        <v>2.5781712451447727E-3</v>
      </c>
      <c r="AZ1096" s="19">
        <v>-1.4714130130802127E-3</v>
      </c>
      <c r="BA1096" s="19">
        <v>1.5081448239448735E-4</v>
      </c>
      <c r="BB1096" s="19">
        <v>-3.0137286786921247E-6</v>
      </c>
      <c r="BC1096" s="19">
        <v>6.9967569057448158E-4</v>
      </c>
      <c r="BD1096" s="19">
        <v>-1.2353775292951584E-3</v>
      </c>
      <c r="BE1096" s="19">
        <v>1.1340604509599923E-3</v>
      </c>
      <c r="BF1096" s="19">
        <v>9.2949429540576615E-4</v>
      </c>
      <c r="BG1096" s="19">
        <v>6.8724843294230481E-5</v>
      </c>
      <c r="BH1096" s="19">
        <v>3.8305236702760601E-3</v>
      </c>
      <c r="BI1096" t="s">
        <v>889</v>
      </c>
      <c r="BJ1096" t="s">
        <v>858</v>
      </c>
      <c r="BK1096" s="5">
        <v>8.4434486925601959E-2</v>
      </c>
      <c r="BL1096" s="5" t="s">
        <v>1211</v>
      </c>
      <c r="BM1096" s="5" t="s">
        <v>858</v>
      </c>
      <c r="BN1096" s="5">
        <v>-3.0073050409555435E-2</v>
      </c>
      <c r="BO1096" s="5">
        <f xml:space="preserve"> IF(ISBLANK(TBL_DATA[[#This Row],[SMALL.CAP]]),"",  SUM(TBL_DATA[[#This Row],[LARGE.CAP]:[SMALL.CAP]])*SQRT(252))</f>
        <v>8.6152564202766443E-2</v>
      </c>
    </row>
    <row r="1097" spans="1:67" x14ac:dyDescent="0.25">
      <c r="A1097" s="3">
        <f>DATE(YEAR(TBL_DATA[[#This Row],[Date]]), MONTH(TBL_DATA[[#This Row],[Date]]), DAY(TBL_DATA[[#This Row],[Date]]))</f>
        <v>42327</v>
      </c>
      <c r="B1097" s="73" t="s">
        <v>1249</v>
      </c>
      <c r="C1097" s="11">
        <v>-6.5354285719617679E-4</v>
      </c>
      <c r="D1097" s="6">
        <v>0.23742416818117218</v>
      </c>
      <c r="E1097" s="83">
        <v>1.3387150086510369E-2</v>
      </c>
      <c r="F1097" s="55">
        <v>0.12475857216690073</v>
      </c>
      <c r="G1097" s="121">
        <v>0.17559908133752736</v>
      </c>
      <c r="H1097" s="120">
        <v>3.5373694520134278E-3</v>
      </c>
      <c r="I1097" s="55">
        <v>4.5992642612385559E-2</v>
      </c>
      <c r="J1097" s="6">
        <v>0.29529466004645361</v>
      </c>
      <c r="K1097" s="6">
        <v>0.15073355995851029</v>
      </c>
      <c r="L1097" s="6">
        <v>3.5903200866970256E-3</v>
      </c>
      <c r="M1097" s="6">
        <v>6.1845977468291367E-2</v>
      </c>
      <c r="N1097" s="6">
        <v>4.4763499572790931E-2</v>
      </c>
      <c r="O1097" s="6">
        <v>-2.0306683209357801E-2</v>
      </c>
      <c r="P1097" s="55">
        <v>-1.011895674719965E-2</v>
      </c>
      <c r="Q1097" s="55">
        <v>-8.809276740899926E-3</v>
      </c>
      <c r="R1097" s="6">
        <v>5.3054505280460962E-3</v>
      </c>
      <c r="S1097" s="83">
        <v>5.0939670221802423E-2</v>
      </c>
      <c r="T1097" s="87">
        <v>0.10415164654472651</v>
      </c>
      <c r="U1097" s="83">
        <v>3.4580151246565771E-2</v>
      </c>
      <c r="V1097" s="83">
        <v>5.1538552080990278E-2</v>
      </c>
      <c r="W1097" s="29">
        <v>0.67095697978136404</v>
      </c>
      <c r="X1097">
        <v>0.41904544065951527</v>
      </c>
      <c r="Y1097">
        <v>0.38824420144866334</v>
      </c>
      <c r="Z1097" s="5">
        <v>0</v>
      </c>
      <c r="AA1097">
        <v>0</v>
      </c>
      <c r="AB1097" s="5">
        <f>SUM(TBL_DATA[[#This Row],[Consumer.Discretionary.1]:[Utilities.1]])*SQRT(252)</f>
        <v>8.7571309335889039E-2</v>
      </c>
      <c r="AC1097" s="5">
        <v>0.27979245345077697</v>
      </c>
      <c r="AD1097" s="5">
        <v>-3.2019190345447007E-2</v>
      </c>
      <c r="AE1097" s="5">
        <v>6.9095935703416003E-2</v>
      </c>
      <c r="AF1097" s="5">
        <v>5.9609629205902001E-2</v>
      </c>
      <c r="AG1097" s="5">
        <v>0</v>
      </c>
      <c r="AH1097" s="5">
        <v>5.3759639809247001E-2</v>
      </c>
      <c r="AI1097" s="13">
        <v>0.22393907936709803</v>
      </c>
      <c r="AJ1097" s="13">
        <v>-3.8825565741402002E-2</v>
      </c>
      <c r="AK1097" s="13">
        <v>0</v>
      </c>
      <c r="AL1097" s="13">
        <v>4.1502662127505002E-2</v>
      </c>
      <c r="AM1097" s="13">
        <v>-0.24455783737915798</v>
      </c>
      <c r="AN1097" s="13">
        <v>1.0576906167937821</v>
      </c>
      <c r="AO1097" s="13">
        <v>-0.64539381059584389</v>
      </c>
      <c r="AP1097" s="13">
        <v>0.41229680619793818</v>
      </c>
      <c r="AQ1097" s="13">
        <v>1.703084427389626</v>
      </c>
      <c r="AR1097" s="19">
        <v>2.2098387085397256E-3</v>
      </c>
      <c r="AS1097" s="19">
        <v>-3.4327603496394574E-6</v>
      </c>
      <c r="AT1097" s="19">
        <v>1.7057879836818671E-3</v>
      </c>
      <c r="AU1097" s="19">
        <v>2.3648899682616635E-4</v>
      </c>
      <c r="AV1097" s="19">
        <v>2.3740451143972301E-5</v>
      </c>
      <c r="AW1097" s="19">
        <v>-2.8939645955869717E-4</v>
      </c>
      <c r="AX1097" s="19">
        <v>3.7730579135794779E-4</v>
      </c>
      <c r="AY1097" s="19">
        <v>2.1688306570441245E-3</v>
      </c>
      <c r="AZ1097" s="19">
        <v>-1.0977882636307279E-3</v>
      </c>
      <c r="BA1097" s="19">
        <v>1.8940743816844049E-4</v>
      </c>
      <c r="BB1097" s="19">
        <v>-4.3085792452938846E-6</v>
      </c>
      <c r="BC1097" s="19">
        <v>5.5319383670398886E-4</v>
      </c>
      <c r="BD1097" s="19">
        <v>-8.6208281677915605E-4</v>
      </c>
      <c r="BE1097" s="19">
        <v>9.9004185955254144E-4</v>
      </c>
      <c r="BF1097" s="19">
        <v>9.2230928433672816E-4</v>
      </c>
      <c r="BG1097" s="19">
        <v>5.8130059834170517E-5</v>
      </c>
      <c r="BH1097" s="19">
        <v>3.8548817403296137E-3</v>
      </c>
      <c r="BI1097" t="s">
        <v>889</v>
      </c>
      <c r="BJ1097" t="s">
        <v>858</v>
      </c>
      <c r="BK1097" s="5">
        <v>8.0743923783302307E-2</v>
      </c>
      <c r="BL1097" s="5" t="s">
        <v>1211</v>
      </c>
      <c r="BM1097" s="5" t="s">
        <v>858</v>
      </c>
      <c r="BN1097" s="5">
        <v>-2.9883474111557007E-2</v>
      </c>
      <c r="BO1097" s="5">
        <f xml:space="preserve"> IF(ISBLANK(TBL_DATA[[#This Row],[SMALL.CAP]]),"",  SUM(TBL_DATA[[#This Row],[LARGE.CAP]:[SMALL.CAP]])*SQRT(252))</f>
        <v>8.7571309335889039E-2</v>
      </c>
    </row>
    <row r="1098" spans="1:67" x14ac:dyDescent="0.25">
      <c r="A1098" s="3">
        <f>DATE(YEAR(TBL_DATA[[#This Row],[Date]]), MONTH(TBL_DATA[[#This Row],[Date]]), DAY(TBL_DATA[[#This Row],[Date]]))</f>
        <v>42328</v>
      </c>
      <c r="B1098" s="73" t="s">
        <v>1250</v>
      </c>
      <c r="C1098" s="11">
        <v>7.6092203148500669E-3</v>
      </c>
      <c r="D1098" s="6">
        <v>0.2468400012997829</v>
      </c>
      <c r="E1098" s="83">
        <v>1.3350873181456668E-2</v>
      </c>
      <c r="F1098" s="55">
        <v>0.14759388147761882</v>
      </c>
      <c r="G1098" s="121">
        <v>0.19619907962633323</v>
      </c>
      <c r="H1098" s="120">
        <v>3.591675250302807E-3</v>
      </c>
      <c r="I1098" s="55">
        <v>4.2568065033781188E-2</v>
      </c>
      <c r="J1098" s="6">
        <v>0.39505568303778366</v>
      </c>
      <c r="K1098" s="6">
        <v>0.1912410909345364</v>
      </c>
      <c r="L1098" s="6">
        <v>3.6027352710402472E-3</v>
      </c>
      <c r="M1098" s="6">
        <v>6.3595016281361702E-2</v>
      </c>
      <c r="N1098" s="6">
        <v>4.4760295322022525E-2</v>
      </c>
      <c r="O1098" s="6">
        <v>-1.2851980920911443E-2</v>
      </c>
      <c r="P1098" s="55">
        <v>-1.0285235747336811E-2</v>
      </c>
      <c r="Q1098" s="55">
        <v>-8.9385172583824161E-3</v>
      </c>
      <c r="R1098" s="6">
        <v>2.1128474096127947E-2</v>
      </c>
      <c r="S1098" s="83">
        <v>5.1883553983161877E-2</v>
      </c>
      <c r="T1098" s="87">
        <v>0.4072287357759824</v>
      </c>
      <c r="U1098" s="83">
        <v>5.2652687899750861E-2</v>
      </c>
      <c r="V1098" s="83">
        <v>5.2413468702607498E-2</v>
      </c>
      <c r="W1098" s="29">
        <v>1.0045640787199315</v>
      </c>
      <c r="X1098">
        <v>0.44294365287961096</v>
      </c>
      <c r="Y1098">
        <v>0.43731120604729129</v>
      </c>
      <c r="Z1098" s="5">
        <v>0</v>
      </c>
      <c r="AA1098">
        <v>0</v>
      </c>
      <c r="AB1098" s="5">
        <f>SUM(TBL_DATA[[#This Row],[Consumer.Discretionary.1]:[Utilities.1]])*SQRT(252)</f>
        <v>8.493797645850952E-2</v>
      </c>
      <c r="AC1098" s="5">
        <v>0.28117454959086702</v>
      </c>
      <c r="AD1098" s="5">
        <v>-2.8954654564928996E-2</v>
      </c>
      <c r="AE1098" s="5">
        <v>6.3269580759619998E-2</v>
      </c>
      <c r="AF1098" s="5">
        <v>6.5049420561221996E-2</v>
      </c>
      <c r="AG1098" s="5">
        <v>0</v>
      </c>
      <c r="AH1098" s="5">
        <v>5.3795658097557E-2</v>
      </c>
      <c r="AI1098" s="13">
        <v>0.21666436711287704</v>
      </c>
      <c r="AJ1098" s="13">
        <v>-4.5748677323557002E-2</v>
      </c>
      <c r="AK1098" s="13">
        <v>0</v>
      </c>
      <c r="AL1098" s="13">
        <v>4.4664026163345999E-2</v>
      </c>
      <c r="AM1098" s="13">
        <v>-0.23988140455046703</v>
      </c>
      <c r="AN1098" s="13">
        <v>1.0344440761397879</v>
      </c>
      <c r="AO1098" s="13">
        <v>-0.62441121029325197</v>
      </c>
      <c r="AP1098" s="13">
        <v>0.41003286584653598</v>
      </c>
      <c r="AQ1098" s="13">
        <v>1.6588552864330399</v>
      </c>
      <c r="AR1098" s="19">
        <v>2.1525581816531462E-3</v>
      </c>
      <c r="AS1098" s="19">
        <v>-2.744474549058954E-6</v>
      </c>
      <c r="AT1098" s="19">
        <v>1.6398681110397092E-3</v>
      </c>
      <c r="AU1098" s="19">
        <v>2.3073197228421798E-4</v>
      </c>
      <c r="AV1098" s="19">
        <v>2.3068261993257296E-5</v>
      </c>
      <c r="AW1098" s="19">
        <v>-2.7959341994496847E-4</v>
      </c>
      <c r="AX1098" s="19">
        <v>3.6692752079151437E-4</v>
      </c>
      <c r="AY1098" s="19">
        <v>2.1037351389085281E-3</v>
      </c>
      <c r="AZ1098" s="19">
        <v>-1.0640411938942897E-3</v>
      </c>
      <c r="BA1098" s="19">
        <v>1.8411086215632192E-4</v>
      </c>
      <c r="BB1098" s="19">
        <v>-4.0313753365943786E-6</v>
      </c>
      <c r="BC1098" s="19">
        <v>5.5120843496690827E-4</v>
      </c>
      <c r="BD1098" s="19">
        <v>-8.34386039096644E-4</v>
      </c>
      <c r="BE1098" s="19">
        <v>9.6719966047437145E-4</v>
      </c>
      <c r="BF1098" s="19">
        <v>9.157100894707248E-4</v>
      </c>
      <c r="BG1098" s="19">
        <v>5.3319342948712671E-5</v>
      </c>
      <c r="BH1098" s="19">
        <v>3.697538096337711E-3</v>
      </c>
      <c r="BI1098" t="s">
        <v>889</v>
      </c>
      <c r="BJ1098" t="s">
        <v>858</v>
      </c>
      <c r="BK1098" s="5">
        <v>7.7449552714824677E-2</v>
      </c>
      <c r="BL1098" s="5" t="s">
        <v>1211</v>
      </c>
      <c r="BM1098" s="5" t="s">
        <v>858</v>
      </c>
      <c r="BN1098" s="5">
        <v>-3.0229885131120682E-2</v>
      </c>
      <c r="BO1098" s="5">
        <f xml:space="preserve"> IF(ISBLANK(TBL_DATA[[#This Row],[SMALL.CAP]]),"",  SUM(TBL_DATA[[#This Row],[LARGE.CAP]:[SMALL.CAP]])*SQRT(252))</f>
        <v>8.4937976458509534E-2</v>
      </c>
    </row>
    <row r="1099" spans="1:67" x14ac:dyDescent="0.25">
      <c r="A1099" s="3">
        <f>DATE(YEAR(TBL_DATA[[#This Row],[Date]]), MONTH(TBL_DATA[[#This Row],[Date]]), DAY(TBL_DATA[[#This Row],[Date]]))</f>
        <v>42331</v>
      </c>
      <c r="B1099" s="73" t="s">
        <v>1251</v>
      </c>
      <c r="C1099" s="11">
        <v>2.8171440547772211E-4</v>
      </c>
      <c r="D1099" s="6">
        <v>0.24719125408947495</v>
      </c>
      <c r="E1099" s="83">
        <v>-3.296055964819411E-3</v>
      </c>
      <c r="F1099" s="55">
        <v>0.15409232519034144</v>
      </c>
      <c r="G1099" s="121">
        <v>0.20895249065875432</v>
      </c>
      <c r="H1099" s="120">
        <v>3.5589020825491187E-3</v>
      </c>
      <c r="I1099" s="55">
        <v>4.4568618155825801E-2</v>
      </c>
      <c r="J1099" s="6">
        <v>0.39464618053357398</v>
      </c>
      <c r="K1099" s="6">
        <v>0.18913527663942342</v>
      </c>
      <c r="L1099" s="6">
        <v>3.6032048960033341E-3</v>
      </c>
      <c r="M1099" s="6">
        <v>6.3520663511542716E-2</v>
      </c>
      <c r="N1099" s="6">
        <v>4.4760295322022525E-2</v>
      </c>
      <c r="O1099" s="6">
        <v>-1.257388710359808E-2</v>
      </c>
      <c r="P1099" s="55">
        <v>-1.0297262550479155E-2</v>
      </c>
      <c r="Q1099" s="55">
        <v>-8.9521185913491921E-3</v>
      </c>
      <c r="R1099" s="6">
        <v>1.5190629030600089E-2</v>
      </c>
      <c r="S1099" s="83">
        <v>5.1675288857861726E-2</v>
      </c>
      <c r="T1099" s="87">
        <v>0.29396311789148388</v>
      </c>
      <c r="U1099" s="83">
        <v>4.521609181823294E-2</v>
      </c>
      <c r="V1099" s="83">
        <v>5.2151999301885174E-2</v>
      </c>
      <c r="W1099" s="29">
        <v>0.86700591393431936</v>
      </c>
      <c r="X1099">
        <v>0.45711321426836304</v>
      </c>
      <c r="Y1099">
        <v>0.43489685747246254</v>
      </c>
      <c r="Z1099" s="5">
        <v>0</v>
      </c>
      <c r="AA1099">
        <v>0</v>
      </c>
      <c r="AB1099" s="5">
        <f>SUM(TBL_DATA[[#This Row],[Consumer.Discretionary.1]:[Utilities.1]])*SQRT(252)</f>
        <v>8.23815001967768E-2</v>
      </c>
      <c r="AC1099" s="5">
        <v>0.27714316608762701</v>
      </c>
      <c r="AD1099" s="5">
        <v>-2.6834835480702E-2</v>
      </c>
      <c r="AE1099" s="5">
        <v>6.4792135297562004E-2</v>
      </c>
      <c r="AF1099" s="5">
        <v>6.8198269892178004E-2</v>
      </c>
      <c r="AG1099" s="5">
        <v>0</v>
      </c>
      <c r="AH1099" s="5">
        <v>5.3499145771694005E-2</v>
      </c>
      <c r="AI1099" s="13">
        <v>0.21597582182085498</v>
      </c>
      <c r="AJ1099" s="13">
        <v>-4.5615038310807002E-2</v>
      </c>
      <c r="AK1099" s="13">
        <v>0</v>
      </c>
      <c r="AL1099" s="13">
        <v>4.2233488912523001E-2</v>
      </c>
      <c r="AM1099" s="13">
        <v>-0.23295961621924002</v>
      </c>
      <c r="AN1099" s="13">
        <v>1.0478042826283349</v>
      </c>
      <c r="AO1099" s="13">
        <v>-0.63137174485664505</v>
      </c>
      <c r="AP1099" s="13">
        <v>0.41643253777168987</v>
      </c>
      <c r="AQ1099" s="13">
        <v>1.6791760274849801</v>
      </c>
      <c r="AR1099" s="19">
        <v>2.0961889955149597E-3</v>
      </c>
      <c r="AS1099" s="19">
        <v>-3.4293814455393847E-6</v>
      </c>
      <c r="AT1099" s="19">
        <v>1.5810920314702865E-3</v>
      </c>
      <c r="AU1099" s="19">
        <v>2.229800181898909E-4</v>
      </c>
      <c r="AV1099" s="19">
        <v>2.2419347966798093E-5</v>
      </c>
      <c r="AW1099" s="19">
        <v>-2.7275836672950614E-4</v>
      </c>
      <c r="AX1099" s="19">
        <v>3.556576006660031E-4</v>
      </c>
      <c r="AY1099" s="19">
        <v>2.0472108924321935E-3</v>
      </c>
      <c r="AZ1099" s="19">
        <v>-1.0342232403481931E-3</v>
      </c>
      <c r="BA1099" s="19">
        <v>1.7817677360568835E-4</v>
      </c>
      <c r="BB1099" s="19">
        <v>-3.7679533918667046E-6</v>
      </c>
      <c r="BC1099" s="19">
        <v>5.376864718558903E-4</v>
      </c>
      <c r="BD1099" s="19">
        <v>-8.1686178291435715E-4</v>
      </c>
      <c r="BE1099" s="19">
        <v>9.1656102424698548E-4</v>
      </c>
      <c r="BF1099" s="19">
        <v>8.911687235074495E-4</v>
      </c>
      <c r="BG1099" s="19">
        <v>5.4911409532024866E-5</v>
      </c>
      <c r="BH1099" s="19">
        <v>3.6060808717027224E-3</v>
      </c>
      <c r="BI1099" t="s">
        <v>889</v>
      </c>
      <c r="BJ1099" t="s">
        <v>858</v>
      </c>
      <c r="BK1099" s="5">
        <v>7.8488320112228394E-2</v>
      </c>
      <c r="BL1099" s="5" t="s">
        <v>1211</v>
      </c>
      <c r="BM1099" s="5" t="s">
        <v>858</v>
      </c>
      <c r="BN1099" s="5">
        <v>-3.0974229797720909E-2</v>
      </c>
      <c r="BO1099" s="5">
        <f xml:space="preserve"> IF(ISBLANK(TBL_DATA[[#This Row],[SMALL.CAP]]),"",  SUM(TBL_DATA[[#This Row],[LARGE.CAP]:[SMALL.CAP]])*SQRT(252))</f>
        <v>8.23815001967768E-2</v>
      </c>
    </row>
    <row r="1100" spans="1:67" x14ac:dyDescent="0.25">
      <c r="A1100" s="3">
        <f>DATE(YEAR(TBL_DATA[[#This Row],[Date]]), MONTH(TBL_DATA[[#This Row],[Date]]), DAY(TBL_DATA[[#This Row],[Date]]))</f>
        <v>42332</v>
      </c>
      <c r="B1100" s="73" t="s">
        <v>1252</v>
      </c>
      <c r="C1100" s="11">
        <v>3.1734561509032028E-4</v>
      </c>
      <c r="D1100" s="6">
        <v>0.24758704476513915</v>
      </c>
      <c r="E1100" s="83">
        <v>3.9192379178727421E-3</v>
      </c>
      <c r="F1100" s="55">
        <v>0.16909988888636596</v>
      </c>
      <c r="G1100" s="121">
        <v>0.21287106278589105</v>
      </c>
      <c r="H1100" s="120">
        <v>3.5355971478937464E-3</v>
      </c>
      <c r="I1100" s="55">
        <v>4.3406053591854343E-2</v>
      </c>
      <c r="J1100" s="6">
        <v>0.39338925415928622</v>
      </c>
      <c r="K1100" s="6">
        <v>0.18252312983842145</v>
      </c>
      <c r="L1100" s="6">
        <v>3.6031104258731949E-3</v>
      </c>
      <c r="M1100" s="6">
        <v>6.326159040698312E-2</v>
      </c>
      <c r="N1100" s="6">
        <v>4.4760295322022525E-2</v>
      </c>
      <c r="O1100" s="6">
        <v>-1.2260531756444815E-2</v>
      </c>
      <c r="P1100" s="55">
        <v>-1.0298339023283346E-2</v>
      </c>
      <c r="Q1100" s="55">
        <v>-8.9586813201574331E-3</v>
      </c>
      <c r="R1100" s="6">
        <v>1.7354677129918672E-2</v>
      </c>
      <c r="S1100" s="83">
        <v>5.1656829384082871E-2</v>
      </c>
      <c r="T1100" s="87">
        <v>0.33596094334171828</v>
      </c>
      <c r="U1100" s="83">
        <v>4.5836211848100827E-2</v>
      </c>
      <c r="V1100" s="83">
        <v>5.2149871071134508E-2</v>
      </c>
      <c r="W1100" s="29">
        <v>0.87893240973843256</v>
      </c>
      <c r="X1100">
        <v>0.46137952142015487</v>
      </c>
      <c r="Y1100">
        <v>0.42722725783641363</v>
      </c>
      <c r="Z1100" s="5">
        <v>0</v>
      </c>
      <c r="AA1100">
        <v>0</v>
      </c>
      <c r="AB1100" s="5">
        <f>SUM(TBL_DATA[[#This Row],[Consumer.Discretionary.1]:[Utilities.1]])*SQRT(252)</f>
        <v>8.1870308149024018E-2</v>
      </c>
      <c r="AC1100" s="5">
        <v>0.27022628099406393</v>
      </c>
      <c r="AD1100" s="5">
        <v>-2.5445594585715998E-2</v>
      </c>
      <c r="AE1100" s="5">
        <v>6.5753142770078002E-2</v>
      </c>
      <c r="AF1100" s="5">
        <v>6.3027391963530008E-2</v>
      </c>
      <c r="AG1100" s="5">
        <v>0</v>
      </c>
      <c r="AH1100" s="5">
        <v>5.3233369842126003E-2</v>
      </c>
      <c r="AI1100" s="13">
        <v>0.21161419387449898</v>
      </c>
      <c r="AJ1100" s="13">
        <v>-4.5032874131766001E-2</v>
      </c>
      <c r="AK1100" s="13">
        <v>0</v>
      </c>
      <c r="AL1100" s="13">
        <v>4.7631912740746997E-2</v>
      </c>
      <c r="AM1100" s="13">
        <v>-0.23985468534328203</v>
      </c>
      <c r="AN1100" s="13">
        <v>1.0404839025625281</v>
      </c>
      <c r="AO1100" s="13">
        <v>-0.6393307644382481</v>
      </c>
      <c r="AP1100" s="13">
        <v>0.40115313812428</v>
      </c>
      <c r="AQ1100" s="13">
        <v>1.6798146670007763</v>
      </c>
      <c r="AR1100" s="19">
        <v>2.1807845493848768E-3</v>
      </c>
      <c r="AS1100" s="19">
        <v>-5.8708029946077249E-5</v>
      </c>
      <c r="AT1100" s="19">
        <v>1.5836617536058931E-3</v>
      </c>
      <c r="AU1100" s="19">
        <v>2.341211155844468E-4</v>
      </c>
      <c r="AV1100" s="19">
        <v>2.1703708040872652E-5</v>
      </c>
      <c r="AW1100" s="19">
        <v>-2.6228493469028101E-4</v>
      </c>
      <c r="AX1100" s="19">
        <v>3.3048725556625834E-4</v>
      </c>
      <c r="AY1100" s="19">
        <v>1.9143043823817761E-3</v>
      </c>
      <c r="AZ1100" s="19">
        <v>-9.3567868549766905E-4</v>
      </c>
      <c r="BA1100" s="19">
        <v>1.5140503081719761E-4</v>
      </c>
      <c r="BB1100" s="19">
        <v>-2.4514994724775486E-6</v>
      </c>
      <c r="BC1100" s="19">
        <v>5.2295280370414428E-4</v>
      </c>
      <c r="BD1100" s="19">
        <v>-7.5715580157329572E-4</v>
      </c>
      <c r="BE1100" s="19">
        <v>8.1243808901819176E-4</v>
      </c>
      <c r="BF1100" s="19">
        <v>8.648616240090986E-4</v>
      </c>
      <c r="BG1100" s="19">
        <v>5.9451048321957557E-5</v>
      </c>
      <c r="BH1100" s="19">
        <v>3.6547968822947204E-3</v>
      </c>
      <c r="BI1100" t="s">
        <v>889</v>
      </c>
      <c r="BJ1100" t="s">
        <v>858</v>
      </c>
      <c r="BK1100" s="5">
        <v>7.865915447473526E-2</v>
      </c>
      <c r="BL1100" s="5" t="s">
        <v>1211</v>
      </c>
      <c r="BM1100" s="5" t="s">
        <v>858</v>
      </c>
      <c r="BN1100" s="5">
        <v>-3.1437896192073822E-2</v>
      </c>
      <c r="BO1100" s="5">
        <f xml:space="preserve"> IF(ISBLANK(TBL_DATA[[#This Row],[SMALL.CAP]]),"",  SUM(TBL_DATA[[#This Row],[LARGE.CAP]:[SMALL.CAP]])*SQRT(252))</f>
        <v>8.1870308149024018E-2</v>
      </c>
    </row>
    <row r="1101" spans="1:67" x14ac:dyDescent="0.25">
      <c r="A1101" s="3">
        <f>DATE(YEAR(TBL_DATA[[#This Row],[Date]]), MONTH(TBL_DATA[[#This Row],[Date]]), DAY(TBL_DATA[[#This Row],[Date]]))</f>
        <v>42333</v>
      </c>
      <c r="B1101" s="73" t="s">
        <v>1253</v>
      </c>
      <c r="C1101" s="11">
        <v>2.7099728435170862E-3</v>
      </c>
      <c r="D1101" s="6">
        <v>0.25096797177637642</v>
      </c>
      <c r="E1101" s="83">
        <v>2.1801866595634989E-2</v>
      </c>
      <c r="F1101" s="55">
        <v>0.17606019803594539</v>
      </c>
      <c r="G1101" s="121">
        <v>0.21310085230841855</v>
      </c>
      <c r="H1101" s="120">
        <v>3.5403363825253528E-3</v>
      </c>
      <c r="I1101" s="55">
        <v>6.833498939094107E-2</v>
      </c>
      <c r="J1101" s="6">
        <v>0.45520234568335033</v>
      </c>
      <c r="K1101" s="6">
        <v>0.20043034383275793</v>
      </c>
      <c r="L1101" s="6">
        <v>3.5687254894894256E-3</v>
      </c>
      <c r="M1101" s="6">
        <v>6.3355636893913825E-2</v>
      </c>
      <c r="N1101" s="6">
        <v>4.4760295322022525E-2</v>
      </c>
      <c r="O1101" s="6">
        <v>-9.5837846210347077E-3</v>
      </c>
      <c r="P1101" s="55">
        <v>-1.0303040154049708E-2</v>
      </c>
      <c r="Q1101" s="55">
        <v>-8.96139087752423E-3</v>
      </c>
      <c r="R1101" s="6">
        <v>2.8219354349771075E-2</v>
      </c>
      <c r="S1101" s="83">
        <v>5.1650374883560432E-2</v>
      </c>
      <c r="T1101" s="87">
        <v>0.54635333070453451</v>
      </c>
      <c r="U1101" s="83">
        <v>5.6663242582307038E-2</v>
      </c>
      <c r="V1101" s="83">
        <v>5.2048314303559329E-2</v>
      </c>
      <c r="W1101" s="29">
        <v>1.0886662390607358</v>
      </c>
      <c r="X1101">
        <v>0.4616284786583455</v>
      </c>
      <c r="Y1101">
        <v>0.44769447599089029</v>
      </c>
      <c r="Z1101" s="5">
        <v>0</v>
      </c>
      <c r="AA1101">
        <v>0</v>
      </c>
      <c r="AB1101" s="5">
        <f>SUM(TBL_DATA[[#This Row],[Consumer.Discretionary.1]:[Utilities.1]])*SQRT(252)</f>
        <v>7.9418417944854075E-2</v>
      </c>
      <c r="AC1101" s="5">
        <v>0.24963517834868496</v>
      </c>
      <c r="AD1101" s="5">
        <v>-2.4287952467158997E-2</v>
      </c>
      <c r="AE1101" s="5">
        <v>6.2717622448290003E-2</v>
      </c>
      <c r="AF1101" s="5">
        <v>6.4620193036612997E-2</v>
      </c>
      <c r="AG1101" s="5">
        <v>0</v>
      </c>
      <c r="AH1101" s="5">
        <v>5.4592142212934E-2</v>
      </c>
      <c r="AI1101" s="13">
        <v>0.21381437074548601</v>
      </c>
      <c r="AJ1101" s="13">
        <v>-4.4874607753851006E-2</v>
      </c>
      <c r="AK1101" s="13">
        <v>0</v>
      </c>
      <c r="AL1101" s="13">
        <v>4.9381306420219005E-2</v>
      </c>
      <c r="AM1101" s="13">
        <v>-0.24407034957205803</v>
      </c>
      <c r="AN1101" s="13">
        <v>1.017754286513886</v>
      </c>
      <c r="AO1101" s="13">
        <v>-0.63622638309472701</v>
      </c>
      <c r="AP1101" s="13">
        <v>0.38152790341915899</v>
      </c>
      <c r="AQ1101" s="13">
        <v>1.653980669608613</v>
      </c>
      <c r="AR1101" s="19">
        <v>2.0945748094653212E-3</v>
      </c>
      <c r="AS1101" s="19">
        <v>-5.8508428749676241E-5</v>
      </c>
      <c r="AT1101" s="19">
        <v>1.5554346527033359E-3</v>
      </c>
      <c r="AU1101" s="19">
        <v>2.2288130157346571E-4</v>
      </c>
      <c r="AV1101" s="19">
        <v>2.110525793600738E-5</v>
      </c>
      <c r="AW1101" s="19">
        <v>-2.562414075695328E-4</v>
      </c>
      <c r="AX1101" s="19">
        <v>3.1792383607865798E-4</v>
      </c>
      <c r="AY1101" s="19">
        <v>1.8752375155458797E-3</v>
      </c>
      <c r="AZ1101" s="19">
        <v>-9.1270902741627828E-4</v>
      </c>
      <c r="BA1101" s="19">
        <v>1.4540198139590066E-4</v>
      </c>
      <c r="BB1101" s="19">
        <v>-2.2104100041947353E-6</v>
      </c>
      <c r="BC1101" s="19">
        <v>4.8573631250005043E-4</v>
      </c>
      <c r="BD1101" s="19">
        <v>-7.3536171808628176E-4</v>
      </c>
      <c r="BE1101" s="19">
        <v>7.8824949790564356E-4</v>
      </c>
      <c r="BF1101" s="19">
        <v>8.2464112747809609E-4</v>
      </c>
      <c r="BG1101" s="19">
        <v>5.2083665425966095E-5</v>
      </c>
      <c r="BH1101" s="19">
        <v>3.5875411957354132E-3</v>
      </c>
      <c r="BI1101" t="s">
        <v>889</v>
      </c>
      <c r="BJ1101" t="s">
        <v>858</v>
      </c>
      <c r="BK1101" s="5">
        <v>8.1037357449531555E-2</v>
      </c>
      <c r="BL1101" s="5" t="s">
        <v>1211</v>
      </c>
      <c r="BM1101" s="5" t="s">
        <v>858</v>
      </c>
      <c r="BN1101" s="5">
        <v>-3.1986203044652939E-2</v>
      </c>
      <c r="BO1101" s="5">
        <f xml:space="preserve"> IF(ISBLANK(TBL_DATA[[#This Row],[SMALL.CAP]]),"",  SUM(TBL_DATA[[#This Row],[LARGE.CAP]:[SMALL.CAP]])*SQRT(252))</f>
        <v>7.9418417944854075E-2</v>
      </c>
    </row>
    <row r="1102" spans="1:67" x14ac:dyDescent="0.25">
      <c r="A1102" s="3">
        <f>DATE(YEAR(TBL_DATA[[#This Row],[Date]]), MONTH(TBL_DATA[[#This Row],[Date]]), DAY(TBL_DATA[[#This Row],[Date]]))</f>
        <v>42335</v>
      </c>
      <c r="B1102" s="73" t="s">
        <v>1254</v>
      </c>
      <c r="C1102" s="11">
        <v>2.3731230518599612E-3</v>
      </c>
      <c r="D1102" s="6">
        <v>0.25393667270733755</v>
      </c>
      <c r="E1102" s="83">
        <v>3.4664440510168815E-2</v>
      </c>
      <c r="F1102" s="55">
        <v>0.17599462972779015</v>
      </c>
      <c r="G1102" s="121">
        <v>0.2122265416660791</v>
      </c>
      <c r="H1102" s="120">
        <v>3.5482631487100914E-3</v>
      </c>
      <c r="I1102" s="55">
        <v>8.3398820198673063E-2</v>
      </c>
      <c r="J1102" s="6">
        <v>0.46053562917985646</v>
      </c>
      <c r="K1102" s="6">
        <v>0.203995636596768</v>
      </c>
      <c r="L1102" s="6">
        <v>3.5667516658927823E-3</v>
      </c>
      <c r="M1102" s="6">
        <v>6.3462243186942713E-2</v>
      </c>
      <c r="N1102" s="6">
        <v>4.4734132324244801E-2</v>
      </c>
      <c r="O1102" s="6">
        <v>-7.2334050693829699E-3</v>
      </c>
      <c r="P1102" s="55">
        <v>-1.0270983070819908E-2</v>
      </c>
      <c r="Q1102" s="55">
        <v>-8.9270762484322547E-3</v>
      </c>
      <c r="R1102" s="6">
        <v>2.9730461141252773E-2</v>
      </c>
      <c r="S1102" s="83">
        <v>5.170124807850443E-2</v>
      </c>
      <c r="T1102" s="87">
        <v>0.5750433934613981</v>
      </c>
      <c r="U1102" s="83">
        <v>5.8622429081274463E-2</v>
      </c>
      <c r="V1102" s="83">
        <v>5.2098231704379626E-2</v>
      </c>
      <c r="W1102" s="29">
        <v>1.1252287681070445</v>
      </c>
      <c r="X1102">
        <v>0.46068052017214611</v>
      </c>
      <c r="Y1102">
        <v>0.45165876123105142</v>
      </c>
      <c r="Z1102" s="5">
        <v>0</v>
      </c>
      <c r="AA1102">
        <v>0</v>
      </c>
      <c r="AB1102" s="5">
        <f>SUM(TBL_DATA[[#This Row],[Consumer.Discretionary.1]:[Utilities.1]])*SQRT(252)</f>
        <v>7.7615811852004515E-2</v>
      </c>
      <c r="AC1102" s="5">
        <v>0.26180540020849896</v>
      </c>
      <c r="AD1102" s="5">
        <v>-2.3627297954893999E-2</v>
      </c>
      <c r="AE1102" s="5">
        <v>5.9248930632074995E-2</v>
      </c>
      <c r="AF1102" s="5">
        <v>7.2791509317682995E-2</v>
      </c>
      <c r="AG1102" s="5">
        <v>0</v>
      </c>
      <c r="AH1102" s="5">
        <v>5.4239878984423E-2</v>
      </c>
      <c r="AI1102" s="13">
        <v>0.21131347661229508</v>
      </c>
      <c r="AJ1102" s="13">
        <v>-4.4988640987617998E-2</v>
      </c>
      <c r="AK1102" s="13">
        <v>0</v>
      </c>
      <c r="AL1102" s="13">
        <v>5.0061211589222998E-2</v>
      </c>
      <c r="AM1102" s="13">
        <v>-0.23494997862559197</v>
      </c>
      <c r="AN1102" s="13">
        <v>1.0089822203636452</v>
      </c>
      <c r="AO1102" s="13">
        <v>-0.60308773058755094</v>
      </c>
      <c r="AP1102" s="13">
        <v>0.40589448977609421</v>
      </c>
      <c r="AQ1102" s="13">
        <v>1.612069950951196</v>
      </c>
      <c r="AR1102" s="19">
        <v>2.1694897422192298E-3</v>
      </c>
      <c r="AS1102" s="19">
        <v>-9.6950601435724505E-5</v>
      </c>
      <c r="AT1102" s="19">
        <v>1.4863710582994404E-3</v>
      </c>
      <c r="AU1102" s="19">
        <v>2.1213554183912306E-4</v>
      </c>
      <c r="AV1102" s="19">
        <v>2.058498545710429E-5</v>
      </c>
      <c r="AW1102" s="19">
        <v>-2.4556770017823584E-4</v>
      </c>
      <c r="AX1102" s="19">
        <v>3.0554486679034809E-4</v>
      </c>
      <c r="AY1102" s="19">
        <v>1.7886879320582389E-3</v>
      </c>
      <c r="AZ1102" s="19">
        <v>-8.7396369289506615E-4</v>
      </c>
      <c r="BA1102" s="19">
        <v>1.2449308451145037E-4</v>
      </c>
      <c r="BB1102" s="19">
        <v>-1.4886460282047687E-6</v>
      </c>
      <c r="BC1102" s="19">
        <v>4.0128868073636102E-4</v>
      </c>
      <c r="BD1102" s="19">
        <v>-7.1195788189268197E-4</v>
      </c>
      <c r="BE1102" s="19">
        <v>7.4598560165733778E-4</v>
      </c>
      <c r="BF1102" s="19">
        <v>8.3920249423131217E-4</v>
      </c>
      <c r="BG1102" s="19">
        <v>4.7876579445648995E-5</v>
      </c>
      <c r="BH1102" s="19">
        <v>3.5669410964597266E-3</v>
      </c>
      <c r="BI1102" t="s">
        <v>889</v>
      </c>
      <c r="BJ1102" t="s">
        <v>858</v>
      </c>
      <c r="BK1102" s="5">
        <v>7.9904422163963318E-2</v>
      </c>
      <c r="BL1102" s="5" t="s">
        <v>1211</v>
      </c>
      <c r="BM1102" s="5" t="s">
        <v>858</v>
      </c>
      <c r="BN1102" s="5">
        <v>-3.1952101737260818E-2</v>
      </c>
      <c r="BO1102" s="5">
        <f xml:space="preserve"> IF(ISBLANK(TBL_DATA[[#This Row],[SMALL.CAP]]),"",  SUM(TBL_DATA[[#This Row],[LARGE.CAP]:[SMALL.CAP]])*SQRT(252))</f>
        <v>7.7615811852004543E-2</v>
      </c>
    </row>
    <row r="1103" spans="1:67" x14ac:dyDescent="0.25">
      <c r="A1103" s="3">
        <f>DATE(YEAR(TBL_DATA[[#This Row],[Date]]), MONTH(TBL_DATA[[#This Row],[Date]]), DAY(TBL_DATA[[#This Row],[Date]]))</f>
        <v>42338</v>
      </c>
      <c r="B1103" s="73" t="s">
        <v>1255</v>
      </c>
      <c r="C1103" s="11">
        <v>-5.2496330477998492E-4</v>
      </c>
      <c r="D1103" s="6">
        <v>0.25327840196764817</v>
      </c>
      <c r="E1103" s="83">
        <v>3.2956798665109588E-2</v>
      </c>
      <c r="F1103" s="55">
        <v>0.17659229229461421</v>
      </c>
      <c r="G1103" s="121">
        <v>0.21206728045309467</v>
      </c>
      <c r="H1103" s="120">
        <v>3.5476798127885216E-3</v>
      </c>
      <c r="I1103" s="55">
        <v>8.1957340444345217E-2</v>
      </c>
      <c r="J1103" s="6">
        <v>0.45998311538768966</v>
      </c>
      <c r="K1103" s="6">
        <v>0.20317113764536973</v>
      </c>
      <c r="L1103" s="6">
        <v>3.5676511130270437E-3</v>
      </c>
      <c r="M1103" s="6">
        <v>6.3445397032871456E-2</v>
      </c>
      <c r="N1103" s="6">
        <v>4.4717969019561481E-2</v>
      </c>
      <c r="O1103" s="6">
        <v>-7.7545711019330055E-3</v>
      </c>
      <c r="P1103" s="55">
        <v>-1.0263840930299839E-2</v>
      </c>
      <c r="Q1103" s="55">
        <v>-8.920290850130087E-3</v>
      </c>
      <c r="R1103" s="6">
        <v>3.154563263415544E-2</v>
      </c>
      <c r="S1103" s="83">
        <v>5.1684872176357144E-2</v>
      </c>
      <c r="T1103" s="87">
        <v>0.61034556739381374</v>
      </c>
      <c r="U1103" s="83">
        <v>5.971096046483515E-2</v>
      </c>
      <c r="V1103" s="83">
        <v>5.2079512467204811E-2</v>
      </c>
      <c r="W1103" s="29">
        <v>1.1465345514214629</v>
      </c>
      <c r="X1103">
        <v>0.46050763343629231</v>
      </c>
      <c r="Y1103">
        <v>0.45074509164867205</v>
      </c>
      <c r="Z1103" s="5">
        <v>0</v>
      </c>
      <c r="AA1103">
        <v>0</v>
      </c>
      <c r="AB1103" s="5">
        <f>SUM(TBL_DATA[[#This Row],[Consumer.Discretionary.1]:[Utilities.1]])*SQRT(252)</f>
        <v>7.565432332987089E-2</v>
      </c>
      <c r="AC1103" s="5">
        <v>0.25347141856234101</v>
      </c>
      <c r="AD1103" s="5">
        <v>-2.2384095732248002E-2</v>
      </c>
      <c r="AE1103" s="5">
        <v>5.3037906306772999E-2</v>
      </c>
      <c r="AF1103" s="5">
        <v>5.9953374662147993E-2</v>
      </c>
      <c r="AG1103" s="5">
        <v>0</v>
      </c>
      <c r="AH1103" s="5">
        <v>5.4092138230272001E-2</v>
      </c>
      <c r="AI1103" s="13">
        <v>0.21816699157927899</v>
      </c>
      <c r="AJ1103" s="13">
        <v>-4.5763559146347998E-2</v>
      </c>
      <c r="AK1103" s="13">
        <v>0</v>
      </c>
      <c r="AL1103" s="13">
        <v>5.0334236422433995E-2</v>
      </c>
      <c r="AM1103" s="13">
        <v>-0.24601498047158699</v>
      </c>
      <c r="AN1103" s="13">
        <v>0.99854390183787201</v>
      </c>
      <c r="AO1103" s="13">
        <v>-0.6236504714248079</v>
      </c>
      <c r="AP1103" s="13">
        <v>0.37489343041306411</v>
      </c>
      <c r="AQ1103" s="13">
        <v>1.6221943732626798</v>
      </c>
      <c r="AR1103" s="19">
        <v>2.1124841330766924E-3</v>
      </c>
      <c r="AS1103" s="19">
        <v>-7.8191224524734373E-5</v>
      </c>
      <c r="AT1103" s="19">
        <v>1.4221370459596972E-3</v>
      </c>
      <c r="AU1103" s="19">
        <v>2.1938724752982905E-4</v>
      </c>
      <c r="AV1103" s="19">
        <v>2.008529830910872E-5</v>
      </c>
      <c r="AW1103" s="19">
        <v>-2.3344410803997938E-4</v>
      </c>
      <c r="AX1103" s="19">
        <v>2.869682203425391E-4</v>
      </c>
      <c r="AY1103" s="19">
        <v>1.70948631524753E-3</v>
      </c>
      <c r="AZ1103" s="19">
        <v>-8.3050717104616483E-4</v>
      </c>
      <c r="BA1103" s="19">
        <v>1.3828206194646596E-4</v>
      </c>
      <c r="BB1103" s="19">
        <v>-9.1341076026241195E-7</v>
      </c>
      <c r="BC1103" s="19">
        <v>4.224140912908473E-4</v>
      </c>
      <c r="BD1103" s="19">
        <v>-6.8952696127366937E-4</v>
      </c>
      <c r="BE1103" s="19">
        <v>7.4684604795592201E-4</v>
      </c>
      <c r="BF1103" s="19">
        <v>8.8188257802915629E-4</v>
      </c>
      <c r="BG1103" s="19">
        <v>7.2950979028760186E-5</v>
      </c>
      <c r="BH1103" s="19">
        <v>3.3312076730097071E-3</v>
      </c>
      <c r="BI1103" t="s">
        <v>889</v>
      </c>
      <c r="BJ1103" t="s">
        <v>858</v>
      </c>
      <c r="BK1103" s="5">
        <v>8.1196881830692291E-2</v>
      </c>
      <c r="BL1103" s="5" t="s">
        <v>1211</v>
      </c>
      <c r="BM1103" s="5" t="s">
        <v>858</v>
      </c>
      <c r="BN1103" s="5">
        <v>-3.0823763459920883E-2</v>
      </c>
      <c r="BO1103" s="5">
        <f xml:space="preserve"> IF(ISBLANK(TBL_DATA[[#This Row],[SMALL.CAP]]),"",  SUM(TBL_DATA[[#This Row],[LARGE.CAP]:[SMALL.CAP]])*SQRT(252))</f>
        <v>7.5654323329870904E-2</v>
      </c>
    </row>
    <row r="1104" spans="1:67" x14ac:dyDescent="0.25">
      <c r="A1104" s="3">
        <f>DATE(YEAR(TBL_DATA[[#This Row],[Date]]), MONTH(TBL_DATA[[#This Row],[Date]]), DAY(TBL_DATA[[#This Row],[Date]]))</f>
        <v>42339</v>
      </c>
      <c r="B1104" s="73" t="s">
        <v>1256</v>
      </c>
      <c r="C1104" s="11">
        <v>2.8920314442662603E-3</v>
      </c>
      <c r="D1104" s="6">
        <v>0.25690292251455826</v>
      </c>
      <c r="E1104" s="83">
        <v>3.8898378523494204E-2</v>
      </c>
      <c r="F1104" s="55">
        <v>0.17549839388741167</v>
      </c>
      <c r="G1104" s="121">
        <v>0.18809033204499592</v>
      </c>
      <c r="H1104" s="120">
        <v>3.5488134325768333E-3</v>
      </c>
      <c r="I1104" s="55">
        <v>8.7486905876511312E-2</v>
      </c>
      <c r="J1104" s="6">
        <v>0.46023934426426055</v>
      </c>
      <c r="K1104" s="6">
        <v>0.17842395199042937</v>
      </c>
      <c r="L1104" s="6">
        <v>3.5698765384586089E-3</v>
      </c>
      <c r="M1104" s="6">
        <v>6.2521527829781529E-2</v>
      </c>
      <c r="N1104" s="6">
        <v>4.3320934285524929E-2</v>
      </c>
      <c r="O1104" s="6">
        <v>-4.8849661211304296E-3</v>
      </c>
      <c r="P1104" s="55">
        <v>-9.976042952374916E-3</v>
      </c>
      <c r="Q1104" s="55">
        <v>-8.6520571684335357E-3</v>
      </c>
      <c r="R1104" s="6">
        <v>2.7949821840099753E-2</v>
      </c>
      <c r="S1104" s="83">
        <v>5.153416078938259E-2</v>
      </c>
      <c r="T1104" s="87">
        <v>0.54235523411993081</v>
      </c>
      <c r="U1104" s="83">
        <v>5.7161264483560181E-2</v>
      </c>
      <c r="V1104" s="83">
        <v>5.1969239049987563E-2</v>
      </c>
      <c r="W1104" s="29">
        <v>1.0999057428679795</v>
      </c>
      <c r="X1104">
        <v>0.43369382292695385</v>
      </c>
      <c r="Y1104">
        <v>0.42240259467767166</v>
      </c>
      <c r="Z1104" s="5">
        <v>0</v>
      </c>
      <c r="AA1104">
        <v>0</v>
      </c>
      <c r="AB1104" s="5">
        <f>SUM(TBL_DATA[[#This Row],[Consumer.Discretionary.1]:[Utilities.1]])*SQRT(252)</f>
        <v>7.5590204635850089E-2</v>
      </c>
      <c r="AC1104" s="5">
        <v>0.25892073596908799</v>
      </c>
      <c r="AD1104" s="5">
        <v>-2.2822682384877002E-2</v>
      </c>
      <c r="AE1104" s="5">
        <v>5.6005606544241998E-2</v>
      </c>
      <c r="AF1104" s="5">
        <v>7.2863938776951992E-2</v>
      </c>
      <c r="AG1104" s="5">
        <v>0</v>
      </c>
      <c r="AH1104" s="5">
        <v>5.6548917717819003E-2</v>
      </c>
      <c r="AI1104" s="13">
        <v>0.221522167645815</v>
      </c>
      <c r="AJ1104" s="13">
        <v>-4.2979799977716004E-2</v>
      </c>
      <c r="AK1104" s="13">
        <v>0</v>
      </c>
      <c r="AL1104" s="13">
        <v>5.0305879631873988E-2</v>
      </c>
      <c r="AM1104" s="13">
        <v>-0.209422301468944</v>
      </c>
      <c r="AN1104" s="13">
        <v>1.0060376047933359</v>
      </c>
      <c r="AO1104" s="13">
        <v>-0.56509514233908298</v>
      </c>
      <c r="AP1104" s="13">
        <v>0.44094246245425295</v>
      </c>
      <c r="AQ1104" s="13">
        <v>1.571132747132419</v>
      </c>
      <c r="AR1104" s="19">
        <v>2.049686076881259E-3</v>
      </c>
      <c r="AS1104" s="19">
        <v>-1.5795537959647178E-4</v>
      </c>
      <c r="AT1104" s="19">
        <v>1.4337295253999973E-3</v>
      </c>
      <c r="AU1104" s="19">
        <v>3.5007656710566321E-4</v>
      </c>
      <c r="AV1104" s="19">
        <v>1.8348219437035462E-5</v>
      </c>
      <c r="AW1104" s="19">
        <v>-1.8632982164999964E-4</v>
      </c>
      <c r="AX1104" s="19">
        <v>2.9738344422959953E-4</v>
      </c>
      <c r="AY1104" s="19">
        <v>1.6739854322132841E-3</v>
      </c>
      <c r="AZ1104" s="19">
        <v>-8.445548778801661E-4</v>
      </c>
      <c r="BA1104" s="19">
        <v>1.2944975137392674E-4</v>
      </c>
      <c r="BB1104" s="19">
        <v>-2.0836275393411687E-6</v>
      </c>
      <c r="BC1104" s="19">
        <v>4.879157933969284E-4</v>
      </c>
      <c r="BD1104" s="19">
        <v>-6.9747724085491029E-4</v>
      </c>
      <c r="BE1104" s="19">
        <v>7.8856838359712131E-4</v>
      </c>
      <c r="BF1104" s="19">
        <v>9.1460580573063746E-4</v>
      </c>
      <c r="BG1104" s="19">
        <v>6.4321671381981012E-5</v>
      </c>
      <c r="BH1104" s="19">
        <v>3.2038008967230306E-3</v>
      </c>
      <c r="BI1104" t="s">
        <v>889</v>
      </c>
      <c r="BJ1104" t="s">
        <v>858</v>
      </c>
      <c r="BK1104" s="5">
        <v>8.2597903907299042E-2</v>
      </c>
      <c r="BL1104" s="5" t="s">
        <v>1211</v>
      </c>
      <c r="BM1104" s="5" t="s">
        <v>858</v>
      </c>
      <c r="BN1104" s="5">
        <v>-3.0201395973563194E-2</v>
      </c>
      <c r="BO1104" s="5">
        <f xml:space="preserve"> IF(ISBLANK(TBL_DATA[[#This Row],[SMALL.CAP]]),"",  SUM(TBL_DATA[[#This Row],[LARGE.CAP]:[SMALL.CAP]])*SQRT(252))</f>
        <v>7.5590204635850117E-2</v>
      </c>
    </row>
    <row r="1105" spans="1:67" x14ac:dyDescent="0.25">
      <c r="A1105" s="3">
        <f>DATE(YEAR(TBL_DATA[[#This Row],[Date]]), MONTH(TBL_DATA[[#This Row],[Date]]), DAY(TBL_DATA[[#This Row],[Date]]))</f>
        <v>42340</v>
      </c>
      <c r="B1105" s="73" t="s">
        <v>1257</v>
      </c>
      <c r="C1105" s="11">
        <v>-1.3717508361421077E-3</v>
      </c>
      <c r="D1105" s="6">
        <v>0.2551787648796493</v>
      </c>
      <c r="E1105" s="83">
        <v>3.6292010728936841E-2</v>
      </c>
      <c r="F1105" s="55">
        <v>0.17066321431415854</v>
      </c>
      <c r="G1105" s="121">
        <v>0.17643138811330267</v>
      </c>
      <c r="H1105" s="120">
        <v>3.5446416289658966E-3</v>
      </c>
      <c r="I1105" s="55">
        <v>7.3578681350724207E-2</v>
      </c>
      <c r="J1105" s="6">
        <v>0.45004455520205111</v>
      </c>
      <c r="K1105" s="6">
        <v>0.17199777207508332</v>
      </c>
      <c r="L1105" s="6">
        <v>3.5541699703799039E-3</v>
      </c>
      <c r="M1105" s="6">
        <v>6.2004428776461951E-2</v>
      </c>
      <c r="N1105" s="6">
        <v>4.3407719921652134E-2</v>
      </c>
      <c r="O1105" s="6">
        <v>-6.2500160009114625E-3</v>
      </c>
      <c r="P1105" s="55">
        <v>-9.9869441608928487E-3</v>
      </c>
      <c r="Q1105" s="55">
        <v>-8.6739087138873912E-3</v>
      </c>
      <c r="R1105" s="6">
        <v>3.4779072969887359E-2</v>
      </c>
      <c r="S1105" s="83">
        <v>5.1313056860342043E-2</v>
      </c>
      <c r="T1105" s="87">
        <v>0.67778212988840303</v>
      </c>
      <c r="U1105" s="83">
        <v>6.2039933416667692E-2</v>
      </c>
      <c r="V1105" s="83">
        <v>5.1761286973099729E-2</v>
      </c>
      <c r="W1105" s="29">
        <v>1.1985778763366097</v>
      </c>
      <c r="X1105">
        <v>0.4200373651394631</v>
      </c>
      <c r="Y1105">
        <v>0.41472614105585792</v>
      </c>
      <c r="Z1105" s="5">
        <v>0</v>
      </c>
      <c r="AA1105">
        <v>0</v>
      </c>
      <c r="AB1105" s="5">
        <f>SUM(TBL_DATA[[#This Row],[Consumer.Discretionary.1]:[Utilities.1]])*SQRT(252)</f>
        <v>8.6798632109577029E-2</v>
      </c>
      <c r="AC1105" s="5">
        <v>0.24385358359334802</v>
      </c>
      <c r="AD1105" s="5">
        <v>-2.4529787392615996E-2</v>
      </c>
      <c r="AE1105" s="5">
        <v>5.7891850946607003E-2</v>
      </c>
      <c r="AF1105" s="5">
        <v>8.4439180588703991E-2</v>
      </c>
      <c r="AG1105" s="5">
        <v>0</v>
      </c>
      <c r="AH1105" s="5">
        <v>5.4671618468782997E-2</v>
      </c>
      <c r="AI1105" s="13">
        <v>0.23812865425480592</v>
      </c>
      <c r="AJ1105" s="13">
        <v>-4.1409771578094001E-2</v>
      </c>
      <c r="AK1105" s="13">
        <v>0</v>
      </c>
      <c r="AL1105" s="13">
        <v>4.3016638476372999E-2</v>
      </c>
      <c r="AM1105" s="13">
        <v>-0.22012323607144199</v>
      </c>
      <c r="AN1105" s="13">
        <v>1.0296991804508988</v>
      </c>
      <c r="AO1105" s="13">
        <v>-0.59376044916442994</v>
      </c>
      <c r="AP1105" s="13">
        <v>0.43593873128646887</v>
      </c>
      <c r="AQ1105" s="13">
        <v>1.6234596296153287</v>
      </c>
      <c r="AR1105" s="19">
        <v>2.1129544150524969E-3</v>
      </c>
      <c r="AS1105" s="19">
        <v>-1.7208781503786442E-4</v>
      </c>
      <c r="AT1105" s="19">
        <v>1.3161045226356145E-3</v>
      </c>
      <c r="AU1105" s="19">
        <v>3.9683043325567692E-4</v>
      </c>
      <c r="AV1105" s="19">
        <v>1.6235078325586698E-5</v>
      </c>
      <c r="AW1105" s="19">
        <v>-1.1750034033941528E-4</v>
      </c>
      <c r="AX1105" s="19">
        <v>6.4655256412621937E-4</v>
      </c>
      <c r="AY1105" s="19">
        <v>1.8876269386873348E-3</v>
      </c>
      <c r="AZ1105" s="19">
        <v>-9.5231373982607485E-4</v>
      </c>
      <c r="BA1105" s="19">
        <v>3.3238911571119929E-4</v>
      </c>
      <c r="BB1105" s="19">
        <v>1.0087012789046631E-6</v>
      </c>
      <c r="BC1105" s="19">
        <v>1.0646620169109033E-3</v>
      </c>
      <c r="BD1105" s="19">
        <v>-8.4407264115984469E-4</v>
      </c>
      <c r="BE1105" s="19">
        <v>5.9532033214065427E-4</v>
      </c>
      <c r="BF1105" s="19">
        <v>1.7711432981382396E-3</v>
      </c>
      <c r="BG1105" s="19">
        <v>3.5578493816735038E-6</v>
      </c>
      <c r="BH1105" s="19">
        <v>2.8771890184580541E-3</v>
      </c>
      <c r="BI1105" t="s">
        <v>889</v>
      </c>
      <c r="BJ1105" t="s">
        <v>858</v>
      </c>
      <c r="BK1105" s="5">
        <v>8.3185024559497833E-2</v>
      </c>
      <c r="BL1105" s="5" t="s">
        <v>1211</v>
      </c>
      <c r="BM1105" s="5" t="s">
        <v>858</v>
      </c>
      <c r="BN1105" s="5">
        <v>-2.9719796031713486E-2</v>
      </c>
      <c r="BO1105" s="5">
        <f xml:space="preserve"> IF(ISBLANK(TBL_DATA[[#This Row],[SMALL.CAP]]),"",  SUM(TBL_DATA[[#This Row],[LARGE.CAP]:[SMALL.CAP]])*SQRT(252))</f>
        <v>8.679863210957707E-2</v>
      </c>
    </row>
    <row r="1106" spans="1:67" x14ac:dyDescent="0.25">
      <c r="A1106" s="3">
        <f>DATE(YEAR(TBL_DATA[[#This Row],[Date]]), MONTH(TBL_DATA[[#This Row],[Date]]), DAY(TBL_DATA[[#This Row],[Date]]))</f>
        <v>42341</v>
      </c>
      <c r="B1106" s="73" t="s">
        <v>1258</v>
      </c>
      <c r="C1106" s="11">
        <v>-3.4173449399301763E-3</v>
      </c>
      <c r="D1106" s="6">
        <v>0.2508893860787802</v>
      </c>
      <c r="E1106" s="83">
        <v>4.0404164073268412E-2</v>
      </c>
      <c r="F1106" s="55">
        <v>0.17362279347478635</v>
      </c>
      <c r="G1106" s="121">
        <v>0.18835089041462147</v>
      </c>
      <c r="H1106" s="120">
        <v>3.5355127027424387E-3</v>
      </c>
      <c r="I1106" s="55">
        <v>8.2576580514698517E-2</v>
      </c>
      <c r="J1106" s="6">
        <v>0.47010242422672904</v>
      </c>
      <c r="K1106" s="6">
        <v>0.19069213872137525</v>
      </c>
      <c r="L1106" s="6">
        <v>3.5304098258366915E-3</v>
      </c>
      <c r="M1106" s="6">
        <v>6.2297198093397933E-2</v>
      </c>
      <c r="N1106" s="6">
        <v>4.3773548941044231E-2</v>
      </c>
      <c r="O1106" s="6">
        <v>-9.6460024802862421E-3</v>
      </c>
      <c r="P1106" s="55">
        <v>-1.0059397384124312E-2</v>
      </c>
      <c r="Q1106" s="55">
        <v>-8.7401621140010804E-3</v>
      </c>
      <c r="R1106" s="6">
        <v>2.6940648775263476E-2</v>
      </c>
      <c r="S1106" s="83">
        <v>5.1276558603005465E-2</v>
      </c>
      <c r="T1106" s="87">
        <v>0.52539892514714137</v>
      </c>
      <c r="U1106" s="83">
        <v>5.3978418367841119E-2</v>
      </c>
      <c r="V1106" s="83">
        <v>5.1790342196338636E-2</v>
      </c>
      <c r="W1106" s="29">
        <v>1.0422487297575178</v>
      </c>
      <c r="X1106">
        <v>0.43399411334097771</v>
      </c>
      <c r="Y1106">
        <v>0.43668311018560735</v>
      </c>
      <c r="Z1106" s="5">
        <v>0</v>
      </c>
      <c r="AA1106">
        <v>0</v>
      </c>
      <c r="AB1106" s="5">
        <f>SUM(TBL_DATA[[#This Row],[Consumer.Discretionary.1]:[Utilities.1]])*SQRT(252)</f>
        <v>8.4168467746009473E-2</v>
      </c>
      <c r="AC1106" s="5">
        <v>0.24484845247428502</v>
      </c>
      <c r="AD1106" s="5">
        <v>-2.9442584913475001E-2</v>
      </c>
      <c r="AE1106" s="5">
        <v>5.6912231186525011E-2</v>
      </c>
      <c r="AF1106" s="5">
        <v>8.9882720023667012E-2</v>
      </c>
      <c r="AG1106" s="5">
        <v>0</v>
      </c>
      <c r="AH1106" s="5">
        <v>5.2673192989291004E-2</v>
      </c>
      <c r="AI1106" s="13">
        <v>0.23573383463626599</v>
      </c>
      <c r="AJ1106" s="13">
        <v>-3.8208000273482999E-2</v>
      </c>
      <c r="AK1106" s="13">
        <v>0</v>
      </c>
      <c r="AL1106" s="13">
        <v>4.4871412900098995E-2</v>
      </c>
      <c r="AM1106" s="13">
        <v>-0.22769493845839198</v>
      </c>
      <c r="AN1106" s="13">
        <v>1.0589191057423819</v>
      </c>
      <c r="AO1106" s="13">
        <v>-0.62934278517759901</v>
      </c>
      <c r="AP1106" s="13">
        <v>0.4295763205647829</v>
      </c>
      <c r="AQ1106" s="13">
        <v>1.6882618909199809</v>
      </c>
      <c r="AR1106" s="19">
        <v>2.0479655643588614E-3</v>
      </c>
      <c r="AS1106" s="19">
        <v>-1.6519730821007081E-4</v>
      </c>
      <c r="AT1106" s="19">
        <v>1.2825340197314499E-3</v>
      </c>
      <c r="AU1106" s="19">
        <v>3.8157494685865586E-4</v>
      </c>
      <c r="AV1106" s="19">
        <v>1.5779321163205231E-5</v>
      </c>
      <c r="AW1106" s="19">
        <v>-1.1098023281126164E-4</v>
      </c>
      <c r="AX1106" s="19">
        <v>6.2476192044440184E-4</v>
      </c>
      <c r="AY1106" s="19">
        <v>1.8234939805735096E-3</v>
      </c>
      <c r="AZ1106" s="19">
        <v>-9.1728947845732243E-4</v>
      </c>
      <c r="BA1106" s="19">
        <v>3.1840191929723957E-4</v>
      </c>
      <c r="BB1106" s="19">
        <v>1.0704396537672174E-6</v>
      </c>
      <c r="BC1106" s="19">
        <v>1.0199169181545537E-3</v>
      </c>
      <c r="BD1106" s="19">
        <v>-8.0945386677791259E-4</v>
      </c>
      <c r="BE1106" s="19">
        <v>5.7916493894193284E-4</v>
      </c>
      <c r="BF1106" s="19">
        <v>1.7235385339295424E-3</v>
      </c>
      <c r="BG1106" s="19">
        <v>-9.9602516786796207E-7</v>
      </c>
      <c r="BH1106" s="19">
        <v>2.7899445935221884E-3</v>
      </c>
      <c r="BI1106" t="s">
        <v>889</v>
      </c>
      <c r="BJ1106" t="s">
        <v>858</v>
      </c>
      <c r="BK1106" s="5">
        <v>8.1382572650909424E-2</v>
      </c>
      <c r="BL1106" s="5" t="s">
        <v>1211</v>
      </c>
      <c r="BM1106" s="5" t="s">
        <v>858</v>
      </c>
      <c r="BN1106" s="5">
        <v>-2.9007583856582642E-2</v>
      </c>
      <c r="BO1106" s="5">
        <f xml:space="preserve"> IF(ISBLANK(TBL_DATA[[#This Row],[SMALL.CAP]]),"",  SUM(TBL_DATA[[#This Row],[LARGE.CAP]:[SMALL.CAP]])*SQRT(252))</f>
        <v>8.4168467746009515E-2</v>
      </c>
    </row>
    <row r="1107" spans="1:67" x14ac:dyDescent="0.25">
      <c r="A1107" s="3">
        <f>DATE(YEAR(TBL_DATA[[#This Row],[Date]]), MONTH(TBL_DATA[[#This Row],[Date]]), DAY(TBL_DATA[[#This Row],[Date]]))</f>
        <v>42342</v>
      </c>
      <c r="B1107" s="73" t="s">
        <v>1259</v>
      </c>
      <c r="C1107" s="11">
        <v>3.2615774943356417E-3</v>
      </c>
      <c r="D1107" s="6">
        <v>0.25496925874831788</v>
      </c>
      <c r="E1107" s="83">
        <v>2.3399507935213171E-2</v>
      </c>
      <c r="F1107" s="55">
        <v>0.18049690446977371</v>
      </c>
      <c r="G1107" s="121">
        <v>0.20524433905104031</v>
      </c>
      <c r="H1107" s="120">
        <v>3.5140829340759277E-3</v>
      </c>
      <c r="I1107" s="55">
        <v>7.7069747344397532E-2</v>
      </c>
      <c r="J1107" s="6">
        <v>0.50004724731011707</v>
      </c>
      <c r="K1107" s="6">
        <v>0.20422401982113825</v>
      </c>
      <c r="L1107" s="6">
        <v>3.5163379267309242E-3</v>
      </c>
      <c r="M1107" s="6">
        <v>6.2574222517553638E-2</v>
      </c>
      <c r="N1107" s="6">
        <v>4.3773548941044231E-2</v>
      </c>
      <c r="O1107" s="6">
        <v>-6.4158861705507775E-3</v>
      </c>
      <c r="P1107" s="55">
        <v>-1.0062112214192931E-2</v>
      </c>
      <c r="Q1107" s="55">
        <v>-8.7370105423338826E-3</v>
      </c>
      <c r="R1107" s="6">
        <v>3.5933898905432748E-2</v>
      </c>
      <c r="S1107" s="83">
        <v>5.0978526096018585E-2</v>
      </c>
      <c r="T1107" s="87">
        <v>0.7048830489479212</v>
      </c>
      <c r="U1107" s="83">
        <v>6.795329491662061E-2</v>
      </c>
      <c r="V1107" s="83">
        <v>5.158394379253204E-2</v>
      </c>
      <c r="W1107" s="29">
        <v>1.31733423078168</v>
      </c>
      <c r="X1107">
        <v>0.45303900389595642</v>
      </c>
      <c r="Y1107">
        <v>0.4519115176902867</v>
      </c>
      <c r="Z1107" s="5">
        <v>0</v>
      </c>
      <c r="AA1107">
        <v>0</v>
      </c>
      <c r="AB1107" s="5">
        <f>SUM(TBL_DATA[[#This Row],[Consumer.Discretionary.1]:[Utilities.1]])*SQRT(252)</f>
        <v>8.2208469017195113E-2</v>
      </c>
      <c r="AC1107" s="5">
        <v>0.24192588615268998</v>
      </c>
      <c r="AD1107" s="5">
        <v>-3.6244281045719001E-2</v>
      </c>
      <c r="AE1107" s="5">
        <v>5.6191275760605994E-2</v>
      </c>
      <c r="AF1107" s="5">
        <v>8.9954977747679007E-2</v>
      </c>
      <c r="AG1107" s="5">
        <v>0</v>
      </c>
      <c r="AH1107" s="5">
        <v>5.3514873389829999E-2</v>
      </c>
      <c r="AI1107" s="13">
        <v>0.23458834386042005</v>
      </c>
      <c r="AJ1107" s="13">
        <v>-4.3252525205650004E-2</v>
      </c>
      <c r="AK1107" s="13">
        <v>0</v>
      </c>
      <c r="AL1107" s="13">
        <v>4.457489097648E-2</v>
      </c>
      <c r="AM1107" s="13">
        <v>-0.21141834038360302</v>
      </c>
      <c r="AN1107" s="13">
        <v>1.0029959623803526</v>
      </c>
      <c r="AO1107" s="13">
        <v>-0.57316086112761999</v>
      </c>
      <c r="AP1107" s="13">
        <v>0.42983510125273261</v>
      </c>
      <c r="AQ1107" s="13">
        <v>1.5761568235079726</v>
      </c>
      <c r="AR1107" s="19">
        <v>2.057934807049105E-3</v>
      </c>
      <c r="AS1107" s="19">
        <v>-1.6469802120452711E-4</v>
      </c>
      <c r="AT1107" s="19">
        <v>1.2413526437095987E-3</v>
      </c>
      <c r="AU1107" s="19">
        <v>4.1388136228115517E-4</v>
      </c>
      <c r="AV1107" s="19">
        <v>1.49118161044303E-5</v>
      </c>
      <c r="AW1107" s="19">
        <v>-1.2889335430996232E-4</v>
      </c>
      <c r="AX1107" s="19">
        <v>5.9841405647937643E-4</v>
      </c>
      <c r="AY1107" s="19">
        <v>1.785242736244376E-3</v>
      </c>
      <c r="AZ1107" s="19">
        <v>-9.4806506333611174E-4</v>
      </c>
      <c r="BA1107" s="19">
        <v>3.0814861644172639E-4</v>
      </c>
      <c r="BB1107" s="19">
        <v>4.1717870408898837E-7</v>
      </c>
      <c r="BC1107" s="19">
        <v>1.0291280161090902E-3</v>
      </c>
      <c r="BD1107" s="19">
        <v>-8.7592589470129704E-4</v>
      </c>
      <c r="BE1107" s="19">
        <v>5.7798841446202003E-4</v>
      </c>
      <c r="BF1107" s="19">
        <v>1.6643266729123596E-3</v>
      </c>
      <c r="BG1107" s="19">
        <v>4.9003193513339045E-5</v>
      </c>
      <c r="BH1107" s="19">
        <v>2.7341263758677457E-3</v>
      </c>
      <c r="BI1107" t="s">
        <v>889</v>
      </c>
      <c r="BJ1107" t="s">
        <v>858</v>
      </c>
      <c r="BK1107" s="5">
        <v>8.0466985702514648E-2</v>
      </c>
      <c r="BL1107" s="5" t="s">
        <v>1211</v>
      </c>
      <c r="BM1107" s="5" t="s">
        <v>858</v>
      </c>
      <c r="BN1107" s="5">
        <v>-2.9142923653125763E-2</v>
      </c>
      <c r="BO1107" s="5">
        <f xml:space="preserve"> IF(ISBLANK(TBL_DATA[[#This Row],[SMALL.CAP]]),"",  SUM(TBL_DATA[[#This Row],[LARGE.CAP]:[SMALL.CAP]])*SQRT(252))</f>
        <v>8.2208469017195154E-2</v>
      </c>
    </row>
    <row r="1108" spans="1:67" x14ac:dyDescent="0.25">
      <c r="A1108" s="3">
        <f>DATE(YEAR(TBL_DATA[[#This Row],[Date]]), MONTH(TBL_DATA[[#This Row],[Date]]), DAY(TBL_DATA[[#This Row],[Date]]))</f>
        <v>42345</v>
      </c>
      <c r="B1108" s="73" t="s">
        <v>1260</v>
      </c>
      <c r="C1108" s="11">
        <v>-6.7610769543313904E-3</v>
      </c>
      <c r="D1108" s="6">
        <v>0.24648431501460033</v>
      </c>
      <c r="E1108" s="83">
        <v>-5.4952264565102382E-3</v>
      </c>
      <c r="F1108" s="55">
        <v>0.18210276035784623</v>
      </c>
      <c r="G1108" s="121">
        <v>0.18844717975552386</v>
      </c>
      <c r="H1108" s="120">
        <v>3.5788634261809203E-3</v>
      </c>
      <c r="I1108" s="55">
        <v>4.237665563093973E-2</v>
      </c>
      <c r="J1108" s="6">
        <v>0.50084567028959159</v>
      </c>
      <c r="K1108" s="6">
        <v>0.19503002903201427</v>
      </c>
      <c r="L1108" s="6">
        <v>3.5643190322881199E-3</v>
      </c>
      <c r="M1108" s="6">
        <v>6.3064796726292255E-2</v>
      </c>
      <c r="N1108" s="6">
        <v>4.5814541722291172E-2</v>
      </c>
      <c r="O1108" s="6">
        <v>-1.3133584824752798E-2</v>
      </c>
      <c r="P1108" s="55">
        <v>-1.0347924606250896E-2</v>
      </c>
      <c r="Q1108" s="55">
        <v>-9.012434300254394E-3</v>
      </c>
      <c r="R1108" s="6">
        <v>2.6528692274550236E-2</v>
      </c>
      <c r="S1108" s="83">
        <v>5.1636300098127808E-2</v>
      </c>
      <c r="T1108" s="87">
        <v>0.51376051777792064</v>
      </c>
      <c r="U1108" s="83">
        <v>5.7374849585417387E-2</v>
      </c>
      <c r="V1108" s="83">
        <v>5.2287749461310359E-2</v>
      </c>
      <c r="W1108" s="29">
        <v>1.097290477722151</v>
      </c>
      <c r="X1108">
        <v>0.43410503309167459</v>
      </c>
      <c r="Y1108">
        <v>0.44162204319079718</v>
      </c>
      <c r="Z1108" s="5">
        <v>0</v>
      </c>
      <c r="AA1108">
        <v>0</v>
      </c>
      <c r="AB1108" s="5">
        <f>SUM(TBL_DATA[[#This Row],[Consumer.Discretionary.1]:[Utilities.1]])*SQRT(252)</f>
        <v>8.0773614153096529E-2</v>
      </c>
      <c r="AC1108" s="5">
        <v>0.23203958964700999</v>
      </c>
      <c r="AD1108" s="5">
        <v>-3.7044040857235998E-2</v>
      </c>
      <c r="AE1108" s="5">
        <v>4.9700106715853988E-2</v>
      </c>
      <c r="AF1108" s="5">
        <v>8.6518888484480014E-2</v>
      </c>
      <c r="AG1108" s="5">
        <v>0</v>
      </c>
      <c r="AH1108" s="5">
        <v>5.3012929051280001E-2</v>
      </c>
      <c r="AI1108" s="13">
        <v>0.23184791914061398</v>
      </c>
      <c r="AJ1108" s="13">
        <v>-3.4709119290419997E-2</v>
      </c>
      <c r="AK1108" s="13">
        <v>-3.4637326092800004E-4</v>
      </c>
      <c r="AL1108" s="13">
        <v>4.5727944582890992E-2</v>
      </c>
      <c r="AM1108" s="13">
        <v>-0.22271825962005098</v>
      </c>
      <c r="AN1108" s="13">
        <v>1.0016247689754851</v>
      </c>
      <c r="AO1108" s="13">
        <v>-0.59759518438199088</v>
      </c>
      <c r="AP1108" s="13">
        <v>0.40402958459349425</v>
      </c>
      <c r="AQ1108" s="13">
        <v>1.599219953357476</v>
      </c>
      <c r="AR1108" s="19">
        <v>2.0413627201738135E-3</v>
      </c>
      <c r="AS1108" s="19">
        <v>-1.9502707597915161E-4</v>
      </c>
      <c r="AT1108" s="19">
        <v>1.1664987589254452E-3</v>
      </c>
      <c r="AU1108" s="19">
        <v>4.3752615263898444E-4</v>
      </c>
      <c r="AV1108" s="19">
        <v>1.4633874964954505E-5</v>
      </c>
      <c r="AW1108" s="19">
        <v>-1.0621693360615918E-4</v>
      </c>
      <c r="AX1108" s="19">
        <v>6.1083435419832387E-4</v>
      </c>
      <c r="AY1108" s="19">
        <v>1.8417873659670168E-3</v>
      </c>
      <c r="AZ1108" s="19">
        <v>-1.0472238841193638E-3</v>
      </c>
      <c r="BA1108" s="19">
        <v>3.2286329685551798E-4</v>
      </c>
      <c r="BB1108" s="19">
        <v>1.2207877182490759E-6</v>
      </c>
      <c r="BC1108" s="19">
        <v>1.1226551448351024E-3</v>
      </c>
      <c r="BD1108" s="19">
        <v>-1.0028489728537047E-3</v>
      </c>
      <c r="BE1108" s="19">
        <v>3.9774360950899508E-4</v>
      </c>
      <c r="BF1108" s="19">
        <v>1.6981187374326501E-3</v>
      </c>
      <c r="BG1108" s="19">
        <v>6.3657831421818793E-5</v>
      </c>
      <c r="BH1108" s="19">
        <v>2.8089330673927711E-3</v>
      </c>
      <c r="BI1108" t="s">
        <v>889</v>
      </c>
      <c r="BJ1108" t="s">
        <v>858</v>
      </c>
      <c r="BK1108" s="5">
        <v>7.9625986516475677E-2</v>
      </c>
      <c r="BL1108" s="5" t="s">
        <v>1211</v>
      </c>
      <c r="BM1108" s="5" t="s">
        <v>858</v>
      </c>
      <c r="BN1108" s="5">
        <v>-2.9813025146722794E-2</v>
      </c>
      <c r="BO1108" s="5">
        <f xml:space="preserve"> IF(ISBLANK(TBL_DATA[[#This Row],[SMALL.CAP]]),"",  SUM(TBL_DATA[[#This Row],[LARGE.CAP]:[SMALL.CAP]])*SQRT(252))</f>
        <v>8.0773614153096557E-2</v>
      </c>
    </row>
    <row r="1109" spans="1:67" x14ac:dyDescent="0.25">
      <c r="A1109" s="3">
        <f>DATE(YEAR(TBL_DATA[[#This Row],[Date]]), MONTH(TBL_DATA[[#This Row],[Date]]), DAY(TBL_DATA[[#This Row],[Date]]))</f>
        <v>42346</v>
      </c>
      <c r="B1109" s="73" t="s">
        <v>1261</v>
      </c>
      <c r="C1109" s="11">
        <v>2.5842638865412404E-3</v>
      </c>
      <c r="D1109" s="6">
        <v>0.24970555941503281</v>
      </c>
      <c r="E1109" s="83">
        <v>-1.3617109672016126E-3</v>
      </c>
      <c r="F1109" s="55">
        <v>0.18404871667117395</v>
      </c>
      <c r="G1109" s="121">
        <v>0.18568054689513258</v>
      </c>
      <c r="H1109" s="120">
        <v>3.5955455713702969E-3</v>
      </c>
      <c r="I1109" s="55">
        <v>6.2539986192978736E-2</v>
      </c>
      <c r="J1109" s="6">
        <v>0.50051614557305313</v>
      </c>
      <c r="K1109" s="6">
        <v>0.19200698368033473</v>
      </c>
      <c r="L1109" s="6">
        <v>3.5815514659844282E-3</v>
      </c>
      <c r="M1109" s="6">
        <v>6.3251038883655436E-2</v>
      </c>
      <c r="N1109" s="6">
        <v>4.5814541722291172E-2</v>
      </c>
      <c r="O1109" s="6">
        <v>-1.058326158717493E-2</v>
      </c>
      <c r="P1109" s="55">
        <v>-1.0338935387780393E-2</v>
      </c>
      <c r="Q1109" s="55">
        <v>-8.9995011287603704E-3</v>
      </c>
      <c r="R1109" s="6">
        <v>3.3385916137293359E-2</v>
      </c>
      <c r="S1109" s="83">
        <v>5.1849965145444828E-2</v>
      </c>
      <c r="T1109" s="87">
        <v>0.64389466885160307</v>
      </c>
      <c r="U1109" s="83">
        <v>6.3630076871099339E-2</v>
      </c>
      <c r="V1109" s="83">
        <v>5.2439168354545741E-2</v>
      </c>
      <c r="W1109" s="29">
        <v>1.2134074369923431</v>
      </c>
      <c r="X1109">
        <v>0.43090665682387952</v>
      </c>
      <c r="Y1109">
        <v>0.43818601493011489</v>
      </c>
      <c r="Z1109" s="5">
        <v>0</v>
      </c>
      <c r="AA1109">
        <v>0</v>
      </c>
      <c r="AB1109" s="5">
        <f>SUM(TBL_DATA[[#This Row],[Consumer.Discretionary.1]:[Utilities.1]])*SQRT(252)</f>
        <v>8.2689144059018907E-2</v>
      </c>
      <c r="AC1109" s="5">
        <v>0.23608508018299504</v>
      </c>
      <c r="AD1109" s="5">
        <v>-2.7674918902733998E-2</v>
      </c>
      <c r="AE1109" s="5">
        <v>3.5949676166067999E-2</v>
      </c>
      <c r="AF1109" s="5">
        <v>8.5411022582104021E-2</v>
      </c>
      <c r="AG1109" s="5">
        <v>0</v>
      </c>
      <c r="AH1109" s="5">
        <v>4.8264091252772E-2</v>
      </c>
      <c r="AI1109" s="13">
        <v>0.224786373580868</v>
      </c>
      <c r="AJ1109" s="13">
        <v>-4.6169093571341996E-2</v>
      </c>
      <c r="AK1109" s="13">
        <v>-5.0391997412900004E-4</v>
      </c>
      <c r="AL1109" s="13">
        <v>4.5750785274455009E-2</v>
      </c>
      <c r="AM1109" s="13">
        <v>-0.22154733832329299</v>
      </c>
      <c r="AN1109" s="13">
        <v>0.98330263658580364</v>
      </c>
      <c r="AO1109" s="13">
        <v>-0.60295087831803995</v>
      </c>
      <c r="AP1109" s="13">
        <v>0.38035175826776368</v>
      </c>
      <c r="AQ1109" s="13">
        <v>1.5862535149038437</v>
      </c>
      <c r="AR1109" s="19">
        <v>1.7644292755349773E-3</v>
      </c>
      <c r="AS1109" s="19">
        <v>-1.4212198278200168E-4</v>
      </c>
      <c r="AT1109" s="19">
        <v>1.4212095359624722E-3</v>
      </c>
      <c r="AU1109" s="19">
        <v>4.2989638921024095E-4</v>
      </c>
      <c r="AV1109" s="19">
        <v>1.2709311081171691E-5</v>
      </c>
      <c r="AW1109" s="19">
        <v>-1.1844984992985478E-4</v>
      </c>
      <c r="AX1109" s="19">
        <v>5.7420454954037927E-4</v>
      </c>
      <c r="AY1109" s="19">
        <v>2.0826120728888202E-3</v>
      </c>
      <c r="AZ1109" s="19">
        <v>-1.1209797401003762E-3</v>
      </c>
      <c r="BA1109" s="19">
        <v>3.0367542626793463E-4</v>
      </c>
      <c r="BB1109" s="19">
        <v>1.7414719680955599E-6</v>
      </c>
      <c r="BC1109" s="19">
        <v>1.06569091199445E-3</v>
      </c>
      <c r="BD1109" s="19">
        <v>-1.011938140521461E-3</v>
      </c>
      <c r="BE1109" s="19">
        <v>1.1833543732751269E-3</v>
      </c>
      <c r="BF1109" s="19">
        <v>1.3783101105961483E-3</v>
      </c>
      <c r="BG1109" s="19">
        <v>1.4743002407213808E-5</v>
      </c>
      <c r="BH1109" s="19">
        <v>2.5787662018903826E-3</v>
      </c>
      <c r="BI1109" t="s">
        <v>889</v>
      </c>
      <c r="BJ1109" t="s">
        <v>858</v>
      </c>
      <c r="BK1109" s="5">
        <v>7.7954277396202087E-2</v>
      </c>
      <c r="BL1109" s="5" t="s">
        <v>1211</v>
      </c>
      <c r="BM1109" s="5" t="s">
        <v>858</v>
      </c>
      <c r="BN1109" s="5">
        <v>-2.9969919472932816E-2</v>
      </c>
      <c r="BO1109" s="5">
        <f xml:space="preserve"> IF(ISBLANK(TBL_DATA[[#This Row],[SMALL.CAP]]),"",  SUM(TBL_DATA[[#This Row],[LARGE.CAP]:[SMALL.CAP]])*SQRT(252))</f>
        <v>8.2689144059018935E-2</v>
      </c>
    </row>
    <row r="1110" spans="1:67" x14ac:dyDescent="0.25">
      <c r="A1110" s="3">
        <f>DATE(YEAR(TBL_DATA[[#This Row],[Date]]), MONTH(TBL_DATA[[#This Row],[Date]]), DAY(TBL_DATA[[#This Row],[Date]]))</f>
        <v>42347</v>
      </c>
      <c r="B1110" s="73" t="s">
        <v>1262</v>
      </c>
      <c r="C1110" s="11">
        <v>-4.9642183204194282E-3</v>
      </c>
      <c r="D1110" s="6">
        <v>0.24350174818185466</v>
      </c>
      <c r="E1110" s="83">
        <v>-2.1466261222991223E-2</v>
      </c>
      <c r="F1110" s="55">
        <v>0.18856271153493451</v>
      </c>
      <c r="G1110" s="121">
        <v>0.1927124178771214</v>
      </c>
      <c r="H1110" s="120">
        <v>3.6188830954682399E-3</v>
      </c>
      <c r="I1110" s="55">
        <v>3.7533600010128287E-2</v>
      </c>
      <c r="J1110" s="6">
        <v>0.51576173506314038</v>
      </c>
      <c r="K1110" s="6">
        <v>0.20155392871146083</v>
      </c>
      <c r="L1110" s="6">
        <v>3.5990113143652309E-3</v>
      </c>
      <c r="M1110" s="6">
        <v>6.3938241580409699E-2</v>
      </c>
      <c r="N1110" s="6">
        <v>4.687799150299328E-2</v>
      </c>
      <c r="O1110" s="6">
        <v>-1.5494942286533475E-2</v>
      </c>
      <c r="P1110" s="55">
        <v>-1.0568181093356751E-2</v>
      </c>
      <c r="Q1110" s="55">
        <v>-9.2141943012689822E-3</v>
      </c>
      <c r="R1110" s="6">
        <v>2.9156246408043929E-2</v>
      </c>
      <c r="S1110" s="83">
        <v>5.2091985556416538E-2</v>
      </c>
      <c r="T1110" s="87">
        <v>0.55970695101393664</v>
      </c>
      <c r="U1110" s="83">
        <v>5.967246780794988E-2</v>
      </c>
      <c r="V1110" s="83">
        <v>5.2707408663877235E-2</v>
      </c>
      <c r="W1110" s="29">
        <v>1.1321457328416549</v>
      </c>
      <c r="X1110">
        <v>0.43899022526375397</v>
      </c>
      <c r="Y1110">
        <v>0.4489475790239445</v>
      </c>
      <c r="Z1110" s="5">
        <v>0</v>
      </c>
      <c r="AA1110">
        <v>0</v>
      </c>
      <c r="AB1110" s="5">
        <f>SUM(TBL_DATA[[#This Row],[Consumer.Discretionary.1]:[Utilities.1]])*SQRT(252)</f>
        <v>8.0340914848651621E-2</v>
      </c>
      <c r="AC1110" s="5">
        <v>0.22554618230342807</v>
      </c>
      <c r="AD1110" s="5">
        <v>-2.1418996933047E-2</v>
      </c>
      <c r="AE1110" s="5">
        <v>3.6281207670833988E-2</v>
      </c>
      <c r="AF1110" s="5">
        <v>8.3538904297798977E-2</v>
      </c>
      <c r="AG1110" s="5">
        <v>0</v>
      </c>
      <c r="AH1110" s="5">
        <v>4.6426462464677999E-2</v>
      </c>
      <c r="AI1110" s="13">
        <v>0.22038362428603303</v>
      </c>
      <c r="AJ1110" s="13">
        <v>-4.6408554710809E-2</v>
      </c>
      <c r="AK1110" s="13">
        <v>-5.2531866535899998E-4</v>
      </c>
      <c r="AL1110" s="13">
        <v>4.2844081955414996E-2</v>
      </c>
      <c r="AM1110" s="13">
        <v>-0.22502029017064201</v>
      </c>
      <c r="AN1110" s="13">
        <v>0.99636988641908697</v>
      </c>
      <c r="AO1110" s="13">
        <v>-0.63472258392075687</v>
      </c>
      <c r="AP1110" s="13">
        <v>0.3616473024983301</v>
      </c>
      <c r="AQ1110" s="13">
        <v>1.6310924703398437</v>
      </c>
      <c r="AR1110" s="19">
        <v>1.7759722854417566E-3</v>
      </c>
      <c r="AS1110" s="19">
        <v>-1.344589476445153E-4</v>
      </c>
      <c r="AT1110" s="19">
        <v>1.3559609068185161E-3</v>
      </c>
      <c r="AU1110" s="19">
        <v>4.1577118394946487E-4</v>
      </c>
      <c r="AV1110" s="19">
        <v>1.2148155428807372E-5</v>
      </c>
      <c r="AW1110" s="19">
        <v>-1.3109774161947476E-4</v>
      </c>
      <c r="AX1110" s="19">
        <v>5.4846280991328411E-4</v>
      </c>
      <c r="AY1110" s="19">
        <v>2.0640163738012097E-3</v>
      </c>
      <c r="AZ1110" s="19">
        <v>-1.117053249683219E-3</v>
      </c>
      <c r="BA1110" s="19">
        <v>2.6969531308694301E-4</v>
      </c>
      <c r="BB1110" s="19">
        <v>1.5848341488615281E-6</v>
      </c>
      <c r="BC1110" s="19">
        <v>1.0452318145678921E-3</v>
      </c>
      <c r="BD1110" s="19">
        <v>-1.0053423292613062E-3</v>
      </c>
      <c r="BE1110" s="19">
        <v>1.1192002435815068E-3</v>
      </c>
      <c r="BF1110" s="19">
        <v>1.3326092512623649E-3</v>
      </c>
      <c r="BG1110" s="19">
        <v>1.5954039157104703E-5</v>
      </c>
      <c r="BH1110" s="19">
        <v>2.5533489043340733E-3</v>
      </c>
      <c r="BI1110" t="s">
        <v>889</v>
      </c>
      <c r="BJ1110" t="s">
        <v>858</v>
      </c>
      <c r="BK1110" s="5">
        <v>7.3768429458141327E-2</v>
      </c>
      <c r="BL1110" s="5" t="s">
        <v>1211</v>
      </c>
      <c r="BM1110" s="5" t="s">
        <v>858</v>
      </c>
      <c r="BN1110" s="5">
        <v>-2.775273285806179E-2</v>
      </c>
      <c r="BO1110" s="5">
        <f xml:space="preserve"> IF(ISBLANK(TBL_DATA[[#This Row],[SMALL.CAP]]),"",  SUM(TBL_DATA[[#This Row],[LARGE.CAP]:[SMALL.CAP]])*SQRT(252))</f>
        <v>8.0340914848651648E-2</v>
      </c>
    </row>
    <row r="1111" spans="1:67" x14ac:dyDescent="0.25">
      <c r="A1111" s="3">
        <f>DATE(YEAR(TBL_DATA[[#This Row],[Date]]), MONTH(TBL_DATA[[#This Row],[Date]]), DAY(TBL_DATA[[#This Row],[Date]]))</f>
        <v>42348</v>
      </c>
      <c r="B1111" s="73" t="s">
        <v>1263</v>
      </c>
      <c r="C1111" s="11">
        <v>2.4192813773507423E-5</v>
      </c>
      <c r="D1111" s="6">
        <v>0.24353183198807526</v>
      </c>
      <c r="E1111" s="83">
        <v>-4.3605501654589096E-2</v>
      </c>
      <c r="F1111" s="55">
        <v>0.18439534181795411</v>
      </c>
      <c r="G1111" s="121">
        <v>0.19163706489894117</v>
      </c>
      <c r="H1111" s="120">
        <v>3.5468717991038413E-3</v>
      </c>
      <c r="I1111" s="55">
        <v>1.54423261729979E-2</v>
      </c>
      <c r="J1111" s="6">
        <v>0.51088209476145818</v>
      </c>
      <c r="K1111" s="6">
        <v>0.20690786679259077</v>
      </c>
      <c r="L1111" s="6">
        <v>3.5132100485242707E-3</v>
      </c>
      <c r="M1111" s="6">
        <v>6.2624254022927067E-2</v>
      </c>
      <c r="N1111" s="6">
        <v>4.687799150299328E-2</v>
      </c>
      <c r="O1111" s="6">
        <v>-1.547112433901332E-2</v>
      </c>
      <c r="P1111" s="55">
        <v>-1.0450957989907892E-2</v>
      </c>
      <c r="Q1111" s="55">
        <v>-9.1247968269557288E-3</v>
      </c>
      <c r="R1111" s="6">
        <v>3.2908837032796789E-2</v>
      </c>
      <c r="S1111" s="83">
        <v>5.1998413061333397E-2</v>
      </c>
      <c r="T1111" s="87">
        <v>0.63288156494276115</v>
      </c>
      <c r="U1111" s="83">
        <v>6.6896548383138077E-2</v>
      </c>
      <c r="V1111" s="83">
        <v>5.2526520348511685E-2</v>
      </c>
      <c r="W1111" s="29">
        <v>1.2735766226142859</v>
      </c>
      <c r="X1111">
        <v>0.43776370897887507</v>
      </c>
      <c r="Y1111">
        <v>0.45487126397761252</v>
      </c>
      <c r="Z1111" s="5">
        <v>0</v>
      </c>
      <c r="AA1111">
        <v>0</v>
      </c>
      <c r="AB1111" s="5">
        <f>SUM(TBL_DATA[[#This Row],[Consumer.Discretionary.1]:[Utilities.1]])*SQRT(252)</f>
        <v>7.8908271759915424E-2</v>
      </c>
      <c r="AC1111" s="5">
        <v>0.2323812949296549</v>
      </c>
      <c r="AD1111" s="5">
        <v>-2.8158575782454003E-2</v>
      </c>
      <c r="AE1111" s="5">
        <v>3.9718494606498997E-2</v>
      </c>
      <c r="AF1111" s="5">
        <v>8.4068983679208009E-2</v>
      </c>
      <c r="AG1111" s="5">
        <v>0</v>
      </c>
      <c r="AH1111" s="5">
        <v>4.6002752893209001E-2</v>
      </c>
      <c r="AI1111" s="13">
        <v>0.210346256981256</v>
      </c>
      <c r="AJ1111" s="13">
        <v>-5.2796151646308E-2</v>
      </c>
      <c r="AK1111" s="13">
        <v>-5.7424718156199998E-4</v>
      </c>
      <c r="AL1111" s="13">
        <v>3.8134050661807993E-2</v>
      </c>
      <c r="AM1111" s="13">
        <v>-0.21333360015709099</v>
      </c>
      <c r="AN1111" s="13">
        <v>0.98199550563843896</v>
      </c>
      <c r="AO1111" s="13">
        <v>-0.62620624665421909</v>
      </c>
      <c r="AP1111" s="13">
        <v>0.35578925898421987</v>
      </c>
      <c r="AQ1111" s="13">
        <v>1.6082017522926582</v>
      </c>
      <c r="AR1111" s="19">
        <v>1.6978875618232311E-3</v>
      </c>
      <c r="AS1111" s="19">
        <v>-1.6327869487832759E-4</v>
      </c>
      <c r="AT1111" s="19">
        <v>1.4516986143226303E-3</v>
      </c>
      <c r="AU1111" s="19">
        <v>3.4660119605224002E-4</v>
      </c>
      <c r="AV1111" s="19">
        <v>1.1989080988004646E-5</v>
      </c>
      <c r="AW1111" s="19">
        <v>-1.233708007250102E-4</v>
      </c>
      <c r="AX1111" s="19">
        <v>4.9702926145471775E-4</v>
      </c>
      <c r="AY1111" s="19">
        <v>2.0218287272267448E-3</v>
      </c>
      <c r="AZ1111" s="19">
        <v>-1.027919729660434E-3</v>
      </c>
      <c r="BA1111" s="19">
        <v>2.5698664894714294E-4</v>
      </c>
      <c r="BB1111" s="19">
        <v>1.302026416613347E-6</v>
      </c>
      <c r="BC1111" s="19">
        <v>1.1307081512090468E-3</v>
      </c>
      <c r="BD1111" s="19">
        <v>-8.9241131301205645E-4</v>
      </c>
      <c r="BE1111" s="19">
        <v>1.2085395584264876E-3</v>
      </c>
      <c r="BF1111" s="19">
        <v>1.074716207409126E-3</v>
      </c>
      <c r="BG1111" s="19">
        <v>-9.5282854117225907E-6</v>
      </c>
      <c r="BH1111" s="19">
        <v>2.4587295733466733E-3</v>
      </c>
      <c r="BI1111" t="s">
        <v>889</v>
      </c>
      <c r="BJ1111" t="s">
        <v>858</v>
      </c>
      <c r="BK1111" s="5">
        <v>7.3591083288192749E-2</v>
      </c>
      <c r="BL1111" s="5" t="s">
        <v>1264</v>
      </c>
      <c r="BM1111" s="5" t="s">
        <v>858</v>
      </c>
      <c r="BN1111" s="5">
        <v>-2.9264144599437714E-2</v>
      </c>
      <c r="BO1111" s="5">
        <f xml:space="preserve"> IF(ISBLANK(TBL_DATA[[#This Row],[SMALL.CAP]]),"",  SUM(TBL_DATA[[#This Row],[LARGE.CAP]:[SMALL.CAP]])*SQRT(252))</f>
        <v>7.8908271759915452E-2</v>
      </c>
    </row>
    <row r="1112" spans="1:67" x14ac:dyDescent="0.25">
      <c r="A1112" s="3">
        <f>DATE(YEAR(TBL_DATA[[#This Row],[Date]]), MONTH(TBL_DATA[[#This Row],[Date]]), DAY(TBL_DATA[[#This Row],[Date]]))</f>
        <v>42349</v>
      </c>
      <c r="B1112" s="73" t="s">
        <v>1265</v>
      </c>
      <c r="C1112" s="11">
        <v>-5.0778652396897619E-3</v>
      </c>
      <c r="D1112" s="6">
        <v>0.23721734492397539</v>
      </c>
      <c r="E1112" s="83">
        <v>-6.3326227644851296E-2</v>
      </c>
      <c r="F1112" s="55">
        <v>0.19185089156108073</v>
      </c>
      <c r="G1112" s="121">
        <v>0.21788624082929808</v>
      </c>
      <c r="H1112" s="120">
        <v>3.5202470508435809E-3</v>
      </c>
      <c r="I1112" s="55">
        <v>-3.4744804171172872E-3</v>
      </c>
      <c r="J1112" s="6">
        <v>0.52995773528900858</v>
      </c>
      <c r="K1112" s="6">
        <v>0.23143631634300646</v>
      </c>
      <c r="L1112" s="6">
        <v>3.4896197793432035E-3</v>
      </c>
      <c r="M1112" s="6">
        <v>6.3188558872563527E-2</v>
      </c>
      <c r="N1112" s="6">
        <v>4.7965455787728192E-2</v>
      </c>
      <c r="O1112" s="6">
        <v>-2.0470429294202952E-2</v>
      </c>
      <c r="P1112" s="55">
        <v>-1.0667691775878424E-2</v>
      </c>
      <c r="Q1112" s="55">
        <v>-9.3295806234640396E-3</v>
      </c>
      <c r="R1112" s="6">
        <v>2.2437672721835833E-2</v>
      </c>
      <c r="S1112" s="83">
        <v>5.1998924207279078E-2</v>
      </c>
      <c r="T1112" s="87">
        <v>0.43150263325437976</v>
      </c>
      <c r="U1112" s="83">
        <v>5.5862131687164807E-2</v>
      </c>
      <c r="V1112" s="83">
        <v>5.2607308729332704E-2</v>
      </c>
      <c r="W1112" s="29">
        <v>1.0618701666450632</v>
      </c>
      <c r="X1112">
        <v>0.46678286261311919</v>
      </c>
      <c r="Y1112">
        <v>0.48107828504621419</v>
      </c>
      <c r="Z1112" s="5">
        <v>0</v>
      </c>
      <c r="AA1112">
        <v>0</v>
      </c>
      <c r="AB1112" s="5">
        <f>SUM(TBL_DATA[[#This Row],[Consumer.Discretionary.1]:[Utilities.1]])*SQRT(252)</f>
        <v>7.6505300047805591E-2</v>
      </c>
      <c r="AC1112" s="5">
        <v>0.232571876675429</v>
      </c>
      <c r="AD1112" s="5">
        <v>-2.7440628316471E-2</v>
      </c>
      <c r="AE1112" s="5">
        <v>4.2484906398345998E-2</v>
      </c>
      <c r="AF1112" s="5">
        <v>8.1741059174600977E-2</v>
      </c>
      <c r="AG1112" s="5">
        <v>0</v>
      </c>
      <c r="AH1112" s="5">
        <v>4.571308364282E-2</v>
      </c>
      <c r="AI1112" s="13">
        <v>0.210407782618586</v>
      </c>
      <c r="AJ1112" s="13">
        <v>-5.4906472167723992E-2</v>
      </c>
      <c r="AK1112" s="13">
        <v>-5.4856843361999997E-4</v>
      </c>
      <c r="AL1112" s="13">
        <v>3.5836387610149012E-2</v>
      </c>
      <c r="AM1112" s="13">
        <v>-0.21169603071034301</v>
      </c>
      <c r="AN1112" s="13">
        <v>1.0006263208815536</v>
      </c>
      <c r="AO1112" s="13">
        <v>-0.64646292438978081</v>
      </c>
      <c r="AP1112" s="13">
        <v>0.35416339649177275</v>
      </c>
      <c r="AQ1112" s="13">
        <v>1.6470892452713344</v>
      </c>
      <c r="AR1112" s="19">
        <v>1.6479138745032701E-3</v>
      </c>
      <c r="AS1112" s="19">
        <v>-1.5776456688591973E-4</v>
      </c>
      <c r="AT1112" s="19">
        <v>1.4090643404955237E-3</v>
      </c>
      <c r="AU1112" s="19">
        <v>3.3644795333102309E-4</v>
      </c>
      <c r="AV1112" s="19">
        <v>1.1634659875899105E-5</v>
      </c>
      <c r="AW1112" s="19">
        <v>-1.200223455570542E-4</v>
      </c>
      <c r="AX1112" s="19">
        <v>4.8131615731203013E-4</v>
      </c>
      <c r="AY1112" s="19">
        <v>1.9573717628630447E-3</v>
      </c>
      <c r="AZ1112" s="19">
        <v>-9.9747994160531966E-4</v>
      </c>
      <c r="BA1112" s="19">
        <v>2.4960118066173466E-4</v>
      </c>
      <c r="BB1112" s="19">
        <v>1.297827502708712E-6</v>
      </c>
      <c r="BC1112" s="19">
        <v>1.0961357040245598E-3</v>
      </c>
      <c r="BD1112" s="19">
        <v>-8.659116328375221E-4</v>
      </c>
      <c r="BE1112" s="19">
        <v>1.1748681174998221E-3</v>
      </c>
      <c r="BF1112" s="19">
        <v>1.0412860162195984E-3</v>
      </c>
      <c r="BG1112" s="19">
        <v>-9.4125026291602156E-6</v>
      </c>
      <c r="BH1112" s="19">
        <v>2.3824152002196448E-3</v>
      </c>
      <c r="BI1112" t="s">
        <v>889</v>
      </c>
      <c r="BJ1112" t="s">
        <v>858</v>
      </c>
      <c r="BK1112" s="5">
        <v>7.1856416761875153E-2</v>
      </c>
      <c r="BL1112" s="5" t="s">
        <v>1211</v>
      </c>
      <c r="BM1112" s="5" t="s">
        <v>858</v>
      </c>
      <c r="BN1112" s="5">
        <v>-2.6309231296181679E-2</v>
      </c>
      <c r="BO1112" s="5">
        <f xml:space="preserve"> IF(ISBLANK(TBL_DATA[[#This Row],[SMALL.CAP]]),"",  SUM(TBL_DATA[[#This Row],[LARGE.CAP]:[SMALL.CAP]])*SQRT(252))</f>
        <v>7.6505300047805619E-2</v>
      </c>
    </row>
    <row r="1113" spans="1:67" x14ac:dyDescent="0.25">
      <c r="A1113" s="3">
        <f>DATE(YEAR(TBL_DATA[[#This Row],[Date]]), MONTH(TBL_DATA[[#This Row],[Date]]), DAY(TBL_DATA[[#This Row],[Date]]))</f>
        <v>42352</v>
      </c>
      <c r="B1113" s="73" t="s">
        <v>1266</v>
      </c>
      <c r="C1113" s="11">
        <v>-5.8430255059434954E-3</v>
      </c>
      <c r="D1113" s="6">
        <v>0.22998825242118892</v>
      </c>
      <c r="E1113" s="83">
        <v>-8.5131725550492421E-2</v>
      </c>
      <c r="F1113" s="55">
        <v>0.18797338194865121</v>
      </c>
      <c r="G1113" s="121">
        <v>0.19868269446632114</v>
      </c>
      <c r="H1113" s="120">
        <v>3.6139600249385771E-3</v>
      </c>
      <c r="I1113" s="55">
        <v>-2.1376729687546114E-2</v>
      </c>
      <c r="J1113" s="6">
        <v>0.54108179713516635</v>
      </c>
      <c r="K1113" s="6">
        <v>0.23321758612418791</v>
      </c>
      <c r="L1113" s="6">
        <v>3.5352257775597049E-3</v>
      </c>
      <c r="M1113" s="6">
        <v>6.4088683988483261E-2</v>
      </c>
      <c r="N1113" s="6">
        <v>4.9368499442224628E-2</v>
      </c>
      <c r="O1113" s="6">
        <v>-2.6193845559662865E-2</v>
      </c>
      <c r="P1113" s="55">
        <v>-1.0937337878404863E-2</v>
      </c>
      <c r="Q1113" s="55">
        <v>-9.580165245911312E-3</v>
      </c>
      <c r="R1113" s="6">
        <v>6.7869308408650131E-3</v>
      </c>
      <c r="S1113" s="83">
        <v>5.2806916180431443E-2</v>
      </c>
      <c r="T1113" s="87">
        <v>0.12852352176134144</v>
      </c>
      <c r="U1113" s="83">
        <v>4.169374761476452E-2</v>
      </c>
      <c r="V1113" s="83">
        <v>5.3087900990868055E-2</v>
      </c>
      <c r="W1113" s="29">
        <v>0.78537193666663319</v>
      </c>
      <c r="X1113">
        <v>0.44573836997315047</v>
      </c>
      <c r="Y1113">
        <v>0.48292606693384016</v>
      </c>
      <c r="Z1113" s="5">
        <v>0</v>
      </c>
      <c r="AA1113">
        <v>0</v>
      </c>
      <c r="AB1113" s="5">
        <f>SUM(TBL_DATA[[#This Row],[Consumer.Discretionary.1]:[Utilities.1]])*SQRT(252)</f>
        <v>7.4856856031187746E-2</v>
      </c>
      <c r="AC1113" s="5">
        <v>0.22273028495087102</v>
      </c>
      <c r="AD1113" s="5">
        <v>-2.7628218741539E-2</v>
      </c>
      <c r="AE1113" s="5">
        <v>3.7999745086675994E-2</v>
      </c>
      <c r="AF1113" s="5">
        <v>8.4376066646846021E-2</v>
      </c>
      <c r="AG1113" s="5">
        <v>0</v>
      </c>
      <c r="AH1113" s="5">
        <v>4.5573845180754004E-2</v>
      </c>
      <c r="AI1113" s="13">
        <v>0.20444374557253003</v>
      </c>
      <c r="AJ1113" s="13">
        <v>-6.3276604308861006E-2</v>
      </c>
      <c r="AK1113" s="13">
        <v>-3.6418950444499999E-4</v>
      </c>
      <c r="AL1113" s="13">
        <v>3.3208456232528993E-2</v>
      </c>
      <c r="AM1113" s="13">
        <v>-0.23026366860466399</v>
      </c>
      <c r="AN1113" s="13">
        <v>0.98187167517547769</v>
      </c>
      <c r="AO1113" s="13">
        <v>-0.67507221266478101</v>
      </c>
      <c r="AP1113" s="13">
        <v>0.30679946251069667</v>
      </c>
      <c r="AQ1113" s="13">
        <v>1.6569438878402587</v>
      </c>
      <c r="AR1113" s="19">
        <v>1.7325981115389384E-3</v>
      </c>
      <c r="AS1113" s="19">
        <v>-1.7864275118022066E-4</v>
      </c>
      <c r="AT1113" s="19">
        <v>1.232348022214257E-3</v>
      </c>
      <c r="AU1113" s="19">
        <v>4.1916781746560798E-4</v>
      </c>
      <c r="AV1113" s="19">
        <v>1.0871991742401839E-5</v>
      </c>
      <c r="AW1113" s="19">
        <v>-1.532509086364851E-4</v>
      </c>
      <c r="AX1113" s="19">
        <v>4.7781620909071099E-4</v>
      </c>
      <c r="AY1113" s="19">
        <v>2.013167668606505E-3</v>
      </c>
      <c r="AZ1113" s="19">
        <v>-1.1179796038723769E-3</v>
      </c>
      <c r="BA1113" s="19">
        <v>2.7938333421728749E-4</v>
      </c>
      <c r="BB1113" s="19">
        <v>5.8798972619532147E-8</v>
      </c>
      <c r="BC1113" s="19">
        <v>1.2379964040449875E-3</v>
      </c>
      <c r="BD1113" s="19">
        <v>-9.6420021607651119E-4</v>
      </c>
      <c r="BE1113" s="19">
        <v>1.1424756520973846E-3</v>
      </c>
      <c r="BF1113" s="19">
        <v>8.7631487462771368E-4</v>
      </c>
      <c r="BG1113" s="19">
        <v>-1.8924989653975774E-5</v>
      </c>
      <c r="BH1113" s="19">
        <v>2.4418769651196473E-3</v>
      </c>
      <c r="BI1113" t="s">
        <v>889</v>
      </c>
      <c r="BJ1113" t="s">
        <v>858</v>
      </c>
      <c r="BK1113" s="5">
        <v>6.9808095693588257E-2</v>
      </c>
      <c r="BL1113" s="5" t="s">
        <v>1211</v>
      </c>
      <c r="BM1113" s="5" t="s">
        <v>858</v>
      </c>
      <c r="BN1113" s="5">
        <v>-2.6324568316340446E-2</v>
      </c>
      <c r="BO1113" s="5">
        <f xml:space="preserve"> IF(ISBLANK(TBL_DATA[[#This Row],[SMALL.CAP]]),"",  SUM(TBL_DATA[[#This Row],[LARGE.CAP]:[SMALL.CAP]])*SQRT(252))</f>
        <v>7.485685603118776E-2</v>
      </c>
    </row>
    <row r="1114" spans="1:67" x14ac:dyDescent="0.25">
      <c r="A1114" s="3">
        <f>DATE(YEAR(TBL_DATA[[#This Row],[Date]]), MONTH(TBL_DATA[[#This Row],[Date]]), DAY(TBL_DATA[[#This Row],[Date]]))</f>
        <v>42353</v>
      </c>
      <c r="B1114" s="73" t="s">
        <v>1267</v>
      </c>
      <c r="C1114" s="11">
        <v>3.6188902920971898E-3</v>
      </c>
      <c r="D1114" s="6">
        <v>0.23443944496726954</v>
      </c>
      <c r="E1114" s="83">
        <v>-7.721710807974802E-2</v>
      </c>
      <c r="F1114" s="55">
        <v>0.1919063426496205</v>
      </c>
      <c r="G1114" s="121">
        <v>0.20561869375846151</v>
      </c>
      <c r="H1114" s="120">
        <v>3.6220612155826639E-3</v>
      </c>
      <c r="I1114" s="55">
        <v>-1.0233077647275768E-2</v>
      </c>
      <c r="J1114" s="6">
        <v>0.55842908120814094</v>
      </c>
      <c r="K1114" s="6">
        <v>0.24616105043326514</v>
      </c>
      <c r="L1114" s="6">
        <v>3.528422352206558E-3</v>
      </c>
      <c r="M1114" s="6">
        <v>6.4512154850559444E-2</v>
      </c>
      <c r="N1114" s="6">
        <v>4.9368499442224628E-2</v>
      </c>
      <c r="O1114" s="6">
        <v>-2.2669747920974204E-2</v>
      </c>
      <c r="P1114" s="55">
        <v>-1.0966082031277769E-2</v>
      </c>
      <c r="Q1114" s="55">
        <v>-9.5999417772182731E-3</v>
      </c>
      <c r="R1114" s="6">
        <v>1.3099201104934233E-2</v>
      </c>
      <c r="S1114" s="83">
        <v>5.2874964590057465E-2</v>
      </c>
      <c r="T1114" s="87">
        <v>0.24773919389815324</v>
      </c>
      <c r="U1114" s="83">
        <v>4.8262870310129102E-2</v>
      </c>
      <c r="V1114" s="83">
        <v>5.3120231994603154E-2</v>
      </c>
      <c r="W1114" s="29">
        <v>0.90855910258510275</v>
      </c>
      <c r="X1114">
        <v>0.45345197514010405</v>
      </c>
      <c r="Y1114">
        <v>0.4961461986484077</v>
      </c>
      <c r="Z1114" s="5">
        <v>0</v>
      </c>
      <c r="AA1114">
        <v>0</v>
      </c>
      <c r="AB1114" s="5">
        <f>SUM(TBL_DATA[[#This Row],[Consumer.Discretionary.1]:[Utilities.1]])*SQRT(252)</f>
        <v>7.4612688302913344E-2</v>
      </c>
      <c r="AC1114" s="5">
        <v>0.20627492398029404</v>
      </c>
      <c r="AD1114" s="5">
        <v>-3.1613823154409006E-2</v>
      </c>
      <c r="AE1114" s="5">
        <v>3.5368682050748002E-2</v>
      </c>
      <c r="AF1114" s="5">
        <v>8.7060601826179002E-2</v>
      </c>
      <c r="AG1114" s="5">
        <v>0</v>
      </c>
      <c r="AH1114" s="5">
        <v>4.4957110593911997E-2</v>
      </c>
      <c r="AI1114" s="13">
        <v>0.205895050677356</v>
      </c>
      <c r="AJ1114" s="13">
        <v>-6.8463742817491E-2</v>
      </c>
      <c r="AK1114" s="13">
        <v>0</v>
      </c>
      <c r="AL1114" s="13">
        <v>3.3697189843368995E-2</v>
      </c>
      <c r="AM1114" s="13">
        <v>-0.22717554251694799</v>
      </c>
      <c r="AN1114" s="13">
        <v>0.97508065111839204</v>
      </c>
      <c r="AO1114" s="13">
        <v>-0.689080200635382</v>
      </c>
      <c r="AP1114" s="13">
        <v>0.28600045048301004</v>
      </c>
      <c r="AQ1114" s="13">
        <v>1.664160851753774</v>
      </c>
      <c r="AR1114" s="19">
        <v>1.7815691866021246E-3</v>
      </c>
      <c r="AS1114" s="19">
        <v>-1.9365591633109289E-4</v>
      </c>
      <c r="AT1114" s="19">
        <v>8.5094647994687445E-4</v>
      </c>
      <c r="AU1114" s="19">
        <v>3.8152241039131503E-4</v>
      </c>
      <c r="AV1114" s="19">
        <v>9.727000369557153E-6</v>
      </c>
      <c r="AW1114" s="19">
        <v>-1.4858950540704108E-4</v>
      </c>
      <c r="AX1114" s="19">
        <v>4.6709298273303862E-4</v>
      </c>
      <c r="AY1114" s="19">
        <v>2.2023622558094342E-3</v>
      </c>
      <c r="AZ1114" s="19">
        <v>-9.5569677105658524E-4</v>
      </c>
      <c r="BA1114" s="19">
        <v>3.0878929070200111E-4</v>
      </c>
      <c r="BB1114" s="19">
        <v>-3.9098447242305449E-6</v>
      </c>
      <c r="BC1114" s="19">
        <v>1.4442701614740617E-3</v>
      </c>
      <c r="BD1114" s="19">
        <v>-8.4032353988696773E-4</v>
      </c>
      <c r="BE1114" s="19">
        <v>9.5338888585039065E-4</v>
      </c>
      <c r="BF1114" s="19">
        <v>6.1899690463227297E-4</v>
      </c>
      <c r="BG1114" s="19">
        <v>2.3056455085286567E-5</v>
      </c>
      <c r="BH1114" s="19">
        <v>2.5007687018803529E-3</v>
      </c>
      <c r="BI1114" t="s">
        <v>889</v>
      </c>
      <c r="BJ1114" t="s">
        <v>858</v>
      </c>
      <c r="BK1114" s="5">
        <v>7.0130631327629089E-2</v>
      </c>
      <c r="BL1114" s="5" t="s">
        <v>1211</v>
      </c>
      <c r="BM1114" s="5" t="s">
        <v>858</v>
      </c>
      <c r="BN1114" s="5">
        <v>-2.7015039697289467E-2</v>
      </c>
      <c r="BO1114" s="5">
        <f xml:space="preserve"> IF(ISBLANK(TBL_DATA[[#This Row],[SMALL.CAP]]),"",  SUM(TBL_DATA[[#This Row],[LARGE.CAP]:[SMALL.CAP]])*SQRT(252))</f>
        <v>7.4612688302913371E-2</v>
      </c>
    </row>
    <row r="1115" spans="1:67" x14ac:dyDescent="0.25">
      <c r="A1115" s="3">
        <f>DATE(YEAR(TBL_DATA[[#This Row],[Date]]), MONTH(TBL_DATA[[#This Row],[Date]]), DAY(TBL_DATA[[#This Row],[Date]]))</f>
        <v>42354</v>
      </c>
      <c r="B1115" s="73" t="s">
        <v>1268</v>
      </c>
      <c r="C1115" s="11">
        <v>2.8958525379125495E-3</v>
      </c>
      <c r="D1115" s="6">
        <v>0.23801419956687742</v>
      </c>
      <c r="E1115" s="83">
        <v>-9.9043681643400938E-2</v>
      </c>
      <c r="F1115" s="55">
        <v>0.19619483770816815</v>
      </c>
      <c r="G1115" s="122">
        <v>0.22677454597871996</v>
      </c>
      <c r="H1115" s="120">
        <v>3.5348414722477604E-3</v>
      </c>
      <c r="I1115" s="55">
        <v>-2.6274859828368524E-2</v>
      </c>
      <c r="J1115" s="6">
        <v>0.5493042307700865</v>
      </c>
      <c r="K1115" s="6">
        <v>0.24874885868638485</v>
      </c>
      <c r="L1115" s="6">
        <v>3.4842510769549882E-3</v>
      </c>
      <c r="M1115" s="6">
        <v>6.3814172349580076E-2</v>
      </c>
      <c r="N1115" s="6">
        <v>4.9368499442224628E-2</v>
      </c>
      <c r="O1115" s="6">
        <v>-1.9839543630112422E-2</v>
      </c>
      <c r="P1115" s="55">
        <v>-1.0889655360237409E-2</v>
      </c>
      <c r="Q1115" s="55">
        <v>-9.5382959175370416E-3</v>
      </c>
      <c r="R1115" s="54">
        <v>6.3810109441244656E-3</v>
      </c>
      <c r="S1115" s="83">
        <v>5.2555832366755033E-2</v>
      </c>
      <c r="T1115" s="87">
        <v>0.12141394507074477</v>
      </c>
      <c r="U1115" s="83">
        <v>4.0867027156921587E-2</v>
      </c>
      <c r="V1115" s="83">
        <v>5.2719560088409279E-2</v>
      </c>
      <c r="W1115" s="29">
        <v>0.7751776966345828</v>
      </c>
      <c r="X1115">
        <v>0.47620851103137579</v>
      </c>
      <c r="Y1115">
        <v>0.49874728940254376</v>
      </c>
      <c r="Z1115" s="5">
        <v>0</v>
      </c>
      <c r="AA1115">
        <v>0</v>
      </c>
      <c r="AB1115" s="5">
        <f>SUM(TBL_DATA[[#This Row],[Consumer.Discretionary.1]:[Utilities.1]])*SQRT(252)</f>
        <v>7.2457687219838779E-2</v>
      </c>
      <c r="AC1115" s="5">
        <v>0.23964967590224401</v>
      </c>
      <c r="AD1115" s="5">
        <v>-4.8314644951538997E-2</v>
      </c>
      <c r="AE1115" s="5">
        <v>3.7668346428693995E-2</v>
      </c>
      <c r="AF1115" s="5">
        <v>9.809453791141301E-2</v>
      </c>
      <c r="AG1115" s="5">
        <v>0</v>
      </c>
      <c r="AH1115" s="5">
        <v>4.9426552274389003E-2</v>
      </c>
      <c r="AI1115" s="13">
        <v>0.21943021274149099</v>
      </c>
      <c r="AJ1115" s="13">
        <v>-7.6306657417812007E-2</v>
      </c>
      <c r="AK1115" s="13">
        <v>1.3088462362999999E-4</v>
      </c>
      <c r="AL1115" s="13">
        <v>3.7596108165168993E-2</v>
      </c>
      <c r="AM1115" s="13">
        <v>-0.18884587838047498</v>
      </c>
      <c r="AN1115" s="13">
        <v>1.0470530749892926</v>
      </c>
      <c r="AO1115" s="13">
        <v>-0.67852393769208896</v>
      </c>
      <c r="AP1115" s="13">
        <v>0.3685291372972036</v>
      </c>
      <c r="AQ1115" s="13">
        <v>1.7255770126813816</v>
      </c>
      <c r="AR1115" s="19">
        <v>1.749214627786481E-3</v>
      </c>
      <c r="AS1115" s="19">
        <v>-2.0260566074262195E-4</v>
      </c>
      <c r="AT1115" s="19">
        <v>8.3553310176184262E-4</v>
      </c>
      <c r="AU1115" s="19">
        <v>3.792440032080021E-4</v>
      </c>
      <c r="AV1115" s="19">
        <v>9.5446718411732336E-6</v>
      </c>
      <c r="AW1115" s="19">
        <v>-1.4781077949491291E-4</v>
      </c>
      <c r="AX1115" s="19">
        <v>4.5444386656960412E-4</v>
      </c>
      <c r="AY1115" s="19">
        <v>2.14465929696161E-3</v>
      </c>
      <c r="AZ1115" s="19">
        <v>-9.4676938155080807E-4</v>
      </c>
      <c r="BA1115" s="19">
        <v>2.9272701710314264E-4</v>
      </c>
      <c r="BB1115" s="19">
        <v>-3.7755025245490501E-6</v>
      </c>
      <c r="BC1115" s="19">
        <v>1.4135544379740542E-3</v>
      </c>
      <c r="BD1115" s="19">
        <v>-8.4887852036084639E-4</v>
      </c>
      <c r="BE1115" s="19">
        <v>9.1107606240998043E-4</v>
      </c>
      <c r="BF1115" s="19">
        <v>5.7583830666636869E-4</v>
      </c>
      <c r="BG1115" s="19">
        <v>2.5538165410755312E-5</v>
      </c>
      <c r="BH1115" s="19">
        <v>2.4872768088186527E-3</v>
      </c>
      <c r="BI1115" t="s">
        <v>889</v>
      </c>
      <c r="BJ1115" t="s">
        <v>858</v>
      </c>
      <c r="BK1115" s="5">
        <v>7.8695341944694519E-2</v>
      </c>
      <c r="BL1115" s="5" t="s">
        <v>1269</v>
      </c>
      <c r="BM1115" s="5" t="s">
        <v>858</v>
      </c>
      <c r="BN1115" s="5">
        <v>-3.184354305267334E-2</v>
      </c>
      <c r="BO1115" s="5">
        <f xml:space="preserve"> IF(ISBLANK(TBL_DATA[[#This Row],[SMALL.CAP]]),"",  SUM(TBL_DATA[[#This Row],[LARGE.CAP]:[SMALL.CAP]])*SQRT(252))</f>
        <v>7.2457687219838807E-2</v>
      </c>
    </row>
    <row r="1116" spans="1:67" x14ac:dyDescent="0.25">
      <c r="A1116" s="3">
        <f>DATE(YEAR(TBL_DATA[[#This Row],[Date]]), MONTH(TBL_DATA[[#This Row],[Date]]), DAY(TBL_DATA[[#This Row],[Date]]))</f>
        <v>42355</v>
      </c>
      <c r="B1116" s="73" t="s">
        <v>1270</v>
      </c>
      <c r="C1116" s="11">
        <v>1.9939563443492066E-3</v>
      </c>
      <c r="D1116" s="6">
        <v>0.24048274583449825</v>
      </c>
      <c r="E1116" s="83">
        <v>-9.2970925584561326E-2</v>
      </c>
      <c r="F1116" s="55">
        <v>0.19296151666242498</v>
      </c>
      <c r="G1116" s="122">
        <v>0.21678825102676511</v>
      </c>
      <c r="H1116" s="120">
        <v>3.5660982737773014E-3</v>
      </c>
      <c r="I1116" s="55">
        <v>-2.7857901346937552E-2</v>
      </c>
      <c r="J1116" s="6">
        <v>0.57047606358118153</v>
      </c>
      <c r="K1116" s="6">
        <v>0.2571205546161463</v>
      </c>
      <c r="L1116" s="6">
        <v>3.47306475996957E-3</v>
      </c>
      <c r="M1116" s="6">
        <v>6.3966705068163238E-2</v>
      </c>
      <c r="N1116" s="6">
        <v>4.9368499442224628E-2</v>
      </c>
      <c r="O1116" s="6">
        <v>-1.7885146469653446E-2</v>
      </c>
      <c r="P1116" s="55">
        <v>-1.0887049729439638E-2</v>
      </c>
      <c r="Q1116" s="55">
        <v>-9.532460180918122E-3</v>
      </c>
      <c r="R1116" s="54">
        <v>1.3176614616883686E-2</v>
      </c>
      <c r="S1116" s="83">
        <v>5.2845812119626794E-2</v>
      </c>
      <c r="T1116" s="87">
        <v>0.24934075356919203</v>
      </c>
      <c r="U1116" s="83">
        <v>4.5084784598091732E-2</v>
      </c>
      <c r="V1116" s="83">
        <v>5.2816511044477543E-2</v>
      </c>
      <c r="W1116" s="29">
        <v>0.85361156400742155</v>
      </c>
      <c r="X1116">
        <v>0.46560525236166</v>
      </c>
      <c r="Y1116">
        <v>0.50707056177236931</v>
      </c>
      <c r="Z1116" s="5">
        <v>0</v>
      </c>
      <c r="AA1116">
        <v>0</v>
      </c>
      <c r="AB1116" s="5">
        <f>SUM(TBL_DATA[[#This Row],[Consumer.Discretionary.1]:[Utilities.1]])*SQRT(252)</f>
        <v>7.386307221921265E-2</v>
      </c>
      <c r="AC1116" s="5">
        <v>0.24581707363692298</v>
      </c>
      <c r="AD1116" s="5">
        <v>-4.6231132989123999E-2</v>
      </c>
      <c r="AE1116" s="5">
        <v>2.9446652020678012E-2</v>
      </c>
      <c r="AF1116" s="5">
        <v>0.10947917263412199</v>
      </c>
      <c r="AG1116" s="5">
        <v>0</v>
      </c>
      <c r="AH1116" s="5">
        <v>4.9365512743054001E-2</v>
      </c>
      <c r="AI1116" s="13">
        <v>0.20525899118274801</v>
      </c>
      <c r="AJ1116" s="13">
        <v>-7.767978471376899E-2</v>
      </c>
      <c r="AK1116" s="13">
        <v>0</v>
      </c>
      <c r="AL1116" s="13">
        <v>4.0312808324294E-2</v>
      </c>
      <c r="AM1116" s="13">
        <v>-0.15364519954443098</v>
      </c>
      <c r="AN1116" s="13">
        <v>1.0941306729415141</v>
      </c>
      <c r="AO1116" s="13">
        <v>-0.69200657964701895</v>
      </c>
      <c r="AP1116" s="13">
        <v>0.40212409329449517</v>
      </c>
      <c r="AQ1116" s="13">
        <v>1.7861372525885331</v>
      </c>
      <c r="AR1116" s="19">
        <v>1.9776742068252436E-3</v>
      </c>
      <c r="AS1116" s="19">
        <v>-2.5895648600909746E-4</v>
      </c>
      <c r="AT1116" s="19">
        <v>7.4446331511150027E-4</v>
      </c>
      <c r="AU1116" s="19">
        <v>4.5010382145228194E-4</v>
      </c>
      <c r="AV1116" s="19">
        <v>9.5017384244532698E-6</v>
      </c>
      <c r="AW1116" s="19">
        <v>-1.9445105865311028E-4</v>
      </c>
      <c r="AX1116" s="19">
        <v>3.9308705231338439E-4</v>
      </c>
      <c r="AY1116" s="19">
        <v>2.1398424150375277E-3</v>
      </c>
      <c r="AZ1116" s="19">
        <v>-1.0352903916750603E-3</v>
      </c>
      <c r="BA1116" s="19">
        <v>4.2836981665396332E-4</v>
      </c>
      <c r="BB1116" s="19">
        <v>-1.4082351182200397E-6</v>
      </c>
      <c r="BC1116" s="19">
        <v>1.6360101417903525E-3</v>
      </c>
      <c r="BD1116" s="19">
        <v>-9.9686418749233728E-4</v>
      </c>
      <c r="BE1116" s="19">
        <v>5.9752477799086617E-4</v>
      </c>
      <c r="BF1116" s="19">
        <v>3.1144168720749293E-4</v>
      </c>
      <c r="BG1116" s="19">
        <v>4.6386808650840882E-5</v>
      </c>
      <c r="BH1116" s="19">
        <v>3.0584369662156521E-3</v>
      </c>
      <c r="BI1116" t="s">
        <v>889</v>
      </c>
      <c r="BJ1116" t="s">
        <v>858</v>
      </c>
      <c r="BK1116" s="5">
        <v>7.6622843742370605E-2</v>
      </c>
      <c r="BL1116" s="5" t="s">
        <v>1269</v>
      </c>
      <c r="BM1116" s="5" t="s">
        <v>858</v>
      </c>
      <c r="BN1116" s="5">
        <v>-3.1183261424303055E-2</v>
      </c>
      <c r="BO1116" s="5">
        <f xml:space="preserve"> IF(ISBLANK(TBL_DATA[[#This Row],[SMALL.CAP]]),"",  SUM(TBL_DATA[[#This Row],[LARGE.CAP]:[SMALL.CAP]])*SQRT(252))</f>
        <v>7.3863072219212664E-2</v>
      </c>
    </row>
    <row r="1117" spans="1:67" x14ac:dyDescent="0.25">
      <c r="A1117" s="3">
        <f>DATE(YEAR(TBL_DATA[[#This Row],[Date]]), MONTH(TBL_DATA[[#This Row],[Date]]), DAY(TBL_DATA[[#This Row],[Date]]))</f>
        <v>42356</v>
      </c>
      <c r="B1117" s="73" t="s">
        <v>1271</v>
      </c>
      <c r="C1117" s="11">
        <v>-1.9664659353950333E-3</v>
      </c>
      <c r="D1117" s="6">
        <v>0.23804337877136938</v>
      </c>
      <c r="E1117" s="83">
        <v>-9.0815084070360652E-2</v>
      </c>
      <c r="F1117" s="55">
        <v>0.1865294142548119</v>
      </c>
      <c r="G1117" s="121">
        <v>0.2141725473439903</v>
      </c>
      <c r="H1117" s="120">
        <v>3.5685952614295034E-3</v>
      </c>
      <c r="I1117" s="55">
        <v>-3.2208610613449262E-2</v>
      </c>
      <c r="J1117" s="6">
        <v>0.56217707440869136</v>
      </c>
      <c r="K1117" s="6">
        <v>0.25932307956994866</v>
      </c>
      <c r="L1117" s="6">
        <v>3.4645601219110513E-3</v>
      </c>
      <c r="M1117" s="6">
        <v>6.3904871589584841E-2</v>
      </c>
      <c r="N1117" s="6">
        <v>4.952490979575036E-2</v>
      </c>
      <c r="O1117" s="6">
        <v>-1.9816441873766411E-2</v>
      </c>
      <c r="P1117" s="55">
        <v>-1.093870664492648E-2</v>
      </c>
      <c r="Q1117" s="55">
        <v>-9.5854265117287906E-3</v>
      </c>
      <c r="R1117" s="6">
        <v>1.0746155504377297E-2</v>
      </c>
      <c r="S1117" s="83">
        <v>5.2805136513162161E-2</v>
      </c>
      <c r="T1117" s="87">
        <v>0.20350587488205282</v>
      </c>
      <c r="U1117" s="83">
        <v>4.2561089390554585E-2</v>
      </c>
      <c r="V1117" s="83">
        <v>5.2808538354599983E-2</v>
      </c>
      <c r="W1117" s="29">
        <v>0.80595090711968598</v>
      </c>
      <c r="X1117">
        <v>0.46278779947616405</v>
      </c>
      <c r="Y1117">
        <v>0.50923774366198415</v>
      </c>
      <c r="Z1117" s="5">
        <v>0</v>
      </c>
      <c r="AA1117">
        <v>0</v>
      </c>
      <c r="AB1117" s="5">
        <f>SUM(TBL_DATA[[#This Row],[Consumer.Discretionary.1]:[Utilities.1]])*SQRT(252)</f>
        <v>7.1735914020455191E-2</v>
      </c>
      <c r="AC1117" s="5">
        <v>0.29038260326071502</v>
      </c>
      <c r="AD1117" s="5">
        <v>-5.5699280644279987E-2</v>
      </c>
      <c r="AE1117" s="5">
        <v>-3.1952131942449779E-3</v>
      </c>
      <c r="AF1117" s="5">
        <v>0.11178019931308399</v>
      </c>
      <c r="AG1117" s="5">
        <v>0</v>
      </c>
      <c r="AH1117" s="5">
        <v>4.9753659278647999E-2</v>
      </c>
      <c r="AI1117" s="13">
        <v>0.19417025822245101</v>
      </c>
      <c r="AJ1117" s="13">
        <v>-8.2204463488443985E-2</v>
      </c>
      <c r="AK1117" s="13">
        <v>0</v>
      </c>
      <c r="AL1117" s="13">
        <v>3.1792777589339995E-2</v>
      </c>
      <c r="AM1117" s="13">
        <v>-0.14919405627669902</v>
      </c>
      <c r="AN1117" s="13">
        <v>1.0987257484083379</v>
      </c>
      <c r="AO1117" s="13">
        <v>-0.71113926434776809</v>
      </c>
      <c r="AP1117" s="13">
        <v>0.38758648406056984</v>
      </c>
      <c r="AQ1117" s="13">
        <v>1.809865012756106</v>
      </c>
      <c r="AR1117" s="19">
        <v>1.8696170478677374E-3</v>
      </c>
      <c r="AS1117" s="19">
        <v>-2.3856679902541957E-4</v>
      </c>
      <c r="AT1117" s="19">
        <v>7.0721735792155275E-4</v>
      </c>
      <c r="AU1117" s="19">
        <v>4.3032119366171145E-4</v>
      </c>
      <c r="AV1117" s="19">
        <v>9.329209539461325E-6</v>
      </c>
      <c r="AW1117" s="19">
        <v>-1.5590025280218643E-4</v>
      </c>
      <c r="AX1117" s="19">
        <v>3.794881813817527E-4</v>
      </c>
      <c r="AY1117" s="19">
        <v>2.0376334244356373E-3</v>
      </c>
      <c r="AZ1117" s="19">
        <v>-9.3311499573132657E-4</v>
      </c>
      <c r="BA1117" s="19">
        <v>4.1397990478991321E-4</v>
      </c>
      <c r="BB1117" s="19">
        <v>-1.0664489427378245E-6</v>
      </c>
      <c r="BC1117" s="19">
        <v>1.5887754925157172E-3</v>
      </c>
      <c r="BD1117" s="19">
        <v>-9.217684019917255E-4</v>
      </c>
      <c r="BE1117" s="19">
        <v>5.2440059692789379E-4</v>
      </c>
      <c r="BF1117" s="19">
        <v>3.1552454499125457E-4</v>
      </c>
      <c r="BG1117" s="19">
        <v>7.3236012762003519E-5</v>
      </c>
      <c r="BH1117" s="19">
        <v>2.9387695778909525E-3</v>
      </c>
      <c r="BI1117" t="s">
        <v>889</v>
      </c>
      <c r="BJ1117" t="s">
        <v>858</v>
      </c>
      <c r="BK1117" s="5">
        <v>7.50131756067276E-2</v>
      </c>
      <c r="BL1117" s="5" t="s">
        <v>1272</v>
      </c>
      <c r="BM1117" s="5" t="s">
        <v>858</v>
      </c>
      <c r="BN1117" s="5">
        <v>-4.1321493685245514E-2</v>
      </c>
      <c r="BO1117" s="5">
        <f xml:space="preserve"> IF(ISBLANK(TBL_DATA[[#This Row],[SMALL.CAP]]),"",  SUM(TBL_DATA[[#This Row],[LARGE.CAP]:[SMALL.CAP]])*SQRT(252))</f>
        <v>7.1735914020455191E-2</v>
      </c>
    </row>
    <row r="1118" spans="1:67" x14ac:dyDescent="0.25">
      <c r="A1118" s="3">
        <f>DATE(YEAR(TBL_DATA[[#This Row],[Date]]), MONTH(TBL_DATA[[#This Row],[Date]]), DAY(TBL_DATA[[#This Row],[Date]]))</f>
        <v>42359</v>
      </c>
      <c r="B1118" s="73" t="s">
        <v>1273</v>
      </c>
      <c r="C1118" s="11">
        <v>-1.3190666890293195E-3</v>
      </c>
      <c r="D1118" s="6">
        <v>0.23641031699085868</v>
      </c>
      <c r="E1118" s="83">
        <v>-0.10315794693752334</v>
      </c>
      <c r="F1118" s="55">
        <v>0.18591173577546286</v>
      </c>
      <c r="G1118" s="121">
        <v>0.20902217708332382</v>
      </c>
      <c r="H1118" s="120">
        <v>3.5789157120894441E-3</v>
      </c>
      <c r="I1118" s="55">
        <v>-4.8629204956769145E-2</v>
      </c>
      <c r="J1118" s="6">
        <v>0.59632146123032859</v>
      </c>
      <c r="K1118" s="6">
        <v>0.26837654247996978</v>
      </c>
      <c r="L1118" s="6">
        <v>3.442017923863496E-3</v>
      </c>
      <c r="M1118" s="6">
        <v>6.3880688337258698E-2</v>
      </c>
      <c r="N1118" s="6">
        <v>4.9486623494559914E-2</v>
      </c>
      <c r="O1118" s="6">
        <v>-2.1109369354424978E-2</v>
      </c>
      <c r="P1118" s="55">
        <v>-1.0929594145519389E-2</v>
      </c>
      <c r="Q1118" s="55">
        <v>-9.5768261284423506E-3</v>
      </c>
      <c r="R1118" s="6">
        <v>8.3862097561329119E-3</v>
      </c>
      <c r="S1118" s="83">
        <v>5.2883671633154085E-2</v>
      </c>
      <c r="T1118" s="87">
        <v>0.15857843257001447</v>
      </c>
      <c r="U1118" s="83">
        <v>4.4362523852660374E-2</v>
      </c>
      <c r="V1118" s="83">
        <v>5.2756660199266531E-2</v>
      </c>
      <c r="W1118" s="29">
        <v>0.84088954238382851</v>
      </c>
      <c r="X1118">
        <v>0.45718943238369347</v>
      </c>
      <c r="Y1118">
        <v>0.51805071419694981</v>
      </c>
      <c r="Z1118" s="5">
        <v>0</v>
      </c>
      <c r="AA1118">
        <v>0</v>
      </c>
      <c r="AB1118" s="5">
        <f>SUM(TBL_DATA[[#This Row],[Consumer.Discretionary.1]:[Utilities.1]])*SQRT(252)</f>
        <v>7.7308537468946031E-2</v>
      </c>
      <c r="AC1118" s="5">
        <v>0.26561307986017396</v>
      </c>
      <c r="AD1118" s="5">
        <v>-5.0766448248272006E-2</v>
      </c>
      <c r="AE1118" s="5">
        <v>2.3688279246737994E-2</v>
      </c>
      <c r="AF1118" s="5">
        <v>0.11324433943360401</v>
      </c>
      <c r="AG1118" s="5">
        <v>0</v>
      </c>
      <c r="AH1118" s="5">
        <v>4.8985049458933998E-2</v>
      </c>
      <c r="AI1118" s="13">
        <v>0.20130459819470098</v>
      </c>
      <c r="AJ1118" s="13">
        <v>-8.2512529090983E-2</v>
      </c>
      <c r="AK1118" s="13">
        <v>0</v>
      </c>
      <c r="AL1118" s="13">
        <v>3.3622063234020012E-2</v>
      </c>
      <c r="AM1118" s="13">
        <v>-0.14614910953487101</v>
      </c>
      <c r="AN1118" s="13">
        <v>1.1094469672819443</v>
      </c>
      <c r="AO1118" s="13">
        <v>-0.70241764472789914</v>
      </c>
      <c r="AP1118" s="13">
        <v>0.40702932255404511</v>
      </c>
      <c r="AQ1118" s="13">
        <v>1.8118646120098434</v>
      </c>
      <c r="AR1118" s="19">
        <v>1.9964767894343548E-3</v>
      </c>
      <c r="AS1118" s="19">
        <v>-3.4129804053240509E-4</v>
      </c>
      <c r="AT1118" s="19">
        <v>4.9410335083233895E-4</v>
      </c>
      <c r="AU1118" s="19">
        <v>6.1014085185650212E-4</v>
      </c>
      <c r="AV1118" s="19">
        <v>7.1473287543790939E-6</v>
      </c>
      <c r="AW1118" s="19">
        <v>-9.1239208329656367E-5</v>
      </c>
      <c r="AX1118" s="19">
        <v>3.0740923445219125E-4</v>
      </c>
      <c r="AY1118" s="19">
        <v>2.4342239821133647E-3</v>
      </c>
      <c r="AZ1118" s="19">
        <v>-9.5438927847018152E-4</v>
      </c>
      <c r="BA1118" s="19">
        <v>4.1054716385078281E-4</v>
      </c>
      <c r="BB1118" s="19">
        <v>-3.142070034290118E-6</v>
      </c>
      <c r="BC1118" s="19">
        <v>1.6912476955782919E-3</v>
      </c>
      <c r="BD1118" s="19">
        <v>-1.0531373938694679E-3</v>
      </c>
      <c r="BE1118" s="19">
        <v>2.6548289447834056E-4</v>
      </c>
      <c r="BF1118" s="19">
        <v>5.9811428478316413E-4</v>
      </c>
      <c r="BG1118" s="19">
        <v>9.8849652329859904E-5</v>
      </c>
      <c r="BH1118" s="19">
        <v>3.269422970627192E-3</v>
      </c>
      <c r="BI1118" t="s">
        <v>889</v>
      </c>
      <c r="BJ1118" t="s">
        <v>858</v>
      </c>
      <c r="BK1118" s="5">
        <v>7.4867352843284607E-2</v>
      </c>
      <c r="BL1118" s="5" t="s">
        <v>1272</v>
      </c>
      <c r="BM1118" s="5" t="s">
        <v>858</v>
      </c>
      <c r="BN1118" s="5">
        <v>-4.2084492743015289E-2</v>
      </c>
      <c r="BO1118" s="5">
        <f xml:space="preserve"> IF(ISBLANK(TBL_DATA[[#This Row],[SMALL.CAP]]),"",  SUM(TBL_DATA[[#This Row],[LARGE.CAP]:[SMALL.CAP]])*SQRT(252))</f>
        <v>7.7308537468946045E-2</v>
      </c>
    </row>
    <row r="1119" spans="1:67" x14ac:dyDescent="0.25">
      <c r="A1119" s="3">
        <f>DATE(YEAR(TBL_DATA[[#This Row],[Date]]), MONTH(TBL_DATA[[#This Row],[Date]]), DAY(TBL_DATA[[#This Row],[Date]]))</f>
        <v>42360</v>
      </c>
      <c r="B1119" s="73" t="s">
        <v>1274</v>
      </c>
      <c r="C1119" s="11">
        <v>2.0653108267272612E-3</v>
      </c>
      <c r="D1119" s="6">
        <v>0.2389638886048171</v>
      </c>
      <c r="E1119" s="83">
        <v>-0.10899795104136301</v>
      </c>
      <c r="F1119" s="55">
        <v>0.18812465727696509</v>
      </c>
      <c r="G1119" s="121">
        <v>0.2155653717561633</v>
      </c>
      <c r="H1119" s="120">
        <v>3.5679923285239826E-3</v>
      </c>
      <c r="I1119" s="55">
        <v>-5.5860041784057346E-2</v>
      </c>
      <c r="J1119" s="6">
        <v>0.60721158244772167</v>
      </c>
      <c r="K1119" s="6">
        <v>0.27798336799548656</v>
      </c>
      <c r="L1119" s="6">
        <v>3.4230964363775925E-3</v>
      </c>
      <c r="M1119" s="6">
        <v>6.3950773806634498E-2</v>
      </c>
      <c r="N1119" s="6">
        <v>4.9486623494559914E-2</v>
      </c>
      <c r="O1119" s="6">
        <v>-1.9087655936770864E-2</v>
      </c>
      <c r="P1119" s="55">
        <v>-1.0932885044731399E-2</v>
      </c>
      <c r="Q1119" s="55">
        <v>-9.5786328642256131E-3</v>
      </c>
      <c r="R1119" s="6">
        <v>1.8797547422161553E-2</v>
      </c>
      <c r="S1119" s="83">
        <v>5.2544369803189675E-2</v>
      </c>
      <c r="T1119" s="87">
        <v>0.35774617704179718</v>
      </c>
      <c r="U1119" s="83">
        <v>5.6489780537410272E-2</v>
      </c>
      <c r="V1119" s="83">
        <v>5.2370122862923411E-2</v>
      </c>
      <c r="W1119" s="29">
        <v>1.0786642736216199</v>
      </c>
      <c r="X1119">
        <v>0.46429018055108962</v>
      </c>
      <c r="Y1119">
        <v>0.52724128062537612</v>
      </c>
      <c r="Z1119" s="5">
        <v>0</v>
      </c>
      <c r="AA1119">
        <v>0</v>
      </c>
      <c r="AB1119" s="5">
        <f>SUM(TBL_DATA[[#This Row],[Consumer.Discretionary.1]:[Utilities.1]])*SQRT(252)</f>
        <v>7.6721954975205633E-2</v>
      </c>
      <c r="AC1119" s="5">
        <v>0.25731279576486499</v>
      </c>
      <c r="AD1119" s="5">
        <v>-5.5237953443469982E-2</v>
      </c>
      <c r="AE1119" s="5">
        <v>5.6321973543589938E-3</v>
      </c>
      <c r="AF1119" s="5">
        <v>0.11489956950227498</v>
      </c>
      <c r="AG1119" s="5">
        <v>0</v>
      </c>
      <c r="AH1119" s="5">
        <v>4.9365905281869002E-2</v>
      </c>
      <c r="AI1119" s="13">
        <v>0.194250846642571</v>
      </c>
      <c r="AJ1119" s="13">
        <v>-8.7253994293750012E-2</v>
      </c>
      <c r="AK1119" s="13">
        <v>0</v>
      </c>
      <c r="AL1119" s="13">
        <v>2.5754028168919002E-2</v>
      </c>
      <c r="AM1119" s="13">
        <v>-0.10806749257425399</v>
      </c>
      <c r="AN1119" s="13">
        <v>1.0571436741778713</v>
      </c>
      <c r="AO1119" s="13">
        <v>-0.66048777177448703</v>
      </c>
      <c r="AP1119" s="13">
        <v>0.39665590240338422</v>
      </c>
      <c r="AQ1119" s="13">
        <v>1.7176314459523583</v>
      </c>
      <c r="AR1119" s="19">
        <v>2.0673760079107633E-3</v>
      </c>
      <c r="AS1119" s="19">
        <v>-3.1862849728156093E-4</v>
      </c>
      <c r="AT1119" s="19">
        <v>4.0683791115101586E-4</v>
      </c>
      <c r="AU1119" s="19">
        <v>5.9040227297552995E-4</v>
      </c>
      <c r="AV1119" s="19">
        <v>7.2538987069974883E-6</v>
      </c>
      <c r="AW1119" s="19">
        <v>-9.128294462021275E-5</v>
      </c>
      <c r="AX1119" s="19">
        <v>2.586453427264934E-4</v>
      </c>
      <c r="AY1119" s="19">
        <v>2.4031709288612315E-3</v>
      </c>
      <c r="AZ1119" s="19">
        <v>-9.5280373600611413E-4</v>
      </c>
      <c r="BA1119" s="19">
        <v>4.6395236930267016E-4</v>
      </c>
      <c r="BB1119" s="19">
        <v>-1.8946736532716427E-6</v>
      </c>
      <c r="BC1119" s="19">
        <v>1.8701682997773158E-3</v>
      </c>
      <c r="BD1119" s="19">
        <v>-1.0335982637227183E-3</v>
      </c>
      <c r="BE1119" s="19">
        <v>1.5541909021517407E-4</v>
      </c>
      <c r="BF1119" s="19">
        <v>4.6795112009202186E-4</v>
      </c>
      <c r="BG1119" s="19">
        <v>1.0607692717949042E-4</v>
      </c>
      <c r="BH1119" s="19">
        <v>3.2670117065322574E-3</v>
      </c>
      <c r="BI1119" t="s">
        <v>889</v>
      </c>
      <c r="BJ1119" t="s">
        <v>858</v>
      </c>
      <c r="BK1119" s="5">
        <v>7.389281690120697E-2</v>
      </c>
      <c r="BL1119" s="5" t="s">
        <v>1275</v>
      </c>
      <c r="BM1119" s="5" t="s">
        <v>858</v>
      </c>
      <c r="BN1119" s="5">
        <v>-4.4766094535589218E-2</v>
      </c>
      <c r="BO1119" s="5">
        <f xml:space="preserve"> IF(ISBLANK(TBL_DATA[[#This Row],[SMALL.CAP]]),"",  SUM(TBL_DATA[[#This Row],[LARGE.CAP]:[SMALL.CAP]])*SQRT(252))</f>
        <v>7.672195497520562E-2</v>
      </c>
    </row>
    <row r="1120" spans="1:67" x14ac:dyDescent="0.25">
      <c r="A1120" s="3">
        <f>DATE(YEAR(TBL_DATA[[#This Row],[Date]]), MONTH(TBL_DATA[[#This Row],[Date]]), DAY(TBL_DATA[[#This Row],[Date]]))</f>
        <v>42361</v>
      </c>
      <c r="B1120" s="73" t="s">
        <v>1276</v>
      </c>
      <c r="C1120" s="11">
        <v>2.7833092270093209E-3</v>
      </c>
      <c r="D1120" s="6">
        <v>0.24241230822790216</v>
      </c>
      <c r="E1120" s="83">
        <v>-0.11156507166756302</v>
      </c>
      <c r="F1120" s="55">
        <v>0.1907691860555267</v>
      </c>
      <c r="G1120" s="121">
        <v>0.22370167021252982</v>
      </c>
      <c r="H1120" s="120">
        <v>3.56515991205061E-3</v>
      </c>
      <c r="I1120" s="55">
        <v>-6.5012914379053099E-2</v>
      </c>
      <c r="J1120" s="6">
        <v>0.60518055639964274</v>
      </c>
      <c r="K1120" s="6">
        <v>0.28659835825236679</v>
      </c>
      <c r="L1120" s="6">
        <v>3.4176827062040358E-3</v>
      </c>
      <c r="M1120" s="6">
        <v>6.4233998763109576E-2</v>
      </c>
      <c r="N1120" s="6">
        <v>4.9486623494559914E-2</v>
      </c>
      <c r="O1120" s="6">
        <v>-1.6357473558652358E-2</v>
      </c>
      <c r="P1120" s="55">
        <v>-1.0941000606611179E-2</v>
      </c>
      <c r="Q1120" s="55">
        <v>-9.5807507189308132E-3</v>
      </c>
      <c r="R1120" s="6">
        <v>1.7536400206418445E-2</v>
      </c>
      <c r="S1120" s="83">
        <v>5.2510321487000744E-2</v>
      </c>
      <c r="T1120" s="87">
        <v>0.33396101394579519</v>
      </c>
      <c r="U1120" s="83">
        <v>5.4652044065101935E-2</v>
      </c>
      <c r="V1120" s="83">
        <v>5.2326343369699269E-2</v>
      </c>
      <c r="W1120" s="29">
        <v>1.0444460771694093</v>
      </c>
      <c r="X1120">
        <v>0.47297110927891756</v>
      </c>
      <c r="Y1120">
        <v>0.53534881923131838</v>
      </c>
      <c r="Z1120" s="5">
        <v>0</v>
      </c>
      <c r="AA1120">
        <v>0</v>
      </c>
      <c r="AB1120" s="5">
        <f>SUM(TBL_DATA[[#This Row],[Consumer.Discretionary.1]:[Utilities.1]])*SQRT(252)</f>
        <v>7.4657282557061097E-2</v>
      </c>
      <c r="AC1120" s="5">
        <v>0.262252634329526</v>
      </c>
      <c r="AD1120" s="5">
        <v>-5.6013690309713995E-2</v>
      </c>
      <c r="AE1120" s="5">
        <v>8.9197696385970096E-3</v>
      </c>
      <c r="AF1120" s="5">
        <v>0.115769395822946</v>
      </c>
      <c r="AG1120" s="5">
        <v>0</v>
      </c>
      <c r="AH1120" s="5">
        <v>4.9285560511032001E-2</v>
      </c>
      <c r="AI1120" s="13">
        <v>0.18485582581760299</v>
      </c>
      <c r="AJ1120" s="13">
        <v>-9.0137191347056E-2</v>
      </c>
      <c r="AK1120" s="13">
        <v>0</v>
      </c>
      <c r="AL1120" s="13">
        <v>4.524807293901599E-2</v>
      </c>
      <c r="AM1120" s="13">
        <v>-8.0096218984164011E-2</v>
      </c>
      <c r="AN1120" s="13">
        <v>1.0685000390420532</v>
      </c>
      <c r="AO1120" s="13">
        <v>-0.62841588062426701</v>
      </c>
      <c r="AP1120" s="13">
        <v>0.44008415841778614</v>
      </c>
      <c r="AQ1120" s="13">
        <v>1.6969159196663202</v>
      </c>
      <c r="AR1120" s="19">
        <v>2.0233130503829974E-3</v>
      </c>
      <c r="AS1120" s="19">
        <v>-3.1662064670650756E-4</v>
      </c>
      <c r="AT1120" s="19">
        <v>4.2882701493475548E-4</v>
      </c>
      <c r="AU1120" s="19">
        <v>5.3338737108233095E-4</v>
      </c>
      <c r="AV1120" s="19">
        <v>6.8136517583517849E-6</v>
      </c>
      <c r="AW1120" s="19">
        <v>-3.7594895392616842E-5</v>
      </c>
      <c r="AX1120" s="19">
        <v>2.4483039694119028E-4</v>
      </c>
      <c r="AY1120" s="19">
        <v>2.2717443442772422E-3</v>
      </c>
      <c r="AZ1120" s="19">
        <v>-8.9126207190288868E-4</v>
      </c>
      <c r="BA1120" s="19">
        <v>4.4179128545549645E-4</v>
      </c>
      <c r="BB1120" s="19">
        <v>-2.2627578335896052E-6</v>
      </c>
      <c r="BC1120" s="19">
        <v>1.8526474748182715E-3</v>
      </c>
      <c r="BD1120" s="19">
        <v>-9.7799396847470378E-4</v>
      </c>
      <c r="BE1120" s="19">
        <v>1.5333388740316759E-4</v>
      </c>
      <c r="BF1120" s="19">
        <v>4.4054561545095564E-4</v>
      </c>
      <c r="BG1120" s="19">
        <v>1.0968216927319402E-4</v>
      </c>
      <c r="BH1120" s="19">
        <v>3.1247515645258773E-3</v>
      </c>
      <c r="BI1120" t="s">
        <v>889</v>
      </c>
      <c r="BJ1120" t="s">
        <v>858</v>
      </c>
      <c r="BK1120" s="5">
        <v>7.8064277768135071E-2</v>
      </c>
      <c r="BL1120" s="5" t="s">
        <v>1275</v>
      </c>
      <c r="BM1120" s="5" t="s">
        <v>858</v>
      </c>
      <c r="BN1120" s="5">
        <v>-4.4242318719625473E-2</v>
      </c>
      <c r="BO1120" s="5">
        <f xml:space="preserve"> IF(ISBLANK(TBL_DATA[[#This Row],[SMALL.CAP]]),"",  SUM(TBL_DATA[[#This Row],[LARGE.CAP]:[SMALL.CAP]])*SQRT(252))</f>
        <v>7.4657282557061111E-2</v>
      </c>
    </row>
    <row r="1121" spans="1:67" x14ac:dyDescent="0.25">
      <c r="A1121" s="3">
        <f>DATE(YEAR(TBL_DATA[[#This Row],[Date]]), MONTH(TBL_DATA[[#This Row],[Date]]), DAY(TBL_DATA[[#This Row],[Date]]))</f>
        <v>42362</v>
      </c>
      <c r="B1121" s="73" t="s">
        <v>1277</v>
      </c>
      <c r="C1121" s="11">
        <v>1.0769506778070079E-4</v>
      </c>
      <c r="D1121" s="6">
        <v>0.24254610990564851</v>
      </c>
      <c r="E1121" s="83">
        <v>-0.11290090116803708</v>
      </c>
      <c r="F1121" s="55">
        <v>0.19070857333327559</v>
      </c>
      <c r="G1121" s="121">
        <v>0.22391111539917757</v>
      </c>
      <c r="H1121" s="120">
        <v>3.563309326967272E-3</v>
      </c>
      <c r="I1121" s="55">
        <v>-6.4612123390288323E-2</v>
      </c>
      <c r="J1121" s="6">
        <v>0.6038797871548266</v>
      </c>
      <c r="K1121" s="6">
        <v>0.28587245632938896</v>
      </c>
      <c r="L1121" s="6">
        <v>3.4181072457778192E-3</v>
      </c>
      <c r="M1121" s="6">
        <v>6.4209318922764297E-2</v>
      </c>
      <c r="N1121" s="6">
        <v>4.9486623494559914E-2</v>
      </c>
      <c r="O1121" s="6">
        <v>-1.6251540110095219E-2</v>
      </c>
      <c r="P1121" s="55">
        <v>-1.0946363726496855E-2</v>
      </c>
      <c r="Q1121" s="55">
        <v>-9.5866364709226021E-3</v>
      </c>
      <c r="R1121" s="6">
        <v>3.4130248170062494E-2</v>
      </c>
      <c r="S1121" s="83">
        <v>5.13106776137634E-2</v>
      </c>
      <c r="T1121" s="87">
        <v>0.66516853328219372</v>
      </c>
      <c r="U1121" s="83">
        <v>6.9397795370583548E-2</v>
      </c>
      <c r="V1121" s="83">
        <v>5.1340810270426758E-2</v>
      </c>
      <c r="W1121" s="29">
        <v>1.3517082220760732</v>
      </c>
      <c r="X1121">
        <v>0.47319247183273899</v>
      </c>
      <c r="Y1121">
        <v>0.53467041841623231</v>
      </c>
      <c r="Z1121" s="5">
        <v>0</v>
      </c>
      <c r="AA1121">
        <v>0</v>
      </c>
      <c r="AB1121" s="5">
        <f>SUM(TBL_DATA[[#This Row],[Consumer.Discretionary.1]:[Utilities.1]])*SQRT(252)</f>
        <v>7.2467275589995703E-2</v>
      </c>
      <c r="AC1121" s="5">
        <v>0.25806019896219901</v>
      </c>
      <c r="AD1121" s="5">
        <v>-4.6687145058502001E-2</v>
      </c>
      <c r="AE1121" s="5">
        <v>2.9555680026622996E-2</v>
      </c>
      <c r="AF1121" s="5">
        <v>0.11833964608244599</v>
      </c>
      <c r="AG1121" s="5">
        <v>0</v>
      </c>
      <c r="AH1121" s="5">
        <v>4.8390828531881001E-2</v>
      </c>
      <c r="AI1121" s="13">
        <v>0.18714446615232203</v>
      </c>
      <c r="AJ1121" s="13">
        <v>-9.0650505955438998E-2</v>
      </c>
      <c r="AK1121" s="13">
        <v>0</v>
      </c>
      <c r="AL1121" s="13">
        <v>4.9853211936236992E-2</v>
      </c>
      <c r="AM1121" s="13">
        <v>-7.2114012475928996E-2</v>
      </c>
      <c r="AN1121" s="13">
        <v>1.0669965632759142</v>
      </c>
      <c r="AO1121" s="13">
        <v>-0.58510419507407607</v>
      </c>
      <c r="AP1121" s="13">
        <v>0.48189236820183812</v>
      </c>
      <c r="AQ1121" s="13">
        <v>1.6521007583499903</v>
      </c>
      <c r="AR1121" s="19">
        <v>2.0289323058514021E-3</v>
      </c>
      <c r="AS1121" s="19">
        <v>-3.141291328895755E-4</v>
      </c>
      <c r="AT1121" s="19">
        <v>3.6537206558113025E-4</v>
      </c>
      <c r="AU1121" s="19">
        <v>5.2490733926103324E-4</v>
      </c>
      <c r="AV1121" s="19">
        <v>6.7077636874648793E-6</v>
      </c>
      <c r="AW1121" s="19">
        <v>-7.111442902830672E-5</v>
      </c>
      <c r="AX1121" s="19">
        <v>2.359620118341346E-4</v>
      </c>
      <c r="AY1121" s="19">
        <v>2.2175327959186252E-3</v>
      </c>
      <c r="AZ1121" s="19">
        <v>-8.7149347157625644E-4</v>
      </c>
      <c r="BA1121" s="19">
        <v>4.4427893216791089E-4</v>
      </c>
      <c r="BB1121" s="19">
        <v>-1.9469093430362522E-6</v>
      </c>
      <c r="BC1121" s="19">
        <v>1.8004705468202549E-3</v>
      </c>
      <c r="BD1121" s="19">
        <v>-9.4485694383480328E-4</v>
      </c>
      <c r="BE1121" s="19">
        <v>2.0011558988025727E-4</v>
      </c>
      <c r="BF1121" s="19">
        <v>3.4947896914909536E-4</v>
      </c>
      <c r="BG1121" s="19">
        <v>1.0577489989242912E-4</v>
      </c>
      <c r="BH1121" s="19">
        <v>3.054026209557293E-3</v>
      </c>
      <c r="BI1121" t="s">
        <v>889</v>
      </c>
      <c r="BJ1121" t="s">
        <v>858</v>
      </c>
      <c r="BK1121" s="5">
        <v>7.501472532749176E-2</v>
      </c>
      <c r="BL1121" s="5" t="s">
        <v>1275</v>
      </c>
      <c r="BM1121" s="5" t="s">
        <v>858</v>
      </c>
      <c r="BN1121" s="5">
        <v>-4.4249139726161957E-2</v>
      </c>
      <c r="BO1121" s="5">
        <f xml:space="preserve"> IF(ISBLANK(TBL_DATA[[#This Row],[SMALL.CAP]]),"",  SUM(TBL_DATA[[#This Row],[LARGE.CAP]:[SMALL.CAP]])*SQRT(252))</f>
        <v>7.2467275589995689E-2</v>
      </c>
    </row>
    <row r="1122" spans="1:67" x14ac:dyDescent="0.25">
      <c r="A1122" s="3">
        <f>DATE(YEAR(TBL_DATA[[#This Row],[Date]]), MONTH(TBL_DATA[[#This Row],[Date]]), DAY(TBL_DATA[[#This Row],[Date]]))</f>
        <v>42366</v>
      </c>
      <c r="B1122" s="73" t="s">
        <v>1278</v>
      </c>
      <c r="C1122" s="11">
        <v>-2.5697665176720543E-4</v>
      </c>
      <c r="D1122" s="6">
        <v>0.24222680456665868</v>
      </c>
      <c r="E1122" s="83">
        <v>-0.11671405277354174</v>
      </c>
      <c r="F1122" s="55">
        <v>0.19606319943571773</v>
      </c>
      <c r="G1122" s="121">
        <v>0.21325358435089289</v>
      </c>
      <c r="H1122" s="120">
        <v>3.5606393212805759E-3</v>
      </c>
      <c r="I1122" s="55">
        <v>-7.2717462273617528E-2</v>
      </c>
      <c r="J1122" s="6">
        <v>0.65209523029852268</v>
      </c>
      <c r="K1122" s="6">
        <v>0.28401407595514994</v>
      </c>
      <c r="L1122" s="6">
        <v>3.3967441746958018E-3</v>
      </c>
      <c r="M1122" s="6">
        <v>6.372515015764238E-2</v>
      </c>
      <c r="N1122" s="6">
        <v>4.8796713695202935E-2</v>
      </c>
      <c r="O1122" s="6">
        <v>-1.6504340495498759E-2</v>
      </c>
      <c r="P1122" s="55">
        <v>-1.0804321863684772E-2</v>
      </c>
      <c r="Q1122" s="55">
        <v>-9.4548475975095476E-3</v>
      </c>
      <c r="R1122" s="6">
        <v>4.1906517303465174E-2</v>
      </c>
      <c r="S1122" s="83">
        <v>5.1023210338571268E-2</v>
      </c>
      <c r="T1122" s="87">
        <v>0.82132262994407701</v>
      </c>
      <c r="U1122" s="83">
        <v>7.4763016169893559E-2</v>
      </c>
      <c r="V1122" s="83">
        <v>5.1170706359643756E-2</v>
      </c>
      <c r="W1122" s="29">
        <v>1.4610510874021487</v>
      </c>
      <c r="X1122">
        <v>0.46179387647617515</v>
      </c>
      <c r="Y1122">
        <v>0.53292971014492141</v>
      </c>
      <c r="Z1122" s="5">
        <v>0</v>
      </c>
      <c r="AA1122">
        <v>0</v>
      </c>
      <c r="AB1122" s="5">
        <f>SUM(TBL_DATA[[#This Row],[Consumer.Discretionary.1]:[Utilities.1]])*SQRT(252)</f>
        <v>7.1179284819536712E-2</v>
      </c>
      <c r="AC1122" s="5">
        <v>0.25380822583690898</v>
      </c>
      <c r="AD1122" s="5">
        <v>-5.3646798841708004E-2</v>
      </c>
      <c r="AE1122" s="5">
        <v>2.9767248425175998E-2</v>
      </c>
      <c r="AF1122" s="5">
        <v>0.11641168920551599</v>
      </c>
      <c r="AG1122" s="5">
        <v>0</v>
      </c>
      <c r="AH1122" s="5">
        <v>4.8533610996393001E-2</v>
      </c>
      <c r="AI1122" s="13">
        <v>0.184062468367097</v>
      </c>
      <c r="AJ1122" s="13">
        <v>-9.0393358045193009E-2</v>
      </c>
      <c r="AK1122" s="13">
        <v>0</v>
      </c>
      <c r="AL1122" s="13">
        <v>4.8712424425686997E-2</v>
      </c>
      <c r="AM1122" s="13">
        <v>-7.0816207863804992E-2</v>
      </c>
      <c r="AN1122" s="13">
        <v>1.0486583966923571</v>
      </c>
      <c r="AO1122" s="13">
        <v>-0.58221909418628504</v>
      </c>
      <c r="AP1122" s="13">
        <v>0.46643930250607202</v>
      </c>
      <c r="AQ1122" s="13">
        <v>1.6308774908786421</v>
      </c>
      <c r="AR1122" s="19">
        <v>1.9326324350176171E-3</v>
      </c>
      <c r="AS1122" s="19">
        <v>-2.9070553220814245E-4</v>
      </c>
      <c r="AT1122" s="19">
        <v>4.4494164775068991E-4</v>
      </c>
      <c r="AU1122" s="19">
        <v>5.1892819155843469E-4</v>
      </c>
      <c r="AV1122" s="19">
        <v>6.7827054143757326E-6</v>
      </c>
      <c r="AW1122" s="19">
        <v>-7.6387773662660885E-5</v>
      </c>
      <c r="AX1122" s="19">
        <v>2.23903869581886E-4</v>
      </c>
      <c r="AY1122" s="19">
        <v>2.1037414533914196E-3</v>
      </c>
      <c r="AZ1122" s="19">
        <v>-8.2459992334206055E-4</v>
      </c>
      <c r="BA1122" s="19">
        <v>4.4568789868591139E-4</v>
      </c>
      <c r="BB1122" s="19">
        <v>-1.0514928558237167E-6</v>
      </c>
      <c r="BC1122" s="19">
        <v>1.8028465464077757E-3</v>
      </c>
      <c r="BD1122" s="19">
        <v>-8.9787626120357692E-4</v>
      </c>
      <c r="BE1122" s="19">
        <v>2.4209205036998074E-4</v>
      </c>
      <c r="BF1122" s="19">
        <v>3.5675586488412352E-4</v>
      </c>
      <c r="BG1122" s="19">
        <v>8.7955841948101618E-5</v>
      </c>
      <c r="BH1122" s="19">
        <v>2.8920994369252421E-3</v>
      </c>
      <c r="BI1122" t="s">
        <v>889</v>
      </c>
      <c r="BJ1122" t="s">
        <v>858</v>
      </c>
      <c r="BK1122" s="5">
        <v>7.5330719351768494E-2</v>
      </c>
      <c r="BL1122" s="5" t="s">
        <v>1275</v>
      </c>
      <c r="BM1122" s="5" t="s">
        <v>858</v>
      </c>
      <c r="BN1122" s="5">
        <v>-4.4930830597877502E-2</v>
      </c>
      <c r="BO1122" s="5">
        <f xml:space="preserve"> IF(ISBLANK(TBL_DATA[[#This Row],[SMALL.CAP]]),"",  SUM(TBL_DATA[[#This Row],[LARGE.CAP]:[SMALL.CAP]])*SQRT(252))</f>
        <v>7.1179284819536712E-2</v>
      </c>
    </row>
    <row r="1123" spans="1:67" x14ac:dyDescent="0.25">
      <c r="A1123" s="3">
        <f>DATE(YEAR(TBL_DATA[[#This Row],[Date]]), MONTH(TBL_DATA[[#This Row],[Date]]), DAY(TBL_DATA[[#This Row],[Date]]))</f>
        <v>42367</v>
      </c>
      <c r="B1123" s="73" t="s">
        <v>1279</v>
      </c>
      <c r="C1123" s="11">
        <v>4.4639986686251147E-3</v>
      </c>
      <c r="D1123" s="6">
        <v>0.24777210336837441</v>
      </c>
      <c r="E1123" s="83">
        <v>-9.3931604728876072E-2</v>
      </c>
      <c r="F1123" s="55">
        <v>0.20038076157015683</v>
      </c>
      <c r="G1123" s="121">
        <v>0.22521607874718236</v>
      </c>
      <c r="H1123" s="120">
        <v>3.5408156693967625E-3</v>
      </c>
      <c r="I1123" s="55">
        <v>-6.5032852922022211E-2</v>
      </c>
      <c r="J1123" s="6">
        <v>0.65446078391608831</v>
      </c>
      <c r="K1123" s="6">
        <v>0.28648820384086537</v>
      </c>
      <c r="L1123" s="6">
        <v>3.3979235038518007E-3</v>
      </c>
      <c r="M1123" s="6">
        <v>6.3857702489596144E-2</v>
      </c>
      <c r="N1123" s="6">
        <v>4.805826870051827E-2</v>
      </c>
      <c r="O1123" s="6">
        <v>-1.211401718087235E-2</v>
      </c>
      <c r="P1123" s="55">
        <v>-1.0688422358920461E-2</v>
      </c>
      <c r="Q1123" s="55">
        <v>-9.3361411011500719E-3</v>
      </c>
      <c r="R1123" s="6">
        <v>4.1922126152801775E-2</v>
      </c>
      <c r="S1123" s="83">
        <v>5.1027663159770899E-2</v>
      </c>
      <c r="T1123" s="87">
        <v>0.82155684891038216</v>
      </c>
      <c r="U1123" s="83">
        <v>7.5196813145830932E-2</v>
      </c>
      <c r="V1123" s="83">
        <v>5.1177510543069071E-2</v>
      </c>
      <c r="W1123" s="29">
        <v>1.4693331572380435</v>
      </c>
      <c r="X1123">
        <v>0.4745693613658411</v>
      </c>
      <c r="Y1123">
        <v>0.53524592837392537</v>
      </c>
      <c r="Z1123" s="5">
        <v>0</v>
      </c>
      <c r="AA1123">
        <v>0</v>
      </c>
      <c r="AB1123" s="5">
        <f>SUM(TBL_DATA[[#This Row],[Consumer.Discretionary.1]:[Utilities.1]])*SQRT(252)</f>
        <v>6.9445201598584416E-2</v>
      </c>
      <c r="AC1123" s="5">
        <v>0.25780676518297307</v>
      </c>
      <c r="AD1123" s="5">
        <v>-6.1076460742907006E-2</v>
      </c>
      <c r="AE1123" s="5">
        <v>3.1853234919689E-2</v>
      </c>
      <c r="AF1123" s="5">
        <v>0.11680440891827899</v>
      </c>
      <c r="AG1123" s="5">
        <v>0</v>
      </c>
      <c r="AH1123" s="5">
        <v>4.8937710593051999E-2</v>
      </c>
      <c r="AI1123" s="13">
        <v>0.18534548827953701</v>
      </c>
      <c r="AJ1123" s="13">
        <v>-8.9682254804531999E-2</v>
      </c>
      <c r="AK1123" s="13">
        <v>0</v>
      </c>
      <c r="AL1123" s="13">
        <v>5.7938146613199008E-2</v>
      </c>
      <c r="AM1123" s="13">
        <v>-6.1305207905998998E-2</v>
      </c>
      <c r="AN1123" s="13">
        <v>1.0468462069423978</v>
      </c>
      <c r="AO1123" s="13">
        <v>-0.56022437588910701</v>
      </c>
      <c r="AP1123" s="13">
        <v>0.48662183105329082</v>
      </c>
      <c r="AQ1123" s="13">
        <v>1.6070705828315048</v>
      </c>
      <c r="AR1123" s="19">
        <v>1.8645641035747748E-3</v>
      </c>
      <c r="AS1123" s="19">
        <v>-2.98058992772076E-4</v>
      </c>
      <c r="AT1123" s="19">
        <v>4.6209160460669634E-4</v>
      </c>
      <c r="AU1123" s="19">
        <v>5.4040223835659384E-4</v>
      </c>
      <c r="AV1123" s="19">
        <v>6.28175161696281E-6</v>
      </c>
      <c r="AW1123" s="19">
        <v>-9.4871799689745853E-5</v>
      </c>
      <c r="AX1123" s="19">
        <v>2.1610129040972316E-4</v>
      </c>
      <c r="AY1123" s="19">
        <v>2.0155635975306289E-3</v>
      </c>
      <c r="AZ1123" s="19">
        <v>-7.9864949824011715E-4</v>
      </c>
      <c r="BA1123" s="19">
        <v>4.6279098854374212E-4</v>
      </c>
      <c r="BB1123" s="19">
        <v>-1.5787797324326799E-6</v>
      </c>
      <c r="BC1123" s="19">
        <v>1.7395049615993425E-3</v>
      </c>
      <c r="BD1123" s="19">
        <v>-8.4448149727677369E-4</v>
      </c>
      <c r="BE1123" s="19">
        <v>3.1788827850404248E-4</v>
      </c>
      <c r="BF1123" s="19">
        <v>3.4106945650541821E-4</v>
      </c>
      <c r="BG1123" s="19">
        <v>7.9988933871210567E-5</v>
      </c>
      <c r="BH1123" s="19">
        <v>2.7406663710015096E-3</v>
      </c>
      <c r="BI1123" t="s">
        <v>889</v>
      </c>
      <c r="BJ1123" t="s">
        <v>858</v>
      </c>
      <c r="BK1123" s="5">
        <v>7.5610391795635223E-2</v>
      </c>
      <c r="BL1123" s="5" t="s">
        <v>1275</v>
      </c>
      <c r="BM1123" s="5" t="s">
        <v>858</v>
      </c>
      <c r="BN1123" s="5">
        <v>-4.440007358789444E-2</v>
      </c>
      <c r="BO1123" s="5">
        <f xml:space="preserve"> IF(ISBLANK(TBL_DATA[[#This Row],[SMALL.CAP]]),"",  SUM(TBL_DATA[[#This Row],[LARGE.CAP]:[SMALL.CAP]])*SQRT(252))</f>
        <v>6.9445201598584402E-2</v>
      </c>
    </row>
    <row r="1124" spans="1:67" x14ac:dyDescent="0.25">
      <c r="A1124" s="3">
        <f>DATE(YEAR(TBL_DATA[[#This Row],[Date]]), MONTH(TBL_DATA[[#This Row],[Date]]), DAY(TBL_DATA[[#This Row],[Date]]))</f>
        <v>42368</v>
      </c>
      <c r="B1124" s="73" t="s">
        <v>1280</v>
      </c>
      <c r="C1124" s="11">
        <v>-1.9926636867536318E-3</v>
      </c>
      <c r="D1124" s="6">
        <v>0.24528571320864812</v>
      </c>
      <c r="E1124" s="83">
        <v>-7.2411720486732278E-2</v>
      </c>
      <c r="F1124" s="55">
        <v>0.22803326009989378</v>
      </c>
      <c r="G1124" s="121">
        <v>0.28475234924219028</v>
      </c>
      <c r="H1124" s="120">
        <v>3.3695739132140762E-3</v>
      </c>
      <c r="I1124" s="55">
        <v>-3.4533266031006371E-2</v>
      </c>
      <c r="J1124" s="6">
        <v>0.80788020635604885</v>
      </c>
      <c r="K1124" s="6">
        <v>0.39723901515220139</v>
      </c>
      <c r="L1124" s="6">
        <v>3.0932807161979711E-3</v>
      </c>
      <c r="M1124" s="6">
        <v>6.324803504605174E-2</v>
      </c>
      <c r="N1124" s="6">
        <v>4.7250955125208272E-2</v>
      </c>
      <c r="O1124" s="6">
        <v>-1.4082541705488838E-2</v>
      </c>
      <c r="P1124" s="55">
        <v>-1.0542043040373547E-2</v>
      </c>
      <c r="Q1124" s="55">
        <v>-9.2026723920556712E-3</v>
      </c>
      <c r="R1124" s="6">
        <v>4.4923668454553534E-2</v>
      </c>
      <c r="S1124" s="83">
        <v>5.0911749523009205E-2</v>
      </c>
      <c r="T1124" s="87">
        <v>0.88238312129208207</v>
      </c>
      <c r="U1124" s="83">
        <v>7.7147898020698547E-2</v>
      </c>
      <c r="V1124" s="83">
        <v>5.1109542080986968E-2</v>
      </c>
      <c r="W1124" s="29">
        <v>1.5094617341405998</v>
      </c>
      <c r="X1124">
        <v>0.5336219160062583</v>
      </c>
      <c r="Y1124">
        <v>0.63026900221429361</v>
      </c>
      <c r="Z1124" s="5">
        <v>1</v>
      </c>
      <c r="AA1124">
        <v>0</v>
      </c>
      <c r="AB1124" s="5">
        <f>SUM(TBL_DATA[[#This Row],[Consumer.Discretionary.1]:[Utilities.1]])*SQRT(252)</f>
        <v>7.8935384773889269E-2</v>
      </c>
      <c r="AC1124" s="5">
        <v>0.25442290845476784</v>
      </c>
      <c r="AD1124" s="5">
        <v>-5.6545802349871999E-2</v>
      </c>
      <c r="AE1124" s="5">
        <v>3.3447235745346006E-2</v>
      </c>
      <c r="AF1124" s="5">
        <v>0.11569969294196</v>
      </c>
      <c r="AG1124" s="5">
        <v>0</v>
      </c>
      <c r="AH1124" s="5">
        <v>4.7921693920832002E-2</v>
      </c>
      <c r="AI1124" s="13">
        <v>0.18236353456717294</v>
      </c>
      <c r="AJ1124" s="13">
        <v>-8.919768843882199E-2</v>
      </c>
      <c r="AK1124" s="13">
        <v>0</v>
      </c>
      <c r="AL1124" s="13">
        <v>5.9090569921987988E-2</v>
      </c>
      <c r="AM1124" s="13">
        <v>-6.7959814058648996E-2</v>
      </c>
      <c r="AN1124" s="13">
        <v>1.0533919656747617</v>
      </c>
      <c r="AO1124" s="13">
        <v>-0.57414963497003813</v>
      </c>
      <c r="AP1124" s="13">
        <v>0.47924233070472355</v>
      </c>
      <c r="AQ1124" s="13">
        <v>1.6275416006447998</v>
      </c>
      <c r="AR1124" s="19">
        <v>1.774072192661579E-3</v>
      </c>
      <c r="AS1124" s="19">
        <v>-2.751867223955793E-4</v>
      </c>
      <c r="AT1124" s="19">
        <v>6.842186932913834E-4</v>
      </c>
      <c r="AU1124" s="19">
        <v>6.5460933928606572E-4</v>
      </c>
      <c r="AV1124" s="19">
        <v>6.3784365304311516E-6</v>
      </c>
      <c r="AW1124" s="19">
        <v>-1.0742782373553468E-4</v>
      </c>
      <c r="AX1124" s="19">
        <v>2.8902579138425098E-4</v>
      </c>
      <c r="AY1124" s="19">
        <v>2.1371370509769066E-3</v>
      </c>
      <c r="AZ1124" s="19">
        <v>-7.7768558914931209E-4</v>
      </c>
      <c r="BA1124" s="19">
        <v>5.8598189468006155E-4</v>
      </c>
      <c r="BB1124" s="19">
        <v>1.338587777020218E-6</v>
      </c>
      <c r="BC1124" s="19">
        <v>1.5986286727170179E-3</v>
      </c>
      <c r="BD1124" s="19">
        <v>-7.4711763530109336E-4</v>
      </c>
      <c r="BE1124" s="19">
        <v>5.6198670889654845E-4</v>
      </c>
      <c r="BF1124" s="19">
        <v>6.3177515534417784E-4</v>
      </c>
      <c r="BG1124" s="19">
        <v>1.0200027455629625E-4</v>
      </c>
      <c r="BH1124" s="19">
        <v>2.8251886750943252E-3</v>
      </c>
      <c r="BI1124" t="s">
        <v>889</v>
      </c>
      <c r="BJ1124" t="s">
        <v>858</v>
      </c>
      <c r="BK1124" s="5">
        <v>7.5249038636684418E-2</v>
      </c>
      <c r="BL1124" s="5" t="s">
        <v>1275</v>
      </c>
      <c r="BM1124" s="5" t="s">
        <v>858</v>
      </c>
      <c r="BN1124" s="5">
        <v>-4.4344969093799591E-2</v>
      </c>
      <c r="BO1124" s="5">
        <f xml:space="preserve"> IF(ISBLANK(TBL_DATA[[#This Row],[SMALL.CAP]]),"",  SUM(TBL_DATA[[#This Row],[LARGE.CAP]:[SMALL.CAP]])*SQRT(252))</f>
        <v>7.8935384773889269E-2</v>
      </c>
    </row>
    <row r="1125" spans="1:67" x14ac:dyDescent="0.25">
      <c r="A1125" s="3">
        <f>DATE(YEAR(TBL_DATA[[#This Row],[Date]]), MONTH(TBL_DATA[[#This Row],[Date]]), DAY(TBL_DATA[[#This Row],[Date]]))</f>
        <v>42369</v>
      </c>
      <c r="B1125" s="73" t="s">
        <v>1281</v>
      </c>
      <c r="C1125" s="11">
        <v>-4.5530154672781178E-3</v>
      </c>
      <c r="D1125" s="6">
        <v>0.23961590809522848</v>
      </c>
      <c r="E1125" s="83">
        <v>-8.0143303974178015E-2</v>
      </c>
      <c r="F1125" s="55">
        <v>0.23211112089813776</v>
      </c>
      <c r="G1125" s="121">
        <v>0.295033080433866</v>
      </c>
      <c r="H1125" s="120">
        <v>3.3796498826147233E-3</v>
      </c>
      <c r="I1125" s="55">
        <v>-4.1460001745537989E-2</v>
      </c>
      <c r="J1125" s="6">
        <v>0.82026661335240902</v>
      </c>
      <c r="K1125" s="6">
        <v>0.40242366909803751</v>
      </c>
      <c r="L1125" s="6">
        <v>3.111601957986581E-3</v>
      </c>
      <c r="M1125" s="6">
        <v>6.3898051169984788E-2</v>
      </c>
      <c r="N1125" s="6">
        <v>4.8119696157967858E-2</v>
      </c>
      <c r="O1125" s="6">
        <v>-1.8571439142563428E-2</v>
      </c>
      <c r="P1125" s="55">
        <v>-1.0720516042494056E-2</v>
      </c>
      <c r="Q1125" s="55">
        <v>-9.367380341764743E-3</v>
      </c>
      <c r="R1125" s="6">
        <v>3.907196788600098E-2</v>
      </c>
      <c r="S1125" s="83">
        <v>5.114411926710484E-2</v>
      </c>
      <c r="T1125" s="87">
        <v>0.76395817243316</v>
      </c>
      <c r="U1125" s="83">
        <v>6.8918189462297885E-2</v>
      </c>
      <c r="V1125" s="83">
        <v>5.1469389486381967E-2</v>
      </c>
      <c r="W1125" s="29">
        <v>1.3390131522840893</v>
      </c>
      <c r="X1125">
        <v>0.5431694767140971</v>
      </c>
      <c r="Y1125">
        <v>0.63436871699196962</v>
      </c>
      <c r="Z1125" s="5">
        <v>0</v>
      </c>
      <c r="AA1125">
        <v>1</v>
      </c>
      <c r="AB1125" s="5">
        <f>SUM(TBL_DATA[[#This Row],[Consumer.Discretionary.1]:[Utilities.1]])*SQRT(252)</f>
        <v>7.9390149643536967E-2</v>
      </c>
      <c r="AC1125" s="5">
        <v>0.249107295077726</v>
      </c>
      <c r="AD1125" s="5">
        <v>-5.1880003894891003E-2</v>
      </c>
      <c r="AE1125" s="5">
        <v>2.4711053134819996E-2</v>
      </c>
      <c r="AF1125" s="5">
        <v>0.11611688378684799</v>
      </c>
      <c r="AG1125" s="5">
        <v>0</v>
      </c>
      <c r="AH1125" s="5">
        <v>4.5839682902359E-2</v>
      </c>
      <c r="AI1125" s="13">
        <v>0.180695342995635</v>
      </c>
      <c r="AJ1125" s="13">
        <v>-9.1638122668970007E-2</v>
      </c>
      <c r="AK1125" s="13">
        <v>0</v>
      </c>
      <c r="AL1125" s="13">
        <v>5.7531798252946999E-2</v>
      </c>
      <c r="AM1125" s="13">
        <v>-8.7591610702029019E-2</v>
      </c>
      <c r="AN1125" s="13">
        <v>1.076054974960704</v>
      </c>
      <c r="AO1125" s="13">
        <v>-0.63316265607625899</v>
      </c>
      <c r="AP1125" s="13">
        <v>0.44289231888444502</v>
      </c>
      <c r="AQ1125" s="13">
        <v>1.7092176310369629</v>
      </c>
      <c r="AR1125" s="19">
        <v>1.880944878185383E-3</v>
      </c>
      <c r="AS1125" s="19">
        <v>-3.2296174695126096E-4</v>
      </c>
      <c r="AT1125" s="19">
        <v>6.7559378291710576E-4</v>
      </c>
      <c r="AU1125" s="19">
        <v>6.730127962543685E-4</v>
      </c>
      <c r="AV1125" s="19">
        <v>5.3583193457218112E-6</v>
      </c>
      <c r="AW1125" s="19">
        <v>-1.6398048718482949E-4</v>
      </c>
      <c r="AX1125" s="19">
        <v>2.816137912495456E-4</v>
      </c>
      <c r="AY1125" s="19">
        <v>2.1626427667569737E-3</v>
      </c>
      <c r="AZ1125" s="19">
        <v>-7.9268394762047729E-4</v>
      </c>
      <c r="BA1125" s="19">
        <v>6.0166550368170597E-4</v>
      </c>
      <c r="BB1125" s="19">
        <v>-9.6311277046940217E-8</v>
      </c>
      <c r="BC1125" s="19">
        <v>1.6737172456062403E-3</v>
      </c>
      <c r="BD1125" s="19">
        <v>-7.2850561136480888E-4</v>
      </c>
      <c r="BE1125" s="19">
        <v>7.5023982817045407E-4</v>
      </c>
      <c r="BF1125" s="19">
        <v>4.5648425062072806E-4</v>
      </c>
      <c r="BG1125" s="19">
        <v>6.083576200824607E-5</v>
      </c>
      <c r="BH1125" s="19">
        <v>2.78833787031633E-3</v>
      </c>
      <c r="BI1125" t="s">
        <v>889</v>
      </c>
      <c r="BJ1125" t="s">
        <v>858</v>
      </c>
      <c r="BK1125" s="5">
        <v>7.5166746973991394E-2</v>
      </c>
      <c r="BL1125" s="5" t="s">
        <v>1275</v>
      </c>
      <c r="BM1125" s="5" t="s">
        <v>858</v>
      </c>
      <c r="BN1125" s="5">
        <v>-4.3960358947515488E-2</v>
      </c>
      <c r="BO1125" s="5">
        <f xml:space="preserve"> IF(ISBLANK(TBL_DATA[[#This Row],[SMALL.CAP]]),"",  SUM(TBL_DATA[[#This Row],[LARGE.CAP]:[SMALL.CAP]])*SQRT(252))</f>
        <v>7.9390149643536967E-2</v>
      </c>
    </row>
    <row r="1126" spans="1:67" x14ac:dyDescent="0.25">
      <c r="A1126" s="3">
        <f>DATE(YEAR(TBL_DATA[[#This Row],[Date]]), MONTH(TBL_DATA[[#This Row],[Date]]), DAY(TBL_DATA[[#This Row],[Date]]))</f>
        <v>42373</v>
      </c>
      <c r="B1126" s="73" t="s">
        <v>1282</v>
      </c>
      <c r="C1126" s="11">
        <v>-6.6906125142090159E-3</v>
      </c>
      <c r="D1126" s="6">
        <v>0.2313221183877141</v>
      </c>
      <c r="E1126" s="83">
        <v>-8.3492815416235211E-2</v>
      </c>
      <c r="F1126" s="55">
        <v>0.24638264252458586</v>
      </c>
      <c r="G1126" s="121">
        <v>0.32297703401864253</v>
      </c>
      <c r="H1126" s="120">
        <v>3.3814312130530369E-3</v>
      </c>
      <c r="I1126" s="55">
        <v>-2.9257418670951996E-2</v>
      </c>
      <c r="J1126" s="6">
        <v>0.81069031252632129</v>
      </c>
      <c r="K1126" s="6">
        <v>0.42864678420956814</v>
      </c>
      <c r="L1126" s="6">
        <v>3.1063557760280186E-3</v>
      </c>
      <c r="M1126" s="6">
        <v>6.5237772968172195E-2</v>
      </c>
      <c r="N1126" s="6">
        <v>4.9945593815634098E-2</v>
      </c>
      <c r="O1126" s="6">
        <v>-2.5137797353638303E-2</v>
      </c>
      <c r="P1126" s="55">
        <v>-1.1057871251929691E-2</v>
      </c>
      <c r="Q1126" s="55">
        <v>-9.6763649614722176E-3</v>
      </c>
      <c r="R1126" s="6">
        <v>3.165795642186553E-2</v>
      </c>
      <c r="S1126" s="83">
        <v>5.1573358670240946E-2</v>
      </c>
      <c r="T1126" s="87">
        <v>0.61384321746981596</v>
      </c>
      <c r="U1126" s="83">
        <v>5.9664584980640312E-2</v>
      </c>
      <c r="V1126" s="83">
        <v>5.175943885906812E-2</v>
      </c>
      <c r="W1126" s="29">
        <v>1.1527285901050148</v>
      </c>
      <c r="X1126">
        <v>0.56831068441358967</v>
      </c>
      <c r="Y1126">
        <v>0.6547112219975828</v>
      </c>
      <c r="Z1126" s="5">
        <v>0</v>
      </c>
      <c r="AA1126">
        <v>0</v>
      </c>
      <c r="AB1126" s="5">
        <f>SUM(TBL_DATA[[#This Row],[Consumer.Discretionary.1]:[Utilities.1]])*SQRT(252)</f>
        <v>7.7825969863766956E-2</v>
      </c>
      <c r="AC1126" s="5">
        <v>0.22814769980584101</v>
      </c>
      <c r="AD1126" s="5">
        <v>-4.7000718143776994E-2</v>
      </c>
      <c r="AE1126" s="5">
        <v>2.5742538115637002E-2</v>
      </c>
      <c r="AF1126" s="5">
        <v>0.12880308108525498</v>
      </c>
      <c r="AG1126" s="5">
        <v>0</v>
      </c>
      <c r="AH1126" s="5">
        <v>4.6134435909645E-2</v>
      </c>
      <c r="AI1126" s="13">
        <v>0.17969550666840703</v>
      </c>
      <c r="AJ1126" s="13">
        <v>-9.3801150127754002E-2</v>
      </c>
      <c r="AK1126" s="13">
        <v>0</v>
      </c>
      <c r="AL1126" s="13">
        <v>5.2916697151831005E-2</v>
      </c>
      <c r="AM1126" s="13">
        <v>-9.0497846981510977E-2</v>
      </c>
      <c r="AN1126" s="13">
        <v>1.158940171999751</v>
      </c>
      <c r="AO1126" s="13">
        <v>-0.72879992851617703</v>
      </c>
      <c r="AP1126" s="13">
        <v>0.43014024348357394</v>
      </c>
      <c r="AQ1126" s="13">
        <v>1.887740100515928</v>
      </c>
      <c r="AR1126" s="19">
        <v>1.8157258336001414E-3</v>
      </c>
      <c r="AS1126" s="19">
        <v>-3.2986291876437187E-4</v>
      </c>
      <c r="AT1126" s="19">
        <v>8.0107482813239657E-4</v>
      </c>
      <c r="AU1126" s="19">
        <v>6.4529590334361892E-4</v>
      </c>
      <c r="AV1126" s="19">
        <v>4.8029967979876351E-6</v>
      </c>
      <c r="AW1126" s="19">
        <v>-1.7843529948813948E-4</v>
      </c>
      <c r="AX1126" s="19">
        <v>3.0828778561924449E-4</v>
      </c>
      <c r="AY1126" s="19">
        <v>2.0980999686369805E-3</v>
      </c>
      <c r="AZ1126" s="19">
        <v>-7.9273158091960937E-4</v>
      </c>
      <c r="BA1126" s="19">
        <v>5.3115870060569488E-4</v>
      </c>
      <c r="BB1126" s="19">
        <v>-8.4093656549939744E-7</v>
      </c>
      <c r="BC1126" s="19">
        <v>1.5955080677405771E-3</v>
      </c>
      <c r="BD1126" s="19">
        <v>-7.4033950060413542E-4</v>
      </c>
      <c r="BE1126" s="19">
        <v>7.1366568798053153E-4</v>
      </c>
      <c r="BF1126" s="19">
        <v>5.2311333582817274E-4</v>
      </c>
      <c r="BG1126" s="19">
        <v>6.0473285608688767E-5</v>
      </c>
      <c r="BH1126" s="19">
        <v>2.7501544044446096E-3</v>
      </c>
      <c r="BI1126" t="s">
        <v>889</v>
      </c>
      <c r="BJ1126" t="s">
        <v>858</v>
      </c>
      <c r="BK1126" s="5">
        <v>7.3261484503746033E-2</v>
      </c>
      <c r="BL1126" s="5" t="s">
        <v>1275</v>
      </c>
      <c r="BM1126" s="5" t="s">
        <v>858</v>
      </c>
      <c r="BN1126" s="5">
        <v>-5.7129520922899246E-2</v>
      </c>
      <c r="BO1126" s="5">
        <f xml:space="preserve"> IF(ISBLANK(TBL_DATA[[#This Row],[SMALL.CAP]]),"",  SUM(TBL_DATA[[#This Row],[LARGE.CAP]:[SMALL.CAP]])*SQRT(252))</f>
        <v>7.7825969863766928E-2</v>
      </c>
    </row>
    <row r="1127" spans="1:67" x14ac:dyDescent="0.25">
      <c r="A1127" s="3">
        <f>DATE(YEAR(TBL_DATA[[#This Row],[Date]]), MONTH(TBL_DATA[[#This Row],[Date]]), DAY(TBL_DATA[[#This Row],[Date]]))</f>
        <v>42374</v>
      </c>
      <c r="B1127" s="73" t="s">
        <v>1283</v>
      </c>
      <c r="C1127" s="11">
        <v>-3.4921131712415325E-3</v>
      </c>
      <c r="D1127" s="6">
        <v>0.2270222022000512</v>
      </c>
      <c r="E1127" s="83">
        <v>-8.1629502493146933E-2</v>
      </c>
      <c r="F1127" s="55">
        <v>0.26055217282274123</v>
      </c>
      <c r="G1127" s="121">
        <v>0.33723660998129651</v>
      </c>
      <c r="H1127" s="120">
        <v>3.3627072586215651E-3</v>
      </c>
      <c r="I1127" s="55">
        <v>-7.9023070295587416E-3</v>
      </c>
      <c r="J1127" s="6">
        <v>0.88676064406570754</v>
      </c>
      <c r="K1127" s="6">
        <v>0.46973382869858932</v>
      </c>
      <c r="L1127" s="6">
        <v>3.0078541037751416E-3</v>
      </c>
      <c r="M1127" s="6">
        <v>6.5570738709645485E-2</v>
      </c>
      <c r="N1127" s="6">
        <v>5.0427942157803003E-2</v>
      </c>
      <c r="O1127" s="6">
        <v>-2.8542126491645226E-2</v>
      </c>
      <c r="P1127" s="55">
        <v>-1.1163967720839172E-2</v>
      </c>
      <c r="Q1127" s="55">
        <v>-9.7754103885477495E-3</v>
      </c>
      <c r="R1127" s="6">
        <v>3.1644096889662965E-2</v>
      </c>
      <c r="S1127" s="83">
        <v>5.1575720622346208E-2</v>
      </c>
      <c r="T1127" s="87">
        <v>0.6135463839927916</v>
      </c>
      <c r="U1127" s="83">
        <v>5.7582247486204441E-2</v>
      </c>
      <c r="V1127" s="83">
        <v>5.1857071915929448E-2</v>
      </c>
      <c r="W1127" s="29">
        <v>1.1104029857211497</v>
      </c>
      <c r="X1127">
        <v>0.5807207676511118</v>
      </c>
      <c r="Y1127">
        <v>0.68537130717486971</v>
      </c>
      <c r="Z1127" s="5">
        <v>0</v>
      </c>
      <c r="AA1127">
        <v>0</v>
      </c>
      <c r="AB1127" s="5">
        <f>SUM(TBL_DATA[[#This Row],[Consumer.Discretionary.1]:[Utilities.1]])*SQRT(252)</f>
        <v>8.0939580524261576E-2</v>
      </c>
      <c r="AC1127" s="5">
        <v>0.21262120013805494</v>
      </c>
      <c r="AD1127" s="5">
        <v>-4.6655149942603988E-2</v>
      </c>
      <c r="AE1127" s="5">
        <v>2.6772099324808004E-2</v>
      </c>
      <c r="AF1127" s="5">
        <v>0.13029911345067402</v>
      </c>
      <c r="AG1127" s="5">
        <v>0</v>
      </c>
      <c r="AH1127" s="5">
        <v>4.4558325588744001E-2</v>
      </c>
      <c r="AI1127" s="13">
        <v>0.17753798701062098</v>
      </c>
      <c r="AJ1127" s="13">
        <v>-9.1483407393936983E-2</v>
      </c>
      <c r="AK1127" s="13">
        <v>0</v>
      </c>
      <c r="AL1127" s="13">
        <v>8.3013762200468008E-2</v>
      </c>
      <c r="AM1127" s="13">
        <v>-9.2864662135830001E-2</v>
      </c>
      <c r="AN1127" s="13">
        <v>1.1608119200452858</v>
      </c>
      <c r="AO1127" s="13">
        <v>-0.71701265180428708</v>
      </c>
      <c r="AP1127" s="13">
        <v>0.44379926824099869</v>
      </c>
      <c r="AQ1127" s="13">
        <v>1.877824571849573</v>
      </c>
      <c r="AR1127" s="19">
        <v>1.9944808199853941E-3</v>
      </c>
      <c r="AS1127" s="19">
        <v>-4.3528380865737475E-4</v>
      </c>
      <c r="AT1127" s="19">
        <v>5.8092692222113816E-4</v>
      </c>
      <c r="AU1127" s="19">
        <v>6.9815231231924746E-4</v>
      </c>
      <c r="AV1127" s="19">
        <v>3.5206812687149278E-6</v>
      </c>
      <c r="AW1127" s="19">
        <v>-1.4132586796428471E-4</v>
      </c>
      <c r="AX1127" s="19">
        <v>2.8894137704160879E-4</v>
      </c>
      <c r="AY1127" s="19">
        <v>2.2431929400895932E-3</v>
      </c>
      <c r="AZ1127" s="19">
        <v>-6.7862635081105587E-4</v>
      </c>
      <c r="BA1127" s="19">
        <v>5.4732843861856999E-4</v>
      </c>
      <c r="BB1127" s="19">
        <v>-2.5931477048134494E-6</v>
      </c>
      <c r="BC1127" s="19">
        <v>1.8016620607958962E-3</v>
      </c>
      <c r="BD1127" s="19">
        <v>-8.4528770444998577E-4</v>
      </c>
      <c r="BE1127" s="19">
        <v>4.8272653813953987E-4</v>
      </c>
      <c r="BF1127" s="19">
        <v>2.9000121938442812E-4</v>
      </c>
      <c r="BG1127" s="19">
        <v>1.6811503722908447E-4</v>
      </c>
      <c r="BH1127" s="19">
        <v>3.2014971653077742E-3</v>
      </c>
      <c r="BI1127" t="s">
        <v>889</v>
      </c>
      <c r="BJ1127" t="s">
        <v>858</v>
      </c>
      <c r="BK1127" s="5">
        <v>7.1268513798713684E-2</v>
      </c>
      <c r="BL1127" s="5" t="s">
        <v>1269</v>
      </c>
      <c r="BM1127" s="5" t="s">
        <v>858</v>
      </c>
      <c r="BN1127" s="5">
        <v>-3.2660413533449173E-2</v>
      </c>
      <c r="BO1127" s="5">
        <f xml:space="preserve"> IF(ISBLANK(TBL_DATA[[#This Row],[SMALL.CAP]]),"",  SUM(TBL_DATA[[#This Row],[LARGE.CAP]:[SMALL.CAP]])*SQRT(252))</f>
        <v>8.0939580524261548E-2</v>
      </c>
    </row>
    <row r="1128" spans="1:67" x14ac:dyDescent="0.25">
      <c r="A1128" s="3">
        <f>DATE(YEAR(TBL_DATA[[#This Row],[Date]]), MONTH(TBL_DATA[[#This Row],[Date]]), DAY(TBL_DATA[[#This Row],[Date]]))</f>
        <v>42375</v>
      </c>
      <c r="B1128" s="73" t="s">
        <v>1284</v>
      </c>
      <c r="C1128" s="11">
        <v>-2.9863456969520703E-3</v>
      </c>
      <c r="D1128" s="6">
        <v>0.22335788972644655</v>
      </c>
      <c r="E1128" s="83">
        <v>-7.3012946343789964E-2</v>
      </c>
      <c r="F1128" s="55">
        <v>0.25778792159583425</v>
      </c>
      <c r="G1128" s="121">
        <v>0.33971368538562724</v>
      </c>
      <c r="H1128" s="120">
        <v>3.3572123230032631E-3</v>
      </c>
      <c r="I1128" s="55">
        <v>1.1091051115075246E-2</v>
      </c>
      <c r="J1128" s="6">
        <v>0.86362759157817603</v>
      </c>
      <c r="K1128" s="6">
        <v>0.47069095035823555</v>
      </c>
      <c r="L1128" s="6">
        <v>3.0058501097543423E-3</v>
      </c>
      <c r="M1128" s="6">
        <v>6.558626975965727E-2</v>
      </c>
      <c r="N1128" s="6">
        <v>5.0449609713195127E-2</v>
      </c>
      <c r="O1128" s="6">
        <v>-3.144323553196704E-2</v>
      </c>
      <c r="P1128" s="55">
        <v>-1.1168029672187881E-2</v>
      </c>
      <c r="Q1128" s="55">
        <v>-9.7791434469512752E-3</v>
      </c>
      <c r="R1128" s="6">
        <v>3.2670347308517478E-2</v>
      </c>
      <c r="S1128" s="83">
        <v>5.1543284852909738E-2</v>
      </c>
      <c r="T1128" s="87">
        <v>0.63384294194189605</v>
      </c>
      <c r="U1128" s="83">
        <v>5.6999868888411243E-2</v>
      </c>
      <c r="V1128" s="83">
        <v>5.1867432165590047E-2</v>
      </c>
      <c r="W1128" s="29">
        <v>1.0989529750853206</v>
      </c>
      <c r="X1128">
        <v>0.58284962501971915</v>
      </c>
      <c r="Y1128">
        <v>0.68606920230996771</v>
      </c>
      <c r="Z1128" s="5">
        <v>0</v>
      </c>
      <c r="AA1128">
        <v>0</v>
      </c>
      <c r="AB1128" s="5">
        <f>SUM(TBL_DATA[[#This Row],[Consumer.Discretionary.1]:[Utilities.1]])*SQRT(252)</f>
        <v>7.8482064413301522E-2</v>
      </c>
      <c r="AC1128" s="5">
        <v>0.21507761330126901</v>
      </c>
      <c r="AD1128" s="5">
        <v>-4.1136751158180995E-2</v>
      </c>
      <c r="AE1128" s="5">
        <v>2.981750900435701E-2</v>
      </c>
      <c r="AF1128" s="5">
        <v>0.13401474517060402</v>
      </c>
      <c r="AG1128" s="5">
        <v>0</v>
      </c>
      <c r="AH1128" s="5">
        <v>4.1058303085098002E-2</v>
      </c>
      <c r="AI1128" s="13">
        <v>0.16491840643307404</v>
      </c>
      <c r="AJ1128" s="13">
        <v>-9.1137159286497002E-2</v>
      </c>
      <c r="AK1128" s="13">
        <v>0</v>
      </c>
      <c r="AL1128" s="13">
        <v>7.9611580720312006E-2</v>
      </c>
      <c r="AM1128" s="13">
        <v>-0.10899638062807498</v>
      </c>
      <c r="AN1128" s="13">
        <v>1.1835774371491528</v>
      </c>
      <c r="AO1128" s="13">
        <v>-0.7603495705071921</v>
      </c>
      <c r="AP1128" s="13">
        <v>0.42322786664196066</v>
      </c>
      <c r="AQ1128" s="13">
        <v>1.9439270076563449</v>
      </c>
      <c r="AR1128" s="19">
        <v>1.9182111990015758E-3</v>
      </c>
      <c r="AS1128" s="19">
        <v>-4.1407942130226535E-4</v>
      </c>
      <c r="AT1128" s="19">
        <v>5.6372112293810164E-4</v>
      </c>
      <c r="AU1128" s="19">
        <v>6.7640128611757796E-4</v>
      </c>
      <c r="AV1128" s="19">
        <v>3.4459048091663292E-6</v>
      </c>
      <c r="AW1128" s="19">
        <v>-1.2991169519787249E-4</v>
      </c>
      <c r="AX1128" s="19">
        <v>2.7435691909447892E-4</v>
      </c>
      <c r="AY1128" s="19">
        <v>2.1720655639191539E-3</v>
      </c>
      <c r="AZ1128" s="19">
        <v>-6.5581901194671866E-4</v>
      </c>
      <c r="BA1128" s="19">
        <v>5.3795401006086988E-4</v>
      </c>
      <c r="BB1128" s="19">
        <v>-2.4405247191109996E-6</v>
      </c>
      <c r="BC1128" s="19">
        <v>1.747920146236109E-3</v>
      </c>
      <c r="BD1128" s="19">
        <v>-8.1816806132896716E-4</v>
      </c>
      <c r="BE1128" s="19">
        <v>4.6088732779008104E-4</v>
      </c>
      <c r="BF1128" s="19">
        <v>2.9567349908115649E-4</v>
      </c>
      <c r="BG1128" s="19">
        <v>1.6439746283298306E-4</v>
      </c>
      <c r="BH1128" s="19">
        <v>3.093194978163594E-3</v>
      </c>
      <c r="BI1128" t="s">
        <v>889</v>
      </c>
      <c r="BJ1128" t="s">
        <v>858</v>
      </c>
      <c r="BK1128" s="5">
        <v>7.0165887475013733E-2</v>
      </c>
      <c r="BL1128" s="5" t="s">
        <v>1275</v>
      </c>
      <c r="BM1128" s="5" t="s">
        <v>858</v>
      </c>
      <c r="BN1128" s="5">
        <v>-3.564801812171936E-2</v>
      </c>
      <c r="BO1128" s="5">
        <f xml:space="preserve"> IF(ISBLANK(TBL_DATA[[#This Row],[SMALL.CAP]]),"",  SUM(TBL_DATA[[#This Row],[LARGE.CAP]:[SMALL.CAP]])*SQRT(252))</f>
        <v>7.8482064413301536E-2</v>
      </c>
    </row>
    <row r="1129" spans="1:67" x14ac:dyDescent="0.25">
      <c r="A1129" s="3">
        <f>DATE(YEAR(TBL_DATA[[#This Row],[Date]]), MONTH(TBL_DATA[[#This Row],[Date]]), DAY(TBL_DATA[[#This Row],[Date]]))</f>
        <v>42376</v>
      </c>
      <c r="B1129" s="73" t="s">
        <v>1285</v>
      </c>
      <c r="C1129" s="11">
        <v>-9.7817423742692228E-3</v>
      </c>
      <c r="D1129" s="6">
        <v>0.21139131801761279</v>
      </c>
      <c r="E1129" s="83">
        <v>-8.3114570519448816E-2</v>
      </c>
      <c r="F1129" s="55">
        <v>0.27175017839386739</v>
      </c>
      <c r="G1129" s="121">
        <v>0.38059496472310406</v>
      </c>
      <c r="H1129" s="120">
        <v>3.3810798769795757E-3</v>
      </c>
      <c r="I1129" s="55">
        <v>-1.4138894940877167E-2</v>
      </c>
      <c r="J1129" s="6">
        <v>0.90388132859392378</v>
      </c>
      <c r="K1129" s="6">
        <v>0.49715070791931737</v>
      </c>
      <c r="L1129" s="6">
        <v>3.0464004210993341E-3</v>
      </c>
      <c r="M1129" s="6">
        <v>6.8197481332058621E-2</v>
      </c>
      <c r="N1129" s="6">
        <v>5.4110008831268992E-2</v>
      </c>
      <c r="O1129" s="6">
        <v>-4.0917408276849088E-2</v>
      </c>
      <c r="P1129" s="55">
        <v>-1.1781814026531362E-2</v>
      </c>
      <c r="Q1129" s="55">
        <v>-1.0337631535820646E-2</v>
      </c>
      <c r="R1129" s="6">
        <v>2.9416130362185156E-2</v>
      </c>
      <c r="S1129" s="83">
        <v>5.1941145958656294E-2</v>
      </c>
      <c r="T1129" s="87">
        <v>0.56633579832065273</v>
      </c>
      <c r="U1129" s="83">
        <v>5.9432991099858112E-2</v>
      </c>
      <c r="V1129" s="83">
        <v>5.2070335254776869E-2</v>
      </c>
      <c r="W1129" s="29">
        <v>1.1413982800198277</v>
      </c>
      <c r="X1129">
        <v>0.61692379166563516</v>
      </c>
      <c r="Y1129">
        <v>0.70508914891616181</v>
      </c>
      <c r="Z1129" s="5">
        <v>0</v>
      </c>
      <c r="AA1129">
        <v>0</v>
      </c>
      <c r="AB1129" s="5">
        <f>SUM(TBL_DATA[[#This Row],[Consumer.Discretionary.1]:[Utilities.1]])*SQRT(252)</f>
        <v>8.8354166038119381E-2</v>
      </c>
      <c r="AC1129" s="5">
        <v>0.20305324708405897</v>
      </c>
      <c r="AD1129" s="5">
        <v>-3.4221182786858005E-2</v>
      </c>
      <c r="AE1129" s="5">
        <v>2.4523736351001999E-2</v>
      </c>
      <c r="AF1129" s="5">
        <v>0.134709891218178</v>
      </c>
      <c r="AG1129" s="5">
        <v>0</v>
      </c>
      <c r="AH1129" s="5">
        <v>4.4287622828512001E-2</v>
      </c>
      <c r="AI1129" s="13">
        <v>0.151291482658964</v>
      </c>
      <c r="AJ1129" s="13">
        <v>-8.3786768461656988E-2</v>
      </c>
      <c r="AK1129" s="13">
        <v>0</v>
      </c>
      <c r="AL1129" s="13">
        <v>8.6165316650353999E-2</v>
      </c>
      <c r="AM1129" s="13">
        <v>-8.7603434051936019E-2</v>
      </c>
      <c r="AN1129" s="13">
        <v>1.208630210909468</v>
      </c>
      <c r="AO1129" s="13">
        <v>-0.77021029941884978</v>
      </c>
      <c r="AP1129" s="13">
        <v>0.43841991149061821</v>
      </c>
      <c r="AQ1129" s="13">
        <v>1.9788405103283178</v>
      </c>
      <c r="AR1129" s="19">
        <v>2.0667552993262127E-3</v>
      </c>
      <c r="AS1129" s="19">
        <v>-4.1122401349293872E-4</v>
      </c>
      <c r="AT1129" s="19">
        <v>4.3802427004600755E-4</v>
      </c>
      <c r="AU1129" s="19">
        <v>7.5850653001932936E-4</v>
      </c>
      <c r="AV1129" s="19">
        <v>1.7247861113382473E-6</v>
      </c>
      <c r="AW1129" s="19">
        <v>-2.4845705798635963E-4</v>
      </c>
      <c r="AX1129" s="19">
        <v>7.310577043496832E-4</v>
      </c>
      <c r="AY1129" s="19">
        <v>2.2988642659673157E-3</v>
      </c>
      <c r="AZ1129" s="19">
        <v>-7.2554586423242344E-4</v>
      </c>
      <c r="BA1129" s="19">
        <v>6.606959477529422E-4</v>
      </c>
      <c r="BB1129" s="19">
        <v>-4.6125670665147032E-6</v>
      </c>
      <c r="BC1129" s="19">
        <v>1.8980659732751324E-3</v>
      </c>
      <c r="BD1129" s="19">
        <v>-8.9270183233420425E-4</v>
      </c>
      <c r="BE1129" s="19">
        <v>8.7085893740626802E-4</v>
      </c>
      <c r="BF1129" s="19">
        <v>1.0381811702801501E-4</v>
      </c>
      <c r="BG1129" s="19">
        <v>1.523225106173969E-4</v>
      </c>
      <c r="BH1129" s="19">
        <v>3.4334255948019828E-3</v>
      </c>
      <c r="BI1129" t="s">
        <v>889</v>
      </c>
      <c r="BJ1129" t="s">
        <v>858</v>
      </c>
      <c r="BK1129" s="5">
        <v>7.0500068366527557E-2</v>
      </c>
      <c r="BL1129" s="5" t="s">
        <v>1269</v>
      </c>
      <c r="BM1129" s="5" t="s">
        <v>858</v>
      </c>
      <c r="BN1129" s="5">
        <v>-3.3222738653421402E-2</v>
      </c>
      <c r="BO1129" s="5">
        <f xml:space="preserve"> IF(ISBLANK(TBL_DATA[[#This Row],[SMALL.CAP]]),"",  SUM(TBL_DATA[[#This Row],[LARGE.CAP]:[SMALL.CAP]])*SQRT(252))</f>
        <v>8.8354166038119353E-2</v>
      </c>
    </row>
    <row r="1130" spans="1:67" x14ac:dyDescent="0.25">
      <c r="A1130" s="3">
        <f>DATE(YEAR(TBL_DATA[[#This Row],[Date]]), MONTH(TBL_DATA[[#This Row],[Date]]), DAY(TBL_DATA[[#This Row],[Date]]))</f>
        <v>42377</v>
      </c>
      <c r="B1130" s="73" t="s">
        <v>1286</v>
      </c>
      <c r="C1130" s="11">
        <v>-5.3971903376141611E-3</v>
      </c>
      <c r="D1130" s="6">
        <v>0.20485320850093824</v>
      </c>
      <c r="E1130" s="83">
        <v>-9.9008223469285062E-2</v>
      </c>
      <c r="F1130" s="55">
        <v>0.27179314897907075</v>
      </c>
      <c r="G1130" s="121">
        <v>0.38187102632106246</v>
      </c>
      <c r="H1130" s="120">
        <v>3.3787566387320157E-3</v>
      </c>
      <c r="I1130" s="55">
        <v>-2.9962734589095819E-2</v>
      </c>
      <c r="J1130" s="6">
        <v>0.89923472856717124</v>
      </c>
      <c r="K1130" s="6">
        <v>0.50879281726321035</v>
      </c>
      <c r="L1130" s="6">
        <v>3.0119635785729225E-3</v>
      </c>
      <c r="M1130" s="6">
        <v>6.8220929451493301E-2</v>
      </c>
      <c r="N1130" s="6">
        <v>5.5176187888270709E-2</v>
      </c>
      <c r="O1130" s="6">
        <v>-4.6093759573871407E-2</v>
      </c>
      <c r="P1130" s="55">
        <v>-1.193989092257533E-2</v>
      </c>
      <c r="Q1130" s="55">
        <v>-1.0495211883269765E-2</v>
      </c>
      <c r="R1130" s="6">
        <v>1.3351314951766113E-2</v>
      </c>
      <c r="S1130" s="83">
        <v>5.1945064652801777E-2</v>
      </c>
      <c r="T1130" s="87">
        <v>0.25702759330468905</v>
      </c>
      <c r="U1130" s="83">
        <v>4.6456703127901733E-2</v>
      </c>
      <c r="V1130" s="83">
        <v>5.2217183275829117E-2</v>
      </c>
      <c r="W1130" s="29">
        <v>0.88968228873054012</v>
      </c>
      <c r="X1130">
        <v>0.61795713955019771</v>
      </c>
      <c r="Y1130">
        <v>0.71329714513883369</v>
      </c>
      <c r="Z1130" s="5">
        <v>0</v>
      </c>
      <c r="AA1130">
        <v>0</v>
      </c>
      <c r="AB1130" s="5">
        <f>SUM(TBL_DATA[[#This Row],[Consumer.Discretionary.1]:[Utilities.1]])*SQRT(252)</f>
        <v>0.10990477782405512</v>
      </c>
      <c r="AC1130" s="5">
        <v>0.19516435715015101</v>
      </c>
      <c r="AD1130" s="5">
        <v>-3.3375521751927997E-2</v>
      </c>
      <c r="AE1130" s="5">
        <v>1.5713731414081E-2</v>
      </c>
      <c r="AF1130" s="5">
        <v>0.13704201294645299</v>
      </c>
      <c r="AG1130" s="5">
        <v>-6.1986397535500001E-4</v>
      </c>
      <c r="AH1130" s="5">
        <v>4.5784655656135001E-2</v>
      </c>
      <c r="AI1130" s="13">
        <v>0.14962897076568002</v>
      </c>
      <c r="AJ1130" s="13">
        <v>-9.0505638590954993E-2</v>
      </c>
      <c r="AK1130" s="13">
        <v>0</v>
      </c>
      <c r="AL1130" s="13">
        <v>3.9109990986013983E-2</v>
      </c>
      <c r="AM1130" s="13">
        <v>-0.11870007900714899</v>
      </c>
      <c r="AN1130" s="13">
        <v>1.1228226318264842</v>
      </c>
      <c r="AO1130" s="13">
        <v>-0.78358001623335705</v>
      </c>
      <c r="AP1130" s="13">
        <v>0.33924261559312718</v>
      </c>
      <c r="AQ1130" s="13">
        <v>1.9064026480598413</v>
      </c>
      <c r="AR1130" s="19">
        <v>2.4193067140861448E-3</v>
      </c>
      <c r="AS1130" s="19">
        <v>-2.3567693032118143E-4</v>
      </c>
      <c r="AT1130" s="19">
        <v>9.4989707567345503E-4</v>
      </c>
      <c r="AU1130" s="19">
        <v>1.1145494937368989E-3</v>
      </c>
      <c r="AV1130" s="19">
        <v>-1.1715987768229881E-7</v>
      </c>
      <c r="AW1130" s="19">
        <v>-6.0928078110691029E-4</v>
      </c>
      <c r="AX1130" s="19">
        <v>5.0161129324540442E-4</v>
      </c>
      <c r="AY1130" s="19">
        <v>2.4317743642423878E-3</v>
      </c>
      <c r="AZ1130" s="19">
        <v>-8.1637233494328892E-4</v>
      </c>
      <c r="BA1130" s="19">
        <v>1.1743179324475222E-3</v>
      </c>
      <c r="BB1130" s="19">
        <v>-6.6594286052173102E-6</v>
      </c>
      <c r="BC1130" s="19">
        <v>2.2986537259155736E-3</v>
      </c>
      <c r="BD1130" s="19">
        <v>-9.8575851553623348E-4</v>
      </c>
      <c r="BE1130" s="19">
        <v>1.7227818498615007E-3</v>
      </c>
      <c r="BF1130" s="19">
        <v>-4.7852246846972687E-5</v>
      </c>
      <c r="BG1130" s="19">
        <v>1.9620339614735203E-4</v>
      </c>
      <c r="BH1130" s="19">
        <v>3.7393220290363122E-3</v>
      </c>
      <c r="BI1130" t="s">
        <v>889</v>
      </c>
      <c r="BJ1130" t="s">
        <v>858</v>
      </c>
      <c r="BK1130" s="5">
        <v>7.028554379940033E-2</v>
      </c>
      <c r="BL1130" s="5" t="s">
        <v>1272</v>
      </c>
      <c r="BM1130" s="5" t="s">
        <v>858</v>
      </c>
      <c r="BN1130" s="5">
        <v>-3.427485004067421E-2</v>
      </c>
      <c r="BO1130" s="5">
        <f xml:space="preserve"> IF(ISBLANK(TBL_DATA[[#This Row],[SMALL.CAP]]),"",  SUM(TBL_DATA[[#This Row],[LARGE.CAP]:[SMALL.CAP]])*SQRT(252))</f>
        <v>0.10990477782405512</v>
      </c>
    </row>
    <row r="1131" spans="1:67" x14ac:dyDescent="0.25">
      <c r="A1131" s="3">
        <f>DATE(YEAR(TBL_DATA[[#This Row],[Date]]), MONTH(TBL_DATA[[#This Row],[Date]]), DAY(TBL_DATA[[#This Row],[Date]]))</f>
        <v>42380</v>
      </c>
      <c r="B1131" s="73" t="s">
        <v>1287</v>
      </c>
      <c r="C1131" s="11">
        <v>-1.2502326571749841E-3</v>
      </c>
      <c r="D1131" s="6">
        <v>0.20334686167256844</v>
      </c>
      <c r="E1131" s="83">
        <v>-9.763397416866626E-2</v>
      </c>
      <c r="F1131" s="55">
        <v>0.27186321739301594</v>
      </c>
      <c r="G1131" s="121">
        <v>0.38232131495083405</v>
      </c>
      <c r="H1131" s="120">
        <v>3.3764809172844332E-3</v>
      </c>
      <c r="I1131" s="55">
        <v>-2.0871283420276443E-2</v>
      </c>
      <c r="J1131" s="6">
        <v>0.88499165231964216</v>
      </c>
      <c r="K1131" s="6">
        <v>0.50211095708997289</v>
      </c>
      <c r="L1131" s="6">
        <v>3.0314420918950685E-3</v>
      </c>
      <c r="M1131" s="6">
        <v>6.8199825354763863E-2</v>
      </c>
      <c r="N1131" s="6">
        <v>5.5133702365117429E-2</v>
      </c>
      <c r="O1131" s="6">
        <v>-4.7286364307535078E-2</v>
      </c>
      <c r="P1131" s="55">
        <v>-1.1929971681749715E-2</v>
      </c>
      <c r="Q1131" s="55">
        <v>-1.04857395528928E-2</v>
      </c>
      <c r="R1131" s="6">
        <v>1.0681128452031619E-2</v>
      </c>
      <c r="S1131" s="83">
        <v>5.1983887317383293E-2</v>
      </c>
      <c r="T1131" s="87">
        <v>0.20546998316649309</v>
      </c>
      <c r="U1131" s="83">
        <v>4.8821993829211596E-2</v>
      </c>
      <c r="V1131" s="83">
        <v>5.2201986317355967E-2</v>
      </c>
      <c r="W1131" s="29">
        <v>0.9352516498587603</v>
      </c>
      <c r="X1131">
        <v>0.61832136866748688</v>
      </c>
      <c r="Y1131">
        <v>0.70859788109334143</v>
      </c>
      <c r="Z1131" s="5">
        <v>0</v>
      </c>
      <c r="AA1131">
        <v>0</v>
      </c>
      <c r="AB1131" s="5">
        <f>SUM(TBL_DATA[[#This Row],[Consumer.Discretionary.1]:[Utilities.1]])*SQRT(252)</f>
        <v>0.1065643747860454</v>
      </c>
      <c r="AC1131" s="5">
        <v>0.18777367203138895</v>
      </c>
      <c r="AD1131" s="5">
        <v>-3.0639900280260007E-2</v>
      </c>
      <c r="AE1131" s="5">
        <v>1.9683927434293008E-2</v>
      </c>
      <c r="AF1131" s="5">
        <v>0.14512000701397704</v>
      </c>
      <c r="AG1131" s="5">
        <v>0</v>
      </c>
      <c r="AH1131" s="5">
        <v>4.5506256083918999E-2</v>
      </c>
      <c r="AI1131" s="13">
        <v>0.148722743581188</v>
      </c>
      <c r="AJ1131" s="13">
        <v>-7.5295824097602007E-2</v>
      </c>
      <c r="AK1131" s="13">
        <v>0</v>
      </c>
      <c r="AL1131" s="13">
        <v>8.4148367345991001E-2</v>
      </c>
      <c r="AM1131" s="13">
        <v>-0.17470708729503803</v>
      </c>
      <c r="AN1131" s="13">
        <v>1.1952104300105129</v>
      </c>
      <c r="AO1131" s="13">
        <v>-0.84489826819265579</v>
      </c>
      <c r="AP1131" s="13">
        <v>0.35031216181785707</v>
      </c>
      <c r="AQ1131" s="13">
        <v>2.0401086982031686</v>
      </c>
      <c r="AR1131" s="19">
        <v>2.3364960078928712E-3</v>
      </c>
      <c r="AS1131" s="19">
        <v>-2.2260564885449863E-4</v>
      </c>
      <c r="AT1131" s="19">
        <v>9.1897527904265719E-4</v>
      </c>
      <c r="AU1131" s="19">
        <v>1.0799884747408511E-3</v>
      </c>
      <c r="AV1131" s="19">
        <v>4.3347862379667372E-8</v>
      </c>
      <c r="AW1131" s="19">
        <v>-5.8886920117073394E-4</v>
      </c>
      <c r="AX1131" s="19">
        <v>4.9058458905299059E-4</v>
      </c>
      <c r="AY1131" s="19">
        <v>2.3548574601723223E-3</v>
      </c>
      <c r="AZ1131" s="19">
        <v>-7.8931209577572017E-4</v>
      </c>
      <c r="BA1131" s="19">
        <v>1.139161446237668E-3</v>
      </c>
      <c r="BB1131" s="19">
        <v>-6.39503293988313E-6</v>
      </c>
      <c r="BC1131" s="19">
        <v>2.2290149118634741E-3</v>
      </c>
      <c r="BD1131" s="19">
        <v>-9.5318670302516821E-4</v>
      </c>
      <c r="BE1131" s="19">
        <v>1.6711213736049872E-3</v>
      </c>
      <c r="BF1131" s="19">
        <v>-4.1538628402474494E-5</v>
      </c>
      <c r="BG1131" s="19">
        <v>1.8852378265811235E-4</v>
      </c>
      <c r="BH1131" s="19">
        <v>3.6189898895619735E-3</v>
      </c>
      <c r="BI1131" t="s">
        <v>889</v>
      </c>
      <c r="BJ1131" t="s">
        <v>858</v>
      </c>
      <c r="BK1131" s="5">
        <v>7.079017162322998E-2</v>
      </c>
      <c r="BL1131" s="5" t="s">
        <v>1269</v>
      </c>
      <c r="BM1131" s="5" t="s">
        <v>858</v>
      </c>
      <c r="BN1131" s="5">
        <v>-3.8465473800897598E-2</v>
      </c>
      <c r="BO1131" s="5">
        <f xml:space="preserve"> IF(ISBLANK(TBL_DATA[[#This Row],[SMALL.CAP]]),"",  SUM(TBL_DATA[[#This Row],[LARGE.CAP]:[SMALL.CAP]])*SQRT(252))</f>
        <v>0.1065643747860454</v>
      </c>
    </row>
    <row r="1132" spans="1:67" x14ac:dyDescent="0.25">
      <c r="A1132" s="3">
        <f>DATE(YEAR(TBL_DATA[[#This Row],[Date]]), MONTH(TBL_DATA[[#This Row],[Date]]), DAY(TBL_DATA[[#This Row],[Date]]))</f>
        <v>42381</v>
      </c>
      <c r="B1132" s="73" t="s">
        <v>1288</v>
      </c>
      <c r="C1132" s="11">
        <v>-2.8406848180137251E-4</v>
      </c>
      <c r="D1132" s="6">
        <v>0.20300502875649262</v>
      </c>
      <c r="E1132" s="83">
        <v>-0.10759464724096923</v>
      </c>
      <c r="F1132" s="55">
        <v>0.26888989440998762</v>
      </c>
      <c r="G1132" s="121">
        <v>0.37865098804538588</v>
      </c>
      <c r="H1132" s="120">
        <v>3.3844991078724792E-3</v>
      </c>
      <c r="I1132" s="55">
        <v>-2.9717647016367921E-2</v>
      </c>
      <c r="J1132" s="6">
        <v>0.88283365552420634</v>
      </c>
      <c r="K1132" s="6">
        <v>0.50178403677690953</v>
      </c>
      <c r="L1132" s="6">
        <v>3.0306474403664955E-3</v>
      </c>
      <c r="M1132" s="6">
        <v>6.8159574141351265E-2</v>
      </c>
      <c r="N1132" s="6">
        <v>5.5136629531508066E-2</v>
      </c>
      <c r="O1132" s="6">
        <v>-4.7557000223617751E-2</v>
      </c>
      <c r="P1132" s="55">
        <v>-1.1937626703109232E-2</v>
      </c>
      <c r="Q1132" s="55">
        <v>-1.0494246953203929E-2</v>
      </c>
      <c r="R1132" s="6">
        <v>5.4167932534867624E-3</v>
      </c>
      <c r="S1132" s="83">
        <v>5.1999801590752875E-2</v>
      </c>
      <c r="T1132" s="87">
        <v>0.10416949849381792</v>
      </c>
      <c r="U1132" s="83">
        <v>4.4422311325627017E-2</v>
      </c>
      <c r="V1132" s="83">
        <v>5.2186822712786005E-2</v>
      </c>
      <c r="W1132" s="29">
        <v>0.85121701258013838</v>
      </c>
      <c r="X1132">
        <v>0.61534623428228263</v>
      </c>
      <c r="Y1132">
        <v>0.70836716240725739</v>
      </c>
      <c r="Z1132" s="5">
        <v>0</v>
      </c>
      <c r="AA1132">
        <v>0</v>
      </c>
      <c r="AB1132" s="5">
        <f>SUM(TBL_DATA[[#This Row],[Consumer.Discretionary.1]:[Utilities.1]])*SQRT(252)</f>
        <v>0.10490212632164481</v>
      </c>
      <c r="AC1132" s="5">
        <v>0.18246746291585303</v>
      </c>
      <c r="AD1132" s="5">
        <v>-6.874730919477004E-3</v>
      </c>
      <c r="AE1132" s="5">
        <v>1.7096773610971002E-2</v>
      </c>
      <c r="AF1132" s="5">
        <v>0.14714826596568403</v>
      </c>
      <c r="AG1132" s="5">
        <v>0</v>
      </c>
      <c r="AH1132" s="5">
        <v>4.5787468320574003E-2</v>
      </c>
      <c r="AI1132" s="13">
        <v>0.14568560122622098</v>
      </c>
      <c r="AJ1132" s="13">
        <v>-7.1692057440211995E-2</v>
      </c>
      <c r="AK1132" s="13">
        <v>0</v>
      </c>
      <c r="AL1132" s="13">
        <v>8.8639906561018E-2</v>
      </c>
      <c r="AM1132" s="13">
        <v>-0.15742950121404503</v>
      </c>
      <c r="AN1132" s="13">
        <v>0.98144141804708218</v>
      </c>
      <c r="AO1132" s="13">
        <v>-0.59061222902049493</v>
      </c>
      <c r="AP1132" s="13">
        <v>0.39082918902658725</v>
      </c>
      <c r="AQ1132" s="13">
        <v>1.5720536470675772</v>
      </c>
      <c r="AR1132" s="19">
        <v>2.2742632449880293E-3</v>
      </c>
      <c r="AS1132" s="19">
        <v>-2.2625533144964661E-4</v>
      </c>
      <c r="AT1132" s="19">
        <v>8.8823083121200401E-4</v>
      </c>
      <c r="AU1132" s="19">
        <v>1.0057544229509212E-3</v>
      </c>
      <c r="AV1132" s="19">
        <v>-2.1777361791171232E-7</v>
      </c>
      <c r="AW1132" s="19">
        <v>-5.0759216952948481E-4</v>
      </c>
      <c r="AX1132" s="19">
        <v>4.6316355780140532E-4</v>
      </c>
      <c r="AY1132" s="19">
        <v>2.306845112836894E-3</v>
      </c>
      <c r="AZ1132" s="19">
        <v>-6.4202542412858897E-4</v>
      </c>
      <c r="BA1132" s="19">
        <v>1.051275858728163E-3</v>
      </c>
      <c r="BB1132" s="19">
        <v>-5.2295143404754891E-6</v>
      </c>
      <c r="BC1132" s="19">
        <v>2.1766498347330376E-3</v>
      </c>
      <c r="BD1132" s="19">
        <v>-8.7652819364358457E-4</v>
      </c>
      <c r="BE1132" s="19">
        <v>1.4496571503847409E-3</v>
      </c>
      <c r="BF1132" s="19">
        <v>5.7810463678944921E-5</v>
      </c>
      <c r="BG1132" s="19">
        <v>2.2215274734300924E-4</v>
      </c>
      <c r="BH1132" s="19">
        <v>3.5784708129551614E-3</v>
      </c>
      <c r="BI1132" t="s">
        <v>889</v>
      </c>
      <c r="BJ1132" t="s">
        <v>858</v>
      </c>
      <c r="BK1132" s="5">
        <v>7.2504051029682159E-2</v>
      </c>
      <c r="BL1132" s="5" t="s">
        <v>1272</v>
      </c>
      <c r="BM1132" s="5" t="s">
        <v>858</v>
      </c>
      <c r="BN1132" s="5">
        <v>-2.4115696549415588E-2</v>
      </c>
      <c r="BO1132" s="5">
        <f xml:space="preserve"> IF(ISBLANK(TBL_DATA[[#This Row],[SMALL.CAP]]),"",  SUM(TBL_DATA[[#This Row],[LARGE.CAP]:[SMALL.CAP]])*SQRT(252))</f>
        <v>0.10490212632164479</v>
      </c>
    </row>
    <row r="1133" spans="1:67" x14ac:dyDescent="0.25">
      <c r="A1133" s="3">
        <f>DATE(YEAR(TBL_DATA[[#This Row],[Date]]), MONTH(TBL_DATA[[#This Row],[Date]]), DAY(TBL_DATA[[#This Row],[Date]]))</f>
        <v>42382</v>
      </c>
      <c r="B1133" s="73" t="s">
        <v>1289</v>
      </c>
      <c r="C1133" s="11">
        <v>-9.0419011334981463E-3</v>
      </c>
      <c r="D1133" s="6">
        <v>0.1921275762233754</v>
      </c>
      <c r="E1133" s="83">
        <v>-9.0112098222001613E-2</v>
      </c>
      <c r="F1133" s="55">
        <v>0.2698148204785194</v>
      </c>
      <c r="G1133" s="122">
        <v>0.41579991948647521</v>
      </c>
      <c r="H1133" s="120">
        <v>3.2834868555095867E-3</v>
      </c>
      <c r="I1133" s="55">
        <v>-1.1620520922669408E-2</v>
      </c>
      <c r="J1133" s="6">
        <v>0.90767396999050354</v>
      </c>
      <c r="K1133" s="6">
        <v>0.54393788679795563</v>
      </c>
      <c r="L1133" s="6">
        <v>2.9011252131141449E-3</v>
      </c>
      <c r="M1133" s="6">
        <v>6.8195347415395791E-2</v>
      </c>
      <c r="N1133" s="6">
        <v>5.5183170989903621E-2</v>
      </c>
      <c r="O1133" s="6">
        <v>-5.6168895662888074E-2</v>
      </c>
      <c r="P1133" s="55">
        <v>-1.1944716061437941E-2</v>
      </c>
      <c r="Q1133" s="55">
        <v>-1.0500578759567353E-2</v>
      </c>
      <c r="R1133" s="54">
        <v>-1.3699987578497108E-4</v>
      </c>
      <c r="S1133" s="83">
        <v>5.2482956894671556E-2</v>
      </c>
      <c r="T1133" s="87">
        <v>-2.6103688490707027E-3</v>
      </c>
      <c r="U1133" s="83">
        <v>3.4538444448765748E-2</v>
      </c>
      <c r="V1133" s="83">
        <v>5.3182955282310207E-2</v>
      </c>
      <c r="W1133" s="29">
        <v>0.64942695014644991</v>
      </c>
      <c r="X1133">
        <v>0.64482549537566747</v>
      </c>
      <c r="Y1133">
        <v>0.73752144836469391</v>
      </c>
      <c r="Z1133" s="5">
        <v>0</v>
      </c>
      <c r="AA1133">
        <v>0</v>
      </c>
      <c r="AB1133" s="5">
        <f>SUM(TBL_DATA[[#This Row],[Consumer.Discretionary.1]:[Utilities.1]])*SQRT(252)</f>
        <v>0.10171834015656628</v>
      </c>
      <c r="AC1133" s="5">
        <v>0.15238385483827202</v>
      </c>
      <c r="AD1133" s="5">
        <v>-3.1709817271039966E-3</v>
      </c>
      <c r="AE1133" s="5">
        <v>4.8769529383849933E-3</v>
      </c>
      <c r="AF1133" s="5">
        <v>0.14697223266848303</v>
      </c>
      <c r="AG1133" s="5">
        <v>0</v>
      </c>
      <c r="AH1133" s="5">
        <v>4.7173308549171997E-2</v>
      </c>
      <c r="AI1133" s="13">
        <v>0.15108229584249097</v>
      </c>
      <c r="AJ1133" s="13">
        <v>-7.4810601415266992E-2</v>
      </c>
      <c r="AK1133" s="13">
        <v>0</v>
      </c>
      <c r="AL1133" s="13">
        <v>8.5244446481663003E-2</v>
      </c>
      <c r="AM1133" s="13">
        <v>-9.2097078620043002E-2</v>
      </c>
      <c r="AN1133" s="13">
        <v>0.97343216836536084</v>
      </c>
      <c r="AO1133" s="13">
        <v>-0.55577773880930903</v>
      </c>
      <c r="AP1133" s="13">
        <v>0.41765442955605181</v>
      </c>
      <c r="AQ1133" s="13">
        <v>1.5292099071746699</v>
      </c>
      <c r="AR1133" s="19">
        <v>2.2069817010059475E-3</v>
      </c>
      <c r="AS1133" s="19">
        <v>-2.208282125230818E-4</v>
      </c>
      <c r="AT1133" s="19">
        <v>8.6188311497717408E-4</v>
      </c>
      <c r="AU1133" s="19">
        <v>9.7590033227977534E-4</v>
      </c>
      <c r="AV1133" s="19">
        <v>-1.7635140816149788E-7</v>
      </c>
      <c r="AW1133" s="19">
        <v>-4.9247656380050492E-4</v>
      </c>
      <c r="AX1133" s="19">
        <v>4.4990426621149853E-4</v>
      </c>
      <c r="AY1133" s="19">
        <v>2.2412235252124279E-3</v>
      </c>
      <c r="AZ1133" s="19">
        <v>-6.2663776268814613E-4</v>
      </c>
      <c r="BA1133" s="19">
        <v>1.0168710277326156E-3</v>
      </c>
      <c r="BB1133" s="19">
        <v>-4.9919382245634219E-6</v>
      </c>
      <c r="BC1133" s="19">
        <v>2.1055143526749693E-3</v>
      </c>
      <c r="BD1133" s="19">
        <v>-8.5413910623160128E-4</v>
      </c>
      <c r="BE1133" s="19">
        <v>1.398238241346649E-3</v>
      </c>
      <c r="BF1133" s="19">
        <v>5.5815097876883546E-5</v>
      </c>
      <c r="BG1133" s="19">
        <v>2.155631443301817E-4</v>
      </c>
      <c r="BH1133" s="19">
        <v>3.4866614087778981E-3</v>
      </c>
      <c r="BI1133" t="s">
        <v>889</v>
      </c>
      <c r="BJ1133" t="s">
        <v>858</v>
      </c>
      <c r="BK1133" s="5">
        <v>6.7618489265441895E-2</v>
      </c>
      <c r="BL1133" s="5" t="s">
        <v>1272</v>
      </c>
      <c r="BM1133" s="5" t="s">
        <v>858</v>
      </c>
      <c r="BN1133" s="5">
        <v>-3.1455229967832565E-2</v>
      </c>
      <c r="BO1133" s="5">
        <f xml:space="preserve"> IF(ISBLANK(TBL_DATA[[#This Row],[SMALL.CAP]]),"",  SUM(TBL_DATA[[#This Row],[LARGE.CAP]:[SMALL.CAP]])*SQRT(252))</f>
        <v>0.10171834015656626</v>
      </c>
    </row>
    <row r="1134" spans="1:67" x14ac:dyDescent="0.25">
      <c r="A1134" s="3">
        <f>DATE(YEAR(TBL_DATA[[#This Row],[Date]]), MONTH(TBL_DATA[[#This Row],[Date]]), DAY(TBL_DATA[[#This Row],[Date]]))</f>
        <v>42383</v>
      </c>
      <c r="B1134" s="73" t="s">
        <v>1290</v>
      </c>
      <c r="C1134" s="11">
        <v>8.0886241852178558E-3</v>
      </c>
      <c r="D1134" s="6">
        <v>0.20177024816828082</v>
      </c>
      <c r="E1134" s="83">
        <v>-3.9122578387220885E-2</v>
      </c>
      <c r="F1134" s="55">
        <v>0.27385743882424629</v>
      </c>
      <c r="G1134" s="121">
        <v>0.46446414302950428</v>
      </c>
      <c r="H1134" s="120">
        <v>3.0839526263334643E-3</v>
      </c>
      <c r="I1134" s="55">
        <v>5.9577188448488361E-2</v>
      </c>
      <c r="J1134" s="6">
        <v>0.87866655431919005</v>
      </c>
      <c r="K1134" s="6">
        <v>0.52817503698420831</v>
      </c>
      <c r="L1134" s="6">
        <v>2.8947021128663251E-3</v>
      </c>
      <c r="M1134" s="6">
        <v>6.6898085808575564E-2</v>
      </c>
      <c r="N1134" s="6">
        <v>5.0439626409744955E-2</v>
      </c>
      <c r="O1134" s="6">
        <v>-4.8534600565586117E-2</v>
      </c>
      <c r="P1134" s="55">
        <v>-1.1422612142023588E-2</v>
      </c>
      <c r="Q1134" s="55">
        <v>-1.0005946272555598E-2</v>
      </c>
      <c r="R1134" s="6">
        <v>6.9296445766637849E-3</v>
      </c>
      <c r="S1134" s="83">
        <v>5.2956714661859257E-2</v>
      </c>
      <c r="T1134" s="87">
        <v>0.13085488064943512</v>
      </c>
      <c r="U1134" s="83">
        <v>4.7182725865097863E-2</v>
      </c>
      <c r="V1134" s="83">
        <v>5.4428589335923247E-2</v>
      </c>
      <c r="W1134" s="29">
        <v>0.86687394328548095</v>
      </c>
      <c r="X1134">
        <v>0.68151606219479832</v>
      </c>
      <c r="Y1134">
        <v>0.72675651836375588</v>
      </c>
      <c r="Z1134" s="5">
        <v>0</v>
      </c>
      <c r="AA1134">
        <v>0</v>
      </c>
      <c r="AB1134" s="5">
        <f>SUM(TBL_DATA[[#This Row],[Consumer.Discretionary.1]:[Utilities.1]])*SQRT(252)</f>
        <v>0.11153305710554763</v>
      </c>
      <c r="AC1134" s="5">
        <v>0.131853229964561</v>
      </c>
      <c r="AD1134" s="5">
        <v>-3.0177974423360003E-3</v>
      </c>
      <c r="AE1134" s="5">
        <v>7.7320710079999654E-5</v>
      </c>
      <c r="AF1134" s="5">
        <v>0.14936948711915002</v>
      </c>
      <c r="AG1134" s="5">
        <v>0</v>
      </c>
      <c r="AH1134" s="5">
        <v>4.6395830542700002E-2</v>
      </c>
      <c r="AI1134" s="13">
        <v>0.15465115331960799</v>
      </c>
      <c r="AJ1134" s="13">
        <v>-8.2457637334684003E-2</v>
      </c>
      <c r="AK1134" s="13">
        <v>0</v>
      </c>
      <c r="AL1134" s="13">
        <v>8.5644384822213995E-2</v>
      </c>
      <c r="AM1134" s="13">
        <v>-0.19825843199753398</v>
      </c>
      <c r="AN1134" s="13">
        <v>0.96299969855993506</v>
      </c>
      <c r="AO1134" s="13">
        <v>-0.67874215885617595</v>
      </c>
      <c r="AP1134" s="13">
        <v>0.28425753970375911</v>
      </c>
      <c r="AQ1134" s="13">
        <v>1.6417418574161111</v>
      </c>
      <c r="AR1134" s="19">
        <v>2.8551657880938651E-3</v>
      </c>
      <c r="AS1134" s="19">
        <v>-1.8081331315666587E-4</v>
      </c>
      <c r="AT1134" s="19">
        <v>8.1305913261523778E-4</v>
      </c>
      <c r="AU1134" s="19">
        <v>1.3630477899111799E-3</v>
      </c>
      <c r="AV1134" s="19">
        <v>-1.2102489694037187E-6</v>
      </c>
      <c r="AW1134" s="19">
        <v>-5.7709130476750654E-4</v>
      </c>
      <c r="AX1134" s="19">
        <v>3.0623815666335987E-4</v>
      </c>
      <c r="AY1134" s="19">
        <v>2.0835096446788046E-3</v>
      </c>
      <c r="AZ1134" s="19">
        <v>-7.8707749190151384E-4</v>
      </c>
      <c r="BA1134" s="19">
        <v>1.1577397116189312E-3</v>
      </c>
      <c r="BB1134" s="19">
        <v>-6.6456727852285884E-6</v>
      </c>
      <c r="BC1134" s="19">
        <v>2.2970311308587741E-3</v>
      </c>
      <c r="BD1134" s="19">
        <v>-9.3939878137506191E-4</v>
      </c>
      <c r="BE1134" s="19">
        <v>1.641226849069626E-3</v>
      </c>
      <c r="BF1134" s="19">
        <v>3.1772740341415095E-4</v>
      </c>
      <c r="BG1134" s="19">
        <v>1.5998697651060082E-4</v>
      </c>
      <c r="BH1134" s="19">
        <v>3.5493486135229702E-3</v>
      </c>
      <c r="BI1134" t="s">
        <v>889</v>
      </c>
      <c r="BJ1134" t="s">
        <v>858</v>
      </c>
      <c r="BK1134" s="5">
        <v>6.4958684146404266E-2</v>
      </c>
      <c r="BL1134" s="5" t="s">
        <v>1272</v>
      </c>
      <c r="BM1134" s="5" t="s">
        <v>858</v>
      </c>
      <c r="BN1134" s="5">
        <v>-3.3280134201049805E-2</v>
      </c>
      <c r="BO1134" s="5">
        <f xml:space="preserve"> IF(ISBLANK(TBL_DATA[[#This Row],[SMALL.CAP]]),"",  SUM(TBL_DATA[[#This Row],[LARGE.CAP]:[SMALL.CAP]])*SQRT(252))</f>
        <v>0.11153305710554764</v>
      </c>
    </row>
    <row r="1135" spans="1:67" x14ac:dyDescent="0.25">
      <c r="A1135" s="3">
        <f>DATE(YEAR(TBL_DATA[[#This Row],[Date]]), MONTH(TBL_DATA[[#This Row],[Date]]), DAY(TBL_DATA[[#This Row],[Date]]))</f>
        <v>42384</v>
      </c>
      <c r="B1135" s="73" t="s">
        <v>1291</v>
      </c>
      <c r="C1135" s="11">
        <v>-6.4012172477830578E-3</v>
      </c>
      <c r="D1135" s="6">
        <v>0.19407745572783353</v>
      </c>
      <c r="E1135" s="83">
        <v>-5.5919315678576997E-2</v>
      </c>
      <c r="F1135" s="55">
        <v>0.26665851443466071</v>
      </c>
      <c r="G1135" s="121">
        <v>0.4637626875386166</v>
      </c>
      <c r="H1135" s="120">
        <v>3.048488300722612E-3</v>
      </c>
      <c r="I1135" s="55">
        <v>4.4922806592950337E-2</v>
      </c>
      <c r="J1135" s="6">
        <v>0.85678052668851956</v>
      </c>
      <c r="K1135" s="6">
        <v>0.52290587134768463</v>
      </c>
      <c r="L1135" s="6">
        <v>2.8754647880588056E-3</v>
      </c>
      <c r="M1135" s="6">
        <v>6.6085516427942206E-2</v>
      </c>
      <c r="N1135" s="6">
        <v>5.2039006921422916E-2</v>
      </c>
      <c r="O1135" s="6">
        <v>-5.4625137291114512E-2</v>
      </c>
      <c r="P1135" s="55">
        <v>-1.1508372561702717E-2</v>
      </c>
      <c r="Q1135" s="55">
        <v>-1.0108914050176358E-2</v>
      </c>
      <c r="R1135" s="6">
        <v>6.971211903292307E-3</v>
      </c>
      <c r="S1135" s="83">
        <v>5.2992093552061859E-2</v>
      </c>
      <c r="T1135" s="87">
        <v>0.13155192474974534</v>
      </c>
      <c r="U1135" s="83">
        <v>4.9028164123029017E-2</v>
      </c>
      <c r="V1135" s="83">
        <v>5.4474262509329824E-2</v>
      </c>
      <c r="W1135" s="29">
        <v>0.90002437600016971</v>
      </c>
      <c r="X1135">
        <v>0.68100123901400988</v>
      </c>
      <c r="Y1135">
        <v>0.72312230732268579</v>
      </c>
      <c r="Z1135" s="5">
        <v>0</v>
      </c>
      <c r="AA1135">
        <v>0</v>
      </c>
      <c r="AB1135" s="5">
        <f>SUM(TBL_DATA[[#This Row],[Consumer.Discretionary.1]:[Utilities.1]])*SQRT(252)</f>
        <v>0.10813556453795121</v>
      </c>
      <c r="AC1135" s="5">
        <v>0.120770054948573</v>
      </c>
      <c r="AD1135" s="5">
        <v>-1.2067248385739998E-2</v>
      </c>
      <c r="AE1135" s="5">
        <v>5.2668828231190006E-3</v>
      </c>
      <c r="AF1135" s="5">
        <v>0.146372753167895</v>
      </c>
      <c r="AG1135" s="5">
        <v>0</v>
      </c>
      <c r="AH1135" s="5">
        <v>4.6738550695077E-2</v>
      </c>
      <c r="AI1135" s="13">
        <v>0.15110081297132505</v>
      </c>
      <c r="AJ1135" s="13">
        <v>-6.4990080319360002E-2</v>
      </c>
      <c r="AK1135" s="13">
        <v>0</v>
      </c>
      <c r="AL1135" s="13">
        <v>7.9493752445691998E-2</v>
      </c>
      <c r="AM1135" s="13">
        <v>-0.18536185689783399</v>
      </c>
      <c r="AN1135" s="13">
        <v>0.86604357470773119</v>
      </c>
      <c r="AO1135" s="13">
        <v>-0.57871995325898395</v>
      </c>
      <c r="AP1135" s="13">
        <v>0.28732362144874724</v>
      </c>
      <c r="AQ1135" s="13">
        <v>1.4447635279667153</v>
      </c>
      <c r="AR1135" s="19">
        <v>2.7691895908613742E-3</v>
      </c>
      <c r="AS1135" s="19">
        <v>-1.749042135657349E-4</v>
      </c>
      <c r="AT1135" s="19">
        <v>7.8796035804658813E-4</v>
      </c>
      <c r="AU1135" s="19">
        <v>1.3207850358579541E-3</v>
      </c>
      <c r="AV1135" s="19">
        <v>-1.1782884779450402E-6</v>
      </c>
      <c r="AW1135" s="19">
        <v>-5.5885429065142698E-4</v>
      </c>
      <c r="AX1135" s="19">
        <v>2.9735359473929865E-4</v>
      </c>
      <c r="AY1135" s="19">
        <v>2.0186464429218431E-3</v>
      </c>
      <c r="AZ1135" s="19">
        <v>-7.6229342436823699E-4</v>
      </c>
      <c r="BA1135" s="19">
        <v>1.1216496486181192E-3</v>
      </c>
      <c r="BB1135" s="19">
        <v>-6.4541766248328069E-6</v>
      </c>
      <c r="BC1135" s="19">
        <v>2.2261320580494672E-3</v>
      </c>
      <c r="BD1135" s="19">
        <v>-9.0997100972408697E-4</v>
      </c>
      <c r="BE1135" s="19">
        <v>1.588964398304147E-3</v>
      </c>
      <c r="BF1135" s="19">
        <v>3.0970881103306992E-4</v>
      </c>
      <c r="BG1135" s="19">
        <v>1.5501843794378512E-4</v>
      </c>
      <c r="BH1135" s="19">
        <v>3.4420475817506183E-3</v>
      </c>
      <c r="BI1135" t="s">
        <v>889</v>
      </c>
      <c r="BJ1135" t="s">
        <v>858</v>
      </c>
      <c r="BK1135" s="5">
        <v>6.5007150173187256E-2</v>
      </c>
      <c r="BL1135" s="5" t="s">
        <v>1272</v>
      </c>
      <c r="BM1135" s="5" t="s">
        <v>858</v>
      </c>
      <c r="BN1135" s="5">
        <v>-2.2617476060986519E-2</v>
      </c>
      <c r="BO1135" s="5">
        <f xml:space="preserve"> IF(ISBLANK(TBL_DATA[[#This Row],[SMALL.CAP]]),"",  SUM(TBL_DATA[[#This Row],[LARGE.CAP]:[SMALL.CAP]])*SQRT(252))</f>
        <v>0.10813556453795121</v>
      </c>
    </row>
    <row r="1136" spans="1:67" x14ac:dyDescent="0.25">
      <c r="A1136" s="3">
        <f>DATE(YEAR(TBL_DATA[[#This Row],[Date]]), MONTH(TBL_DATA[[#This Row],[Date]]), DAY(TBL_DATA[[#This Row],[Date]]))</f>
        <v>42388</v>
      </c>
      <c r="B1136" s="73" t="s">
        <v>1292</v>
      </c>
      <c r="C1136" s="11">
        <v>-6.4145426211446397E-3</v>
      </c>
      <c r="D1136" s="6">
        <v>0.18641799499511946</v>
      </c>
      <c r="E1136" s="83">
        <v>-8.9547243114145192E-2</v>
      </c>
      <c r="F1136" s="55">
        <v>0.2631611224980131</v>
      </c>
      <c r="G1136" s="121">
        <v>0.44258799063641846</v>
      </c>
      <c r="H1136" s="120">
        <v>3.1333193998126928E-3</v>
      </c>
      <c r="I1136" s="55">
        <v>2.27054197233445E-2</v>
      </c>
      <c r="J1136" s="6">
        <v>0.86741891381932634</v>
      </c>
      <c r="K1136" s="6">
        <v>0.5409373346591384</v>
      </c>
      <c r="L1136" s="6">
        <v>2.8434951636783939E-3</v>
      </c>
      <c r="M1136" s="6">
        <v>6.66218636633443E-2</v>
      </c>
      <c r="N1136" s="6">
        <v>5.3597049074756223E-2</v>
      </c>
      <c r="O1136" s="6">
        <v>-6.0689284640919383E-2</v>
      </c>
      <c r="P1136" s="55">
        <v>-1.1754847743656106E-2</v>
      </c>
      <c r="Q1136" s="55">
        <v>-1.0344031286481616E-2</v>
      </c>
      <c r="R1136" s="6">
        <v>-1.3914888214470289E-2</v>
      </c>
      <c r="S1136" s="83">
        <v>5.3505883779146418E-2</v>
      </c>
      <c r="T1136" s="87">
        <v>-0.26006276752489654</v>
      </c>
      <c r="U1136" s="83">
        <v>3.2572529506766035E-2</v>
      </c>
      <c r="V1136" s="83">
        <v>5.4574421247989731E-2</v>
      </c>
      <c r="W1136" s="29">
        <v>0.59684608213716706</v>
      </c>
      <c r="X1136">
        <v>0.66527286930733798</v>
      </c>
      <c r="Y1136">
        <v>0.73548442176509654</v>
      </c>
      <c r="Z1136" s="5">
        <v>0</v>
      </c>
      <c r="AA1136">
        <v>0</v>
      </c>
      <c r="AB1136" s="5">
        <f>SUM(TBL_DATA[[#This Row],[Consumer.Discretionary.1]:[Utilities.1]])*SQRT(252)</f>
        <v>0.10906517259045286</v>
      </c>
      <c r="AC1136" s="5">
        <v>0.14066924011332502</v>
      </c>
      <c r="AD1136" s="5">
        <v>1.1975964473409002E-2</v>
      </c>
      <c r="AE1136" s="5">
        <v>-2.2614511518759934E-3</v>
      </c>
      <c r="AF1136" s="5">
        <v>0.14783752672799</v>
      </c>
      <c r="AG1136" s="5">
        <v>0</v>
      </c>
      <c r="AH1136" s="5">
        <v>4.7244095888428997E-2</v>
      </c>
      <c r="AI1136" s="13">
        <v>0.14949341232142502</v>
      </c>
      <c r="AJ1136" s="13">
        <v>-6.8956245136366001E-2</v>
      </c>
      <c r="AK1136" s="13">
        <v>0</v>
      </c>
      <c r="AL1136" s="13">
        <v>9.0321718810290996E-2</v>
      </c>
      <c r="AM1136" s="13">
        <v>-0.22559986551592398</v>
      </c>
      <c r="AN1136" s="13">
        <v>0.90424201061839682</v>
      </c>
      <c r="AO1136" s="13">
        <v>-0.61351761408769412</v>
      </c>
      <c r="AP1136" s="13">
        <v>0.2907243965307027</v>
      </c>
      <c r="AQ1136" s="13">
        <v>1.5177596247060909</v>
      </c>
      <c r="AR1136" s="19">
        <v>2.6778631288931747E-3</v>
      </c>
      <c r="AS1136" s="19">
        <v>-8.8189665889498955E-5</v>
      </c>
      <c r="AT1136" s="19">
        <v>6.8848827740392395E-4</v>
      </c>
      <c r="AU1136" s="19">
        <v>1.4108061865644155E-3</v>
      </c>
      <c r="AV1136" s="19">
        <v>-1.7230616279862355E-6</v>
      </c>
      <c r="AW1136" s="19">
        <v>-6.0913645030122028E-4</v>
      </c>
      <c r="AX1136" s="19">
        <v>2.8238838566292706E-4</v>
      </c>
      <c r="AY1136" s="19">
        <v>2.2850165740123328E-3</v>
      </c>
      <c r="AZ1136" s="19">
        <v>-9.6612380093462466E-4</v>
      </c>
      <c r="BA1136" s="19">
        <v>1.1984819036650967E-3</v>
      </c>
      <c r="BB1136" s="19">
        <v>-7.4113971467185375E-6</v>
      </c>
      <c r="BC1136" s="19">
        <v>2.1256142797768818E-3</v>
      </c>
      <c r="BD1136" s="19">
        <v>-1.0249259427011245E-3</v>
      </c>
      <c r="BE1136" s="19">
        <v>1.7213248965320797E-3</v>
      </c>
      <c r="BF1136" s="19">
        <v>2.2883453448130207E-4</v>
      </c>
      <c r="BG1136" s="19">
        <v>1.1469699436553781E-4</v>
      </c>
      <c r="BH1136" s="19">
        <v>3.7049153178471449E-3</v>
      </c>
      <c r="BI1136" t="s">
        <v>889</v>
      </c>
      <c r="BJ1136" t="s">
        <v>858</v>
      </c>
      <c r="BK1136" s="5">
        <v>6.6172286868095398E-2</v>
      </c>
      <c r="BL1136" s="5" t="s">
        <v>1272</v>
      </c>
      <c r="BM1136" s="5" t="s">
        <v>858</v>
      </c>
      <c r="BN1136" s="5">
        <v>-2.7509480714797974E-2</v>
      </c>
      <c r="BO1136" s="5">
        <f xml:space="preserve"> IF(ISBLANK(TBL_DATA[[#This Row],[SMALL.CAP]]),"",  SUM(TBL_DATA[[#This Row],[LARGE.CAP]:[SMALL.CAP]])*SQRT(252))</f>
        <v>0.10906517259045287</v>
      </c>
    </row>
    <row r="1137" spans="1:67" x14ac:dyDescent="0.25">
      <c r="A1137" s="3">
        <f>DATE(YEAR(TBL_DATA[[#This Row],[Date]]), MONTH(TBL_DATA[[#This Row],[Date]]), DAY(TBL_DATA[[#This Row],[Date]]))</f>
        <v>42389</v>
      </c>
      <c r="B1137" s="73" t="s">
        <v>1293</v>
      </c>
      <c r="C1137" s="11">
        <v>3.3099308948683973E-3</v>
      </c>
      <c r="D1137" s="6">
        <v>0.19034495657098138</v>
      </c>
      <c r="E1137" s="83">
        <v>-8.5425160940571843E-2</v>
      </c>
      <c r="F1137" s="55">
        <v>0.25237546583792647</v>
      </c>
      <c r="G1137" s="122">
        <v>0.41706542123772172</v>
      </c>
      <c r="H1137" s="120">
        <v>3.1893382343265997E-3</v>
      </c>
      <c r="I1137" s="55">
        <v>2.5692543709207483E-2</v>
      </c>
      <c r="J1137" s="6">
        <v>0.78238070223892897</v>
      </c>
      <c r="K1137" s="6">
        <v>0.46737374468514581</v>
      </c>
      <c r="L1137" s="6">
        <v>3.0486106033190278E-3</v>
      </c>
      <c r="M1137" s="6">
        <v>6.6311818939325626E-2</v>
      </c>
      <c r="N1137" s="6">
        <v>5.3597049074756223E-2</v>
      </c>
      <c r="O1137" s="6">
        <v>-5.7580231084271571E-2</v>
      </c>
      <c r="P1137" s="55">
        <v>-1.1720949304855026E-2</v>
      </c>
      <c r="Q1137" s="55">
        <v>-1.0316698503083335E-2</v>
      </c>
      <c r="R1137" s="54">
        <v>-1.039808328276326E-3</v>
      </c>
      <c r="S1137" s="83">
        <v>5.3942122991395149E-2</v>
      </c>
      <c r="T1137" s="87">
        <v>-1.9276370128075905E-2</v>
      </c>
      <c r="U1137" s="83">
        <v>4.7469026650258872E-2</v>
      </c>
      <c r="V1137" s="83">
        <v>5.5090229962540038E-2</v>
      </c>
      <c r="W1137" s="29">
        <v>0.86165962063575718</v>
      </c>
      <c r="X1137">
        <v>0.64580602446688418</v>
      </c>
      <c r="Y1137">
        <v>0.68364738329430175</v>
      </c>
      <c r="Z1137" s="5">
        <v>0</v>
      </c>
      <c r="AA1137">
        <v>0</v>
      </c>
      <c r="AB1137" s="5">
        <f>SUM(TBL_DATA[[#This Row],[Consumer.Discretionary.1]:[Utilities.1]])*SQRT(252)</f>
        <v>0.10710676424901991</v>
      </c>
      <c r="AC1137" s="5">
        <v>0.14622756424654398</v>
      </c>
      <c r="AD1137" s="5">
        <v>1.2852433642616E-2</v>
      </c>
      <c r="AE1137" s="5">
        <v>8.6963447309099811E-4</v>
      </c>
      <c r="AF1137" s="5">
        <v>0.14785059342891202</v>
      </c>
      <c r="AG1137" s="5">
        <v>0</v>
      </c>
      <c r="AH1137" s="5">
        <v>4.7147770820914002E-2</v>
      </c>
      <c r="AI1137" s="13">
        <v>0.14901337168832698</v>
      </c>
      <c r="AJ1137" s="13">
        <v>-6.8749211470109997E-2</v>
      </c>
      <c r="AK1137" s="13">
        <v>0</v>
      </c>
      <c r="AL1137" s="13">
        <v>8.8360222136554992E-2</v>
      </c>
      <c r="AM1137" s="13">
        <v>-0.22420725131774402</v>
      </c>
      <c r="AN1137" s="13">
        <v>0.91842315554390297</v>
      </c>
      <c r="AO1137" s="13">
        <v>-0.61905802789479814</v>
      </c>
      <c r="AP1137" s="13">
        <v>0.29936512764910483</v>
      </c>
      <c r="AQ1137" s="13">
        <v>1.5374811834387012</v>
      </c>
      <c r="AR1137" s="19">
        <v>2.4343192668308156E-3</v>
      </c>
      <c r="AS1137" s="19">
        <v>-2.2813468719942405E-6</v>
      </c>
      <c r="AT1137" s="19">
        <v>6.7029997510217475E-4</v>
      </c>
      <c r="AU1137" s="19">
        <v>1.3476756558418747E-3</v>
      </c>
      <c r="AV1137" s="19">
        <v>-2.0100288856572869E-6</v>
      </c>
      <c r="AW1137" s="19">
        <v>-5.9393347303192748E-4</v>
      </c>
      <c r="AX1137" s="19">
        <v>2.6097962303213987E-4</v>
      </c>
      <c r="AY1137" s="19">
        <v>2.4069900519857884E-3</v>
      </c>
      <c r="AZ1137" s="19">
        <v>-9.1967959025614243E-4</v>
      </c>
      <c r="BA1137" s="19">
        <v>1.1526318735329739E-3</v>
      </c>
      <c r="BB1137" s="19">
        <v>-7.9000564293213891E-6</v>
      </c>
      <c r="BC1137" s="19">
        <v>1.8315009759306503E-3</v>
      </c>
      <c r="BD1137" s="19">
        <v>-9.5905381792963783E-4</v>
      </c>
      <c r="BE1137" s="19">
        <v>1.7971371290841412E-3</v>
      </c>
      <c r="BF1137" s="19">
        <v>1.9328858171553594E-4</v>
      </c>
      <c r="BG1137" s="19">
        <v>1.0556180509938989E-4</v>
      </c>
      <c r="BH1137" s="19">
        <v>3.7786572769506446E-3</v>
      </c>
      <c r="BI1137" t="s">
        <v>889</v>
      </c>
      <c r="BJ1137" t="s">
        <v>858</v>
      </c>
      <c r="BK1137" s="5">
        <v>6.8418160080909729E-2</v>
      </c>
      <c r="BL1137" s="5" t="s">
        <v>1272</v>
      </c>
      <c r="BM1137" s="5" t="s">
        <v>858</v>
      </c>
      <c r="BN1137" s="5">
        <v>-2.5047939270734787E-2</v>
      </c>
      <c r="BO1137" s="5">
        <f xml:space="preserve"> IF(ISBLANK(TBL_DATA[[#This Row],[SMALL.CAP]]),"",  SUM(TBL_DATA[[#This Row],[LARGE.CAP]:[SMALL.CAP]])*SQRT(252))</f>
        <v>0.10710676424901991</v>
      </c>
    </row>
    <row r="1138" spans="1:67" x14ac:dyDescent="0.25">
      <c r="A1138" s="3">
        <f>DATE(YEAR(TBL_DATA[[#This Row],[Date]]), MONTH(TBL_DATA[[#This Row],[Date]]), DAY(TBL_DATA[[#This Row],[Date]]))</f>
        <v>42390</v>
      </c>
      <c r="B1138" s="73" t="s">
        <v>1294</v>
      </c>
      <c r="C1138" s="11">
        <v>2.167442507279926E-2</v>
      </c>
      <c r="D1138" s="6">
        <v>0.21614499914296359</v>
      </c>
      <c r="E1138" s="83">
        <v>5.4246707074265821E-3</v>
      </c>
      <c r="F1138" s="55">
        <v>0.27092156965274744</v>
      </c>
      <c r="G1138" s="121">
        <v>0.33320122886538694</v>
      </c>
      <c r="H1138" s="120">
        <v>4.1086992718135304E-3</v>
      </c>
      <c r="I1138" s="55">
        <v>0.13159923742393675</v>
      </c>
      <c r="J1138" s="6">
        <v>0.86141036327941956</v>
      </c>
      <c r="K1138" s="6">
        <v>0.39484871343845535</v>
      </c>
      <c r="L1138" s="6">
        <v>3.9141632962521834E-3</v>
      </c>
      <c r="M1138" s="6">
        <v>7.987433034015308E-2</v>
      </c>
      <c r="N1138" s="6">
        <v>5.3399099882995522E-2</v>
      </c>
      <c r="O1138" s="6">
        <v>-3.7153824415782855E-2</v>
      </c>
      <c r="P1138" s="55">
        <v>-1.3599288565868605E-2</v>
      </c>
      <c r="Q1138" s="55">
        <v>-1.1907831534298337E-2</v>
      </c>
      <c r="R1138" s="6">
        <v>4.6179927288326761E-2</v>
      </c>
      <c r="S1138" s="83">
        <v>6.1255339080043596E-2</v>
      </c>
      <c r="T1138" s="87">
        <v>0.75389228076890591</v>
      </c>
      <c r="U1138" s="83">
        <v>9.9910330501047806E-2</v>
      </c>
      <c r="V1138" s="83">
        <v>6.208231538610165E-2</v>
      </c>
      <c r="W1138" s="29">
        <v>1.6093203012755981</v>
      </c>
      <c r="X1138">
        <v>0.57723585202704353</v>
      </c>
      <c r="Y1138">
        <v>0.62836988584627074</v>
      </c>
      <c r="Z1138" s="5">
        <v>0</v>
      </c>
      <c r="AA1138">
        <v>0</v>
      </c>
      <c r="AB1138" s="5">
        <f>SUM(TBL_DATA[[#This Row],[Consumer.Discretionary.1]:[Utilities.1]])*SQRT(252)</f>
        <v>0.10547175005881766</v>
      </c>
      <c r="AC1138" s="5">
        <v>0.16694367201841395</v>
      </c>
      <c r="AD1138" s="5">
        <v>1.0827874618360999E-2</v>
      </c>
      <c r="AE1138" s="5">
        <v>2.0271733828031994E-2</v>
      </c>
      <c r="AF1138" s="5">
        <v>0.17716626253058407</v>
      </c>
      <c r="AG1138" s="5">
        <v>-2.4291966742730001E-3</v>
      </c>
      <c r="AH1138" s="5">
        <v>5.1420874268932E-2</v>
      </c>
      <c r="AI1138" s="13">
        <v>0.168438259151861</v>
      </c>
      <c r="AJ1138" s="13">
        <v>-7.9939930594404005E-2</v>
      </c>
      <c r="AK1138" s="13">
        <v>0</v>
      </c>
      <c r="AL1138" s="13">
        <v>9.8229019781889998E-2</v>
      </c>
      <c r="AM1138" s="13">
        <v>-0.24641225546051704</v>
      </c>
      <c r="AN1138" s="13">
        <v>1.0061647609394571</v>
      </c>
      <c r="AO1138" s="13">
        <v>-0.64164844747057692</v>
      </c>
      <c r="AP1138" s="13">
        <v>0.36451631346888014</v>
      </c>
      <c r="AQ1138" s="13">
        <v>1.6478132084100339</v>
      </c>
      <c r="AR1138" s="19">
        <v>2.2951011659687157E-3</v>
      </c>
      <c r="AS1138" s="19">
        <v>4.8995522828629668E-5</v>
      </c>
      <c r="AT1138" s="19">
        <v>6.4051122775858648E-4</v>
      </c>
      <c r="AU1138" s="19">
        <v>1.4150183054627513E-3</v>
      </c>
      <c r="AV1138" s="19">
        <v>-2.3155564190561895E-6</v>
      </c>
      <c r="AW1138" s="19">
        <v>-5.8995705358027054E-4</v>
      </c>
      <c r="AX1138" s="19">
        <v>2.6539502014625454E-4</v>
      </c>
      <c r="AY1138" s="19">
        <v>2.3417849518449548E-3</v>
      </c>
      <c r="AZ1138" s="19">
        <v>-9.8233781458051351E-4</v>
      </c>
      <c r="BA1138" s="19">
        <v>1.2203277624528957E-3</v>
      </c>
      <c r="BB1138" s="19">
        <v>-8.427793825956611E-6</v>
      </c>
      <c r="BC1138" s="19">
        <v>1.7885724174197253E-3</v>
      </c>
      <c r="BD1138" s="19">
        <v>-1.0168593225773057E-3</v>
      </c>
      <c r="BE1138" s="19">
        <v>1.7283760180720254E-3</v>
      </c>
      <c r="BF1138" s="19">
        <v>3.5201401219899848E-4</v>
      </c>
      <c r="BG1138" s="19">
        <v>1.1369443717447006E-4</v>
      </c>
      <c r="BH1138" s="19">
        <v>3.6782981757690777E-3</v>
      </c>
      <c r="BI1138" t="s">
        <v>889</v>
      </c>
      <c r="BJ1138" t="s">
        <v>858</v>
      </c>
      <c r="BK1138" s="5">
        <v>7.6393075287342072E-2</v>
      </c>
      <c r="BL1138" s="5" t="s">
        <v>1295</v>
      </c>
      <c r="BM1138" s="5" t="s">
        <v>858</v>
      </c>
      <c r="BN1138" s="5">
        <v>-2.5760618969798088E-2</v>
      </c>
      <c r="BO1138" s="5">
        <f xml:space="preserve"> IF(ISBLANK(TBL_DATA[[#This Row],[SMALL.CAP]]),"",  SUM(TBL_DATA[[#This Row],[LARGE.CAP]:[SMALL.CAP]])*SQRT(252))</f>
        <v>0.10547175005881766</v>
      </c>
    </row>
    <row r="1139" spans="1:67" x14ac:dyDescent="0.25">
      <c r="A1139" s="3">
        <f>DATE(YEAR(TBL_DATA[[#This Row],[Date]]), MONTH(TBL_DATA[[#This Row],[Date]]), DAY(TBL_DATA[[#This Row],[Date]]))</f>
        <v>42391</v>
      </c>
      <c r="B1139" s="73" t="s">
        <v>1296</v>
      </c>
      <c r="C1139" s="11">
        <v>3.3387612396183364E-3</v>
      </c>
      <c r="D1139" s="6">
        <v>0.22020541692785778</v>
      </c>
      <c r="E1139" s="83">
        <v>2.0750995409600792E-2</v>
      </c>
      <c r="F1139" s="55">
        <v>0.26063510741764673</v>
      </c>
      <c r="G1139" s="121">
        <v>0.33722094937626612</v>
      </c>
      <c r="H1139" s="120">
        <v>4.0334627354998084E-3</v>
      </c>
      <c r="I1139" s="55">
        <v>0.11895546764145615</v>
      </c>
      <c r="J1139" s="6">
        <v>0.79754664617958293</v>
      </c>
      <c r="K1139" s="6">
        <v>0.37842868498152721</v>
      </c>
      <c r="L1139" s="6">
        <v>3.9060621090327373E-3</v>
      </c>
      <c r="M1139" s="6">
        <v>7.8649131827661395E-2</v>
      </c>
      <c r="N1139" s="6">
        <v>5.096162117929607E-2</v>
      </c>
      <c r="O1139" s="6">
        <v>-3.3939110925027549E-2</v>
      </c>
      <c r="P1139" s="55">
        <v>-1.3215648570588066E-2</v>
      </c>
      <c r="Q1139" s="55">
        <v>-1.155013692885954E-2</v>
      </c>
      <c r="R1139" s="6">
        <v>4.5835564718492927E-2</v>
      </c>
      <c r="S1139" s="83">
        <v>6.1255433126496395E-2</v>
      </c>
      <c r="T1139" s="87">
        <v>0.74826937593991949</v>
      </c>
      <c r="U1139" s="83">
        <v>0.10050247897473419</v>
      </c>
      <c r="V1139" s="83">
        <v>6.2076587501169962E-2</v>
      </c>
      <c r="W1139" s="29">
        <v>1.6190077937650811</v>
      </c>
      <c r="X1139">
        <v>0.58070728372930369</v>
      </c>
      <c r="Y1139">
        <v>0.61516557525720439</v>
      </c>
      <c r="Z1139" s="5">
        <v>0</v>
      </c>
      <c r="AA1139">
        <v>0</v>
      </c>
      <c r="AB1139" s="5">
        <f>SUM(TBL_DATA[[#This Row],[Consumer.Discretionary.1]:[Utilities.1]])*SQRT(252)</f>
        <v>0.10323967952541227</v>
      </c>
      <c r="AC1139" s="5">
        <v>0.16001007966457398</v>
      </c>
      <c r="AD1139" s="5">
        <v>1.8397364794681997E-2</v>
      </c>
      <c r="AE1139" s="5">
        <v>5.2123521390769006E-2</v>
      </c>
      <c r="AF1139" s="5">
        <v>0.185946440745483</v>
      </c>
      <c r="AG1139" s="5">
        <v>-2.4582563274859999E-3</v>
      </c>
      <c r="AH1139" s="5">
        <v>5.1957854540117997E-2</v>
      </c>
      <c r="AI1139" s="13">
        <v>0.17044148022500799</v>
      </c>
      <c r="AJ1139" s="13">
        <v>-7.9713501829212996E-2</v>
      </c>
      <c r="AK1139" s="13">
        <v>0</v>
      </c>
      <c r="AL1139" s="13">
        <v>0.103113482716459</v>
      </c>
      <c r="AM1139" s="13">
        <v>-0.22185997973709801</v>
      </c>
      <c r="AN1139" s="13">
        <v>0.981552085578828</v>
      </c>
      <c r="AO1139" s="13">
        <v>-0.54359359939553209</v>
      </c>
      <c r="AP1139" s="13">
        <v>0.43795848618329591</v>
      </c>
      <c r="AQ1139" s="13">
        <v>1.5251456849743601</v>
      </c>
      <c r="AR1139" s="19">
        <v>2.2361744317745602E-3</v>
      </c>
      <c r="AS1139" s="19">
        <v>5.1664137447497975E-5</v>
      </c>
      <c r="AT1139" s="19">
        <v>6.1124608644079665E-4</v>
      </c>
      <c r="AU1139" s="19">
        <v>1.2883445627121291E-3</v>
      </c>
      <c r="AV1139" s="19">
        <v>1.5388085998114105E-6</v>
      </c>
      <c r="AW1139" s="19">
        <v>-5.1349311811316645E-4</v>
      </c>
      <c r="AX1139" s="19">
        <v>3.3454727913126539E-4</v>
      </c>
      <c r="AY1139" s="19">
        <v>2.2299595952507169E-3</v>
      </c>
      <c r="AZ1139" s="19">
        <v>-8.8021422048644381E-4</v>
      </c>
      <c r="BA1139" s="19">
        <v>1.1525110741726478E-3</v>
      </c>
      <c r="BB1139" s="19">
        <v>-8.7901260191570157E-6</v>
      </c>
      <c r="BC1139" s="19">
        <v>1.733056845879999E-3</v>
      </c>
      <c r="BD1139" s="19">
        <v>-9.4137909422347126E-4</v>
      </c>
      <c r="BE1139" s="19">
        <v>1.4985302551186813E-3</v>
      </c>
      <c r="BF1139" s="19">
        <v>5.3725388435768692E-4</v>
      </c>
      <c r="BG1139" s="19">
        <v>1.485670902380423E-4</v>
      </c>
      <c r="BH1139" s="19">
        <v>3.5274595295397204E-3</v>
      </c>
      <c r="BI1139" t="s">
        <v>889</v>
      </c>
      <c r="BJ1139" t="s">
        <v>858</v>
      </c>
      <c r="BK1139" s="5">
        <v>7.4228160083293915E-2</v>
      </c>
      <c r="BL1139" s="5" t="s">
        <v>1295</v>
      </c>
      <c r="BM1139" s="5" t="s">
        <v>858</v>
      </c>
      <c r="BN1139" s="5">
        <v>-2.8413658961653709E-2</v>
      </c>
      <c r="BO1139" s="5">
        <f xml:space="preserve"> IF(ISBLANK(TBL_DATA[[#This Row],[SMALL.CAP]]),"",  SUM(TBL_DATA[[#This Row],[LARGE.CAP]:[SMALL.CAP]])*SQRT(252))</f>
        <v>0.10323967952541227</v>
      </c>
    </row>
    <row r="1140" spans="1:67" x14ac:dyDescent="0.25">
      <c r="A1140" s="3">
        <f>DATE(YEAR(TBL_DATA[[#This Row],[Date]]), MONTH(TBL_DATA[[#This Row],[Date]]), DAY(TBL_DATA[[#This Row],[Date]]))</f>
        <v>42394</v>
      </c>
      <c r="B1140" s="73" t="s">
        <v>1297</v>
      </c>
      <c r="C1140" s="11">
        <v>-4.2321378746216984E-3</v>
      </c>
      <c r="D1140" s="6">
        <v>0.2150413393680588</v>
      </c>
      <c r="E1140" s="83">
        <v>3.7983605860913539E-2</v>
      </c>
      <c r="F1140" s="55">
        <v>0.2699418432941183</v>
      </c>
      <c r="G1140" s="121">
        <v>0.35334702858633354</v>
      </c>
      <c r="H1140" s="120">
        <v>4.0047339166700367E-3</v>
      </c>
      <c r="I1140" s="55">
        <v>0.11844362996219537</v>
      </c>
      <c r="J1140" s="6">
        <v>0.8087395904371415</v>
      </c>
      <c r="K1140" s="6">
        <v>0.38321401617293982</v>
      </c>
      <c r="L1140" s="6">
        <v>3.9111572303383666E-3</v>
      </c>
      <c r="M1140" s="6">
        <v>7.9056630015744089E-2</v>
      </c>
      <c r="N1140" s="6">
        <v>5.1659759941189314E-2</v>
      </c>
      <c r="O1140" s="6">
        <v>-3.8027613802872451E-2</v>
      </c>
      <c r="P1140" s="55">
        <v>-1.3362474168255208E-2</v>
      </c>
      <c r="Q1140" s="55">
        <v>-1.1688333149946628E-2</v>
      </c>
      <c r="R1140" s="6">
        <v>5.4282507686513215E-2</v>
      </c>
      <c r="S1140" s="83">
        <v>6.0705348938517041E-2</v>
      </c>
      <c r="T1140" s="87">
        <v>0.89419645279514093</v>
      </c>
      <c r="U1140" s="83">
        <v>0.10458716267240264</v>
      </c>
      <c r="V1140" s="83">
        <v>6.1695412075286366E-2</v>
      </c>
      <c r="W1140" s="29">
        <v>1.6952178315103212</v>
      </c>
      <c r="X1140">
        <v>0.5944300031007298</v>
      </c>
      <c r="Y1140">
        <v>0.61904282256798671</v>
      </c>
      <c r="Z1140" s="5">
        <v>0</v>
      </c>
      <c r="AA1140">
        <v>0</v>
      </c>
      <c r="AB1140" s="5">
        <f>SUM(TBL_DATA[[#This Row],[Consumer.Discretionary.1]:[Utilities.1]])*SQRT(252)</f>
        <v>0.1353776456211192</v>
      </c>
      <c r="AC1140" s="5">
        <v>0.12470158379906401</v>
      </c>
      <c r="AD1140" s="5">
        <v>2.4466430154462003E-2</v>
      </c>
      <c r="AE1140" s="5">
        <v>6.5323901483521005E-2</v>
      </c>
      <c r="AF1140" s="5">
        <v>0.18186284601956099</v>
      </c>
      <c r="AG1140" s="5">
        <v>-8.4545392294470001E-3</v>
      </c>
      <c r="AH1140" s="5">
        <v>4.9499814567223001E-2</v>
      </c>
      <c r="AI1140" s="13">
        <v>0.16282213272492099</v>
      </c>
      <c r="AJ1140" s="13">
        <v>-7.1177058327974996E-2</v>
      </c>
      <c r="AK1140" s="13">
        <v>0</v>
      </c>
      <c r="AL1140" s="13">
        <v>9.6016546725372007E-2</v>
      </c>
      <c r="AM1140" s="13">
        <v>-0.206164160229171</v>
      </c>
      <c r="AN1140" s="13">
        <v>0.98363549724724597</v>
      </c>
      <c r="AO1140" s="13">
        <v>-0.56473799955971504</v>
      </c>
      <c r="AP1140" s="13">
        <v>0.41889749768753093</v>
      </c>
      <c r="AQ1140" s="13">
        <v>1.5483734968069611</v>
      </c>
      <c r="AR1140" s="19">
        <v>1.403304749522659E-3</v>
      </c>
      <c r="AS1140" s="19">
        <v>2.7969833300908063E-5</v>
      </c>
      <c r="AT1140" s="19">
        <v>2.7911465502470792E-3</v>
      </c>
      <c r="AU1140" s="19">
        <v>1.6478919586170482E-3</v>
      </c>
      <c r="AV1140" s="19">
        <v>-1.156762232678402E-5</v>
      </c>
      <c r="AW1140" s="19">
        <v>-6.3102328034819776E-4</v>
      </c>
      <c r="AX1140" s="19">
        <v>5.1926567760243812E-4</v>
      </c>
      <c r="AY1140" s="19">
        <v>2.6358592327116871E-3</v>
      </c>
      <c r="AZ1140" s="19">
        <v>-1.4075221408170612E-3</v>
      </c>
      <c r="BA1140" s="19">
        <v>1.5555554226156752E-3</v>
      </c>
      <c r="BB1140" s="19">
        <v>-2.8903003894140345E-6</v>
      </c>
      <c r="BC1140" s="19">
        <v>2.7616478553776813E-3</v>
      </c>
      <c r="BD1140" s="19">
        <v>-1.3510587876270949E-3</v>
      </c>
      <c r="BE1140" s="19">
        <v>3.1055673042721028E-3</v>
      </c>
      <c r="BF1140" s="19">
        <v>7.904926366146004E-4</v>
      </c>
      <c r="BG1140" s="19">
        <v>4.269542026243718E-5</v>
      </c>
      <c r="BH1140" s="19">
        <v>3.1786456518363101E-3</v>
      </c>
      <c r="BI1140" t="s">
        <v>1298</v>
      </c>
      <c r="BJ1140" t="s">
        <v>858</v>
      </c>
      <c r="BK1140" s="5">
        <v>6.4717449247837067E-2</v>
      </c>
      <c r="BL1140" s="5" t="s">
        <v>1295</v>
      </c>
      <c r="BM1140" s="5" t="s">
        <v>858</v>
      </c>
      <c r="BN1140" s="5">
        <v>-3.0239766463637352E-2</v>
      </c>
      <c r="BO1140" s="5">
        <f xml:space="preserve"> IF(ISBLANK(TBL_DATA[[#This Row],[SMALL.CAP]]),"",  SUM(TBL_DATA[[#This Row],[LARGE.CAP]:[SMALL.CAP]])*SQRT(252))</f>
        <v>0.13537764562111917</v>
      </c>
    </row>
    <row r="1141" spans="1:67" x14ac:dyDescent="0.25">
      <c r="A1141" s="3">
        <f>DATE(YEAR(TBL_DATA[[#This Row],[Date]]), MONTH(TBL_DATA[[#This Row],[Date]]), DAY(TBL_DATA[[#This Row],[Date]]))</f>
        <v>42395</v>
      </c>
      <c r="B1141" s="73" t="s">
        <v>1299</v>
      </c>
      <c r="C1141" s="11">
        <v>5.8463603967103981E-3</v>
      </c>
      <c r="D1141" s="6">
        <v>0.22214490893490635</v>
      </c>
      <c r="E1141" s="83">
        <v>1.8995915605305669E-2</v>
      </c>
      <c r="F1141" s="55">
        <v>0.26396368250101865</v>
      </c>
      <c r="G1141" s="121">
        <v>0.35355263239329626</v>
      </c>
      <c r="H1141" s="120">
        <v>3.9368229734376139E-3</v>
      </c>
      <c r="I1141" s="55">
        <v>0.10717715829467589</v>
      </c>
      <c r="J1141" s="6">
        <v>0.79075198401824787</v>
      </c>
      <c r="K1141" s="6">
        <v>0.37053977862168663</v>
      </c>
      <c r="L1141" s="6">
        <v>3.8847533135158143E-3</v>
      </c>
      <c r="M1141" s="6">
        <v>7.7728371908583532E-2</v>
      </c>
      <c r="N1141" s="6">
        <v>5.1659759941189314E-2</v>
      </c>
      <c r="O1141" s="6">
        <v>-3.2403576541480406E-2</v>
      </c>
      <c r="P1141" s="55">
        <v>-1.3193879747363671E-2</v>
      </c>
      <c r="Q1141" s="55">
        <v>-1.154786655817778E-2</v>
      </c>
      <c r="R1141" s="6">
        <v>6.0616016967269815E-2</v>
      </c>
      <c r="S1141" s="83">
        <v>6.0886072106833451E-2</v>
      </c>
      <c r="T1141" s="87">
        <v>0.99556458266695569</v>
      </c>
      <c r="U1141" s="83">
        <v>0.1107466076757595</v>
      </c>
      <c r="V1141" s="83">
        <v>6.1882989787050868E-2</v>
      </c>
      <c r="W1141" s="29">
        <v>1.7896130755294153</v>
      </c>
      <c r="X1141">
        <v>0.59460291993337566</v>
      </c>
      <c r="Y1141">
        <v>0.60871978661916903</v>
      </c>
      <c r="Z1141" s="5">
        <v>0</v>
      </c>
      <c r="AA1141">
        <v>0</v>
      </c>
      <c r="AB1141" s="5">
        <f>SUM(TBL_DATA[[#This Row],[Consumer.Discretionary.1]:[Utilities.1]])*SQRT(252)</f>
        <v>0.15371934149254152</v>
      </c>
      <c r="AC1141" s="5">
        <v>0.10620669734170698</v>
      </c>
      <c r="AD1141" s="5">
        <v>2.7970278840939004E-2</v>
      </c>
      <c r="AE1141" s="5">
        <v>5.8740574169635996E-2</v>
      </c>
      <c r="AF1141" s="5">
        <v>0.17602717726005004</v>
      </c>
      <c r="AG1141" s="5">
        <v>-1.1547136434904999E-2</v>
      </c>
      <c r="AH1141" s="5">
        <v>4.8775018088163001E-2</v>
      </c>
      <c r="AI1141" s="13">
        <v>0.16343583897530201</v>
      </c>
      <c r="AJ1141" s="13">
        <v>-7.4754269967401005E-2</v>
      </c>
      <c r="AK1141" s="13">
        <v>0</v>
      </c>
      <c r="AL1141" s="13">
        <v>0.109323029067548</v>
      </c>
      <c r="AM1141" s="13">
        <v>-0.197228498935274</v>
      </c>
      <c r="AN1141" s="13">
        <v>0.972182881830987</v>
      </c>
      <c r="AO1141" s="13">
        <v>-0.56523417342522186</v>
      </c>
      <c r="AP1141" s="13">
        <v>0.40694870840576514</v>
      </c>
      <c r="AQ1141" s="13">
        <v>1.537417055256209</v>
      </c>
      <c r="AR1141" s="19">
        <v>3.0061781021054326E-3</v>
      </c>
      <c r="AS1141" s="19">
        <v>-8.473064930720056E-5</v>
      </c>
      <c r="AT1141" s="19">
        <v>2.5406328275412115E-3</v>
      </c>
      <c r="AU1141" s="19">
        <v>1.7552488080721557E-3</v>
      </c>
      <c r="AV1141" s="19">
        <v>5.666286163926705E-6</v>
      </c>
      <c r="AW1141" s="19">
        <v>-9.1313395584780369E-4</v>
      </c>
      <c r="AX1141" s="19">
        <v>9.4590984626203922E-5</v>
      </c>
      <c r="AY1141" s="19">
        <v>3.4043077777128725E-3</v>
      </c>
      <c r="AZ1141" s="19">
        <v>-1.5960415222270254E-3</v>
      </c>
      <c r="BA1141" s="19">
        <v>1.4757192796256559E-3</v>
      </c>
      <c r="BB1141" s="19">
        <v>-5.0296220397808552E-6</v>
      </c>
      <c r="BC1141" s="19">
        <v>2.4612782997327021E-3</v>
      </c>
      <c r="BD1141" s="19">
        <v>-1.4075869139313975E-3</v>
      </c>
      <c r="BE1141" s="19">
        <v>3.5113509089301728E-3</v>
      </c>
      <c r="BF1141" s="19">
        <v>2.9248457118421356E-4</v>
      </c>
      <c r="BG1141" s="19">
        <v>-1.7030225998979742E-5</v>
      </c>
      <c r="BH1141" s="19">
        <v>4.8429116765089358E-3</v>
      </c>
      <c r="BI1141" t="s">
        <v>1298</v>
      </c>
      <c r="BJ1141" t="s">
        <v>858</v>
      </c>
      <c r="BK1141" s="5">
        <v>6.5950401127338409E-2</v>
      </c>
      <c r="BL1141" s="5" t="s">
        <v>1295</v>
      </c>
      <c r="BM1141" s="5" t="s">
        <v>858</v>
      </c>
      <c r="BN1141" s="5">
        <v>-3.511892631649971E-2</v>
      </c>
      <c r="BO1141" s="5">
        <f xml:space="preserve"> IF(ISBLANK(TBL_DATA[[#This Row],[SMALL.CAP]]),"",  SUM(TBL_DATA[[#This Row],[LARGE.CAP]:[SMALL.CAP]])*SQRT(252))</f>
        <v>0.15371934149254149</v>
      </c>
    </row>
    <row r="1142" spans="1:67" x14ac:dyDescent="0.25">
      <c r="A1142" s="3">
        <f>DATE(YEAR(TBL_DATA[[#This Row],[Date]]), MONTH(TBL_DATA[[#This Row],[Date]]), DAY(TBL_DATA[[#This Row],[Date]]))</f>
        <v>42396</v>
      </c>
      <c r="B1142" s="73" t="s">
        <v>1300</v>
      </c>
      <c r="C1142" s="11">
        <v>-1.0505308330841245E-2</v>
      </c>
      <c r="D1142" s="6">
        <v>0.2093058998415771</v>
      </c>
      <c r="E1142" s="83">
        <v>-5.7078428447928653E-3</v>
      </c>
      <c r="F1142" s="55">
        <v>0.27346522279723856</v>
      </c>
      <c r="G1142" s="121">
        <v>0.3591259669205023</v>
      </c>
      <c r="H1142" s="120">
        <v>4.0532530181792035E-3</v>
      </c>
      <c r="I1142" s="55">
        <v>9.1810475083377474E-2</v>
      </c>
      <c r="J1142" s="6">
        <v>0.8241946548646214</v>
      </c>
      <c r="K1142" s="6">
        <v>0.38426032184995929</v>
      </c>
      <c r="L1142" s="6">
        <v>3.9729760527137991E-3</v>
      </c>
      <c r="M1142" s="6">
        <v>8.0374382167188868E-2</v>
      </c>
      <c r="N1142" s="6">
        <v>5.5716792940195159E-2</v>
      </c>
      <c r="O1142" s="6">
        <v>-4.2568475309731513E-2</v>
      </c>
      <c r="P1142" s="55">
        <v>-1.3782197005819721E-2</v>
      </c>
      <c r="Q1142" s="55">
        <v>-1.2080150637532795E-2</v>
      </c>
      <c r="R1142" s="6">
        <v>4.6915810730949747E-2</v>
      </c>
      <c r="S1142" s="83">
        <v>6.2135682358693753E-2</v>
      </c>
      <c r="T1142" s="87">
        <v>0.75505424500074703</v>
      </c>
      <c r="U1142" s="83">
        <v>9.7669217457968305E-2</v>
      </c>
      <c r="V1142" s="83">
        <v>6.3109230282478002E-2</v>
      </c>
      <c r="W1142" s="29">
        <v>1.5476217507454806</v>
      </c>
      <c r="X1142">
        <v>0.59927119647159943</v>
      </c>
      <c r="Y1142">
        <v>0.61988734609601392</v>
      </c>
      <c r="Z1142" s="5">
        <v>0</v>
      </c>
      <c r="AA1142">
        <v>0</v>
      </c>
      <c r="AB1142" s="5">
        <f>SUM(TBL_DATA[[#This Row],[Consumer.Discretionary.1]:[Utilities.1]])*SQRT(252)</f>
        <v>0.14976735112442208</v>
      </c>
      <c r="AC1142" s="5">
        <v>0.11542613352382002</v>
      </c>
      <c r="AD1142" s="5">
        <v>2.7766166026680004E-2</v>
      </c>
      <c r="AE1142" s="5">
        <v>5.0874236684197993E-2</v>
      </c>
      <c r="AF1142" s="5">
        <v>0.176738289352463</v>
      </c>
      <c r="AG1142" s="5">
        <v>-1.1087633433089999E-2</v>
      </c>
      <c r="AH1142" s="5">
        <v>4.8354561639665998E-2</v>
      </c>
      <c r="AI1142" s="13">
        <v>0.16886756466252703</v>
      </c>
      <c r="AJ1142" s="13">
        <v>-7.4817834290583002E-2</v>
      </c>
      <c r="AK1142" s="13">
        <v>0</v>
      </c>
      <c r="AL1142" s="13">
        <v>0.11629311766194501</v>
      </c>
      <c r="AM1142" s="13">
        <v>-0.189545219515594</v>
      </c>
      <c r="AN1142" s="13">
        <v>1.0020762149036608</v>
      </c>
      <c r="AO1142" s="13">
        <v>-0.57320683259162919</v>
      </c>
      <c r="AP1142" s="13">
        <v>0.42886938231203164</v>
      </c>
      <c r="AQ1142" s="13">
        <v>1.5752830474952901</v>
      </c>
      <c r="AR1142" s="19">
        <v>2.9337857169726648E-3</v>
      </c>
      <c r="AS1142" s="19">
        <v>-7.4193239944980374E-5</v>
      </c>
      <c r="AT1142" s="19">
        <v>2.5435149306532374E-3</v>
      </c>
      <c r="AU1142" s="19">
        <v>1.73252304019383E-3</v>
      </c>
      <c r="AV1142" s="19">
        <v>-1.0553320450052875E-5</v>
      </c>
      <c r="AW1142" s="19">
        <v>-9.3758226201857346E-4</v>
      </c>
      <c r="AX1142" s="19">
        <v>1.1000050562023109E-4</v>
      </c>
      <c r="AY1142" s="19">
        <v>3.3406274302779796E-3</v>
      </c>
      <c r="AZ1142" s="19">
        <v>-1.6301449899917661E-3</v>
      </c>
      <c r="BA1142" s="19">
        <v>1.4308312253000569E-3</v>
      </c>
      <c r="BB1142" s="19">
        <v>-4.3527129909466209E-6</v>
      </c>
      <c r="BC1142" s="19">
        <v>2.4410727873238466E-3</v>
      </c>
      <c r="BD1142" s="19">
        <v>-1.4101317229449942E-3</v>
      </c>
      <c r="BE1142" s="19">
        <v>3.5144155797190721E-3</v>
      </c>
      <c r="BF1142" s="19">
        <v>2.4622128256895676E-4</v>
      </c>
      <c r="BG1142" s="19">
        <v>-4.5152973069447885E-5</v>
      </c>
      <c r="BH1142" s="19">
        <v>4.6880313700242478E-3</v>
      </c>
      <c r="BI1142" t="s">
        <v>1298</v>
      </c>
      <c r="BJ1142" t="s">
        <v>858</v>
      </c>
      <c r="BK1142" s="5">
        <v>6.6451072692871094E-2</v>
      </c>
      <c r="BL1142" s="5" t="s">
        <v>1295</v>
      </c>
      <c r="BM1142" s="5" t="s">
        <v>858</v>
      </c>
      <c r="BN1142" s="5">
        <v>-3.5689987242221832E-2</v>
      </c>
      <c r="BO1142" s="5">
        <f xml:space="preserve"> IF(ISBLANK(TBL_DATA[[#This Row],[SMALL.CAP]]),"",  SUM(TBL_DATA[[#This Row],[LARGE.CAP]:[SMALL.CAP]])*SQRT(252))</f>
        <v>0.1497673511244221</v>
      </c>
    </row>
    <row r="1143" spans="1:67" x14ac:dyDescent="0.25">
      <c r="A1143" s="3">
        <f>DATE(YEAR(TBL_DATA[[#This Row],[Date]]), MONTH(TBL_DATA[[#This Row],[Date]]), DAY(TBL_DATA[[#This Row],[Date]]))</f>
        <v>42397</v>
      </c>
      <c r="B1143" s="73" t="s">
        <v>1301</v>
      </c>
      <c r="C1143" s="11">
        <v>2.5208194712086035E-3</v>
      </c>
      <c r="D1143" s="6">
        <v>0.21235434170054512</v>
      </c>
      <c r="E1143" s="83">
        <v>4.6498901241032176E-3</v>
      </c>
      <c r="F1143" s="55">
        <v>0.27410033341413381</v>
      </c>
      <c r="G1143" s="121">
        <v>0.36191602706971315</v>
      </c>
      <c r="H1143" s="120">
        <v>4.0503766089061526E-3</v>
      </c>
      <c r="I1143" s="55">
        <v>0.11852880161759805</v>
      </c>
      <c r="J1143" s="6">
        <v>0.82039882033324785</v>
      </c>
      <c r="K1143" s="6">
        <v>0.38010854050690634</v>
      </c>
      <c r="L1143" s="6">
        <v>3.9922186080682369E-3</v>
      </c>
      <c r="M1143" s="6">
        <v>8.049274877570943E-2</v>
      </c>
      <c r="N1143" s="6">
        <v>5.5533966220592194E-2</v>
      </c>
      <c r="O1143" s="6">
        <v>-4.015496327994339E-2</v>
      </c>
      <c r="P1143" s="55">
        <v>-1.3726105316482154E-2</v>
      </c>
      <c r="Q1143" s="55">
        <v>-1.2021552360266009E-2</v>
      </c>
      <c r="R1143" s="6">
        <v>4.7935928402895733E-2</v>
      </c>
      <c r="S1143" s="83">
        <v>6.2153628122950201E-2</v>
      </c>
      <c r="T1143" s="87">
        <v>0.77124907830111711</v>
      </c>
      <c r="U1143" s="83">
        <v>0.10410526365892792</v>
      </c>
      <c r="V1143" s="83">
        <v>6.3253461229560534E-2</v>
      </c>
      <c r="W1143" s="29">
        <v>1.6458429568163444</v>
      </c>
      <c r="X1143">
        <v>0.60159457034593755</v>
      </c>
      <c r="Y1143">
        <v>0.61652943198756249</v>
      </c>
      <c r="Z1143" s="5">
        <v>0</v>
      </c>
      <c r="AA1143">
        <v>0</v>
      </c>
      <c r="AB1143" s="5">
        <f>SUM(TBL_DATA[[#This Row],[Consumer.Discretionary.1]:[Utilities.1]])*SQRT(252)</f>
        <v>0.15117412696173146</v>
      </c>
      <c r="AC1143" s="5">
        <v>0.10956223867894904</v>
      </c>
      <c r="AD1143" s="5">
        <v>2.7569374620994007E-2</v>
      </c>
      <c r="AE1143" s="5">
        <v>4.2243312642443E-2</v>
      </c>
      <c r="AF1143" s="5">
        <v>0.18320561116915496</v>
      </c>
      <c r="AG1143" s="5">
        <v>-1.1335945699244999E-2</v>
      </c>
      <c r="AH1143" s="5">
        <v>4.7720686949298E-2</v>
      </c>
      <c r="AI1143" s="13">
        <v>0.17164713887098398</v>
      </c>
      <c r="AJ1143" s="13">
        <v>-9.0612999116201992E-2</v>
      </c>
      <c r="AK1143" s="13">
        <v>0</v>
      </c>
      <c r="AL1143" s="13">
        <v>0.11480783488748698</v>
      </c>
      <c r="AM1143" s="13">
        <v>-0.17359160413347802</v>
      </c>
      <c r="AN1143" s="13">
        <v>0.98920918017122095</v>
      </c>
      <c r="AO1143" s="13">
        <v>-0.56799353130083596</v>
      </c>
      <c r="AP1143" s="13">
        <v>0.42121564887038498</v>
      </c>
      <c r="AQ1143" s="13">
        <v>1.557202711472057</v>
      </c>
      <c r="AR1143" s="19">
        <v>2.956614883655488E-3</v>
      </c>
      <c r="AS1143" s="19">
        <v>-1.764248480585471E-5</v>
      </c>
      <c r="AT1143" s="19">
        <v>2.7608621689088762E-3</v>
      </c>
      <c r="AU1143" s="19">
        <v>1.6841423587700603E-3</v>
      </c>
      <c r="AV1143" s="19">
        <v>-4.6293296153250027E-5</v>
      </c>
      <c r="AW1143" s="19">
        <v>-9.0167999297679515E-4</v>
      </c>
      <c r="AX1143" s="19">
        <v>1.708099972855986E-4</v>
      </c>
      <c r="AY1143" s="19">
        <v>3.2924583853618196E-3</v>
      </c>
      <c r="AZ1143" s="19">
        <v>-1.662174623432128E-3</v>
      </c>
      <c r="BA1143" s="19">
        <v>1.2914404647069587E-3</v>
      </c>
      <c r="BB1143" s="19">
        <v>-5.4629897006327018E-6</v>
      </c>
      <c r="BC1143" s="19">
        <v>2.3762967943800036E-3</v>
      </c>
      <c r="BD1143" s="19">
        <v>-1.4219273459960692E-3</v>
      </c>
      <c r="BE1143" s="19">
        <v>3.5499486203470231E-3</v>
      </c>
      <c r="BF1143" s="19">
        <v>5.3774799302461576E-4</v>
      </c>
      <c r="BG1143" s="19">
        <v>-4.9663423587297517E-5</v>
      </c>
      <c r="BH1143" s="19">
        <v>4.5306722334518658E-3</v>
      </c>
      <c r="BI1143" t="s">
        <v>1298</v>
      </c>
      <c r="BJ1143" t="s">
        <v>858</v>
      </c>
      <c r="BK1143" s="5">
        <v>6.6929079592227936E-2</v>
      </c>
      <c r="BL1143" s="5" t="s">
        <v>1295</v>
      </c>
      <c r="BM1143" s="5" t="s">
        <v>858</v>
      </c>
      <c r="BN1143" s="5">
        <v>-3.898383304476738E-2</v>
      </c>
      <c r="BO1143" s="5">
        <f xml:space="preserve"> IF(ISBLANK(TBL_DATA[[#This Row],[SMALL.CAP]]),"",  SUM(TBL_DATA[[#This Row],[LARGE.CAP]:[SMALL.CAP]])*SQRT(252))</f>
        <v>0.15117412696173149</v>
      </c>
    </row>
    <row r="1144" spans="1:67" x14ac:dyDescent="0.25">
      <c r="A1144" s="3">
        <f>DATE(YEAR(TBL_DATA[[#This Row],[Date]]), MONTH(TBL_DATA[[#This Row],[Date]]), DAY(TBL_DATA[[#This Row],[Date]]))</f>
        <v>42398</v>
      </c>
      <c r="B1144" s="73" t="s">
        <v>1302</v>
      </c>
      <c r="C1144" s="11">
        <v>1.1698597375235943E-2</v>
      </c>
      <c r="D1144" s="6">
        <v>0.22653718702021908</v>
      </c>
      <c r="E1144" s="83">
        <v>1.9757745118536896E-2</v>
      </c>
      <c r="F1144" s="55">
        <v>0.28642470923550595</v>
      </c>
      <c r="G1144" s="121">
        <v>0.39314309679766157</v>
      </c>
      <c r="H1144" s="120">
        <v>4.0874127398848673E-3</v>
      </c>
      <c r="I1144" s="55">
        <v>0.13950815791444882</v>
      </c>
      <c r="J1144" s="6">
        <v>0.8529320644176146</v>
      </c>
      <c r="K1144" s="6">
        <v>0.41708774918770969</v>
      </c>
      <c r="L1144" s="6">
        <v>4.0059630334109602E-3</v>
      </c>
      <c r="M1144" s="6">
        <v>8.3292446078075705E-2</v>
      </c>
      <c r="N1144" s="6">
        <v>5.5533966220592194E-2</v>
      </c>
      <c r="O1144" s="6">
        <v>-2.8926122652736863E-2</v>
      </c>
      <c r="P1144" s="55">
        <v>-1.4089962085534299E-2</v>
      </c>
      <c r="Q1144" s="55">
        <v>-1.2326121399853771E-2</v>
      </c>
      <c r="R1144" s="6">
        <v>6.8975251379066904E-2</v>
      </c>
      <c r="S1144" s="83">
        <v>6.2912268811093838E-2</v>
      </c>
      <c r="T1144" s="87">
        <v>1.0963720222231745</v>
      </c>
      <c r="U1144" s="83">
        <v>0.12820213384686685</v>
      </c>
      <c r="V1144" s="83">
        <v>6.3977082155994722E-2</v>
      </c>
      <c r="W1144" s="29">
        <v>2.0038759119128438</v>
      </c>
      <c r="X1144">
        <v>0.62701124136466768</v>
      </c>
      <c r="Y1144">
        <v>0.64582331112132341</v>
      </c>
      <c r="Z1144" s="5">
        <v>0</v>
      </c>
      <c r="AA1144">
        <v>0</v>
      </c>
      <c r="AB1144" s="5">
        <f>SUM(TBL_DATA[[#This Row],[Consumer.Discretionary.1]:[Utilities.1]])*SQRT(252)</f>
        <v>0.15996910555271757</v>
      </c>
      <c r="AC1144" s="5">
        <v>9.6206894803556015E-2</v>
      </c>
      <c r="AD1144" s="5">
        <v>2.6722485899255004E-2</v>
      </c>
      <c r="AE1144" s="5">
        <v>5.2861248610513001E-2</v>
      </c>
      <c r="AF1144" s="5">
        <v>0.186963836400802</v>
      </c>
      <c r="AG1144" s="5">
        <v>-1.1138343293865E-2</v>
      </c>
      <c r="AH1144" s="5">
        <v>4.7625995217415999E-2</v>
      </c>
      <c r="AI1144" s="13">
        <v>0.17448096661018703</v>
      </c>
      <c r="AJ1144" s="13">
        <v>-9.2150780852598008E-2</v>
      </c>
      <c r="AK1144" s="13">
        <v>0</v>
      </c>
      <c r="AL1144" s="13">
        <v>0.10983104407913299</v>
      </c>
      <c r="AM1144" s="13">
        <v>-0.13199395583315199</v>
      </c>
      <c r="AN1144" s="13">
        <v>0.93921717454270282</v>
      </c>
      <c r="AO1144" s="13">
        <v>-0.47980778290145604</v>
      </c>
      <c r="AP1144" s="13">
        <v>0.45940939164124678</v>
      </c>
      <c r="AQ1144" s="13">
        <v>1.4190249574441589</v>
      </c>
      <c r="AR1144" s="19">
        <v>3.0532517583700936E-3</v>
      </c>
      <c r="AS1144" s="19">
        <v>4.0208660857296348E-5</v>
      </c>
      <c r="AT1144" s="19">
        <v>3.0355333095623887E-3</v>
      </c>
      <c r="AU1144" s="19">
        <v>1.5966131334091897E-3</v>
      </c>
      <c r="AV1144" s="19">
        <v>-1.4971406961237623E-4</v>
      </c>
      <c r="AW1144" s="19">
        <v>-5.850970643863808E-4</v>
      </c>
      <c r="AX1144" s="19">
        <v>2.5946657382383407E-4</v>
      </c>
      <c r="AY1144" s="19">
        <v>2.8636480210885943E-3</v>
      </c>
      <c r="AZ1144" s="19">
        <v>-1.3415806599989715E-3</v>
      </c>
      <c r="BA1144" s="19">
        <v>1.3116593353607545E-3</v>
      </c>
      <c r="BB1144" s="19">
        <v>-6.8825521426996808E-6</v>
      </c>
      <c r="BC1144" s="19">
        <v>2.3528311233968493E-3</v>
      </c>
      <c r="BD1144" s="19">
        <v>-1.2523063686073533E-3</v>
      </c>
      <c r="BE1144" s="19">
        <v>3.4884387642627303E-3</v>
      </c>
      <c r="BF1144" s="19">
        <v>1.1935014808988655E-3</v>
      </c>
      <c r="BG1144" s="19">
        <v>2.560833670447602E-5</v>
      </c>
      <c r="BH1144" s="19">
        <v>4.2690331096761555E-3</v>
      </c>
      <c r="BI1144" t="s">
        <v>1298</v>
      </c>
      <c r="BJ1144" t="s">
        <v>858</v>
      </c>
      <c r="BK1144" s="5">
        <v>6.8179942667484283E-2</v>
      </c>
      <c r="BL1144" s="5" t="s">
        <v>1295</v>
      </c>
      <c r="BM1144" s="5" t="s">
        <v>858</v>
      </c>
      <c r="BN1144" s="5">
        <v>-4.110964760184288E-2</v>
      </c>
      <c r="BO1144" s="5">
        <f xml:space="preserve"> IF(ISBLANK(TBL_DATA[[#This Row],[SMALL.CAP]]),"",  SUM(TBL_DATA[[#This Row],[LARGE.CAP]:[SMALL.CAP]])*SQRT(252))</f>
        <v>0.15996910555271759</v>
      </c>
    </row>
    <row r="1145" spans="1:67" x14ac:dyDescent="0.25">
      <c r="A1145" s="3">
        <f>DATE(YEAR(TBL_DATA[[#This Row],[Date]]), MONTH(TBL_DATA[[#This Row],[Date]]), DAY(TBL_DATA[[#This Row],[Date]]))</f>
        <v>42401</v>
      </c>
      <c r="B1145" s="73" t="s">
        <v>1303</v>
      </c>
      <c r="C1145" s="11">
        <v>1.2187251124602418E-3</v>
      </c>
      <c r="D1145" s="6">
        <v>0.22803199869140678</v>
      </c>
      <c r="E1145" s="83">
        <v>5.3110945859491387E-2</v>
      </c>
      <c r="F1145" s="55">
        <v>0.28709411816819791</v>
      </c>
      <c r="G1145" s="121">
        <v>0.40489010255715729</v>
      </c>
      <c r="H1145" s="120">
        <v>3.997806253498222E-3</v>
      </c>
      <c r="I1145" s="55">
        <v>0.17045147218372292</v>
      </c>
      <c r="J1145" s="6">
        <v>0.86194777851393267</v>
      </c>
      <c r="K1145" s="6">
        <v>0.44249118751051814</v>
      </c>
      <c r="L1145" s="6">
        <v>3.8694480889350413E-3</v>
      </c>
      <c r="M1145" s="6">
        <v>8.2266576905080727E-2</v>
      </c>
      <c r="N1145" s="6">
        <v>5.3861961680120786E-2</v>
      </c>
      <c r="O1145" s="6">
        <v>-2.7742650532359803E-2</v>
      </c>
      <c r="P1145" s="55">
        <v>-1.3792416873473008E-2</v>
      </c>
      <c r="Q1145" s="55">
        <v>-1.2050300484180867E-2</v>
      </c>
      <c r="R1145" s="6">
        <v>5.8783089789086862E-2</v>
      </c>
      <c r="S1145" s="83">
        <v>6.2376776533746736E-2</v>
      </c>
      <c r="T1145" s="87">
        <v>0.94238742454548552</v>
      </c>
      <c r="U1145" s="83">
        <v>0.11480276591635441</v>
      </c>
      <c r="V1145" s="83">
        <v>6.3588189797490785E-2</v>
      </c>
      <c r="W1145" s="29">
        <v>1.8054101914516927</v>
      </c>
      <c r="X1145">
        <v>0.63630975362409559</v>
      </c>
      <c r="Y1145">
        <v>0.66520011087680819</v>
      </c>
      <c r="Z1145" s="5">
        <v>0</v>
      </c>
      <c r="AA1145">
        <v>0</v>
      </c>
      <c r="AB1145" s="5">
        <f>SUM(TBL_DATA[[#This Row],[Consumer.Discretionary.1]:[Utilities.1]])*SQRT(252)</f>
        <v>0.16491921000681067</v>
      </c>
      <c r="AC1145" s="5">
        <v>9.1377086197938037E-2</v>
      </c>
      <c r="AD1145" s="5">
        <v>2.8148496363741005E-2</v>
      </c>
      <c r="AE1145" s="5">
        <v>4.6047581551622002E-2</v>
      </c>
      <c r="AF1145" s="5">
        <v>0.17092777097259801</v>
      </c>
      <c r="AG1145" s="5">
        <v>-1.4726944476768001E-2</v>
      </c>
      <c r="AH1145" s="5">
        <v>4.5000045383583001E-2</v>
      </c>
      <c r="AI1145" s="13">
        <v>0.18121727128940698</v>
      </c>
      <c r="AJ1145" s="13">
        <v>-0.10053823538463001</v>
      </c>
      <c r="AK1145" s="13">
        <v>0</v>
      </c>
      <c r="AL1145" s="13">
        <v>0.10925976887672399</v>
      </c>
      <c r="AM1145" s="13">
        <v>-0.16577564582332599</v>
      </c>
      <c r="AN1145" s="13">
        <v>0.94401258596661619</v>
      </c>
      <c r="AO1145" s="13">
        <v>-0.553075391015727</v>
      </c>
      <c r="AP1145" s="13">
        <v>0.39093719495088919</v>
      </c>
      <c r="AQ1145" s="13">
        <v>1.4970879769823431</v>
      </c>
      <c r="AR1145" s="19">
        <v>3.2110252631381503E-3</v>
      </c>
      <c r="AS1145" s="19">
        <v>8.8345076364777981E-5</v>
      </c>
      <c r="AT1145" s="19">
        <v>2.7360551741335676E-3</v>
      </c>
      <c r="AU1145" s="19">
        <v>1.8257317699762654E-3</v>
      </c>
      <c r="AV1145" s="19">
        <v>-1.6246218749847317E-4</v>
      </c>
      <c r="AW1145" s="19">
        <v>-7.6396931450465873E-4</v>
      </c>
      <c r="AX1145" s="19">
        <v>2.8092937986444602E-4</v>
      </c>
      <c r="AY1145" s="19">
        <v>3.1585471663313817E-3</v>
      </c>
      <c r="AZ1145" s="19">
        <v>-1.5238885636581156E-3</v>
      </c>
      <c r="BA1145" s="19">
        <v>1.543173072272065E-3</v>
      </c>
      <c r="BB1145" s="19">
        <v>-4.5531198656947771E-6</v>
      </c>
      <c r="BC1145" s="19">
        <v>2.3592595821884969E-3</v>
      </c>
      <c r="BD1145" s="19">
        <v>-1.4247855321994746E-3</v>
      </c>
      <c r="BE1145" s="19">
        <v>3.5064621239306658E-3</v>
      </c>
      <c r="BF1145" s="19">
        <v>1.3458642132062365E-3</v>
      </c>
      <c r="BG1145" s="19">
        <v>3.8147803646014901E-5</v>
      </c>
      <c r="BH1145" s="19">
        <v>4.5639855257817736E-3</v>
      </c>
      <c r="BI1145" t="s">
        <v>889</v>
      </c>
      <c r="BJ1145" t="s">
        <v>858</v>
      </c>
      <c r="BK1145" s="5">
        <v>7.2213351726531982E-2</v>
      </c>
      <c r="BL1145" s="5" t="s">
        <v>1295</v>
      </c>
      <c r="BM1145" s="5" t="s">
        <v>858</v>
      </c>
      <c r="BN1145" s="5">
        <v>-4.4094707816839218E-2</v>
      </c>
      <c r="BO1145" s="5">
        <f xml:space="preserve"> IF(ISBLANK(TBL_DATA[[#This Row],[SMALL.CAP]]),"",  SUM(TBL_DATA[[#This Row],[LARGE.CAP]:[SMALL.CAP]])*SQRT(252))</f>
        <v>0.1649192100068107</v>
      </c>
    </row>
    <row r="1146" spans="1:67" x14ac:dyDescent="0.25">
      <c r="A1146" s="3">
        <f>DATE(YEAR(TBL_DATA[[#This Row],[Date]]), MONTH(TBL_DATA[[#This Row],[Date]]), DAY(TBL_DATA[[#This Row],[Date]]))</f>
        <v>42402</v>
      </c>
      <c r="B1146" s="73" t="s">
        <v>1304</v>
      </c>
      <c r="C1146" s="11">
        <v>-8.8281207085757034E-3</v>
      </c>
      <c r="D1146" s="6">
        <v>0.21719078397296565</v>
      </c>
      <c r="E1146" s="83">
        <v>2.8232310486837386E-2</v>
      </c>
      <c r="F1146" s="55">
        <v>0.29590172561509903</v>
      </c>
      <c r="G1146" s="121">
        <v>0.4274612171918582</v>
      </c>
      <c r="H1146" s="120">
        <v>4.0037927337276862E-3</v>
      </c>
      <c r="I1146" s="55">
        <v>0.16299768508279522</v>
      </c>
      <c r="J1146" s="6">
        <v>0.87257457657755411</v>
      </c>
      <c r="K1146" s="6">
        <v>0.46437680201908699</v>
      </c>
      <c r="L1146" s="6">
        <v>3.8725659356600613E-3</v>
      </c>
      <c r="M1146" s="6">
        <v>8.3998088324401213E-2</v>
      </c>
      <c r="N1146" s="6">
        <v>5.6682041044862991E-2</v>
      </c>
      <c r="O1146" s="6">
        <v>-3.6325855773259863E-2</v>
      </c>
      <c r="P1146" s="55">
        <v>-1.4250077626021939E-2</v>
      </c>
      <c r="Q1146" s="55">
        <v>-1.2471293922550371E-2</v>
      </c>
      <c r="R1146" s="6">
        <v>4.5745134331837578E-2</v>
      </c>
      <c r="S1146" s="83">
        <v>6.288021637469525E-2</v>
      </c>
      <c r="T1146" s="87">
        <v>0.72749645229030568</v>
      </c>
      <c r="U1146" s="83">
        <v>0.10554105793024382</v>
      </c>
      <c r="V1146" s="83">
        <v>6.4016453029299245E-2</v>
      </c>
      <c r="W1146" s="29">
        <v>1.6486551962186888</v>
      </c>
      <c r="X1146">
        <v>0.65380518290378986</v>
      </c>
      <c r="Y1146">
        <v>0.68145198071403901</v>
      </c>
      <c r="Z1146" s="5">
        <v>0</v>
      </c>
      <c r="AA1146">
        <v>0</v>
      </c>
      <c r="AB1146" s="5">
        <f>SUM(TBL_DATA[[#This Row],[Consumer.Discretionary.1]:[Utilities.1]])*SQRT(252)</f>
        <v>0.15996331805104103</v>
      </c>
      <c r="AC1146" s="5">
        <v>9.7761729270686035E-2</v>
      </c>
      <c r="AD1146" s="5">
        <v>2.8970309622713998E-2</v>
      </c>
      <c r="AE1146" s="5">
        <v>4.8293187123231003E-2</v>
      </c>
      <c r="AF1146" s="5">
        <v>0.17031122572839</v>
      </c>
      <c r="AG1146" s="5">
        <v>-1.4313555551155E-2</v>
      </c>
      <c r="AH1146" s="5">
        <v>4.3207834527262998E-2</v>
      </c>
      <c r="AI1146" s="13">
        <v>0.17531402704799101</v>
      </c>
      <c r="AJ1146" s="13">
        <v>-9.9442563642264017E-2</v>
      </c>
      <c r="AK1146" s="13">
        <v>0</v>
      </c>
      <c r="AL1146" s="13">
        <v>0.10827613110838601</v>
      </c>
      <c r="AM1146" s="13">
        <v>-0.15933462706766599</v>
      </c>
      <c r="AN1146" s="13">
        <v>0.94160839359578896</v>
      </c>
      <c r="AO1146" s="13">
        <v>-0.54256469542821306</v>
      </c>
      <c r="AP1146" s="13">
        <v>0.3990436981675759</v>
      </c>
      <c r="AQ1146" s="13">
        <v>1.4841730890240021</v>
      </c>
      <c r="AR1146" s="19">
        <v>3.0928001797898936E-3</v>
      </c>
      <c r="AS1146" s="19">
        <v>8.2357176056896544E-5</v>
      </c>
      <c r="AT1146" s="19">
        <v>2.6560829323873493E-3</v>
      </c>
      <c r="AU1146" s="19">
        <v>1.7745653014443485E-3</v>
      </c>
      <c r="AV1146" s="19">
        <v>-1.5252570916966338E-4</v>
      </c>
      <c r="AW1146" s="19">
        <v>-7.4050894467665837E-4</v>
      </c>
      <c r="AX1146" s="19">
        <v>2.7097217852076893E-4</v>
      </c>
      <c r="AY1146" s="19">
        <v>3.0705901755728885E-3</v>
      </c>
      <c r="AZ1146" s="19">
        <v>-1.4685556680596433E-3</v>
      </c>
      <c r="BA1146" s="19">
        <v>1.4955247048410087E-3</v>
      </c>
      <c r="BB1146" s="19">
        <v>-4.5604587123336793E-6</v>
      </c>
      <c r="BC1146" s="19">
        <v>2.3053447488869494E-3</v>
      </c>
      <c r="BD1146" s="19">
        <v>-1.3766927818904809E-3</v>
      </c>
      <c r="BE1146" s="19">
        <v>3.4074645844103424E-3</v>
      </c>
      <c r="BF1146" s="19">
        <v>1.2866715889573051E-3</v>
      </c>
      <c r="BG1146" s="19">
        <v>4.264626039320137E-5</v>
      </c>
      <c r="BH1146" s="19">
        <v>4.4113074672375383E-3</v>
      </c>
      <c r="BI1146" t="s">
        <v>889</v>
      </c>
      <c r="BJ1146" t="s">
        <v>858</v>
      </c>
      <c r="BK1146" s="5">
        <v>6.976599246263504E-2</v>
      </c>
      <c r="BL1146" s="5" t="s">
        <v>1295</v>
      </c>
      <c r="BM1146" s="5" t="s">
        <v>858</v>
      </c>
      <c r="BN1146" s="5">
        <v>-3.8610003888607025E-2</v>
      </c>
      <c r="BO1146" s="5">
        <f xml:space="preserve"> IF(ISBLANK(TBL_DATA[[#This Row],[SMALL.CAP]]),"",  SUM(TBL_DATA[[#This Row],[LARGE.CAP]:[SMALL.CAP]])*SQRT(252))</f>
        <v>0.15996331805104108</v>
      </c>
    </row>
    <row r="1147" spans="1:67" x14ac:dyDescent="0.25">
      <c r="A1147" s="3">
        <f>DATE(YEAR(TBL_DATA[[#This Row],[Date]]), MONTH(TBL_DATA[[#This Row],[Date]]), DAY(TBL_DATA[[#This Row],[Date]]))</f>
        <v>42403</v>
      </c>
      <c r="B1147" s="73" t="s">
        <v>1305</v>
      </c>
      <c r="C1147" s="11">
        <v>3.5554827522797454E-3</v>
      </c>
      <c r="D1147" s="6">
        <v>0.22151848481161518</v>
      </c>
      <c r="E1147" s="83">
        <v>5.3223279659256884E-2</v>
      </c>
      <c r="F1147" s="55">
        <v>0.30299808902772951</v>
      </c>
      <c r="G1147" s="121">
        <v>0.43776568994376058</v>
      </c>
      <c r="H1147" s="120">
        <v>3.9838421393286498E-3</v>
      </c>
      <c r="I1147" s="55">
        <v>0.20905524928427321</v>
      </c>
      <c r="J1147" s="6">
        <v>0.88784287336604117</v>
      </c>
      <c r="K1147" s="6">
        <v>0.46597784849657747</v>
      </c>
      <c r="L1147" s="6">
        <v>3.8826038853841294E-3</v>
      </c>
      <c r="M1147" s="6">
        <v>8.4341965802431682E-2</v>
      </c>
      <c r="N1147" s="6">
        <v>5.6682041044862991E-2</v>
      </c>
      <c r="O1147" s="6">
        <v>-3.2899528974643988E-2</v>
      </c>
      <c r="P1147" s="55">
        <v>-1.4252368935465111E-2</v>
      </c>
      <c r="Q1147" s="55">
        <v>-1.2466303118006028E-2</v>
      </c>
      <c r="R1147" s="6">
        <v>4.5826349876569639E-2</v>
      </c>
      <c r="S1147" s="83">
        <v>6.2878046968613349E-2</v>
      </c>
      <c r="T1147" s="87">
        <v>0.72881318816159546</v>
      </c>
      <c r="U1147" s="83">
        <v>0.10946580710648823</v>
      </c>
      <c r="V1147" s="83">
        <v>6.4202242165641424E-2</v>
      </c>
      <c r="W1147" s="29">
        <v>1.7050153299018291</v>
      </c>
      <c r="X1147">
        <v>0.66163864000204864</v>
      </c>
      <c r="Y1147">
        <v>0.68262570160855907</v>
      </c>
      <c r="Z1147" s="5">
        <v>0</v>
      </c>
      <c r="AA1147">
        <v>0</v>
      </c>
      <c r="AB1147" s="5">
        <f>SUM(TBL_DATA[[#This Row],[Consumer.Discretionary.1]:[Utilities.1]])*SQRT(252)</f>
        <v>0.15657133336408394</v>
      </c>
      <c r="AC1147" s="5">
        <v>7.0866004779689004E-2</v>
      </c>
      <c r="AD1147" s="5">
        <v>2.7629653735118005E-2</v>
      </c>
      <c r="AE1147" s="5">
        <v>2.7221314828177991E-2</v>
      </c>
      <c r="AF1147" s="5">
        <v>0.17621904801113997</v>
      </c>
      <c r="AG1147" s="5">
        <v>-1.3332379041869E-2</v>
      </c>
      <c r="AH1147" s="5">
        <v>4.2730365092662002E-2</v>
      </c>
      <c r="AI1147" s="13">
        <v>0.17836240778127499</v>
      </c>
      <c r="AJ1147" s="13">
        <v>-8.9025780324282003E-2</v>
      </c>
      <c r="AK1147" s="13">
        <v>0</v>
      </c>
      <c r="AL1147" s="13">
        <v>0.114463212774254</v>
      </c>
      <c r="AM1147" s="13">
        <v>-0.16463182773130597</v>
      </c>
      <c r="AN1147" s="13">
        <v>0.949447637013622</v>
      </c>
      <c r="AO1147" s="13">
        <v>-0.57894561710876302</v>
      </c>
      <c r="AP1147" s="13">
        <v>0.37050201990485898</v>
      </c>
      <c r="AQ1147" s="13">
        <v>1.528393254122385</v>
      </c>
      <c r="AR1147" s="19">
        <v>3.024245533696113E-3</v>
      </c>
      <c r="AS1147" s="19">
        <v>1.2449181305961799E-4</v>
      </c>
      <c r="AT1147" s="19">
        <v>2.5044463370282378E-3</v>
      </c>
      <c r="AU1147" s="19">
        <v>1.7775231787206564E-3</v>
      </c>
      <c r="AV1147" s="19">
        <v>-1.6346217909124711E-4</v>
      </c>
      <c r="AW1147" s="19">
        <v>-8.1021527499339761E-4</v>
      </c>
      <c r="AX1147" s="19">
        <v>2.7566078295888165E-4</v>
      </c>
      <c r="AY1147" s="19">
        <v>3.106928129755728E-3</v>
      </c>
      <c r="AZ1147" s="19">
        <v>-1.511375026641452E-3</v>
      </c>
      <c r="BA1147" s="19">
        <v>1.5398984920574775E-3</v>
      </c>
      <c r="BB1147" s="19">
        <v>-5.0748693326143323E-6</v>
      </c>
      <c r="BC1147" s="19">
        <v>2.3108106274756469E-3</v>
      </c>
      <c r="BD1147" s="19">
        <v>-1.4240083261140134E-3</v>
      </c>
      <c r="BE1147" s="19">
        <v>3.2329949135505901E-3</v>
      </c>
      <c r="BF1147" s="19">
        <v>1.1559478476834393E-3</v>
      </c>
      <c r="BG1147" s="19">
        <v>4.3379290014387999E-5</v>
      </c>
      <c r="BH1147" s="19">
        <v>4.5439425646079511E-3</v>
      </c>
      <c r="BI1147" t="s">
        <v>978</v>
      </c>
      <c r="BJ1147" t="s">
        <v>858</v>
      </c>
      <c r="BK1147" s="5">
        <v>6.357516348361969E-2</v>
      </c>
      <c r="BL1147" s="5" t="s">
        <v>1295</v>
      </c>
      <c r="BM1147" s="5" t="s">
        <v>858</v>
      </c>
      <c r="BN1147" s="5">
        <v>-4.152139276266098E-2</v>
      </c>
      <c r="BO1147" s="5">
        <f xml:space="preserve"> IF(ISBLANK(TBL_DATA[[#This Row],[SMALL.CAP]]),"",  SUM(TBL_DATA[[#This Row],[LARGE.CAP]:[SMALL.CAP]])*SQRT(252))</f>
        <v>0.15657133336408391</v>
      </c>
    </row>
    <row r="1148" spans="1:67" x14ac:dyDescent="0.25">
      <c r="A1148" s="3">
        <f>DATE(YEAR(TBL_DATA[[#This Row],[Date]]), MONTH(TBL_DATA[[#This Row],[Date]]), DAY(TBL_DATA[[#This Row],[Date]]))</f>
        <v>42404</v>
      </c>
      <c r="B1148" s="73" t="s">
        <v>1306</v>
      </c>
      <c r="C1148" s="11">
        <v>1.1321508534431646E-2</v>
      </c>
      <c r="D1148" s="6">
        <v>0.23534791676237599</v>
      </c>
      <c r="E1148" s="83">
        <v>0.11366518761389943</v>
      </c>
      <c r="F1148" s="55">
        <v>0.30836298782976113</v>
      </c>
      <c r="G1148" s="121">
        <v>0.42227886810271814</v>
      </c>
      <c r="H1148" s="120">
        <v>4.1826861518622412E-3</v>
      </c>
      <c r="I1148" s="55">
        <v>0.27937238416976062</v>
      </c>
      <c r="J1148" s="6">
        <v>0.88914673873677996</v>
      </c>
      <c r="K1148" s="6">
        <v>0.43530902169633012</v>
      </c>
      <c r="L1148" s="6">
        <v>4.135248153857159E-3</v>
      </c>
      <c r="M1148" s="6">
        <v>8.7356740721903817E-2</v>
      </c>
      <c r="N1148" s="6">
        <v>5.6559697171828169E-2</v>
      </c>
      <c r="O1148" s="6">
        <v>-2.1950492738277427E-2</v>
      </c>
      <c r="P1148" s="55">
        <v>-1.4545247087200662E-2</v>
      </c>
      <c r="Q1148" s="55">
        <v>-1.2695338953763135E-2</v>
      </c>
      <c r="R1148" s="6">
        <v>6.1770585912240383E-2</v>
      </c>
      <c r="S1148" s="83">
        <v>6.453528699166175E-2</v>
      </c>
      <c r="T1148" s="87">
        <v>0.95715985458035413</v>
      </c>
      <c r="U1148" s="83">
        <v>0.12566361559497063</v>
      </c>
      <c r="V1148" s="83">
        <v>6.5948151284559761E-2</v>
      </c>
      <c r="W1148" s="29">
        <v>1.9054911039544467</v>
      </c>
      <c r="X1148">
        <v>0.64982987627741295</v>
      </c>
      <c r="Y1148">
        <v>0.65977952506601023</v>
      </c>
      <c r="Z1148" s="5">
        <v>0</v>
      </c>
      <c r="AA1148">
        <v>0</v>
      </c>
      <c r="AB1148" s="5">
        <f>SUM(TBL_DATA[[#This Row],[Consumer.Discretionary.1]:[Utilities.1]])*SQRT(252)</f>
        <v>0.16294652798465636</v>
      </c>
      <c r="AC1148" s="5">
        <v>6.9248687125991013E-2</v>
      </c>
      <c r="AD1148" s="5">
        <v>2.9033922533529009E-2</v>
      </c>
      <c r="AE1148" s="5">
        <v>3.8340010680138002E-2</v>
      </c>
      <c r="AF1148" s="5">
        <v>0.16905419287981202</v>
      </c>
      <c r="AG1148" s="5">
        <v>-1.3658950281491E-2</v>
      </c>
      <c r="AH1148" s="5">
        <v>4.1050192964631999E-2</v>
      </c>
      <c r="AI1148" s="13">
        <v>0.18318167799620397</v>
      </c>
      <c r="AJ1148" s="13">
        <v>-9.3063432637812998E-2</v>
      </c>
      <c r="AK1148" s="13">
        <v>0</v>
      </c>
      <c r="AL1148" s="13">
        <v>0.109623740478172</v>
      </c>
      <c r="AM1148" s="13">
        <v>-0.17881921226793299</v>
      </c>
      <c r="AN1148" s="13">
        <v>0.97938273727550496</v>
      </c>
      <c r="AO1148" s="13">
        <v>-0.62539190780426412</v>
      </c>
      <c r="AP1148" s="13">
        <v>0.35399082947124083</v>
      </c>
      <c r="AQ1148" s="13">
        <v>1.6047746450797691</v>
      </c>
      <c r="AR1148" s="19">
        <v>3.2179813967098503E-3</v>
      </c>
      <c r="AS1148" s="19">
        <v>1.931303125030557E-4</v>
      </c>
      <c r="AT1148" s="19">
        <v>2.5578869041294988E-3</v>
      </c>
      <c r="AU1148" s="19">
        <v>1.5886445797119778E-3</v>
      </c>
      <c r="AV1148" s="19">
        <v>-1.1102251826993399E-4</v>
      </c>
      <c r="AW1148" s="19">
        <v>-5.9927763986580655E-4</v>
      </c>
      <c r="AX1148" s="19">
        <v>2.6029557020893477E-4</v>
      </c>
      <c r="AY1148" s="19">
        <v>2.619477912080091E-3</v>
      </c>
      <c r="AZ1148" s="19">
        <v>-1.073075176070766E-3</v>
      </c>
      <c r="BA1148" s="19">
        <v>1.617050184352125E-3</v>
      </c>
      <c r="BB1148" s="19">
        <v>-6.4250957550378764E-6</v>
      </c>
      <c r="BC1148" s="19">
        <v>2.5076769955510629E-3</v>
      </c>
      <c r="BD1148" s="19">
        <v>-1.2826433117273015E-3</v>
      </c>
      <c r="BE1148" s="19">
        <v>2.6353586094916091E-3</v>
      </c>
      <c r="BF1148" s="19">
        <v>1.636512308146938E-3</v>
      </c>
      <c r="BG1148" s="19">
        <v>2.4232086620723352E-4</v>
      </c>
      <c r="BH1148" s="19">
        <v>4.5254409620644476E-3</v>
      </c>
      <c r="BI1148" t="s">
        <v>978</v>
      </c>
      <c r="BJ1148" t="s">
        <v>858</v>
      </c>
      <c r="BK1148" s="5">
        <v>6.5413147211074829E-2</v>
      </c>
      <c r="BL1148" s="5" t="s">
        <v>1295</v>
      </c>
      <c r="BM1148" s="5" t="s">
        <v>858</v>
      </c>
      <c r="BN1148" s="5">
        <v>-4.4286623597145081E-2</v>
      </c>
      <c r="BO1148" s="5">
        <f xml:space="preserve"> IF(ISBLANK(TBL_DATA[[#This Row],[SMALL.CAP]]),"",  SUM(TBL_DATA[[#This Row],[LARGE.CAP]:[SMALL.CAP]])*SQRT(252))</f>
        <v>0.16294652798465636</v>
      </c>
    </row>
    <row r="1149" spans="1:67" x14ac:dyDescent="0.25">
      <c r="A1149" s="3">
        <f>DATE(YEAR(TBL_DATA[[#This Row],[Date]]), MONTH(TBL_DATA[[#This Row],[Date]]), DAY(TBL_DATA[[#This Row],[Date]]))</f>
        <v>42405</v>
      </c>
      <c r="B1149" s="73" t="s">
        <v>1307</v>
      </c>
      <c r="C1149" s="11">
        <v>-2.2659007395542555E-2</v>
      </c>
      <c r="D1149" s="6">
        <v>0.20735615918038897</v>
      </c>
      <c r="E1149" s="83">
        <v>4.7150945390248333E-2</v>
      </c>
      <c r="F1149" s="55">
        <v>0.34257260429789477</v>
      </c>
      <c r="G1149" s="122">
        <v>0.42486940742900936</v>
      </c>
      <c r="H1149" s="120">
        <v>4.7001555176062184E-3</v>
      </c>
      <c r="I1149" s="55">
        <v>0.22073976125116013</v>
      </c>
      <c r="J1149" s="6">
        <v>0.99410957201545558</v>
      </c>
      <c r="K1149" s="6">
        <v>0.44475994705950495</v>
      </c>
      <c r="L1149" s="6">
        <v>4.6181643753395712E-3</v>
      </c>
      <c r="M1149" s="6">
        <v>9.8385084669333947E-2</v>
      </c>
      <c r="N1149" s="6">
        <v>7.2475663562149725E-2</v>
      </c>
      <c r="O1149" s="6">
        <v>-4.4112123756527732E-2</v>
      </c>
      <c r="P1149" s="55">
        <v>-1.6756289244708962E-2</v>
      </c>
      <c r="Q1149" s="55">
        <v>-1.4672839623824636E-2</v>
      </c>
      <c r="R1149" s="54">
        <v>1.7468316474585244E-2</v>
      </c>
      <c r="S1149" s="83">
        <v>7.0019811687276029E-2</v>
      </c>
      <c r="T1149" s="87">
        <v>0.24947677026900059</v>
      </c>
      <c r="U1149" s="83">
        <v>8.5248877531017841E-2</v>
      </c>
      <c r="V1149" s="83">
        <v>7.1512304207232563E-2</v>
      </c>
      <c r="W1149" s="29">
        <v>1.1920868510120808</v>
      </c>
      <c r="X1149">
        <v>0.65182007289512744</v>
      </c>
      <c r="Y1149">
        <v>0.66690325164862174</v>
      </c>
      <c r="Z1149" s="5">
        <v>0</v>
      </c>
      <c r="AA1149">
        <v>0</v>
      </c>
      <c r="AB1149" s="5">
        <f>SUM(TBL_DATA[[#This Row],[Consumer.Discretionary.1]:[Utilities.1]])*SQRT(252)</f>
        <v>0.15909737231689633</v>
      </c>
      <c r="AC1149" s="5">
        <v>6.510397696235197E-2</v>
      </c>
      <c r="AD1149" s="5">
        <v>3.20671168236E-2</v>
      </c>
      <c r="AE1149" s="5">
        <v>6.0197710030429993E-2</v>
      </c>
      <c r="AF1149" s="5">
        <v>0.172489382110003</v>
      </c>
      <c r="AG1149" s="5">
        <v>-2.9707434956410001E-3</v>
      </c>
      <c r="AH1149" s="5">
        <v>3.9997028045714998E-2</v>
      </c>
      <c r="AI1149" s="13">
        <v>0.181252272637664</v>
      </c>
      <c r="AJ1149" s="13">
        <v>-9.4762831829179994E-2</v>
      </c>
      <c r="AK1149" s="13">
        <v>0</v>
      </c>
      <c r="AL1149" s="13">
        <v>9.7803071725203E-2</v>
      </c>
      <c r="AM1149" s="13">
        <v>-0.23076788596325498</v>
      </c>
      <c r="AN1149" s="13">
        <v>1.0275885971682921</v>
      </c>
      <c r="AO1149" s="13">
        <v>-0.70717950012140096</v>
      </c>
      <c r="AP1149" s="13">
        <v>0.32040909704689113</v>
      </c>
      <c r="AQ1149" s="13">
        <v>1.7347680972896931</v>
      </c>
      <c r="AR1149" s="19">
        <v>3.1214510429066144E-3</v>
      </c>
      <c r="AS1149" s="19">
        <v>1.1578100449195169E-4</v>
      </c>
      <c r="AT1149" s="19">
        <v>2.5583228404490871E-3</v>
      </c>
      <c r="AU1149" s="19">
        <v>1.4938174961741958E-3</v>
      </c>
      <c r="AV1149" s="19">
        <v>-1.1788599869157394E-4</v>
      </c>
      <c r="AW1149" s="19">
        <v>-6.9277970261275349E-4</v>
      </c>
      <c r="AX1149" s="19">
        <v>2.3159204248873722E-4</v>
      </c>
      <c r="AY1149" s="19">
        <v>2.6852614619314766E-3</v>
      </c>
      <c r="AZ1149" s="19">
        <v>-1.069153677626311E-3</v>
      </c>
      <c r="BA1149" s="19">
        <v>1.7013729389132957E-3</v>
      </c>
      <c r="BB1149" s="19">
        <v>-5.5870342732980372E-6</v>
      </c>
      <c r="BC1149" s="19">
        <v>2.6287128187715463E-3</v>
      </c>
      <c r="BD1149" s="19">
        <v>-1.26733650302556E-3</v>
      </c>
      <c r="BE1149" s="19">
        <v>2.5951171988440121E-3</v>
      </c>
      <c r="BF1149" s="19">
        <v>1.3909395453688186E-3</v>
      </c>
      <c r="BG1149" s="19">
        <v>2.1862470903444081E-4</v>
      </c>
      <c r="BH1149" s="19">
        <v>4.4561346451581652E-3</v>
      </c>
      <c r="BI1149" t="s">
        <v>978</v>
      </c>
      <c r="BJ1149" t="s">
        <v>858</v>
      </c>
      <c r="BK1149" s="5">
        <v>6.4411357045173645E-2</v>
      </c>
      <c r="BL1149" s="5" t="s">
        <v>1295</v>
      </c>
      <c r="BM1149" s="5" t="s">
        <v>858</v>
      </c>
      <c r="BN1149" s="5">
        <v>-4.4211152940988541E-2</v>
      </c>
      <c r="BO1149" s="5">
        <f xml:space="preserve"> IF(ISBLANK(TBL_DATA[[#This Row],[SMALL.CAP]]),"",  SUM(TBL_DATA[[#This Row],[LARGE.CAP]:[SMALL.CAP]])*SQRT(252))</f>
        <v>0.15909737231689636</v>
      </c>
    </row>
    <row r="1150" spans="1:67" x14ac:dyDescent="0.25">
      <c r="A1150" s="3">
        <f>DATE(YEAR(TBL_DATA[[#This Row],[Date]]), MONTH(TBL_DATA[[#This Row],[Date]]), DAY(TBL_DATA[[#This Row],[Date]]))</f>
        <v>42408</v>
      </c>
      <c r="B1150" s="73" t="s">
        <v>1308</v>
      </c>
      <c r="C1150" s="11">
        <v>-8.714101973181055E-3</v>
      </c>
      <c r="D1150" s="6">
        <v>0.19683513449134304</v>
      </c>
      <c r="E1150" s="83">
        <v>4.771329491274412E-2</v>
      </c>
      <c r="F1150" s="55">
        <v>0.34862318217325405</v>
      </c>
      <c r="G1150" s="121">
        <v>0.43703206051132226</v>
      </c>
      <c r="H1150" s="120">
        <v>4.7068946255451527E-3</v>
      </c>
      <c r="I1150" s="55">
        <v>0.24344294290295054</v>
      </c>
      <c r="J1150" s="6">
        <v>0.94908263357862765</v>
      </c>
      <c r="K1150" s="6">
        <v>0.45715430002645585</v>
      </c>
      <c r="L1150" s="6">
        <v>4.6220096227634613E-3</v>
      </c>
      <c r="M1150" s="6">
        <v>9.9584767716772563E-2</v>
      </c>
      <c r="N1150" s="6">
        <v>7.418251789388064E-2</v>
      </c>
      <c r="O1150" s="6">
        <v>-5.2441828185040729E-2</v>
      </c>
      <c r="P1150" s="55">
        <v>-1.7036415294216192E-2</v>
      </c>
      <c r="Q1150" s="55">
        <v>-1.4927560611184812E-2</v>
      </c>
      <c r="R1150" s="6">
        <v>1.5657694352928075E-2</v>
      </c>
      <c r="S1150" s="83">
        <v>7.0200030056059529E-2</v>
      </c>
      <c r="T1150" s="87">
        <v>0.22304398360548186</v>
      </c>
      <c r="U1150" s="83">
        <v>9.1469668929395676E-2</v>
      </c>
      <c r="V1150" s="83">
        <v>7.13153693824507E-2</v>
      </c>
      <c r="W1150" s="29">
        <v>1.2826080790363901</v>
      </c>
      <c r="X1150">
        <v>0.66108400412604329</v>
      </c>
      <c r="Y1150">
        <v>0.67613186585639928</v>
      </c>
      <c r="Z1150" s="5">
        <v>0</v>
      </c>
      <c r="AA1150">
        <v>0</v>
      </c>
      <c r="AB1150" s="5">
        <f>SUM(TBL_DATA[[#This Row],[Consumer.Discretionary.1]:[Utilities.1]])*SQRT(252)</f>
        <v>0.16994816876685673</v>
      </c>
      <c r="AC1150" s="5">
        <v>7.2614597535337E-2</v>
      </c>
      <c r="AD1150" s="5">
        <v>3.4664833107526993E-2</v>
      </c>
      <c r="AE1150" s="5">
        <v>5.7094657757780998E-2</v>
      </c>
      <c r="AF1150" s="5">
        <v>0.16753081106598897</v>
      </c>
      <c r="AG1150" s="5">
        <v>-2.841140879819E-3</v>
      </c>
      <c r="AH1150" s="5">
        <v>3.8342191921218002E-2</v>
      </c>
      <c r="AI1150" s="13">
        <v>0.17109604187581598</v>
      </c>
      <c r="AJ1150" s="13">
        <v>-9.543439791083401E-2</v>
      </c>
      <c r="AK1150" s="13">
        <v>0</v>
      </c>
      <c r="AL1150" s="13">
        <v>9.2706773900433997E-2</v>
      </c>
      <c r="AM1150" s="13">
        <v>-0.24766768734387398</v>
      </c>
      <c r="AN1150" s="13">
        <v>1.0550458564252989</v>
      </c>
      <c r="AO1150" s="13">
        <v>-0.76693917539572398</v>
      </c>
      <c r="AP1150" s="13">
        <v>0.28810668102957493</v>
      </c>
      <c r="AQ1150" s="13">
        <v>1.8219850318210229</v>
      </c>
      <c r="AR1150" s="19">
        <v>3.0895019988484589E-3</v>
      </c>
      <c r="AS1150" s="19">
        <v>2.4900990750493173E-4</v>
      </c>
      <c r="AT1150" s="19">
        <v>2.6804268700140353E-3</v>
      </c>
      <c r="AU1150" s="19">
        <v>1.6965165457640695E-3</v>
      </c>
      <c r="AV1150" s="19">
        <v>-7.3436821320856127E-5</v>
      </c>
      <c r="AW1150" s="19">
        <v>-6.4091080869014725E-4</v>
      </c>
      <c r="AX1150" s="19">
        <v>3.9345455067828661E-4</v>
      </c>
      <c r="AY1150" s="19">
        <v>2.8016916205895678E-3</v>
      </c>
      <c r="AZ1150" s="19">
        <v>-1.4790696827879106E-3</v>
      </c>
      <c r="BA1150" s="19">
        <v>1.9955871637456434E-3</v>
      </c>
      <c r="BB1150" s="19">
        <v>-7.0430032047103815E-6</v>
      </c>
      <c r="BC1150" s="19">
        <v>3.3185745434095239E-3</v>
      </c>
      <c r="BD1150" s="19">
        <v>-1.5874190652645488E-3</v>
      </c>
      <c r="BE1150" s="19">
        <v>2.2762317188808148E-3</v>
      </c>
      <c r="BF1150" s="19">
        <v>1.9176929174271309E-3</v>
      </c>
      <c r="BG1150" s="19">
        <v>6.323271405771772E-5</v>
      </c>
      <c r="BH1150" s="19">
        <v>4.7174155126307321E-3</v>
      </c>
      <c r="BI1150" t="s">
        <v>889</v>
      </c>
      <c r="BJ1150" t="s">
        <v>858</v>
      </c>
      <c r="BK1150" s="5">
        <v>6.669936329126358E-2</v>
      </c>
      <c r="BL1150" s="5" t="s">
        <v>1295</v>
      </c>
      <c r="BM1150" s="5" t="s">
        <v>858</v>
      </c>
      <c r="BN1150" s="5">
        <v>-4.1486199945211411E-2</v>
      </c>
      <c r="BO1150" s="5">
        <f xml:space="preserve"> IF(ISBLANK(TBL_DATA[[#This Row],[SMALL.CAP]]),"",  SUM(TBL_DATA[[#This Row],[LARGE.CAP]:[SMALL.CAP]])*SQRT(252))</f>
        <v>0.16994816876685676</v>
      </c>
    </row>
    <row r="1151" spans="1:67" x14ac:dyDescent="0.25">
      <c r="A1151" s="3">
        <f>DATE(YEAR(TBL_DATA[[#This Row],[Date]]), MONTH(TBL_DATA[[#This Row],[Date]]), DAY(TBL_DATA[[#This Row],[Date]]))</f>
        <v>42409</v>
      </c>
      <c r="B1151" s="73" t="s">
        <v>1309</v>
      </c>
      <c r="C1151" s="11">
        <v>-3.9634849478113118E-3</v>
      </c>
      <c r="D1151" s="6">
        <v>0.19209149645077495</v>
      </c>
      <c r="E1151" s="83">
        <v>1.6487370664755474E-2</v>
      </c>
      <c r="F1151" s="55">
        <v>0.34737705756586867</v>
      </c>
      <c r="G1151" s="121">
        <v>0.43467136895327524</v>
      </c>
      <c r="H1151" s="120">
        <v>4.712461781878766E-3</v>
      </c>
      <c r="I1151" s="55">
        <v>0.23247681840412215</v>
      </c>
      <c r="J1151" s="6">
        <v>0.94992926866112792</v>
      </c>
      <c r="K1151" s="6">
        <v>0.45508644331506931</v>
      </c>
      <c r="L1151" s="6">
        <v>4.6265915148028863E-3</v>
      </c>
      <c r="M1151" s="6">
        <v>9.9494167173986417E-2</v>
      </c>
      <c r="N1151" s="6">
        <v>7.4604844432530168E-2</v>
      </c>
      <c r="O1151" s="6">
        <v>-5.6197460736204796E-2</v>
      </c>
      <c r="P1151" s="55">
        <v>-1.7140364729036801E-2</v>
      </c>
      <c r="Q1151" s="55">
        <v>-1.5033428646443229E-2</v>
      </c>
      <c r="R1151" s="6">
        <v>8.658018631743758E-3</v>
      </c>
      <c r="S1151" s="83">
        <v>7.0417707906516205E-2</v>
      </c>
      <c r="T1151" s="87">
        <v>0.12295229267101117</v>
      </c>
      <c r="U1151" s="83">
        <v>9.0164684840270182E-2</v>
      </c>
      <c r="V1151" s="83">
        <v>7.1386793968216067E-2</v>
      </c>
      <c r="W1151" s="29">
        <v>1.2630443227414681</v>
      </c>
      <c r="X1151">
        <v>0.65929611628863349</v>
      </c>
      <c r="Y1151">
        <v>0.67460095116673924</v>
      </c>
      <c r="Z1151" s="5">
        <v>0</v>
      </c>
      <c r="AA1151">
        <v>0</v>
      </c>
      <c r="AB1151" s="5">
        <f>SUM(TBL_DATA[[#This Row],[Consumer.Discretionary.1]:[Utilities.1]])*SQRT(252)</f>
        <v>0.20072738839077026</v>
      </c>
      <c r="AC1151" s="5">
        <v>6.9394406750129978E-2</v>
      </c>
      <c r="AD1151" s="5">
        <v>3.2980953249397003E-2</v>
      </c>
      <c r="AE1151" s="5">
        <v>5.5643971705012001E-2</v>
      </c>
      <c r="AF1151" s="5">
        <v>0.15369265089339201</v>
      </c>
      <c r="AG1151" s="5">
        <v>-2.7528028002999998E-3</v>
      </c>
      <c r="AH1151" s="5">
        <v>4.5613570931038003E-2</v>
      </c>
      <c r="AI1151" s="13">
        <v>0.17053498758536301</v>
      </c>
      <c r="AJ1151" s="13">
        <v>-9.3953376626932997E-2</v>
      </c>
      <c r="AK1151" s="13">
        <v>0</v>
      </c>
      <c r="AL1151" s="13">
        <v>0.102163827955848</v>
      </c>
      <c r="AM1151" s="13">
        <v>-0.24422602959370698</v>
      </c>
      <c r="AN1151" s="13">
        <v>1.0218682739453713</v>
      </c>
      <c r="AO1151" s="13">
        <v>-0.73277611389613095</v>
      </c>
      <c r="AP1151" s="13">
        <v>0.28909216004924032</v>
      </c>
      <c r="AQ1151" s="13">
        <v>1.7546443878415023</v>
      </c>
      <c r="AR1151" s="19">
        <v>2.5729992956485376E-3</v>
      </c>
      <c r="AS1151" s="19">
        <v>5.7875161494410981E-4</v>
      </c>
      <c r="AT1151" s="19">
        <v>3.4786464262436026E-3</v>
      </c>
      <c r="AU1151" s="19">
        <v>1.9088016833083681E-3</v>
      </c>
      <c r="AV1151" s="19">
        <v>-8.9683251463824646E-5</v>
      </c>
      <c r="AW1151" s="19">
        <v>-8.133714606096469E-4</v>
      </c>
      <c r="AX1151" s="19">
        <v>7.1078007291507073E-4</v>
      </c>
      <c r="AY1151" s="19">
        <v>3.0903205613307489E-3</v>
      </c>
      <c r="AZ1151" s="19">
        <v>-1.6233954854746246E-3</v>
      </c>
      <c r="BA1151" s="19">
        <v>2.8392859841462844E-3</v>
      </c>
      <c r="BB1151" s="19">
        <v>-8.4985123826332404E-6</v>
      </c>
      <c r="BC1151" s="19">
        <v>3.5555338137092025E-3</v>
      </c>
      <c r="BD1151" s="19">
        <v>-1.7655008533869236E-3</v>
      </c>
      <c r="BE1151" s="19">
        <v>2.1056505469284649E-3</v>
      </c>
      <c r="BF1151" s="19">
        <v>4.1329061646436108E-3</v>
      </c>
      <c r="BG1151" s="19">
        <v>1.1627229069626198E-4</v>
      </c>
      <c r="BH1151" s="19">
        <v>4.4997749660153777E-3</v>
      </c>
      <c r="BI1151" t="s">
        <v>889</v>
      </c>
      <c r="BJ1151" t="s">
        <v>858</v>
      </c>
      <c r="BK1151" s="5">
        <v>6.6694974899291992E-2</v>
      </c>
      <c r="BL1151" s="5" t="s">
        <v>1295</v>
      </c>
      <c r="BM1151" s="5" t="s">
        <v>858</v>
      </c>
      <c r="BN1151" s="5">
        <v>-4.008299857378006E-2</v>
      </c>
      <c r="BO1151" s="5">
        <f xml:space="preserve"> IF(ISBLANK(TBL_DATA[[#This Row],[SMALL.CAP]]),"",  SUM(TBL_DATA[[#This Row],[LARGE.CAP]:[SMALL.CAP]])*SQRT(252))</f>
        <v>0.20072738839077031</v>
      </c>
    </row>
    <row r="1152" spans="1:67" x14ac:dyDescent="0.25">
      <c r="A1152" s="3">
        <f>DATE(YEAR(TBL_DATA[[#This Row],[Date]]), MONTH(TBL_DATA[[#This Row],[Date]]), DAY(TBL_DATA[[#This Row],[Date]]))</f>
        <v>42410</v>
      </c>
      <c r="B1152" s="73" t="s">
        <v>1310</v>
      </c>
      <c r="C1152" s="11">
        <v>-4.8842117990890365E-3</v>
      </c>
      <c r="D1152" s="6">
        <v>0.18626906909821628</v>
      </c>
      <c r="E1152" s="83">
        <v>8.5843182092817383E-3</v>
      </c>
      <c r="F1152" s="55">
        <v>0.34313966747451641</v>
      </c>
      <c r="G1152" s="121">
        <v>0.4247888930059035</v>
      </c>
      <c r="H1152" s="120">
        <v>4.7339856499306948E-3</v>
      </c>
      <c r="I1152" s="55">
        <v>0.20168774088057706</v>
      </c>
      <c r="J1152" s="6">
        <v>0.9242186496190824</v>
      </c>
      <c r="K1152" s="6">
        <v>0.4335579474245464</v>
      </c>
      <c r="L1152" s="6">
        <v>4.697762419032382E-3</v>
      </c>
      <c r="M1152" s="6">
        <v>9.9086291822097869E-2</v>
      </c>
      <c r="N1152" s="6">
        <v>7.4012149505724073E-2</v>
      </c>
      <c r="O1152" s="6">
        <v>-6.0807192234487273E-2</v>
      </c>
      <c r="P1152" s="55">
        <v>-1.7042446656145387E-2</v>
      </c>
      <c r="Q1152" s="55">
        <v>-1.4944147937133053E-2</v>
      </c>
      <c r="R1152" s="6">
        <v>-6.5996061026470931E-3</v>
      </c>
      <c r="S1152" s="83">
        <v>7.0653941324983094E-2</v>
      </c>
      <c r="T1152" s="87">
        <v>-9.3407472801711702E-2</v>
      </c>
      <c r="U1152" s="83">
        <v>7.1644955507810693E-2</v>
      </c>
      <c r="V1152" s="83">
        <v>7.1821118923173652E-2</v>
      </c>
      <c r="W1152" s="29">
        <v>0.99754719199583342</v>
      </c>
      <c r="X1152">
        <v>0.65175830873561069</v>
      </c>
      <c r="Y1152">
        <v>0.65845117315146939</v>
      </c>
      <c r="Z1152" s="5">
        <v>0</v>
      </c>
      <c r="AA1152">
        <v>0</v>
      </c>
      <c r="AB1152" s="5">
        <f>SUM(TBL_DATA[[#This Row],[Consumer.Discretionary.1]:[Utilities.1]])*SQRT(252)</f>
        <v>0.19469704552294409</v>
      </c>
      <c r="AC1152" s="5">
        <v>7.6161086425180005E-2</v>
      </c>
      <c r="AD1152" s="5">
        <v>3.1985268824750002E-2</v>
      </c>
      <c r="AE1152" s="5">
        <v>5.5996873063253995E-2</v>
      </c>
      <c r="AF1152" s="5">
        <v>0.151475458400537</v>
      </c>
      <c r="AG1152" s="5">
        <v>-2.6715418068689999E-3</v>
      </c>
      <c r="AH1152" s="5">
        <v>4.6975034815175003E-2</v>
      </c>
      <c r="AI1152" s="13">
        <v>0.169455540722978</v>
      </c>
      <c r="AJ1152" s="13">
        <v>-9.1286675268276996E-2</v>
      </c>
      <c r="AK1152" s="13">
        <v>0</v>
      </c>
      <c r="AL1152" s="13">
        <v>0.10144752414915201</v>
      </c>
      <c r="AM1152" s="13">
        <v>-0.25264955291684599</v>
      </c>
      <c r="AN1152" s="13">
        <v>1.0184686832403023</v>
      </c>
      <c r="AO1152" s="13">
        <v>-0.73157966683126796</v>
      </c>
      <c r="AP1152" s="13">
        <v>0.2868890164090343</v>
      </c>
      <c r="AQ1152" s="13">
        <v>1.7500483500715702</v>
      </c>
      <c r="AR1152" s="19">
        <v>2.4916866910592974E-3</v>
      </c>
      <c r="AS1152" s="19">
        <v>5.486899706424593E-4</v>
      </c>
      <c r="AT1152" s="19">
        <v>3.3699002215834949E-3</v>
      </c>
      <c r="AU1152" s="19">
        <v>1.8323958723474891E-3</v>
      </c>
      <c r="AV1152" s="19">
        <v>-8.6233018990621818E-5</v>
      </c>
      <c r="AW1152" s="19">
        <v>-7.7859824021117444E-4</v>
      </c>
      <c r="AX1152" s="19">
        <v>6.9453415942735317E-4</v>
      </c>
      <c r="AY1152" s="19">
        <v>3.0155330351937424E-3</v>
      </c>
      <c r="AZ1152" s="19">
        <v>-1.5751345143024135E-3</v>
      </c>
      <c r="BA1152" s="19">
        <v>2.7600735447748498E-3</v>
      </c>
      <c r="BB1152" s="19">
        <v>-8.0866869356303151E-6</v>
      </c>
      <c r="BC1152" s="19">
        <v>3.4710121814058659E-3</v>
      </c>
      <c r="BD1152" s="19">
        <v>-1.708056520107192E-3</v>
      </c>
      <c r="BE1152" s="19">
        <v>2.0148935070773664E-3</v>
      </c>
      <c r="BF1152" s="19">
        <v>4.0443390752121881E-3</v>
      </c>
      <c r="BG1152" s="19">
        <v>1.0801059846516624E-4</v>
      </c>
      <c r="BH1152" s="19">
        <v>4.3345621925354521E-3</v>
      </c>
      <c r="BI1152" t="s">
        <v>889</v>
      </c>
      <c r="BJ1152" t="s">
        <v>858</v>
      </c>
      <c r="BK1152" s="5">
        <v>6.698993593454361E-2</v>
      </c>
      <c r="BL1152" s="5" t="s">
        <v>1295</v>
      </c>
      <c r="BM1152" s="5" t="s">
        <v>858</v>
      </c>
      <c r="BN1152" s="5">
        <v>-3.7905629724264145E-2</v>
      </c>
      <c r="BO1152" s="5">
        <f xml:space="preserve"> IF(ISBLANK(TBL_DATA[[#This Row],[SMALL.CAP]]),"",  SUM(TBL_DATA[[#This Row],[LARGE.CAP]:[SMALL.CAP]])*SQRT(252))</f>
        <v>0.19469704552294412</v>
      </c>
    </row>
    <row r="1153" spans="1:67" x14ac:dyDescent="0.25">
      <c r="A1153" s="3">
        <f>DATE(YEAR(TBL_DATA[[#This Row],[Date]]), MONTH(TBL_DATA[[#This Row],[Date]]), DAY(TBL_DATA[[#This Row],[Date]]))</f>
        <v>42411</v>
      </c>
      <c r="B1153" s="73" t="s">
        <v>1311</v>
      </c>
      <c r="C1153" s="11">
        <v>8.4250104347377336E-4</v>
      </c>
      <c r="D1153" s="6">
        <v>0.18726850202677214</v>
      </c>
      <c r="E1153" s="83">
        <v>3.1457727460445284E-2</v>
      </c>
      <c r="F1153" s="55">
        <v>0.33790213712932921</v>
      </c>
      <c r="G1153" s="121">
        <v>0.41605053558546007</v>
      </c>
      <c r="H1153" s="120">
        <v>4.7716521026027947E-3</v>
      </c>
      <c r="I1153" s="55">
        <v>0.23091617547614463</v>
      </c>
      <c r="J1153" s="6">
        <v>0.8738040019678649</v>
      </c>
      <c r="K1153" s="6">
        <v>0.40572391137557073</v>
      </c>
      <c r="L1153" s="6">
        <v>4.8136584061920168E-3</v>
      </c>
      <c r="M1153" s="6">
        <v>9.9124591427322828E-2</v>
      </c>
      <c r="N1153" s="6">
        <v>7.4001647802427531E-2</v>
      </c>
      <c r="O1153" s="6">
        <v>-6.0015921313921861E-2</v>
      </c>
      <c r="P1153" s="55">
        <v>-1.7025557733115832E-2</v>
      </c>
      <c r="Q1153" s="55">
        <v>-1.492644796334053E-2</v>
      </c>
      <c r="R1153" s="6">
        <v>-1.8199697749918808E-3</v>
      </c>
      <c r="S1153" s="83">
        <v>7.0806447310817894E-2</v>
      </c>
      <c r="T1153" s="87">
        <v>-2.5703447131061236E-2</v>
      </c>
      <c r="U1153" s="83">
        <v>7.4046645658571109E-2</v>
      </c>
      <c r="V1153" s="83">
        <v>7.2090472632845515E-2</v>
      </c>
      <c r="W1153" s="29">
        <v>1.0271349729622155</v>
      </c>
      <c r="X1153">
        <v>0.64501979472374338</v>
      </c>
      <c r="Y1153">
        <v>0.63696460763182983</v>
      </c>
      <c r="Z1153" s="5">
        <v>0</v>
      </c>
      <c r="AA1153">
        <v>0</v>
      </c>
      <c r="AB1153" s="5">
        <f>SUM(TBL_DATA[[#This Row],[Consumer.Discretionary.1]:[Utilities.1]])*SQRT(252)</f>
        <v>0.20261048204726714</v>
      </c>
      <c r="AC1153" s="5">
        <v>7.3902428953451005E-2</v>
      </c>
      <c r="AD1153" s="5">
        <v>3.0762367764963001E-2</v>
      </c>
      <c r="AE1153" s="5">
        <v>5.9214455223210005E-2</v>
      </c>
      <c r="AF1153" s="5">
        <v>0.14698350977622601</v>
      </c>
      <c r="AG1153" s="5">
        <v>-2.601380212854E-3</v>
      </c>
      <c r="AH1153" s="5">
        <v>4.5173651497211004E-2</v>
      </c>
      <c r="AI1153" s="13">
        <v>0.16519800031100898</v>
      </c>
      <c r="AJ1153" s="13">
        <v>-8.8758245046529002E-2</v>
      </c>
      <c r="AK1153" s="13">
        <v>0</v>
      </c>
      <c r="AL1153" s="13">
        <v>0.104915263110922</v>
      </c>
      <c r="AM1153" s="13">
        <v>-0.25460500637338102</v>
      </c>
      <c r="AN1153" s="13">
        <v>1.038147782469061</v>
      </c>
      <c r="AO1153" s="13">
        <v>-0.75796273746483311</v>
      </c>
      <c r="AP1153" s="13">
        <v>0.28018504500422792</v>
      </c>
      <c r="AQ1153" s="13">
        <v>1.7961105199338943</v>
      </c>
      <c r="AR1153" s="19">
        <v>2.5221728762409024E-3</v>
      </c>
      <c r="AS1153" s="19">
        <v>5.3486420069456006E-4</v>
      </c>
      <c r="AT1153" s="19">
        <v>3.3925333132408171E-3</v>
      </c>
      <c r="AU1153" s="19">
        <v>1.7421189735621551E-3</v>
      </c>
      <c r="AV1153" s="19">
        <v>-7.4281897718290115E-5</v>
      </c>
      <c r="AW1153" s="19">
        <v>-6.2619772331173223E-4</v>
      </c>
      <c r="AX1153" s="19">
        <v>7.0609331539992339E-4</v>
      </c>
      <c r="AY1153" s="19">
        <v>3.2107595109346319E-3</v>
      </c>
      <c r="AZ1153" s="19">
        <v>-1.4051982729146163E-3</v>
      </c>
      <c r="BA1153" s="19">
        <v>2.7658604617838002E-3</v>
      </c>
      <c r="BB1153" s="19">
        <v>-5.4640790553507376E-6</v>
      </c>
      <c r="BC1153" s="19">
        <v>3.6539448139544079E-3</v>
      </c>
      <c r="BD1153" s="19">
        <v>-1.6100995553760089E-3</v>
      </c>
      <c r="BE1153" s="19">
        <v>1.8175947513980359E-3</v>
      </c>
      <c r="BF1153" s="19">
        <v>4.0169806490618666E-3</v>
      </c>
      <c r="BG1153" s="19">
        <v>1.3943730845228131E-4</v>
      </c>
      <c r="BH1153" s="19">
        <v>4.7454027113662169E-3</v>
      </c>
      <c r="BI1153" t="s">
        <v>889</v>
      </c>
      <c r="BJ1153" t="s">
        <v>858</v>
      </c>
      <c r="BK1153" s="5">
        <v>6.6715307533740997E-2</v>
      </c>
      <c r="BL1153" s="5" t="s">
        <v>1295</v>
      </c>
      <c r="BM1153" s="5" t="s">
        <v>858</v>
      </c>
      <c r="BN1153" s="5">
        <v>-3.6920554935932159E-2</v>
      </c>
      <c r="BO1153" s="5">
        <f xml:space="preserve"> IF(ISBLANK(TBL_DATA[[#This Row],[SMALL.CAP]]),"",  SUM(TBL_DATA[[#This Row],[LARGE.CAP]:[SMALL.CAP]])*SQRT(252))</f>
        <v>0.20261048204726712</v>
      </c>
    </row>
    <row r="1154" spans="1:67" x14ac:dyDescent="0.25">
      <c r="A1154" s="3">
        <f>DATE(YEAR(TBL_DATA[[#This Row],[Date]]), MONTH(TBL_DATA[[#This Row],[Date]]), DAY(TBL_DATA[[#This Row],[Date]]))</f>
        <v>42412</v>
      </c>
      <c r="B1154" s="73" t="s">
        <v>1312</v>
      </c>
      <c r="C1154" s="11">
        <v>6.1570386531762718E-3</v>
      </c>
      <c r="D1154" s="6">
        <v>0.19457856008544971</v>
      </c>
      <c r="E1154" s="83">
        <v>2.7457566942620026E-2</v>
      </c>
      <c r="F1154" s="55">
        <v>0.33658458848673556</v>
      </c>
      <c r="G1154" s="121">
        <v>0.42631887899980758</v>
      </c>
      <c r="H1154" s="120">
        <v>4.7721039089602913E-3</v>
      </c>
      <c r="I1154" s="55">
        <v>0.233256729747503</v>
      </c>
      <c r="J1154" s="6">
        <v>0.8730947288227412</v>
      </c>
      <c r="K1154" s="6">
        <v>0.41647690330711906</v>
      </c>
      <c r="L1154" s="6">
        <v>4.812864533125477E-3</v>
      </c>
      <c r="M1154" s="6">
        <v>0.10001724390305575</v>
      </c>
      <c r="N1154" s="6">
        <v>7.3987656890928927E-2</v>
      </c>
      <c r="O1154" s="6">
        <v>-5.4228403008081294E-2</v>
      </c>
      <c r="P1154" s="55">
        <v>-1.7065082567218982E-2</v>
      </c>
      <c r="Q1154" s="55">
        <v>-1.494706956156806E-2</v>
      </c>
      <c r="R1154" s="6">
        <v>2.3984181726912635E-3</v>
      </c>
      <c r="S1154" s="83">
        <v>7.0868142680647034E-2</v>
      </c>
      <c r="T1154" s="87">
        <v>3.3843389737180644E-2</v>
      </c>
      <c r="U1154" s="83">
        <v>8.307218912738068E-2</v>
      </c>
      <c r="V1154" s="83">
        <v>7.2191554534524402E-2</v>
      </c>
      <c r="W1154" s="29">
        <v>1.1507189402280125</v>
      </c>
      <c r="X1154">
        <v>0.65293099099354124</v>
      </c>
      <c r="Y1154">
        <v>0.64535021756184385</v>
      </c>
      <c r="Z1154" s="5">
        <v>0</v>
      </c>
      <c r="AA1154">
        <v>0</v>
      </c>
      <c r="AB1154" s="5">
        <f>SUM(TBL_DATA[[#This Row],[Consumer.Discretionary.1]:[Utilities.1]])*SQRT(252)</f>
        <v>0.19675922376309998</v>
      </c>
      <c r="AC1154" s="5">
        <v>8.0748426626272005E-2</v>
      </c>
      <c r="AD1154" s="5">
        <v>3.1929670132038013E-2</v>
      </c>
      <c r="AE1154" s="5">
        <v>5.1366166406818008E-2</v>
      </c>
      <c r="AF1154" s="5">
        <v>0.15070349821413503</v>
      </c>
      <c r="AG1154" s="5">
        <v>-2.7645623141240002E-3</v>
      </c>
      <c r="AH1154" s="5">
        <v>4.1035672671853998E-2</v>
      </c>
      <c r="AI1154" s="13">
        <v>0.17078716001462801</v>
      </c>
      <c r="AJ1154" s="13">
        <v>-9.26556067107E-2</v>
      </c>
      <c r="AK1154" s="13">
        <v>-8.456201356289E-3</v>
      </c>
      <c r="AL1154" s="13">
        <v>0.10339003818250901</v>
      </c>
      <c r="AM1154" s="13">
        <v>-0.26870496516398201</v>
      </c>
      <c r="AN1154" s="13">
        <v>0.98240492909364496</v>
      </c>
      <c r="AO1154" s="13">
        <v>-0.7250256323904859</v>
      </c>
      <c r="AP1154" s="13">
        <v>0.25737929670315907</v>
      </c>
      <c r="AQ1154" s="13">
        <v>1.7074305614841307</v>
      </c>
      <c r="AR1154" s="19">
        <v>2.4522954810862756E-3</v>
      </c>
      <c r="AS1154" s="19">
        <v>5.3723114888868599E-4</v>
      </c>
      <c r="AT1154" s="19">
        <v>3.2492652976073896E-3</v>
      </c>
      <c r="AU1154" s="19">
        <v>1.7363543238586954E-3</v>
      </c>
      <c r="AV1154" s="19">
        <v>-7.3126651059749384E-5</v>
      </c>
      <c r="AW1154" s="19">
        <v>-6.2985728693139254E-4</v>
      </c>
      <c r="AX1154" s="19">
        <v>7.0510505660364986E-4</v>
      </c>
      <c r="AY1154" s="19">
        <v>3.1503629856714319E-3</v>
      </c>
      <c r="AZ1154" s="19">
        <v>-1.404319028528854E-3</v>
      </c>
      <c r="BA1154" s="19">
        <v>2.6769329929138262E-3</v>
      </c>
      <c r="BB1154" s="19">
        <v>-5.5782668891754647E-6</v>
      </c>
      <c r="BC1154" s="19">
        <v>3.5324048480220365E-3</v>
      </c>
      <c r="BD1154" s="19">
        <v>-1.6062217919777324E-3</v>
      </c>
      <c r="BE1154" s="19">
        <v>1.7543370770765432E-3</v>
      </c>
      <c r="BF1154" s="19">
        <v>3.9419006821558621E-3</v>
      </c>
      <c r="BG1154" s="19">
        <v>1.3866433859674888E-4</v>
      </c>
      <c r="BH1154" s="19">
        <v>4.633580899347324E-3</v>
      </c>
      <c r="BI1154" t="s">
        <v>889</v>
      </c>
      <c r="BJ1154" t="s">
        <v>858</v>
      </c>
      <c r="BK1154" s="5">
        <v>6.9831438362598419E-2</v>
      </c>
      <c r="BL1154" s="5" t="s">
        <v>1295</v>
      </c>
      <c r="BM1154" s="5" t="s">
        <v>858</v>
      </c>
      <c r="BN1154" s="5">
        <v>-3.8383163511753082E-2</v>
      </c>
      <c r="BO1154" s="5">
        <f xml:space="preserve"> IF(ISBLANK(TBL_DATA[[#This Row],[SMALL.CAP]]),"",  SUM(TBL_DATA[[#This Row],[LARGE.CAP]:[SMALL.CAP]])*SQRT(252))</f>
        <v>0.19675922376309996</v>
      </c>
    </row>
    <row r="1155" spans="1:67" x14ac:dyDescent="0.25">
      <c r="A1155" s="3">
        <f>DATE(YEAR(TBL_DATA[[#This Row],[Date]]), MONTH(TBL_DATA[[#This Row],[Date]]), DAY(TBL_DATA[[#This Row],[Date]]))</f>
        <v>42416</v>
      </c>
      <c r="B1155" s="73" t="s">
        <v>1313</v>
      </c>
      <c r="C1155" s="11">
        <v>6.960069327693115E-3</v>
      </c>
      <c r="D1155" s="6">
        <v>0.20289290968102036</v>
      </c>
      <c r="E1155" s="83">
        <v>2.157173520909339E-2</v>
      </c>
      <c r="F1155" s="55">
        <v>0.34292926719596223</v>
      </c>
      <c r="G1155" s="121">
        <v>0.44144905456824274</v>
      </c>
      <c r="H1155" s="120">
        <v>4.7581596522533135E-3</v>
      </c>
      <c r="I1155" s="55">
        <v>0.22209680897981565</v>
      </c>
      <c r="J1155" s="6">
        <v>0.87213805086969876</v>
      </c>
      <c r="K1155" s="6">
        <v>0.4292890611860985</v>
      </c>
      <c r="L1155" s="6">
        <v>4.8096747958997245E-3</v>
      </c>
      <c r="M1155" s="6">
        <v>0.10106665328723824</v>
      </c>
      <c r="N1155" s="6">
        <v>7.3926123840407865E-2</v>
      </c>
      <c r="O1155" s="6">
        <v>-4.7645767124854466E-2</v>
      </c>
      <c r="P1155" s="55">
        <v>-1.7105446034357985E-2</v>
      </c>
      <c r="Q1155" s="55">
        <v>-1.4965210233544808E-2</v>
      </c>
      <c r="R1155" s="6">
        <v>5.6248743252365063E-3</v>
      </c>
      <c r="S1155" s="83">
        <v>7.0975868472115802E-2</v>
      </c>
      <c r="T1155" s="87">
        <v>7.925051776501113E-2</v>
      </c>
      <c r="U1155" s="83">
        <v>8.6588080647702181E-2</v>
      </c>
      <c r="V1155" s="83">
        <v>7.2250997119735039E-2</v>
      </c>
      <c r="W1155" s="29">
        <v>1.1984344036693029</v>
      </c>
      <c r="X1155">
        <v>0.66441632623547309</v>
      </c>
      <c r="Y1155">
        <v>0.65520154241736828</v>
      </c>
      <c r="Z1155" s="5">
        <v>0</v>
      </c>
      <c r="AA1155">
        <v>0</v>
      </c>
      <c r="AB1155" s="5">
        <f>SUM(TBL_DATA[[#This Row],[Consumer.Discretionary.1]:[Utilities.1]])*SQRT(252)</f>
        <v>0.19111142800120862</v>
      </c>
      <c r="AC1155" s="5">
        <v>8.5526660104647989E-2</v>
      </c>
      <c r="AD1155" s="5">
        <v>3.2061945442550997E-2</v>
      </c>
      <c r="AE1155" s="5">
        <v>5.8591620047953999E-2</v>
      </c>
      <c r="AF1155" s="5">
        <v>0.13382534593765802</v>
      </c>
      <c r="AG1155" s="5">
        <v>-2.8291066836E-3</v>
      </c>
      <c r="AH1155" s="5">
        <v>4.3984999005464001E-2</v>
      </c>
      <c r="AI1155" s="13">
        <v>0.17076362409021997</v>
      </c>
      <c r="AJ1155" s="13">
        <v>-9.5830953362582003E-2</v>
      </c>
      <c r="AK1155" s="13">
        <v>-8.4421181141989994E-3</v>
      </c>
      <c r="AL1155" s="13">
        <v>0.111458822876235</v>
      </c>
      <c r="AM1155" s="13">
        <v>-0.23008249370040601</v>
      </c>
      <c r="AN1155" s="13">
        <v>0.95060169624551094</v>
      </c>
      <c r="AO1155" s="13">
        <v>-0.65157335060156796</v>
      </c>
      <c r="AP1155" s="13">
        <v>0.29902834564394298</v>
      </c>
      <c r="AQ1155" s="13">
        <v>1.602175046847079</v>
      </c>
      <c r="AR1155" s="19">
        <v>2.3377336973036881E-3</v>
      </c>
      <c r="AS1155" s="19">
        <v>5.0511431556310589E-4</v>
      </c>
      <c r="AT1155" s="19">
        <v>3.1924127483614374E-3</v>
      </c>
      <c r="AU1155" s="19">
        <v>1.6297706562350878E-3</v>
      </c>
      <c r="AV1155" s="19">
        <v>-6.8632741241440355E-5</v>
      </c>
      <c r="AW1155" s="19">
        <v>-5.7210951903923348E-4</v>
      </c>
      <c r="AX1155" s="19">
        <v>7.4601708608903507E-4</v>
      </c>
      <c r="AY1155" s="19">
        <v>2.9652890526372599E-3</v>
      </c>
      <c r="AZ1155" s="19">
        <v>-1.28104893171815E-3</v>
      </c>
      <c r="BA1155" s="19">
        <v>2.5897363548142054E-3</v>
      </c>
      <c r="BB1155" s="19">
        <v>-5.394357252047416E-6</v>
      </c>
      <c r="BC1155" s="19">
        <v>3.3956245104110683E-3</v>
      </c>
      <c r="BD1155" s="19">
        <v>-1.4831942322360179E-3</v>
      </c>
      <c r="BE1155" s="19">
        <v>1.728829737457496E-3</v>
      </c>
      <c r="BF1155" s="19">
        <v>3.8982843976045319E-3</v>
      </c>
      <c r="BG1155" s="19">
        <v>1.3828018114022867E-4</v>
      </c>
      <c r="BH1155" s="19">
        <v>4.3610637673756423E-3</v>
      </c>
      <c r="BI1155" t="s">
        <v>889</v>
      </c>
      <c r="BJ1155" t="s">
        <v>858</v>
      </c>
      <c r="BK1155" s="5">
        <v>7.3058217763900757E-2</v>
      </c>
      <c r="BL1155" s="5" t="s">
        <v>1295</v>
      </c>
      <c r="BM1155" s="5" t="s">
        <v>858</v>
      </c>
      <c r="BN1155" s="5">
        <v>-3.9031028747558594E-2</v>
      </c>
      <c r="BO1155" s="5">
        <f xml:space="preserve"> IF(ISBLANK(TBL_DATA[[#This Row],[SMALL.CAP]]),"",  SUM(TBL_DATA[[#This Row],[LARGE.CAP]:[SMALL.CAP]])*SQRT(252))</f>
        <v>0.19111142800120867</v>
      </c>
    </row>
    <row r="1156" spans="1:67" x14ac:dyDescent="0.25">
      <c r="A1156" s="3">
        <f>DATE(YEAR(TBL_DATA[[#This Row],[Date]]), MONTH(TBL_DATA[[#This Row],[Date]]), DAY(TBL_DATA[[#This Row],[Date]]))</f>
        <v>42417</v>
      </c>
      <c r="B1156" s="73" t="s">
        <v>1314</v>
      </c>
      <c r="C1156" s="11">
        <v>6.5371864162012839E-3</v>
      </c>
      <c r="D1156" s="6">
        <v>0.21075644487033207</v>
      </c>
      <c r="E1156" s="83">
        <v>6.4560582396044897E-3</v>
      </c>
      <c r="F1156" s="55">
        <v>0.34951168790320331</v>
      </c>
      <c r="G1156" s="121">
        <v>0.45994514546379595</v>
      </c>
      <c r="H1156" s="120">
        <v>4.7197671665746678E-3</v>
      </c>
      <c r="I1156" s="55">
        <v>0.20518329018170212</v>
      </c>
      <c r="J1156" s="6">
        <v>0.86693412372222645</v>
      </c>
      <c r="K1156" s="6">
        <v>0.44037586115899452</v>
      </c>
      <c r="L1156" s="6">
        <v>4.8045183578661992E-3</v>
      </c>
      <c r="M1156" s="6">
        <v>0.10195344566795426</v>
      </c>
      <c r="N1156" s="6">
        <v>7.3926123840407865E-2</v>
      </c>
      <c r="O1156" s="6">
        <v>-4.142004997029114E-2</v>
      </c>
      <c r="P1156" s="55">
        <v>-1.7165044493911003E-2</v>
      </c>
      <c r="Q1156" s="55">
        <v>-1.5006029553397785E-2</v>
      </c>
      <c r="R1156" s="6">
        <v>1.463334477147038E-2</v>
      </c>
      <c r="S1156" s="83">
        <v>7.1078883385361238E-2</v>
      </c>
      <c r="T1156" s="87">
        <v>0.20587471376181088</v>
      </c>
      <c r="U1156" s="83">
        <v>9.5459614862037689E-2</v>
      </c>
      <c r="V1156" s="83">
        <v>7.2303282567635338E-2</v>
      </c>
      <c r="W1156" s="29">
        <v>1.3202666804614438</v>
      </c>
      <c r="X1156">
        <v>0.67819255780625909</v>
      </c>
      <c r="Y1156">
        <v>0.66360821360121414</v>
      </c>
      <c r="Z1156" s="5">
        <v>0</v>
      </c>
      <c r="AA1156">
        <v>0</v>
      </c>
      <c r="AB1156" s="5">
        <f>SUM(TBL_DATA[[#This Row],[Consumer.Discretionary.1]:[Utilities.1]])*SQRT(252)</f>
        <v>0.18868247218911777</v>
      </c>
      <c r="AC1156" s="5">
        <v>9.3520437933725012E-2</v>
      </c>
      <c r="AD1156" s="5">
        <v>3.1785143169979005E-2</v>
      </c>
      <c r="AE1156" s="5">
        <v>5.1398581799665992E-2</v>
      </c>
      <c r="AF1156" s="5">
        <v>0.135636243149588</v>
      </c>
      <c r="AG1156" s="5">
        <v>-2.9406950721140002E-3</v>
      </c>
      <c r="AH1156" s="5">
        <v>4.5280946084555997E-2</v>
      </c>
      <c r="AI1156" s="13">
        <v>0.17306475895603801</v>
      </c>
      <c r="AJ1156" s="13">
        <v>-9.9240848845564E-2</v>
      </c>
      <c r="AK1156" s="13">
        <v>-8.5729974743889992E-3</v>
      </c>
      <c r="AL1156" s="13">
        <v>0.11286705495022101</v>
      </c>
      <c r="AM1156" s="13">
        <v>-0.21424141200350799</v>
      </c>
      <c r="AN1156" s="13">
        <v>0.943259130211476</v>
      </c>
      <c r="AO1156" s="13">
        <v>-0.62470191756327798</v>
      </c>
      <c r="AP1156" s="13">
        <v>0.31855721264819803</v>
      </c>
      <c r="AQ1156" s="13">
        <v>1.5679610477747539</v>
      </c>
      <c r="AR1156" s="19">
        <v>2.3202754017815227E-3</v>
      </c>
      <c r="AS1156" s="19">
        <v>4.7924275529135502E-4</v>
      </c>
      <c r="AT1156" s="19">
        <v>3.1958736852466451E-3</v>
      </c>
      <c r="AU1156" s="19">
        <v>1.7020188964707655E-3</v>
      </c>
      <c r="AV1156" s="19">
        <v>-6.906661562131836E-5</v>
      </c>
      <c r="AW1156" s="19">
        <v>-7.2631849955419293E-4</v>
      </c>
      <c r="AX1156" s="19">
        <v>7.424487216102319E-4</v>
      </c>
      <c r="AY1156" s="19">
        <v>2.9151457846300125E-3</v>
      </c>
      <c r="AZ1156" s="19">
        <v>-1.3784827598000528E-3</v>
      </c>
      <c r="BA1156" s="19">
        <v>2.7117511253772937E-3</v>
      </c>
      <c r="BB1156" s="19">
        <v>-7.0099675925855386E-6</v>
      </c>
      <c r="BC1156" s="19">
        <v>3.6241517556878169E-3</v>
      </c>
      <c r="BD1156" s="19">
        <v>-1.6685498870387999E-3</v>
      </c>
      <c r="BE1156" s="19">
        <v>1.6651646698586386E-3</v>
      </c>
      <c r="BF1156" s="19">
        <v>3.7900442865970818E-3</v>
      </c>
      <c r="BG1156" s="19">
        <v>1.4212554075485506E-4</v>
      </c>
      <c r="BH1156" s="19">
        <v>4.3329421619800841E-3</v>
      </c>
      <c r="BI1156" t="s">
        <v>889</v>
      </c>
      <c r="BJ1156" t="s">
        <v>858</v>
      </c>
      <c r="BK1156" s="5">
        <v>7.6848909258842468E-2</v>
      </c>
      <c r="BL1156" s="5" t="s">
        <v>1295</v>
      </c>
      <c r="BM1156" s="5" t="s">
        <v>858</v>
      </c>
      <c r="BN1156" s="5">
        <v>-4.2559526860713959E-2</v>
      </c>
      <c r="BO1156" s="5">
        <f xml:space="preserve"> IF(ISBLANK(TBL_DATA[[#This Row],[SMALL.CAP]]),"",  SUM(TBL_DATA[[#This Row],[LARGE.CAP]:[SMALL.CAP]])*SQRT(252))</f>
        <v>0.18868247218911774</v>
      </c>
    </row>
    <row r="1157" spans="1:67" x14ac:dyDescent="0.25">
      <c r="A1157" s="3">
        <f>DATE(YEAR(TBL_DATA[[#This Row],[Date]]), MONTH(TBL_DATA[[#This Row],[Date]]), DAY(TBL_DATA[[#This Row],[Date]]))</f>
        <v>42418</v>
      </c>
      <c r="B1157" s="73" t="s">
        <v>1315</v>
      </c>
      <c r="C1157" s="11">
        <v>-4.6902805680184732E-3</v>
      </c>
      <c r="D1157" s="6">
        <v>0.20507765744435358</v>
      </c>
      <c r="E1157" s="83">
        <v>-1.0365534151983713E-3</v>
      </c>
      <c r="F1157" s="55">
        <v>0.35254121360959528</v>
      </c>
      <c r="G1157" s="121">
        <v>0.45657608522176679</v>
      </c>
      <c r="H1157" s="120">
        <v>4.7340200535981106E-3</v>
      </c>
      <c r="I1157" s="55">
        <v>0.17053660244522573</v>
      </c>
      <c r="J1157" s="6">
        <v>0.86004355662139254</v>
      </c>
      <c r="K1157" s="6">
        <v>0.43044353146311848</v>
      </c>
      <c r="L1157" s="6">
        <v>4.8465100114919828E-3</v>
      </c>
      <c r="M1157" s="6">
        <v>0.10194384042943053</v>
      </c>
      <c r="N1157" s="6">
        <v>7.4518901718250277E-2</v>
      </c>
      <c r="O1157" s="6">
        <v>-4.5916058882807698E-2</v>
      </c>
      <c r="P1157" s="55">
        <v>-1.7305103386804299E-2</v>
      </c>
      <c r="Q1157" s="55">
        <v>-1.5146291851417255E-2</v>
      </c>
      <c r="R1157" s="6">
        <v>4.8371020027837552E-3</v>
      </c>
      <c r="S1157" s="83">
        <v>7.1259148612307754E-2</v>
      </c>
      <c r="T1157" s="87">
        <v>6.7880434961417699E-2</v>
      </c>
      <c r="U1157" s="83">
        <v>8.1349307287289507E-2</v>
      </c>
      <c r="V1157" s="83">
        <v>7.2615802379782143E-2</v>
      </c>
      <c r="W1157" s="29">
        <v>1.1202700324349644</v>
      </c>
      <c r="X1157">
        <v>0.67570414030237136</v>
      </c>
      <c r="Y1157">
        <v>0.65608195483728893</v>
      </c>
      <c r="Z1157" s="5">
        <v>0</v>
      </c>
      <c r="AA1157">
        <v>0</v>
      </c>
      <c r="AB1157" s="5">
        <f>SUM(TBL_DATA[[#This Row],[Consumer.Discretionary.1]:[Utilities.1]])*SQRT(252)</f>
        <v>0.18309359306648695</v>
      </c>
      <c r="AC1157" s="5">
        <v>9.9722314272686033E-2</v>
      </c>
      <c r="AD1157" s="5">
        <v>3.1242473190547002E-2</v>
      </c>
      <c r="AE1157" s="5">
        <v>5.7997446379257994E-2</v>
      </c>
      <c r="AF1157" s="5">
        <v>0.138804248914768</v>
      </c>
      <c r="AG1157" s="5">
        <v>-2.9171836495679999E-3</v>
      </c>
      <c r="AH1157" s="5">
        <v>4.8606759196117996E-2</v>
      </c>
      <c r="AI1157" s="13">
        <v>0.153083451645356</v>
      </c>
      <c r="AJ1157" s="13">
        <v>-9.7816465719279003E-2</v>
      </c>
      <c r="AK1157" s="13">
        <v>-8.6558547110109994E-3</v>
      </c>
      <c r="AL1157" s="13">
        <v>0.11263714225061899</v>
      </c>
      <c r="AM1157" s="13">
        <v>-0.18301542886437</v>
      </c>
      <c r="AN1157" s="13">
        <v>0.94322313495493393</v>
      </c>
      <c r="AO1157" s="13">
        <v>-0.59353423204981004</v>
      </c>
      <c r="AP1157" s="13">
        <v>0.34968890290512389</v>
      </c>
      <c r="AQ1157" s="13">
        <v>1.5367573670047441</v>
      </c>
      <c r="AR1157" s="19">
        <v>2.2012789574613152E-3</v>
      </c>
      <c r="AS1157" s="19">
        <v>4.6841995262398721E-4</v>
      </c>
      <c r="AT1157" s="19">
        <v>3.1378106020053093E-3</v>
      </c>
      <c r="AU1157" s="19">
        <v>1.638012954905365E-3</v>
      </c>
      <c r="AV1157" s="19">
        <v>-6.5926162860879464E-5</v>
      </c>
      <c r="AW1157" s="19">
        <v>-6.7077808155810751E-4</v>
      </c>
      <c r="AX1157" s="19">
        <v>7.0748171620479863E-4</v>
      </c>
      <c r="AY1157" s="19">
        <v>2.8044528313746699E-3</v>
      </c>
      <c r="AZ1157" s="19">
        <v>-1.2912304377242791E-3</v>
      </c>
      <c r="BA1157" s="19">
        <v>2.6101484263120066E-3</v>
      </c>
      <c r="BB1157" s="19">
        <v>-5.8585229540794211E-6</v>
      </c>
      <c r="BC1157" s="19">
        <v>3.4819897922068817E-3</v>
      </c>
      <c r="BD1157" s="19">
        <v>-1.5851256631174797E-3</v>
      </c>
      <c r="BE1157" s="19">
        <v>1.6197476792552238E-3</v>
      </c>
      <c r="BF1157" s="19">
        <v>3.7043116868895024E-3</v>
      </c>
      <c r="BG1157" s="19">
        <v>1.476814406487821E-4</v>
      </c>
      <c r="BH1157" s="19">
        <v>4.1652072999071969E-3</v>
      </c>
      <c r="BI1157" t="s">
        <v>889</v>
      </c>
      <c r="BJ1157" t="s">
        <v>858</v>
      </c>
      <c r="BK1157" s="5">
        <v>7.5394764542579651E-2</v>
      </c>
      <c r="BL1157" s="5" t="s">
        <v>1295</v>
      </c>
      <c r="BM1157" s="5" t="s">
        <v>858</v>
      </c>
      <c r="BN1157" s="5">
        <v>-4.1643086820840836E-2</v>
      </c>
      <c r="BO1157" s="5">
        <f xml:space="preserve"> IF(ISBLANK(TBL_DATA[[#This Row],[SMALL.CAP]]),"",  SUM(TBL_DATA[[#This Row],[LARGE.CAP]:[SMALL.CAP]])*SQRT(252))</f>
        <v>0.18309359306648695</v>
      </c>
    </row>
    <row r="1158" spans="1:67" x14ac:dyDescent="0.25">
      <c r="A1158" s="3">
        <f>DATE(YEAR(TBL_DATA[[#This Row],[Date]]), MONTH(TBL_DATA[[#This Row],[Date]]), DAY(TBL_DATA[[#This Row],[Date]]))</f>
        <v>42419</v>
      </c>
      <c r="B1158" s="73" t="s">
        <v>1316</v>
      </c>
      <c r="C1158" s="11">
        <v>3.8262852788152248E-3</v>
      </c>
      <c r="D1158" s="6">
        <v>0.20968862834486202</v>
      </c>
      <c r="E1158" s="83">
        <v>9.2560222857240859E-4</v>
      </c>
      <c r="F1158" s="55">
        <v>0.35303284377100425</v>
      </c>
      <c r="G1158" s="121">
        <v>0.45670755777619404</v>
      </c>
      <c r="H1158" s="120">
        <v>4.7396167680219597E-3</v>
      </c>
      <c r="I1158" s="55">
        <v>0.17864173623281432</v>
      </c>
      <c r="J1158" s="6">
        <v>0.85721175101222946</v>
      </c>
      <c r="K1158" s="6">
        <v>0.42645846223210904</v>
      </c>
      <c r="L1158" s="6">
        <v>4.8697743034447783E-3</v>
      </c>
      <c r="M1158" s="6">
        <v>0.10207671043982304</v>
      </c>
      <c r="N1158" s="6">
        <v>7.4518901718250277E-2</v>
      </c>
      <c r="O1158" s="6">
        <v>-4.2265461544157001E-2</v>
      </c>
      <c r="P1158" s="55">
        <v>-1.7312902501436266E-2</v>
      </c>
      <c r="Q1158" s="55">
        <v>-1.5151277247143458E-2</v>
      </c>
      <c r="R1158" s="6">
        <v>6.3199919792935599E-3</v>
      </c>
      <c r="S1158" s="83">
        <v>7.1322780269310215E-2</v>
      </c>
      <c r="T1158" s="87">
        <v>8.8611127544799551E-2</v>
      </c>
      <c r="U1158" s="83">
        <v>8.477485289789799E-2</v>
      </c>
      <c r="V1158" s="83">
        <v>7.2760701461685007E-2</v>
      </c>
      <c r="W1158" s="29">
        <v>1.1651186862531762</v>
      </c>
      <c r="X1158">
        <v>0.67580141889181766</v>
      </c>
      <c r="Y1158">
        <v>0.65303787197383067</v>
      </c>
      <c r="Z1158" s="5">
        <v>0</v>
      </c>
      <c r="AA1158">
        <v>0</v>
      </c>
      <c r="AB1158" s="5">
        <f>SUM(TBL_DATA[[#This Row],[Consumer.Discretionary.1]:[Utilities.1]])*SQRT(252)</f>
        <v>0.17779352133689796</v>
      </c>
      <c r="AC1158" s="5">
        <v>9.1768932730799044E-2</v>
      </c>
      <c r="AD1158" s="5">
        <v>2.6463849563243998E-2</v>
      </c>
      <c r="AE1158" s="5">
        <v>5.3397114285124017E-2</v>
      </c>
      <c r="AF1158" s="5">
        <v>0.14140048627623497</v>
      </c>
      <c r="AG1158" s="5">
        <v>-2.636545859017E-3</v>
      </c>
      <c r="AH1158" s="5">
        <v>4.9902708775744001E-2</v>
      </c>
      <c r="AI1158" s="13">
        <v>0.14895392980005398</v>
      </c>
      <c r="AJ1158" s="13">
        <v>-9.774368166906601E-2</v>
      </c>
      <c r="AK1158" s="13">
        <v>-8.6066155951430006E-3</v>
      </c>
      <c r="AL1158" s="13">
        <v>0.12587107723320898</v>
      </c>
      <c r="AM1158" s="13">
        <v>-0.18363179166260302</v>
      </c>
      <c r="AN1158" s="13">
        <v>0.93900881187653629</v>
      </c>
      <c r="AO1158" s="13">
        <v>-0.5938693479979561</v>
      </c>
      <c r="AP1158" s="13">
        <v>0.34513946387858019</v>
      </c>
      <c r="AQ1158" s="13">
        <v>1.5328781598744925</v>
      </c>
      <c r="AR1158" s="19">
        <v>2.0907822359374825E-3</v>
      </c>
      <c r="AS1158" s="19">
        <v>4.4663423288419468E-4</v>
      </c>
      <c r="AT1158" s="19">
        <v>3.0618977948333884E-3</v>
      </c>
      <c r="AU1158" s="19">
        <v>1.5998472941013803E-3</v>
      </c>
      <c r="AV1158" s="19">
        <v>-6.3461921246264611E-5</v>
      </c>
      <c r="AW1158" s="19">
        <v>-6.3307516387137012E-4</v>
      </c>
      <c r="AX1158" s="19">
        <v>7.3125372607300756E-4</v>
      </c>
      <c r="AY1158" s="19">
        <v>2.6885627722954691E-3</v>
      </c>
      <c r="AZ1158" s="19">
        <v>-1.2354600566988592E-3</v>
      </c>
      <c r="BA1158" s="19">
        <v>2.5197532901143523E-3</v>
      </c>
      <c r="BB1158" s="19">
        <v>-6.7951049968752428E-6</v>
      </c>
      <c r="BC1158" s="19">
        <v>3.3656114279516768E-3</v>
      </c>
      <c r="BD1158" s="19">
        <v>-1.5266026736256524E-3</v>
      </c>
      <c r="BE1158" s="19">
        <v>1.5654321250903782E-3</v>
      </c>
      <c r="BF1158" s="19">
        <v>3.6532699245273039E-3</v>
      </c>
      <c r="BG1158" s="19">
        <v>1.4571884759678158E-4</v>
      </c>
      <c r="BH1158" s="19">
        <v>3.9965094478854176E-3</v>
      </c>
      <c r="BI1158" t="s">
        <v>889</v>
      </c>
      <c r="BJ1158" t="s">
        <v>858</v>
      </c>
      <c r="BK1158" s="5">
        <v>7.5654938817024231E-2</v>
      </c>
      <c r="BL1158" s="5" t="s">
        <v>1317</v>
      </c>
      <c r="BM1158" s="5" t="s">
        <v>858</v>
      </c>
      <c r="BN1158" s="5">
        <v>-4.2183157056570053E-2</v>
      </c>
      <c r="BO1158" s="5">
        <f xml:space="preserve"> IF(ISBLANK(TBL_DATA[[#This Row],[SMALL.CAP]]),"",  SUM(TBL_DATA[[#This Row],[LARGE.CAP]:[SMALL.CAP]])*SQRT(252))</f>
        <v>0.17779352133689796</v>
      </c>
    </row>
    <row r="1159" spans="1:67" x14ac:dyDescent="0.25">
      <c r="A1159" s="3">
        <f>DATE(YEAR(TBL_DATA[[#This Row],[Date]]), MONTH(TBL_DATA[[#This Row],[Date]]), DAY(TBL_DATA[[#This Row],[Date]]))</f>
        <v>42422</v>
      </c>
      <c r="B1159" s="73" t="s">
        <v>1318</v>
      </c>
      <c r="C1159" s="11">
        <v>1.1807707290841494E-2</v>
      </c>
      <c r="D1159" s="6">
        <v>0.22397227758141769</v>
      </c>
      <c r="E1159" s="83">
        <v>4.6036523742057245E-2</v>
      </c>
      <c r="F1159" s="55">
        <v>0.37018220497652787</v>
      </c>
      <c r="G1159" s="121">
        <v>0.47354288769077363</v>
      </c>
      <c r="H1159" s="120">
        <v>4.7895786764004314E-3</v>
      </c>
      <c r="I1159" s="55">
        <v>0.22470149709004583</v>
      </c>
      <c r="J1159" s="6">
        <v>0.890272289210988</v>
      </c>
      <c r="K1159" s="6">
        <v>0.44520679196984314</v>
      </c>
      <c r="L1159" s="6">
        <v>4.9167868434996835E-3</v>
      </c>
      <c r="M1159" s="6">
        <v>0.10478909349070827</v>
      </c>
      <c r="N1159" s="6">
        <v>7.4518901718250277E-2</v>
      </c>
      <c r="O1159" s="6">
        <v>-3.09568124517412E-2</v>
      </c>
      <c r="P1159" s="55">
        <v>-1.7615551861150248E-2</v>
      </c>
      <c r="Q1159" s="55">
        <v>-1.5396487885754002E-2</v>
      </c>
      <c r="R1159" s="6">
        <v>1.6727806143220558E-2</v>
      </c>
      <c r="S1159" s="83">
        <v>7.2142535043507622E-2</v>
      </c>
      <c r="T1159" s="87">
        <v>0.23187161545033558</v>
      </c>
      <c r="U1159" s="83">
        <v>9.8493839046441378E-2</v>
      </c>
      <c r="V1159" s="83">
        <v>7.3363607968181352E-2</v>
      </c>
      <c r="W1159" s="29">
        <v>1.3425435549620093</v>
      </c>
      <c r="X1159">
        <v>0.68814452529303283</v>
      </c>
      <c r="Y1159">
        <v>0.66723818233809362</v>
      </c>
      <c r="Z1159" s="5">
        <v>0</v>
      </c>
      <c r="AA1159">
        <v>0</v>
      </c>
      <c r="AB1159" s="5">
        <f>SUM(TBL_DATA[[#This Row],[Consumer.Discretionary.1]:[Utilities.1]])*SQRT(252)</f>
        <v>0.17238977079668466</v>
      </c>
      <c r="AC1159" s="5">
        <v>9.3884345289530019E-2</v>
      </c>
      <c r="AD1159" s="5">
        <v>3.2172075015661002E-2</v>
      </c>
      <c r="AE1159" s="5">
        <v>5.7046054722161996E-2</v>
      </c>
      <c r="AF1159" s="5">
        <v>0.14308068377535002</v>
      </c>
      <c r="AG1159" s="5">
        <v>-2.325331705196E-3</v>
      </c>
      <c r="AH1159" s="5">
        <v>4.9905407848034003E-2</v>
      </c>
      <c r="AI1159" s="13">
        <v>0.14954288086668999</v>
      </c>
      <c r="AJ1159" s="13">
        <v>-9.9913296613958993E-2</v>
      </c>
      <c r="AK1159" s="13">
        <v>-8.5897121552349995E-3</v>
      </c>
      <c r="AL1159" s="13">
        <v>0.12449387261179</v>
      </c>
      <c r="AM1159" s="13">
        <v>-0.16900097185393001</v>
      </c>
      <c r="AN1159" s="13">
        <v>0.92697284137245817</v>
      </c>
      <c r="AO1159" s="13">
        <v>-0.55667683357156117</v>
      </c>
      <c r="AP1159" s="13">
        <v>0.370296007800897</v>
      </c>
      <c r="AQ1159" s="13">
        <v>1.4836496749440193</v>
      </c>
      <c r="AR1159" s="19">
        <v>2.0288472463941983E-3</v>
      </c>
      <c r="AS1159" s="19">
        <v>4.3750253422259139E-4</v>
      </c>
      <c r="AT1159" s="19">
        <v>2.9687294364172819E-3</v>
      </c>
      <c r="AU1159" s="19">
        <v>1.5524138430475988E-3</v>
      </c>
      <c r="AV1159" s="19">
        <v>-6.2387191941582905E-5</v>
      </c>
      <c r="AW1159" s="19">
        <v>-6.1956082289970748E-4</v>
      </c>
      <c r="AX1159" s="19">
        <v>7.0189051112256348E-4</v>
      </c>
      <c r="AY1159" s="19">
        <v>2.615584598701765E-3</v>
      </c>
      <c r="AZ1159" s="19">
        <v>-1.1984896320974341E-3</v>
      </c>
      <c r="BA1159" s="19">
        <v>2.4418184154872263E-3</v>
      </c>
      <c r="BB1159" s="19">
        <v>-6.8141265627695609E-6</v>
      </c>
      <c r="BC1159" s="19">
        <v>3.2566298858147918E-3</v>
      </c>
      <c r="BD1159" s="19">
        <v>-1.4782721553931039E-3</v>
      </c>
      <c r="BE1159" s="19">
        <v>1.5204490214547634E-3</v>
      </c>
      <c r="BF1159" s="19">
        <v>3.539311144820474E-3</v>
      </c>
      <c r="BG1159" s="19">
        <v>1.4058670873244374E-4</v>
      </c>
      <c r="BH1159" s="19">
        <v>3.880830206462362E-3</v>
      </c>
      <c r="BI1159" t="s">
        <v>889</v>
      </c>
      <c r="BJ1159" t="s">
        <v>858</v>
      </c>
      <c r="BK1159" s="5">
        <v>7.9346641898155212E-2</v>
      </c>
      <c r="BL1159" s="5" t="s">
        <v>1295</v>
      </c>
      <c r="BM1159" s="5" t="s">
        <v>858</v>
      </c>
      <c r="BN1159" s="5">
        <v>-4.2725235223770142E-2</v>
      </c>
      <c r="BO1159" s="5">
        <f xml:space="preserve"> IF(ISBLANK(TBL_DATA[[#This Row],[SMALL.CAP]]),"",  SUM(TBL_DATA[[#This Row],[LARGE.CAP]:[SMALL.CAP]])*SQRT(252))</f>
        <v>0.17238977079668466</v>
      </c>
    </row>
    <row r="1160" spans="1:67" x14ac:dyDescent="0.25">
      <c r="A1160" s="3">
        <f>DATE(YEAR(TBL_DATA[[#This Row],[Date]]), MONTH(TBL_DATA[[#This Row],[Date]]), DAY(TBL_DATA[[#This Row],[Date]]))</f>
        <v>42423</v>
      </c>
      <c r="B1160" s="73" t="s">
        <v>1319</v>
      </c>
      <c r="C1160" s="11">
        <v>-4.5813379729676999E-3</v>
      </c>
      <c r="D1160" s="6">
        <v>0.21836484690827418</v>
      </c>
      <c r="E1160" s="83">
        <v>4.7186496176730097E-2</v>
      </c>
      <c r="F1160" s="55">
        <v>0.37038790725365711</v>
      </c>
      <c r="G1160" s="121">
        <v>0.47728569760914091</v>
      </c>
      <c r="H1160" s="120">
        <v>4.7893114013842783E-3</v>
      </c>
      <c r="I1160" s="55">
        <v>0.22175941480892014</v>
      </c>
      <c r="J1160" s="6">
        <v>0.89461292365130851</v>
      </c>
      <c r="K1160" s="6">
        <v>0.44792693962721319</v>
      </c>
      <c r="L1160" s="6">
        <v>4.9219722610619326E-3</v>
      </c>
      <c r="M1160" s="6">
        <v>0.10515771836824854</v>
      </c>
      <c r="N1160" s="6">
        <v>7.5068720987637047E-2</v>
      </c>
      <c r="O1160" s="6">
        <v>-3.5396326804301714E-2</v>
      </c>
      <c r="P1160" s="55">
        <v>-1.7739294096029309E-2</v>
      </c>
      <c r="Q1160" s="55">
        <v>-1.551242394387425E-2</v>
      </c>
      <c r="R1160" s="6">
        <v>-5.8775307431475632E-3</v>
      </c>
      <c r="S1160" s="83">
        <v>7.0845632545435119E-2</v>
      </c>
      <c r="T1160" s="87">
        <v>-8.2962499337953577E-2</v>
      </c>
      <c r="U1160" s="83">
        <v>7.7630974970041233E-2</v>
      </c>
      <c r="V1160" s="83">
        <v>7.2036177185632697E-2</v>
      </c>
      <c r="W1160" s="29">
        <v>1.0776665004028614</v>
      </c>
      <c r="X1160">
        <v>0.69085866688429187</v>
      </c>
      <c r="Y1160">
        <v>0.66927344159708979</v>
      </c>
      <c r="Z1160" s="5">
        <v>0</v>
      </c>
      <c r="AA1160">
        <v>0</v>
      </c>
      <c r="AB1160" s="5">
        <f>SUM(TBL_DATA[[#This Row],[Consumer.Discretionary.1]:[Utilities.1]])*SQRT(252)</f>
        <v>0.17470672925693706</v>
      </c>
      <c r="AC1160" s="5">
        <v>9.0824674265148037E-2</v>
      </c>
      <c r="AD1160" s="5">
        <v>3.1181520924966004E-2</v>
      </c>
      <c r="AE1160" s="5">
        <v>5.6337968309608008E-2</v>
      </c>
      <c r="AF1160" s="5">
        <v>0.14769411232398402</v>
      </c>
      <c r="AG1160" s="5">
        <v>0</v>
      </c>
      <c r="AH1160" s="5">
        <v>5.1733359049833005E-2</v>
      </c>
      <c r="AI1160" s="13">
        <v>0.14717391778554298</v>
      </c>
      <c r="AJ1160" s="13">
        <v>-9.7155595395011007E-2</v>
      </c>
      <c r="AK1160" s="13">
        <v>-8.5277644646330007E-3</v>
      </c>
      <c r="AL1160" s="13">
        <v>0.13533785025501902</v>
      </c>
      <c r="AM1160" s="13">
        <v>-0.180770598210304</v>
      </c>
      <c r="AN1160" s="13">
        <v>0.95545765088047796</v>
      </c>
      <c r="AO1160" s="13">
        <v>-0.58162820603632492</v>
      </c>
      <c r="AP1160" s="13">
        <v>0.37382944484415304</v>
      </c>
      <c r="AQ1160" s="13">
        <v>1.5370858569168029</v>
      </c>
      <c r="AR1160" s="19">
        <v>2.2746655134830013E-3</v>
      </c>
      <c r="AS1160" s="19">
        <v>4.0198761215575097E-4</v>
      </c>
      <c r="AT1160" s="19">
        <v>3.0805688396371871E-3</v>
      </c>
      <c r="AU1160" s="19">
        <v>1.5642348253525498E-3</v>
      </c>
      <c r="AV1160" s="19">
        <v>-3.7137972161619164E-5</v>
      </c>
      <c r="AW1160" s="19">
        <v>-7.8862566231087308E-4</v>
      </c>
      <c r="AX1160" s="19">
        <v>6.9349340815223304E-4</v>
      </c>
      <c r="AY1160" s="19">
        <v>2.6975674877444708E-3</v>
      </c>
      <c r="AZ1160" s="19">
        <v>-1.3107558780561465E-3</v>
      </c>
      <c r="BA1160" s="19">
        <v>2.4409939434586717E-3</v>
      </c>
      <c r="BB1160" s="19">
        <v>-1.1502641661231777E-5</v>
      </c>
      <c r="BC1160" s="19">
        <v>3.4863313208784823E-3</v>
      </c>
      <c r="BD1160" s="19">
        <v>-1.5853824572073425E-3</v>
      </c>
      <c r="BE1160" s="19">
        <v>1.5580622238474174E-3</v>
      </c>
      <c r="BF1160" s="19">
        <v>3.2528685963801075E-3</v>
      </c>
      <c r="BG1160" s="19">
        <v>1.1023973187519014E-4</v>
      </c>
      <c r="BH1160" s="19">
        <v>4.1833700600201404E-3</v>
      </c>
      <c r="BI1160" t="s">
        <v>889</v>
      </c>
      <c r="BJ1160" t="s">
        <v>858</v>
      </c>
      <c r="BK1160" s="5">
        <v>7.928834855556488E-2</v>
      </c>
      <c r="BL1160" s="5" t="s">
        <v>1317</v>
      </c>
      <c r="BM1160" s="5" t="s">
        <v>858</v>
      </c>
      <c r="BN1160" s="5">
        <v>-5.2657961845397949E-2</v>
      </c>
      <c r="BO1160" s="5">
        <f xml:space="preserve"> IF(ISBLANK(TBL_DATA[[#This Row],[SMALL.CAP]]),"",  SUM(TBL_DATA[[#This Row],[LARGE.CAP]:[SMALL.CAP]])*SQRT(252))</f>
        <v>0.17470672925693709</v>
      </c>
    </row>
    <row r="1161" spans="1:67" x14ac:dyDescent="0.25">
      <c r="A1161" s="3">
        <f>DATE(YEAR(TBL_DATA[[#This Row],[Date]]), MONTH(TBL_DATA[[#This Row],[Date]]), DAY(TBL_DATA[[#This Row],[Date]]))</f>
        <v>42424</v>
      </c>
      <c r="B1161" s="73" t="s">
        <v>1320</v>
      </c>
      <c r="C1161" s="11">
        <v>8.4000694430453066E-3</v>
      </c>
      <c r="D1161" s="6">
        <v>0.22859919622926905</v>
      </c>
      <c r="E1161" s="83">
        <v>4.9881214855679756E-2</v>
      </c>
      <c r="F1161" s="55">
        <v>0.37107064175436377</v>
      </c>
      <c r="G1161" s="121">
        <v>0.47705033382595563</v>
      </c>
      <c r="H1161" s="120">
        <v>4.8018264708641224E-3</v>
      </c>
      <c r="I1161" s="55">
        <v>0.23294920466650892</v>
      </c>
      <c r="J1161" s="6">
        <v>0.8885244726649637</v>
      </c>
      <c r="K1161" s="6">
        <v>0.43743759057069559</v>
      </c>
      <c r="L1161" s="6">
        <v>4.980373010238434E-3</v>
      </c>
      <c r="M1161" s="6">
        <v>0.10540877997646272</v>
      </c>
      <c r="N1161" s="6">
        <v>7.5068720987637047E-2</v>
      </c>
      <c r="O1161" s="6">
        <v>-2.7293588964441229E-2</v>
      </c>
      <c r="P1161" s="55">
        <v>-1.7768556477025462E-2</v>
      </c>
      <c r="Q1161" s="55">
        <v>-1.5536369724145705E-2</v>
      </c>
      <c r="R1161" s="6">
        <v>-1.1215439897745982E-2</v>
      </c>
      <c r="S1161" s="83">
        <v>7.0287408834283693E-2</v>
      </c>
      <c r="T1161" s="87">
        <v>-0.15956541980639199</v>
      </c>
      <c r="U1161" s="83">
        <v>8.0342910492049002E-2</v>
      </c>
      <c r="V1161" s="83">
        <v>7.1043698838015978E-2</v>
      </c>
      <c r="W1161" s="29">
        <v>1.130894249681957</v>
      </c>
      <c r="X1161">
        <v>0.69068830439349105</v>
      </c>
      <c r="Y1161">
        <v>0.66139064898945743</v>
      </c>
      <c r="Z1161" s="5">
        <v>0</v>
      </c>
      <c r="AA1161">
        <v>0</v>
      </c>
      <c r="AB1161" s="5">
        <f>SUM(TBL_DATA[[#This Row],[Consumer.Discretionary.1]:[Utilities.1]])*SQRT(252)</f>
        <v>0.17019552478992611</v>
      </c>
      <c r="AC1161" s="5">
        <v>8.8084329628900976E-2</v>
      </c>
      <c r="AD1161" s="5">
        <v>3.2913526867160994E-2</v>
      </c>
      <c r="AE1161" s="5">
        <v>5.4990641010508989E-2</v>
      </c>
      <c r="AF1161" s="5">
        <v>0.14760257474806501</v>
      </c>
      <c r="AG1161" s="5">
        <v>0</v>
      </c>
      <c r="AH1161" s="5">
        <v>5.1361434599820004E-2</v>
      </c>
      <c r="AI1161" s="13">
        <v>0.14698413095385299</v>
      </c>
      <c r="AJ1161" s="13">
        <v>-9.6840142897033993E-2</v>
      </c>
      <c r="AK1161" s="13">
        <v>-8.5864825261259999E-3</v>
      </c>
      <c r="AL1161" s="13">
        <v>0.13548603097234499</v>
      </c>
      <c r="AM1161" s="13">
        <v>-0.17392151590183499</v>
      </c>
      <c r="AN1161" s="13">
        <v>0.94742669201144492</v>
      </c>
      <c r="AO1161" s="13">
        <v>-0.56935216455578597</v>
      </c>
      <c r="AP1161" s="13">
        <v>0.37807452745565895</v>
      </c>
      <c r="AQ1161" s="13">
        <v>1.5167788565672309</v>
      </c>
      <c r="AR1161" s="19">
        <v>2.2672253632120181E-3</v>
      </c>
      <c r="AS1161" s="19">
        <v>3.672678881749656E-4</v>
      </c>
      <c r="AT1161" s="19">
        <v>2.90396478051006E-3</v>
      </c>
      <c r="AU1161" s="19">
        <v>1.5036709366100178E-3</v>
      </c>
      <c r="AV1161" s="19">
        <v>-3.8990291707969891E-5</v>
      </c>
      <c r="AW1161" s="19">
        <v>-7.042809758881826E-4</v>
      </c>
      <c r="AX1161" s="19">
        <v>7.1665183728592549E-4</v>
      </c>
      <c r="AY1161" s="19">
        <v>2.5967941544189702E-3</v>
      </c>
      <c r="AZ1161" s="19">
        <v>-1.199993947368485E-3</v>
      </c>
      <c r="BA1161" s="19">
        <v>2.3189455979474517E-3</v>
      </c>
      <c r="BB1161" s="19">
        <v>-9.9450372358891061E-6</v>
      </c>
      <c r="BC1161" s="19">
        <v>3.307351410192309E-3</v>
      </c>
      <c r="BD1161" s="19">
        <v>-1.4527209813761273E-3</v>
      </c>
      <c r="BE1161" s="19">
        <v>1.4232404273053073E-3</v>
      </c>
      <c r="BF1161" s="19">
        <v>3.2754757256888583E-3</v>
      </c>
      <c r="BG1161" s="19">
        <v>1.1597529512961211E-4</v>
      </c>
      <c r="BH1161" s="19">
        <v>4.0519884290189222E-3</v>
      </c>
      <c r="BI1161" t="s">
        <v>889</v>
      </c>
      <c r="BJ1161" t="s">
        <v>858</v>
      </c>
      <c r="BK1161" s="5">
        <v>7.7663756906986237E-2</v>
      </c>
      <c r="BL1161" s="5" t="s">
        <v>1317</v>
      </c>
      <c r="BM1161" s="5" t="s">
        <v>858</v>
      </c>
      <c r="BN1161" s="5">
        <v>-5.2436172962188721E-2</v>
      </c>
      <c r="BO1161" s="5">
        <f xml:space="preserve"> IF(ISBLANK(TBL_DATA[[#This Row],[SMALL.CAP]]),"",  SUM(TBL_DATA[[#This Row],[LARGE.CAP]:[SMALL.CAP]])*SQRT(252))</f>
        <v>0.17019552478992614</v>
      </c>
    </row>
    <row r="1162" spans="1:67" x14ac:dyDescent="0.25">
      <c r="A1162" s="3">
        <f>DATE(YEAR(TBL_DATA[[#This Row],[Date]]), MONTH(TBL_DATA[[#This Row],[Date]]), DAY(TBL_DATA[[#This Row],[Date]]))</f>
        <v>42425</v>
      </c>
      <c r="B1162" s="73" t="s">
        <v>1321</v>
      </c>
      <c r="C1162" s="11">
        <v>2.243073769675117E-3</v>
      </c>
      <c r="D1162" s="6">
        <v>0.2313550348597746</v>
      </c>
      <c r="E1162" s="83">
        <v>3.758798127040941E-2</v>
      </c>
      <c r="F1162" s="55">
        <v>0.36816951418468757</v>
      </c>
      <c r="G1162" s="121">
        <v>0.47647032716473625</v>
      </c>
      <c r="H1162" s="120">
        <v>4.8095154770091365E-3</v>
      </c>
      <c r="I1162" s="55">
        <v>0.21792860630276589</v>
      </c>
      <c r="J1162" s="6">
        <v>0.88065434276328103</v>
      </c>
      <c r="K1162" s="6">
        <v>0.4367797823261364</v>
      </c>
      <c r="L1162" s="6">
        <v>4.9884979003499523E-3</v>
      </c>
      <c r="M1162" s="6">
        <v>0.10551906787019488</v>
      </c>
      <c r="N1162" s="6">
        <v>7.5068720987637047E-2</v>
      </c>
      <c r="O1162" s="6">
        <v>-2.5111736728252732E-2</v>
      </c>
      <c r="P1162" s="55">
        <v>-1.7755792778129061E-2</v>
      </c>
      <c r="Q1162" s="55">
        <v>-1.5521270516049339E-2</v>
      </c>
      <c r="R1162" s="6">
        <v>-2.3708282927875968E-2</v>
      </c>
      <c r="S1162" s="83">
        <v>6.9871374602895428E-2</v>
      </c>
      <c r="T1162" s="87">
        <v>-0.33931324612717023</v>
      </c>
      <c r="U1162" s="83">
        <v>8.1399304951661478E-2</v>
      </c>
      <c r="V1162" s="83">
        <v>7.1030331540211836E-2</v>
      </c>
      <c r="W1162" s="29">
        <v>1.1459795158858233</v>
      </c>
      <c r="X1162">
        <v>0.69026830085462876</v>
      </c>
      <c r="Y1162">
        <v>0.66089317013125226</v>
      </c>
      <c r="Z1162" s="5">
        <v>0</v>
      </c>
      <c r="AA1162">
        <v>0</v>
      </c>
      <c r="AB1162" s="5">
        <f>SUM(TBL_DATA[[#This Row],[Consumer.Discretionary.1]:[Utilities.1]])*SQRT(252)</f>
        <v>0.16819334530092167</v>
      </c>
      <c r="AC1162" s="5">
        <v>0.10803292236352198</v>
      </c>
      <c r="AD1162" s="5">
        <v>3.4712027689427993E-2</v>
      </c>
      <c r="AE1162" s="5">
        <v>5.1304576133485005E-2</v>
      </c>
      <c r="AF1162" s="5">
        <v>0.15256565930169702</v>
      </c>
      <c r="AG1162" s="5">
        <v>0</v>
      </c>
      <c r="AH1162" s="5">
        <v>5.1950549693974002E-2</v>
      </c>
      <c r="AI1162" s="13">
        <v>0.14059314808907999</v>
      </c>
      <c r="AJ1162" s="13">
        <v>-9.5162590634569014E-2</v>
      </c>
      <c r="AK1162" s="13">
        <v>-8.5539730020789996E-3</v>
      </c>
      <c r="AL1162" s="13">
        <v>0.13231786659401601</v>
      </c>
      <c r="AM1162" s="13">
        <v>-0.15823975944117399</v>
      </c>
      <c r="AN1162" s="13">
        <v>0.94916494337760093</v>
      </c>
      <c r="AO1162" s="13">
        <v>-0.53964451659022106</v>
      </c>
      <c r="AP1162" s="13">
        <v>0.40952042678737988</v>
      </c>
      <c r="AQ1162" s="13">
        <v>1.4888094599678219</v>
      </c>
      <c r="AR1162" s="19">
        <v>2.093212898918605E-3</v>
      </c>
      <c r="AS1162" s="19">
        <v>4.5896810418579305E-4</v>
      </c>
      <c r="AT1162" s="19">
        <v>2.8407374055768172E-3</v>
      </c>
      <c r="AU1162" s="19">
        <v>1.5093236809512259E-3</v>
      </c>
      <c r="AV1162" s="19">
        <v>-3.6648152470494779E-5</v>
      </c>
      <c r="AW1162" s="19">
        <v>-6.9292838793806231E-4</v>
      </c>
      <c r="AX1162" s="19">
        <v>7.1706229689317202E-4</v>
      </c>
      <c r="AY1162" s="19">
        <v>2.6619018997549111E-3</v>
      </c>
      <c r="AZ1162" s="19">
        <v>-1.2056527260609039E-3</v>
      </c>
      <c r="BA1162" s="19">
        <v>2.2637829305108435E-3</v>
      </c>
      <c r="BB1162" s="19">
        <v>-1.457509693493449E-5</v>
      </c>
      <c r="BC1162" s="19">
        <v>3.2237162962783792E-3</v>
      </c>
      <c r="BD1162" s="19">
        <v>-1.4307719596138671E-3</v>
      </c>
      <c r="BE1162" s="19">
        <v>1.3779722386523812E-3</v>
      </c>
      <c r="BF1162" s="19">
        <v>3.2733782547615222E-3</v>
      </c>
      <c r="BG1162" s="19">
        <v>8.3826555644363074E-5</v>
      </c>
      <c r="BH1162" s="19">
        <v>4.0670634676641939E-3</v>
      </c>
      <c r="BI1162" t="s">
        <v>889</v>
      </c>
      <c r="BJ1162" t="s">
        <v>858</v>
      </c>
      <c r="BK1162" s="5">
        <v>9.3256808817386627E-2</v>
      </c>
      <c r="BL1162" s="5" t="s">
        <v>1317</v>
      </c>
      <c r="BM1162" s="5" t="s">
        <v>858</v>
      </c>
      <c r="BN1162" s="5">
        <v>-5.1037043333053589E-2</v>
      </c>
      <c r="BO1162" s="5">
        <f xml:space="preserve"> IF(ISBLANK(TBL_DATA[[#This Row],[SMALL.CAP]]),"",  SUM(TBL_DATA[[#This Row],[LARGE.CAP]:[SMALL.CAP]])*SQRT(252))</f>
        <v>0.16819334530092167</v>
      </c>
    </row>
    <row r="1163" spans="1:67" x14ac:dyDescent="0.25">
      <c r="A1163" s="3">
        <f>DATE(YEAR(TBL_DATA[[#This Row],[Date]]), MONTH(TBL_DATA[[#This Row],[Date]]), DAY(TBL_DATA[[#This Row],[Date]]))</f>
        <v>42426</v>
      </c>
      <c r="B1163" s="73" t="s">
        <v>1322</v>
      </c>
      <c r="C1163" s="11">
        <v>1.0354194626609451E-2</v>
      </c>
      <c r="D1163" s="6">
        <v>0.24410472454516818</v>
      </c>
      <c r="E1163" s="83">
        <v>8.4650406752319718E-2</v>
      </c>
      <c r="F1163" s="55">
        <v>0.36731579360968969</v>
      </c>
      <c r="G1163" s="121">
        <v>0.4559027686934376</v>
      </c>
      <c r="H1163" s="120">
        <v>4.9998014131476748E-3</v>
      </c>
      <c r="I1163" s="55">
        <v>0.26094358502814519</v>
      </c>
      <c r="J1163" s="6">
        <v>0.90069556922790395</v>
      </c>
      <c r="K1163" s="6">
        <v>0.44483462202843133</v>
      </c>
      <c r="L1163" s="6">
        <v>5.0503989272692095E-3</v>
      </c>
      <c r="M1163" s="6">
        <v>0.10760061841575561</v>
      </c>
      <c r="N1163" s="6">
        <v>7.5068720987637047E-2</v>
      </c>
      <c r="O1163" s="6">
        <v>-1.5017553911139792E-2</v>
      </c>
      <c r="P1163" s="55">
        <v>-1.7943170163311553E-2</v>
      </c>
      <c r="Q1163" s="55">
        <v>-1.5664567991054638E-2</v>
      </c>
      <c r="R1163" s="6">
        <v>1.1450717968648938E-2</v>
      </c>
      <c r="S1163" s="83">
        <v>7.0723405806615736E-2</v>
      </c>
      <c r="T1163" s="87">
        <v>0.16190846351432067</v>
      </c>
      <c r="U1163" s="83">
        <v>0.1038086311832993</v>
      </c>
      <c r="V1163" s="83">
        <v>7.1787917535669488E-2</v>
      </c>
      <c r="W1163" s="29">
        <v>1.4460460025424138</v>
      </c>
      <c r="X1163">
        <v>0.67520572323806438</v>
      </c>
      <c r="Y1163">
        <v>0.66695923565719617</v>
      </c>
      <c r="Z1163" s="5">
        <v>0</v>
      </c>
      <c r="AA1163">
        <v>0</v>
      </c>
      <c r="AB1163" s="5">
        <f>SUM(TBL_DATA[[#This Row],[Consumer.Discretionary.1]:[Utilities.1]])*SQRT(252)</f>
        <v>0.17894396884097311</v>
      </c>
      <c r="AC1163" s="5">
        <v>0.10434455335413101</v>
      </c>
      <c r="AD1163" s="5">
        <v>3.4833783808267002E-2</v>
      </c>
      <c r="AE1163" s="5">
        <v>5.0093761029588978E-2</v>
      </c>
      <c r="AF1163" s="5">
        <v>0.15189564230761701</v>
      </c>
      <c r="AG1163" s="5">
        <v>0</v>
      </c>
      <c r="AH1163" s="5">
        <v>4.7114328356515994E-2</v>
      </c>
      <c r="AI1163" s="13">
        <v>0.14578904089797795</v>
      </c>
      <c r="AJ1163" s="13">
        <v>-9.710194319363899E-2</v>
      </c>
      <c r="AK1163" s="13">
        <v>-8.4163168371249996E-3</v>
      </c>
      <c r="AL1163" s="13">
        <v>0.13203540630845598</v>
      </c>
      <c r="AM1163" s="13">
        <v>-0.15832103478815301</v>
      </c>
      <c r="AN1163" s="13">
        <v>0.9403902941288439</v>
      </c>
      <c r="AO1163" s="13">
        <v>-0.53812307288520689</v>
      </c>
      <c r="AP1163" s="13">
        <v>0.40226722124363701</v>
      </c>
      <c r="AQ1163" s="13">
        <v>1.4785133670140507</v>
      </c>
      <c r="AR1163" s="19">
        <v>4.1921182330673136E-3</v>
      </c>
      <c r="AS1163" s="19">
        <v>6.1990181895998952E-4</v>
      </c>
      <c r="AT1163" s="19">
        <v>2.2975504634071826E-3</v>
      </c>
      <c r="AU1163" s="19">
        <v>1.4878480500191919E-3</v>
      </c>
      <c r="AV1163" s="19">
        <v>-3.144594817921858E-5</v>
      </c>
      <c r="AW1163" s="19">
        <v>-7.3030282732405242E-4</v>
      </c>
      <c r="AX1163" s="19">
        <v>7.8614748151142563E-4</v>
      </c>
      <c r="AY1163" s="19">
        <v>1.9869014020173176E-3</v>
      </c>
      <c r="AZ1163" s="19">
        <v>-1.3719312154852506E-3</v>
      </c>
      <c r="BA1163" s="19">
        <v>2.0592752177329312E-3</v>
      </c>
      <c r="BB1163" s="19">
        <v>-2.3652195533836084E-5</v>
      </c>
      <c r="BC1163" s="19">
        <v>2.6608056842858706E-3</v>
      </c>
      <c r="BD1163" s="19">
        <v>-1.3945280664237971E-3</v>
      </c>
      <c r="BE1163" s="19">
        <v>1.32986978279666E-3</v>
      </c>
      <c r="BF1163" s="19">
        <v>2.9607987988992585E-3</v>
      </c>
      <c r="BG1163" s="19">
        <v>-4.296174771579489E-5</v>
      </c>
      <c r="BH1163" s="19">
        <v>5.7584260283507962E-3</v>
      </c>
      <c r="BI1163" t="s">
        <v>889</v>
      </c>
      <c r="BJ1163" t="s">
        <v>858</v>
      </c>
      <c r="BK1163" s="5">
        <v>8.5581496357917786E-2</v>
      </c>
      <c r="BL1163" s="5" t="s">
        <v>1317</v>
      </c>
      <c r="BM1163" s="5" t="s">
        <v>858</v>
      </c>
      <c r="BN1163" s="5">
        <v>-5.0912588834762573E-2</v>
      </c>
      <c r="BO1163" s="5">
        <f xml:space="preserve"> IF(ISBLANK(TBL_DATA[[#This Row],[SMALL.CAP]]),"",  SUM(TBL_DATA[[#This Row],[LARGE.CAP]:[SMALL.CAP]])*SQRT(252))</f>
        <v>0.17894396884097308</v>
      </c>
    </row>
    <row r="1164" spans="1:67" x14ac:dyDescent="0.25">
      <c r="A1164" s="3">
        <f>DATE(YEAR(TBL_DATA[[#This Row],[Date]]), MONTH(TBL_DATA[[#This Row],[Date]]), DAY(TBL_DATA[[#This Row],[Date]]))</f>
        <v>42429</v>
      </c>
      <c r="B1164" s="73" t="s">
        <v>1323</v>
      </c>
      <c r="C1164" s="11">
        <v>5.8865209722199306E-3</v>
      </c>
      <c r="D1164" s="6">
        <v>0.25142817309784116</v>
      </c>
      <c r="E1164" s="83">
        <v>0.10960328365574545</v>
      </c>
      <c r="F1164" s="55">
        <v>0.36092850373971264</v>
      </c>
      <c r="G1164" s="121">
        <v>0.43820365906026054</v>
      </c>
      <c r="H1164" s="120">
        <v>5.1047448902105975E-3</v>
      </c>
      <c r="I1164" s="55">
        <v>0.28235834803262416</v>
      </c>
      <c r="J1164" s="6">
        <v>0.9049121322189333</v>
      </c>
      <c r="K1164" s="6">
        <v>0.44371157755211416</v>
      </c>
      <c r="L1164" s="6">
        <v>5.0796594890982344E-3</v>
      </c>
      <c r="M1164" s="6">
        <v>0.10811472807818301</v>
      </c>
      <c r="N1164" s="6">
        <v>7.5068720987637047E-2</v>
      </c>
      <c r="O1164" s="6">
        <v>-9.2194340849692802E-3</v>
      </c>
      <c r="P1164" s="55">
        <v>-1.7978376249314251E-2</v>
      </c>
      <c r="Q1164" s="55">
        <v>-1.5688887044893084E-2</v>
      </c>
      <c r="R1164" s="6">
        <v>3.8005518605983335E-2</v>
      </c>
      <c r="S1164" s="83">
        <v>7.1285384463396634E-2</v>
      </c>
      <c r="T1164" s="87">
        <v>0.53314601432076547</v>
      </c>
      <c r="U1164" s="83">
        <v>0.14131595537714281</v>
      </c>
      <c r="V1164" s="83">
        <v>7.107499700356136E-2</v>
      </c>
      <c r="W1164" s="29">
        <v>1.9882653722808019</v>
      </c>
      <c r="X1164">
        <v>0.66196953031107153</v>
      </c>
      <c r="Y1164">
        <v>0.66611678972392985</v>
      </c>
      <c r="Z1164" s="5">
        <v>0</v>
      </c>
      <c r="AA1164">
        <v>0</v>
      </c>
      <c r="AB1164" s="5">
        <f>SUM(TBL_DATA[[#This Row],[Consumer.Discretionary.1]:[Utilities.1]])*SQRT(252)</f>
        <v>0.17529603876676678</v>
      </c>
      <c r="AC1164" s="5">
        <v>7.2819832282556021E-2</v>
      </c>
      <c r="AD1164" s="5">
        <v>2.6360599773897E-2</v>
      </c>
      <c r="AE1164" s="5">
        <v>4.9676044126196001E-2</v>
      </c>
      <c r="AF1164" s="5">
        <v>0.13230417165500399</v>
      </c>
      <c r="AG1164" s="5">
        <v>0</v>
      </c>
      <c r="AH1164" s="5">
        <v>3.5078573160904999E-2</v>
      </c>
      <c r="AI1164" s="13">
        <v>0.128378312094551</v>
      </c>
      <c r="AJ1164" s="13">
        <v>-9.8289611580480996E-2</v>
      </c>
      <c r="AK1164" s="13">
        <v>-8.5067773852500004E-3</v>
      </c>
      <c r="AL1164" s="13">
        <v>0.115340527644945</v>
      </c>
      <c r="AM1164" s="13">
        <v>-0.18086310078282097</v>
      </c>
      <c r="AN1164" s="13">
        <v>0.82769452654530462</v>
      </c>
      <c r="AO1164" s="13">
        <v>-0.55539595555580279</v>
      </c>
      <c r="AP1164" s="13">
        <v>0.27229857098950183</v>
      </c>
      <c r="AQ1164" s="13">
        <v>1.3830904821011074</v>
      </c>
      <c r="AR1164" s="19">
        <v>3.9515257808583736E-3</v>
      </c>
      <c r="AS1164" s="19">
        <v>6.0599863337995976E-4</v>
      </c>
      <c r="AT1164" s="19">
        <v>2.2394611785837419E-3</v>
      </c>
      <c r="AU1164" s="19">
        <v>1.4426043531708924E-3</v>
      </c>
      <c r="AV1164" s="19">
        <v>-2.9849910154036351E-5</v>
      </c>
      <c r="AW1164" s="19">
        <v>-7.536629137276517E-4</v>
      </c>
      <c r="AX1164" s="19">
        <v>7.8219492902981743E-4</v>
      </c>
      <c r="AY1164" s="19">
        <v>2.1247242427764848E-3</v>
      </c>
      <c r="AZ1164" s="19">
        <v>-1.296593703144008E-3</v>
      </c>
      <c r="BA1164" s="19">
        <v>1.9885390170498521E-3</v>
      </c>
      <c r="BB1164" s="19">
        <v>-1.2329122309079291E-5</v>
      </c>
      <c r="BC1164" s="19">
        <v>2.4972138840642327E-3</v>
      </c>
      <c r="BD1164" s="19">
        <v>-1.3286672268810165E-3</v>
      </c>
      <c r="BE1164" s="19">
        <v>1.4265994765143236E-3</v>
      </c>
      <c r="BF1164" s="19">
        <v>2.8135458520319344E-3</v>
      </c>
      <c r="BG1164" s="19">
        <v>-4.2140653888695665E-5</v>
      </c>
      <c r="BH1164" s="19">
        <v>5.6760611536735674E-3</v>
      </c>
      <c r="BI1164" t="s">
        <v>978</v>
      </c>
      <c r="BJ1164" t="s">
        <v>858</v>
      </c>
      <c r="BK1164" s="5">
        <v>6.9269567728042603E-2</v>
      </c>
      <c r="BL1164" s="5" t="s">
        <v>1317</v>
      </c>
      <c r="BM1164" s="5" t="s">
        <v>858</v>
      </c>
      <c r="BN1164" s="5">
        <v>-5.2637018263339996E-2</v>
      </c>
      <c r="BO1164" s="5">
        <f xml:space="preserve"> IF(ISBLANK(TBL_DATA[[#This Row],[SMALL.CAP]]),"",  SUM(TBL_DATA[[#This Row],[LARGE.CAP]:[SMALL.CAP]])*SQRT(252))</f>
        <v>0.1752960387667668</v>
      </c>
    </row>
    <row r="1165" spans="1:67" x14ac:dyDescent="0.25">
      <c r="A1165" s="3">
        <f>DATE(YEAR(TBL_DATA[[#This Row],[Date]]), MONTH(TBL_DATA[[#This Row],[Date]]), DAY(TBL_DATA[[#This Row],[Date]]))</f>
        <v>42430</v>
      </c>
      <c r="B1165" s="73" t="s">
        <v>1324</v>
      </c>
      <c r="C1165" s="11">
        <v>6.5381008651423152E-3</v>
      </c>
      <c r="D1165" s="6">
        <v>0.25961013671903577</v>
      </c>
      <c r="E1165" s="83">
        <v>9.009456605155286E-2</v>
      </c>
      <c r="F1165" s="55">
        <v>0.35471623880745334</v>
      </c>
      <c r="G1165" s="121">
        <v>0.44430900491190423</v>
      </c>
      <c r="H1165" s="120">
        <v>5.1091364081515527E-3</v>
      </c>
      <c r="I1165" s="55">
        <v>0.2605948431931826</v>
      </c>
      <c r="J1165" s="6">
        <v>0.88733762493158486</v>
      </c>
      <c r="K1165" s="6">
        <v>0.44835024575132887</v>
      </c>
      <c r="L1165" s="6">
        <v>5.090524511348244E-3</v>
      </c>
      <c r="M1165" s="6">
        <v>0.10880054951030943</v>
      </c>
      <c r="N1165" s="6">
        <v>7.5068720987637047E-2</v>
      </c>
      <c r="O1165" s="6">
        <v>-2.7416108097938485E-3</v>
      </c>
      <c r="P1165" s="55">
        <v>-1.8026492412361716E-2</v>
      </c>
      <c r="Q1165" s="55">
        <v>-1.5722479925193371E-2</v>
      </c>
      <c r="R1165" s="6">
        <v>3.9562283720443014E-2</v>
      </c>
      <c r="S1165" s="83">
        <v>7.126962427592079E-2</v>
      </c>
      <c r="T1165" s="87">
        <v>0.55510723007711371</v>
      </c>
      <c r="U1165" s="83">
        <v>0.14561874122515905</v>
      </c>
      <c r="V1165" s="83">
        <v>7.0986488885898327E-2</v>
      </c>
      <c r="W1165" s="29">
        <v>2.0513585544317103</v>
      </c>
      <c r="X1165">
        <v>0.66656507927726316</v>
      </c>
      <c r="Y1165">
        <v>0.66958960994875738</v>
      </c>
      <c r="Z1165" s="5">
        <v>0</v>
      </c>
      <c r="AA1165">
        <v>0</v>
      </c>
      <c r="AB1165" s="5">
        <f>SUM(TBL_DATA[[#This Row],[Consumer.Discretionary.1]:[Utilities.1]])*SQRT(252)</f>
        <v>0.17108591619818003</v>
      </c>
      <c r="AC1165" s="5">
        <v>6.3369951064067009E-2</v>
      </c>
      <c r="AD1165" s="5">
        <v>2.5823363567218004E-2</v>
      </c>
      <c r="AE1165" s="5">
        <v>5.7937054050399991E-2</v>
      </c>
      <c r="AF1165" s="5">
        <v>0.125532493794212</v>
      </c>
      <c r="AG1165" s="5">
        <v>0</v>
      </c>
      <c r="AH1165" s="5">
        <v>3.7063245383027001E-2</v>
      </c>
      <c r="AI1165" s="13">
        <v>0.130546507317892</v>
      </c>
      <c r="AJ1165" s="13">
        <v>-9.3848393136814007E-2</v>
      </c>
      <c r="AK1165" s="13">
        <v>-8.5084608550009995E-3</v>
      </c>
      <c r="AL1165" s="13">
        <v>0.117496452269716</v>
      </c>
      <c r="AM1165" s="13">
        <v>-0.13748170477780899</v>
      </c>
      <c r="AN1165" s="13">
        <v>0.81645826539763122</v>
      </c>
      <c r="AO1165" s="13">
        <v>-0.49852775672072297</v>
      </c>
      <c r="AP1165" s="13">
        <v>0.31793050867690825</v>
      </c>
      <c r="AQ1165" s="13">
        <v>1.3149860221183542</v>
      </c>
      <c r="AR1165" s="19">
        <v>3.9165167247809454E-3</v>
      </c>
      <c r="AS1165" s="19">
        <v>6.1605137769442798E-4</v>
      </c>
      <c r="AT1165" s="19">
        <v>2.148471318889135E-3</v>
      </c>
      <c r="AU1165" s="19">
        <v>1.3857934808698697E-3</v>
      </c>
      <c r="AV1165" s="19">
        <v>-2.9009583168249899E-5</v>
      </c>
      <c r="AW1165" s="19">
        <v>-7.1292246588291271E-4</v>
      </c>
      <c r="AX1165" s="19">
        <v>7.9046663556244542E-4</v>
      </c>
      <c r="AY1165" s="19">
        <v>2.0544794385918552E-3</v>
      </c>
      <c r="AZ1165" s="19">
        <v>-1.2903052826548419E-3</v>
      </c>
      <c r="BA1165" s="19">
        <v>1.9090373896063877E-3</v>
      </c>
      <c r="BB1165" s="19">
        <v>-1.1179341764740893E-5</v>
      </c>
      <c r="BC1165" s="19">
        <v>2.3954819087073807E-3</v>
      </c>
      <c r="BD1165" s="19">
        <v>-1.2672825840928529E-3</v>
      </c>
      <c r="BE1165" s="19">
        <v>1.3564770069397479E-3</v>
      </c>
      <c r="BF1165" s="19">
        <v>2.745834106714585E-3</v>
      </c>
      <c r="BG1165" s="19">
        <v>-4.6001345633836041E-5</v>
      </c>
      <c r="BH1165" s="19">
        <v>5.592890599889295E-3</v>
      </c>
      <c r="BI1165" t="s">
        <v>978</v>
      </c>
      <c r="BJ1165" t="s">
        <v>858</v>
      </c>
      <c r="BK1165" s="5">
        <v>7.0457659661769867E-2</v>
      </c>
      <c r="BL1165" s="5" t="s">
        <v>1317</v>
      </c>
      <c r="BM1165" s="5" t="s">
        <v>858</v>
      </c>
      <c r="BN1165" s="5">
        <v>-5.4099760949611664E-2</v>
      </c>
      <c r="BO1165" s="5">
        <f xml:space="preserve"> IF(ISBLANK(TBL_DATA[[#This Row],[SMALL.CAP]]),"",  SUM(TBL_DATA[[#This Row],[LARGE.CAP]:[SMALL.CAP]])*SQRT(252))</f>
        <v>0.17108591619818</v>
      </c>
    </row>
    <row r="1166" spans="1:67" x14ac:dyDescent="0.25">
      <c r="A1166" s="3">
        <f>DATE(YEAR(TBL_DATA[[#This Row],[Date]]), MONTH(TBL_DATA[[#This Row],[Date]]), DAY(TBL_DATA[[#This Row],[Date]]))</f>
        <v>42431</v>
      </c>
      <c r="B1166" s="73" t="s">
        <v>1325</v>
      </c>
      <c r="C1166" s="11">
        <v>-3.4146685505185548E-3</v>
      </c>
      <c r="D1166" s="6">
        <v>0.25530898559926696</v>
      </c>
      <c r="E1166" s="83">
        <v>6.3775751174284467E-2</v>
      </c>
      <c r="F1166" s="55">
        <v>0.35253569551266567</v>
      </c>
      <c r="G1166" s="121">
        <v>0.43744858844372408</v>
      </c>
      <c r="H1166" s="120">
        <v>5.1509806159766094E-3</v>
      </c>
      <c r="I1166" s="55">
        <v>0.2378312330634107</v>
      </c>
      <c r="J1166" s="6">
        <v>0.88067839193543029</v>
      </c>
      <c r="K1166" s="6">
        <v>0.44100651820117143</v>
      </c>
      <c r="L1166" s="6">
        <v>5.1346657544023514E-3</v>
      </c>
      <c r="M1166" s="6">
        <v>0.10902072770194</v>
      </c>
      <c r="N1166" s="6">
        <v>7.5371416134194E-2</v>
      </c>
      <c r="O1166" s="6">
        <v>-6.1469176681023807E-3</v>
      </c>
      <c r="P1166" s="55">
        <v>-1.8109032506908592E-2</v>
      </c>
      <c r="Q1166" s="55">
        <v>-1.5800357421019907E-2</v>
      </c>
      <c r="R1166" s="6">
        <v>2.6822610702047056E-2</v>
      </c>
      <c r="S1166" s="83">
        <v>7.1561637481663137E-2</v>
      </c>
      <c r="T1166" s="87">
        <v>0.37481829155907798</v>
      </c>
      <c r="U1166" s="83">
        <v>0.134595453242353</v>
      </c>
      <c r="V1166" s="83">
        <v>7.1322885753738838E-2</v>
      </c>
      <c r="W1166" s="29">
        <v>1.8871285397379947</v>
      </c>
      <c r="X1166">
        <v>0.66139896314079905</v>
      </c>
      <c r="Y1166">
        <v>0.66408321632245115</v>
      </c>
      <c r="Z1166" s="5">
        <v>0</v>
      </c>
      <c r="AA1166">
        <v>0</v>
      </c>
      <c r="AB1166" s="5">
        <f>SUM(TBL_DATA[[#This Row],[Consumer.Discretionary.1]:[Utilities.1]])*SQRT(252)</f>
        <v>0.16609336521693094</v>
      </c>
      <c r="AC1166" s="5">
        <v>6.5811972526461995E-2</v>
      </c>
      <c r="AD1166" s="5">
        <v>2.6492772694192E-2</v>
      </c>
      <c r="AE1166" s="5">
        <v>6.3388755064381019E-2</v>
      </c>
      <c r="AF1166" s="5">
        <v>0.126191537187027</v>
      </c>
      <c r="AG1166" s="5">
        <v>0</v>
      </c>
      <c r="AH1166" s="5">
        <v>3.2209861886299998E-2</v>
      </c>
      <c r="AI1166" s="13">
        <v>0.133266290340323</v>
      </c>
      <c r="AJ1166" s="13">
        <v>-9.4103054945241987E-2</v>
      </c>
      <c r="AK1166" s="13">
        <v>-8.5174582609880006E-3</v>
      </c>
      <c r="AL1166" s="13">
        <v>0.11768868726379102</v>
      </c>
      <c r="AM1166" s="13">
        <v>-0.12455558134448401</v>
      </c>
      <c r="AN1166" s="13">
        <v>0.81369924032494201</v>
      </c>
      <c r="AO1166" s="13">
        <v>-0.47582545791318004</v>
      </c>
      <c r="AP1166" s="13">
        <v>0.33787378241176197</v>
      </c>
      <c r="AQ1166" s="13">
        <v>1.2895246982381221</v>
      </c>
      <c r="AR1166" s="19">
        <v>3.7674132699708537E-3</v>
      </c>
      <c r="AS1166" s="19">
        <v>6.0891518594880564E-4</v>
      </c>
      <c r="AT1166" s="19">
        <v>2.1006045580870569E-3</v>
      </c>
      <c r="AU1166" s="19">
        <v>1.3648180297614609E-3</v>
      </c>
      <c r="AV1166" s="19">
        <v>-2.7972168257097097E-5</v>
      </c>
      <c r="AW1166" s="19">
        <v>-7.2749375451911554E-4</v>
      </c>
      <c r="AX1166" s="19">
        <v>7.906613666698218E-4</v>
      </c>
      <c r="AY1166" s="19">
        <v>2.0205660464780533E-3</v>
      </c>
      <c r="AZ1166" s="19">
        <v>-1.3069535834057682E-3</v>
      </c>
      <c r="BA1166" s="19">
        <v>1.8831332451501594E-3</v>
      </c>
      <c r="BB1166" s="19">
        <v>-1.0793653459829563E-5</v>
      </c>
      <c r="BC1166" s="19">
        <v>2.3443680224704039E-3</v>
      </c>
      <c r="BD1166" s="19">
        <v>-1.2900369282788681E-3</v>
      </c>
      <c r="BE1166" s="19">
        <v>1.3728221617428642E-3</v>
      </c>
      <c r="BF1166" s="19">
        <v>2.6604078726694324E-3</v>
      </c>
      <c r="BG1166" s="19">
        <v>-5.6306671780220515E-5</v>
      </c>
      <c r="BH1166" s="19">
        <v>5.4316440856007897E-3</v>
      </c>
      <c r="BI1166" t="s">
        <v>978</v>
      </c>
      <c r="BJ1166" t="s">
        <v>858</v>
      </c>
      <c r="BK1166" s="5">
        <v>7.142195850610733E-2</v>
      </c>
      <c r="BL1166" s="5" t="s">
        <v>1317</v>
      </c>
      <c r="BM1166" s="5" t="s">
        <v>858</v>
      </c>
      <c r="BN1166" s="5">
        <v>-5.4021019488573074E-2</v>
      </c>
      <c r="BO1166" s="5">
        <f xml:space="preserve"> IF(ISBLANK(TBL_DATA[[#This Row],[SMALL.CAP]]),"",  SUM(TBL_DATA[[#This Row],[LARGE.CAP]:[SMALL.CAP]])*SQRT(252))</f>
        <v>0.16609336521693094</v>
      </c>
    </row>
    <row r="1167" spans="1:67" x14ac:dyDescent="0.25">
      <c r="A1167" s="3">
        <f>DATE(YEAR(TBL_DATA[[#This Row],[Date]]), MONTH(TBL_DATA[[#This Row],[Date]]), DAY(TBL_DATA[[#This Row],[Date]]))</f>
        <v>42432</v>
      </c>
      <c r="B1167" s="73" t="s">
        <v>1326</v>
      </c>
      <c r="C1167" s="11">
        <v>2.2213946088792806E-3</v>
      </c>
      <c r="D1167" s="6">
        <v>0.25809752221235494</v>
      </c>
      <c r="E1167" s="83">
        <v>7.1979796815568209E-2</v>
      </c>
      <c r="F1167" s="55">
        <v>0.35412092220474412</v>
      </c>
      <c r="G1167" s="121">
        <v>0.43710675641335528</v>
      </c>
      <c r="H1167" s="120">
        <v>5.1495747906796291E-3</v>
      </c>
      <c r="I1167" s="55">
        <v>0.24080179292354109</v>
      </c>
      <c r="J1167" s="6">
        <v>0.88231509943331377</v>
      </c>
      <c r="K1167" s="6">
        <v>0.44059236125825635</v>
      </c>
      <c r="L1167" s="6">
        <v>5.1336061710430779E-3</v>
      </c>
      <c r="M1167" s="6">
        <v>0.10895787447591319</v>
      </c>
      <c r="N1167" s="6">
        <v>7.5371416134194E-2</v>
      </c>
      <c r="O1167" s="6">
        <v>-3.9391777889922208E-3</v>
      </c>
      <c r="P1167" s="55">
        <v>-1.8109209023088095E-2</v>
      </c>
      <c r="Q1167" s="55">
        <v>-1.5801864947183056E-2</v>
      </c>
      <c r="R1167" s="6">
        <v>2.2931054842652676E-2</v>
      </c>
      <c r="S1167" s="83">
        <v>7.1469864418036183E-2</v>
      </c>
      <c r="T1167" s="87">
        <v>0.32084928423154779</v>
      </c>
      <c r="U1167" s="83">
        <v>0.13021694375832227</v>
      </c>
      <c r="V1167" s="83">
        <v>7.1206757831607265E-2</v>
      </c>
      <c r="W1167" s="29">
        <v>1.8287160899287787</v>
      </c>
      <c r="X1167">
        <v>0.66114049672770403</v>
      </c>
      <c r="Y1167">
        <v>0.66377131698971181</v>
      </c>
      <c r="Z1167" s="5">
        <v>0</v>
      </c>
      <c r="AA1167">
        <v>0</v>
      </c>
      <c r="AB1167" s="5">
        <f>SUM(TBL_DATA[[#This Row],[Consumer.Discretionary.1]:[Utilities.1]])*SQRT(252)</f>
        <v>0.16345942050301124</v>
      </c>
      <c r="AC1167" s="5">
        <v>6.9046695554423984E-2</v>
      </c>
      <c r="AD1167" s="5">
        <v>2.7275576904273999E-2</v>
      </c>
      <c r="AE1167" s="5">
        <v>7.2298333746840998E-2</v>
      </c>
      <c r="AF1167" s="5">
        <v>0.12652195752551501</v>
      </c>
      <c r="AG1167" s="5">
        <v>0</v>
      </c>
      <c r="AH1167" s="5">
        <v>2.7709710176816001E-2</v>
      </c>
      <c r="AI1167" s="13">
        <v>0.12890017401511697</v>
      </c>
      <c r="AJ1167" s="13">
        <v>-9.6955214031541989E-2</v>
      </c>
      <c r="AK1167" s="13">
        <v>-8.4446119584420005E-3</v>
      </c>
      <c r="AL1167" s="13">
        <v>0.11529559204714401</v>
      </c>
      <c r="AM1167" s="13">
        <v>-0.13697645031601999</v>
      </c>
      <c r="AN1167" s="13">
        <v>0.81314590224884098</v>
      </c>
      <c r="AO1167" s="13">
        <v>-0.488474138584714</v>
      </c>
      <c r="AP1167" s="13">
        <v>0.32467176366412698</v>
      </c>
      <c r="AQ1167" s="13">
        <v>1.301620040833555</v>
      </c>
      <c r="AR1167" s="19">
        <v>3.5620584221252596E-3</v>
      </c>
      <c r="AS1167" s="19">
        <v>6.1775447973852276E-4</v>
      </c>
      <c r="AT1167" s="19">
        <v>2.1903075048074687E-3</v>
      </c>
      <c r="AU1167" s="19">
        <v>1.3043523988148168E-3</v>
      </c>
      <c r="AV1167" s="19">
        <v>-2.6328333594790676E-5</v>
      </c>
      <c r="AW1167" s="19">
        <v>-7.3202034745928487E-4</v>
      </c>
      <c r="AX1167" s="19">
        <v>7.3318364536049951E-4</v>
      </c>
      <c r="AY1167" s="19">
        <v>2.0826301531141939E-3</v>
      </c>
      <c r="AZ1167" s="19">
        <v>-1.2844375216825028E-3</v>
      </c>
      <c r="BA1167" s="19">
        <v>1.861789081646054E-3</v>
      </c>
      <c r="BB1167" s="19">
        <v>-1.2313861401185191E-5</v>
      </c>
      <c r="BC1167" s="19">
        <v>2.3100189102054432E-3</v>
      </c>
      <c r="BD1167" s="19">
        <v>-1.2660358736967955E-3</v>
      </c>
      <c r="BE1167" s="19">
        <v>1.3182230687611267E-3</v>
      </c>
      <c r="BF1167" s="19">
        <v>2.5533382565759983E-3</v>
      </c>
      <c r="BG1167" s="19">
        <v>-7.4043046636670514E-5</v>
      </c>
      <c r="BH1167" s="19">
        <v>5.4554743062599489E-3</v>
      </c>
      <c r="BI1167" t="s">
        <v>889</v>
      </c>
      <c r="BJ1167" t="s">
        <v>858</v>
      </c>
      <c r="BK1167" s="5">
        <v>6.7760273814201355E-2</v>
      </c>
      <c r="BL1167" s="5" t="s">
        <v>1317</v>
      </c>
      <c r="BM1167" s="5" t="s">
        <v>858</v>
      </c>
      <c r="BN1167" s="5">
        <v>-5.3499814122915268E-2</v>
      </c>
      <c r="BO1167" s="5">
        <f xml:space="preserve"> IF(ISBLANK(TBL_DATA[[#This Row],[SMALL.CAP]]),"",  SUM(TBL_DATA[[#This Row],[LARGE.CAP]:[SMALL.CAP]])*SQRT(252))</f>
        <v>0.16345942050301124</v>
      </c>
    </row>
    <row r="1168" spans="1:67" x14ac:dyDescent="0.25">
      <c r="A1168" s="3">
        <f>DATE(YEAR(TBL_DATA[[#This Row],[Date]]), MONTH(TBL_DATA[[#This Row],[Date]]), DAY(TBL_DATA[[#This Row],[Date]]))</f>
        <v>42433</v>
      </c>
      <c r="B1168" s="73" t="s">
        <v>1327</v>
      </c>
      <c r="C1168" s="11">
        <v>1.6686661334750087E-3</v>
      </c>
      <c r="D1168" s="6">
        <v>0.26019686694027966</v>
      </c>
      <c r="E1168" s="83">
        <v>6.3929307351124232E-2</v>
      </c>
      <c r="F1168" s="55">
        <v>0.35641440311218636</v>
      </c>
      <c r="G1168" s="122">
        <v>0.43883451482966029</v>
      </c>
      <c r="H1168" s="120">
        <v>5.142126230374116E-3</v>
      </c>
      <c r="I1168" s="55">
        <v>0.23687042298342043</v>
      </c>
      <c r="J1168" s="6">
        <v>0.88065386167627457</v>
      </c>
      <c r="K1168" s="6">
        <v>0.44043723973435073</v>
      </c>
      <c r="L1168" s="6">
        <v>5.1347778572904583E-3</v>
      </c>
      <c r="M1168" s="6">
        <v>0.10896763575103535</v>
      </c>
      <c r="N1168" s="6">
        <v>7.532146817905247E-2</v>
      </c>
      <c r="O1168" s="6">
        <v>-2.2770848280873057E-3</v>
      </c>
      <c r="P1168" s="55">
        <v>-1.8062574224498272E-2</v>
      </c>
      <c r="Q1168" s="55">
        <v>-1.5755023439161405E-2</v>
      </c>
      <c r="R1168" s="54">
        <v>2.5474960730537788E-2</v>
      </c>
      <c r="S1168" s="83">
        <v>7.1468689989735684E-2</v>
      </c>
      <c r="T1168" s="87">
        <v>0.35644924699468389</v>
      </c>
      <c r="U1168" s="83">
        <v>0.12611069910777695</v>
      </c>
      <c r="V1168" s="83">
        <v>7.1177091999401657E-2</v>
      </c>
      <c r="W1168" s="29">
        <v>1.7717877418880372</v>
      </c>
      <c r="X1168">
        <v>0.66244585803645895</v>
      </c>
      <c r="Y1168">
        <v>0.66365445808368573</v>
      </c>
      <c r="Z1168" s="5">
        <v>0</v>
      </c>
      <c r="AA1168">
        <v>0</v>
      </c>
      <c r="AB1168" s="5">
        <f>SUM(TBL_DATA[[#This Row],[Consumer.Discretionary.1]:[Utilities.1]])*SQRT(252)</f>
        <v>0.16062525177323908</v>
      </c>
      <c r="AC1168" s="5">
        <v>7.259578734292102E-2</v>
      </c>
      <c r="AD1168" s="5">
        <v>3.2819748158297003E-2</v>
      </c>
      <c r="AE1168" s="5">
        <v>7.2041681478674999E-2</v>
      </c>
      <c r="AF1168" s="5">
        <v>0.12687017011680501</v>
      </c>
      <c r="AG1168" s="5">
        <v>0</v>
      </c>
      <c r="AH1168" s="5">
        <v>2.7685675284869E-2</v>
      </c>
      <c r="AI1168" s="13">
        <v>0.12342349304984801</v>
      </c>
      <c r="AJ1168" s="13">
        <v>-9.704828190532E-2</v>
      </c>
      <c r="AK1168" s="13">
        <v>-8.6835477849020008E-3</v>
      </c>
      <c r="AL1168" s="13">
        <v>0.11575981447176799</v>
      </c>
      <c r="AM1168" s="13">
        <v>-0.11911452864009099</v>
      </c>
      <c r="AN1168" s="13">
        <v>0.81871869246418594</v>
      </c>
      <c r="AO1168" s="13">
        <v>-0.47236868089131612</v>
      </c>
      <c r="AP1168" s="13">
        <v>0.34635001157286982</v>
      </c>
      <c r="AQ1168" s="13">
        <v>1.2910873733555022</v>
      </c>
      <c r="AR1168" s="19">
        <v>3.5632223407739477E-3</v>
      </c>
      <c r="AS1168" s="19">
        <v>6.2803944785406194E-4</v>
      </c>
      <c r="AT1168" s="19">
        <v>2.211602414020518E-3</v>
      </c>
      <c r="AU1168" s="19">
        <v>1.2749647658590218E-3</v>
      </c>
      <c r="AV1168" s="19">
        <v>-2.4815952053995826E-5</v>
      </c>
      <c r="AW1168" s="19">
        <v>-8.3641326604647623E-4</v>
      </c>
      <c r="AX1168" s="19">
        <v>6.7660056802651197E-4</v>
      </c>
      <c r="AY1168" s="19">
        <v>2.0990388299804937E-3</v>
      </c>
      <c r="AZ1168" s="19">
        <v>-1.2671628054626027E-3</v>
      </c>
      <c r="BA1168" s="19">
        <v>1.8035963248263739E-3</v>
      </c>
      <c r="BB1168" s="19">
        <v>-1.0232894703394549E-5</v>
      </c>
      <c r="BC1168" s="19">
        <v>2.2296317679548088E-3</v>
      </c>
      <c r="BD1168" s="19">
        <v>-1.2131061117909181E-3</v>
      </c>
      <c r="BE1168" s="19">
        <v>1.3166033346466372E-3</v>
      </c>
      <c r="BF1168" s="19">
        <v>2.4524701131354897E-3</v>
      </c>
      <c r="BG1168" s="19">
        <v>-9.016582980390517E-5</v>
      </c>
      <c r="BH1168" s="19">
        <v>5.423006498932347E-3</v>
      </c>
      <c r="BI1168" t="s">
        <v>889</v>
      </c>
      <c r="BJ1168" t="s">
        <v>858</v>
      </c>
      <c r="BK1168" s="5">
        <v>6.8087592720985413E-2</v>
      </c>
      <c r="BL1168" s="5" t="s">
        <v>1317</v>
      </c>
      <c r="BM1168" s="5" t="s">
        <v>858</v>
      </c>
      <c r="BN1168" s="5">
        <v>-5.390515923500061E-2</v>
      </c>
      <c r="BO1168" s="5">
        <f xml:space="preserve"> IF(ISBLANK(TBL_DATA[[#This Row],[SMALL.CAP]]),"",  SUM(TBL_DATA[[#This Row],[LARGE.CAP]:[SMALL.CAP]])*SQRT(252))</f>
        <v>0.16062525177323908</v>
      </c>
    </row>
    <row r="1169" spans="1:67" x14ac:dyDescent="0.25">
      <c r="A1169" s="3">
        <f>DATE(YEAR(TBL_DATA[[#This Row],[Date]]), MONTH(TBL_DATA[[#This Row],[Date]]), DAY(TBL_DATA[[#This Row],[Date]]))</f>
        <v>42436</v>
      </c>
      <c r="B1169" s="73" t="s">
        <v>1328</v>
      </c>
      <c r="C1169" s="11">
        <v>1.1117132550113903E-3</v>
      </c>
      <c r="D1169" s="6">
        <v>0.26159784450118084</v>
      </c>
      <c r="E1169" s="83">
        <v>6.014408420543127E-2</v>
      </c>
      <c r="F1169" s="55">
        <v>0.35853787244210777</v>
      </c>
      <c r="G1169" s="121">
        <v>0.43724881817034766</v>
      </c>
      <c r="H1169" s="120">
        <v>5.1391953032684061E-3</v>
      </c>
      <c r="I1169" s="55">
        <v>0.23479198534383516</v>
      </c>
      <c r="J1169" s="6">
        <v>0.8814467753968338</v>
      </c>
      <c r="K1169" s="6">
        <v>0.43824866727930367</v>
      </c>
      <c r="L1169" s="6">
        <v>5.1346278279623524E-3</v>
      </c>
      <c r="M1169" s="6">
        <v>0.10875198304863158</v>
      </c>
      <c r="N1169" s="6">
        <v>7.5010736450818488E-2</v>
      </c>
      <c r="O1169" s="6">
        <v>-1.1679030384622591E-3</v>
      </c>
      <c r="P1169" s="55">
        <v>-1.7954766396985664E-2</v>
      </c>
      <c r="Q1169" s="55">
        <v>-1.565178237644425E-2</v>
      </c>
      <c r="R1169" s="6">
        <v>3.1869825630132631E-2</v>
      </c>
      <c r="S1169" s="83">
        <v>7.1395466305351513E-2</v>
      </c>
      <c r="T1169" s="87">
        <v>0.44638444539081046</v>
      </c>
      <c r="U1169" s="83">
        <v>0.1374437531629169</v>
      </c>
      <c r="V1169" s="83">
        <v>7.089697256425527E-2</v>
      </c>
      <c r="W1169" s="29">
        <v>1.9386406526505631</v>
      </c>
      <c r="X1169">
        <v>0.66124792488925632</v>
      </c>
      <c r="Y1169">
        <v>0.6620035251260401</v>
      </c>
      <c r="Z1169" s="5">
        <v>0</v>
      </c>
      <c r="AA1169">
        <v>0</v>
      </c>
      <c r="AB1169" s="5">
        <f>SUM(TBL_DATA[[#This Row],[Consumer.Discretionary.1]:[Utilities.1]])*SQRT(252)</f>
        <v>0.16004939772508175</v>
      </c>
      <c r="AC1169" s="5">
        <v>6.6981216492721013E-2</v>
      </c>
      <c r="AD1169" s="5">
        <v>3.1781202060694999E-2</v>
      </c>
      <c r="AE1169" s="5">
        <v>7.6464343188863013E-2</v>
      </c>
      <c r="AF1169" s="5">
        <v>0.12313352730678198</v>
      </c>
      <c r="AG1169" s="5">
        <v>0</v>
      </c>
      <c r="AH1169" s="5">
        <v>2.7120302016290999E-2</v>
      </c>
      <c r="AI1169" s="13">
        <v>0.12441015668381801</v>
      </c>
      <c r="AJ1169" s="13">
        <v>-9.9699209570695002E-2</v>
      </c>
      <c r="AK1169" s="13">
        <v>-8.8019105511740001E-3</v>
      </c>
      <c r="AL1169" s="13">
        <v>0.11649272949576001</v>
      </c>
      <c r="AM1169" s="13">
        <v>-0.122595704783339</v>
      </c>
      <c r="AN1169" s="13">
        <v>0.82428867382120308</v>
      </c>
      <c r="AO1169" s="13">
        <v>-0.48900202148148092</v>
      </c>
      <c r="AP1169" s="13">
        <v>0.33528665233972216</v>
      </c>
      <c r="AQ1169" s="13">
        <v>1.3132906953026839</v>
      </c>
      <c r="AR1169" s="19">
        <v>3.4164395338681431E-3</v>
      </c>
      <c r="AS1169" s="19">
        <v>8.4567030593313232E-4</v>
      </c>
      <c r="AT1169" s="19">
        <v>2.3080213161164745E-3</v>
      </c>
      <c r="AU1169" s="19">
        <v>1.2366598084222675E-3</v>
      </c>
      <c r="AV1169" s="19">
        <v>-2.2887818452635173E-5</v>
      </c>
      <c r="AW1169" s="19">
        <v>-8.4373317205050638E-4</v>
      </c>
      <c r="AX1169" s="19">
        <v>6.4870509369903851E-4</v>
      </c>
      <c r="AY1169" s="19">
        <v>2.0016972499454465E-3</v>
      </c>
      <c r="AZ1169" s="19">
        <v>-1.2374113725448427E-3</v>
      </c>
      <c r="BA1169" s="19">
        <v>1.7555297422924296E-3</v>
      </c>
      <c r="BB1169" s="19">
        <v>-2.6526309461490236E-5</v>
      </c>
      <c r="BC1169" s="19">
        <v>2.165829429527413E-3</v>
      </c>
      <c r="BD1169" s="19">
        <v>-1.2045266216180828E-3</v>
      </c>
      <c r="BE1169" s="19">
        <v>1.5040315565326833E-3</v>
      </c>
      <c r="BF1169" s="19">
        <v>2.5156503229859292E-3</v>
      </c>
      <c r="BG1169" s="19">
        <v>-1.2256895622686463E-4</v>
      </c>
      <c r="BH1169" s="19">
        <v>5.2237486465663797E-3</v>
      </c>
      <c r="BI1169" t="s">
        <v>978</v>
      </c>
      <c r="BJ1169" t="s">
        <v>858</v>
      </c>
      <c r="BK1169" s="5">
        <v>6.8109616637229919E-2</v>
      </c>
      <c r="BL1169" s="5" t="s">
        <v>1317</v>
      </c>
      <c r="BM1169" s="5" t="s">
        <v>858</v>
      </c>
      <c r="BN1169" s="5">
        <v>-5.4586682468652725E-2</v>
      </c>
      <c r="BO1169" s="5">
        <f xml:space="preserve"> IF(ISBLANK(TBL_DATA[[#This Row],[SMALL.CAP]]),"",  SUM(TBL_DATA[[#This Row],[LARGE.CAP]:[SMALL.CAP]])*SQRT(252))</f>
        <v>0.16004939772508178</v>
      </c>
    </row>
    <row r="1170" spans="1:67" x14ac:dyDescent="0.25">
      <c r="A1170" s="3">
        <f>DATE(YEAR(TBL_DATA[[#This Row],[Date]]), MONTH(TBL_DATA[[#This Row],[Date]]), DAY(TBL_DATA[[#This Row],[Date]]))</f>
        <v>42437</v>
      </c>
      <c r="B1170" s="73" t="s">
        <v>1329</v>
      </c>
      <c r="C1170" s="11">
        <v>-1.3115298999019845E-2</v>
      </c>
      <c r="D1170" s="6">
        <v>0.24505161155402888</v>
      </c>
      <c r="E1170" s="83">
        <v>4.260108022623732E-2</v>
      </c>
      <c r="F1170" s="55">
        <v>0.37829986062370352</v>
      </c>
      <c r="G1170" s="121">
        <v>0.44577715490598285</v>
      </c>
      <c r="H1170" s="120">
        <v>5.2404126545413697E-3</v>
      </c>
      <c r="I1170" s="55">
        <v>0.20333658783747266</v>
      </c>
      <c r="J1170" s="6">
        <v>0.90893765833422946</v>
      </c>
      <c r="K1170" s="6">
        <v>0.45218029754625932</v>
      </c>
      <c r="L1170" s="6">
        <v>5.2100524910903279E-3</v>
      </c>
      <c r="M1170" s="6">
        <v>0.11174382812711513</v>
      </c>
      <c r="N1170" s="6">
        <v>7.9464802612407667E-2</v>
      </c>
      <c r="O1170" s="6">
        <v>-1.4267884639930783E-2</v>
      </c>
      <c r="P1170" s="55">
        <v>-1.8713023283852694E-2</v>
      </c>
      <c r="Q1170" s="55">
        <v>-1.6346682520615361E-2</v>
      </c>
      <c r="R1170" s="6">
        <v>4.1366122469810307E-4</v>
      </c>
      <c r="S1170" s="83">
        <v>7.2442823041971305E-2</v>
      </c>
      <c r="T1170" s="87">
        <v>5.7101753814651802E-3</v>
      </c>
      <c r="U1170" s="83">
        <v>0.11291821573475147</v>
      </c>
      <c r="V1170" s="83">
        <v>7.1429214292224361E-2</v>
      </c>
      <c r="W1170" s="29">
        <v>1.5808407925753079</v>
      </c>
      <c r="X1170">
        <v>0.66766545133471078</v>
      </c>
      <c r="Y1170">
        <v>0.67244352740305213</v>
      </c>
      <c r="Z1170" s="5">
        <v>0</v>
      </c>
      <c r="AA1170">
        <v>0</v>
      </c>
      <c r="AB1170" s="5">
        <f>SUM(TBL_DATA[[#This Row],[Consumer.Discretionary.1]:[Utilities.1]])*SQRT(252)</f>
        <v>0.15563440278105692</v>
      </c>
      <c r="AC1170" s="5">
        <v>6.5755243664030988E-2</v>
      </c>
      <c r="AD1170" s="5">
        <v>3.1108949480924006E-2</v>
      </c>
      <c r="AE1170" s="5">
        <v>6.9634974964615015E-2</v>
      </c>
      <c r="AF1170" s="5">
        <v>0.13123161087565102</v>
      </c>
      <c r="AG1170" s="5">
        <v>0</v>
      </c>
      <c r="AH1170" s="5">
        <v>2.7206311381065999E-2</v>
      </c>
      <c r="AI1170" s="13">
        <v>0.11925108973559902</v>
      </c>
      <c r="AJ1170" s="13">
        <v>-9.6286821462241989E-2</v>
      </c>
      <c r="AK1170" s="13">
        <v>-8.9925420449089993E-3</v>
      </c>
      <c r="AL1170" s="13">
        <v>0.11528551982250301</v>
      </c>
      <c r="AM1170" s="13">
        <v>-0.13947431474948901</v>
      </c>
      <c r="AN1170" s="13">
        <v>0.81991893266070115</v>
      </c>
      <c r="AO1170" s="13">
        <v>-0.505198910992952</v>
      </c>
      <c r="AP1170" s="13">
        <v>0.31472002166774915</v>
      </c>
      <c r="AQ1170" s="13">
        <v>1.3251178436536533</v>
      </c>
      <c r="AR1170" s="19">
        <v>3.4180710879477003E-3</v>
      </c>
      <c r="AS1170" s="19">
        <v>8.1190077105168772E-4</v>
      </c>
      <c r="AT1170" s="19">
        <v>2.1192038684650387E-3</v>
      </c>
      <c r="AU1170" s="19">
        <v>1.2080540320669655E-3</v>
      </c>
      <c r="AV1170" s="19">
        <v>-2.2299214763340732E-5</v>
      </c>
      <c r="AW1170" s="19">
        <v>-7.7164119365781048E-4</v>
      </c>
      <c r="AX1170" s="19">
        <v>6.4032663517082824E-4</v>
      </c>
      <c r="AY1170" s="19">
        <v>1.9235719206364375E-3</v>
      </c>
      <c r="AZ1170" s="19">
        <v>-1.1802645120644855E-3</v>
      </c>
      <c r="BA1170" s="19">
        <v>1.6814758942570811E-3</v>
      </c>
      <c r="BB1170" s="19">
        <v>-2.4353450902107517E-5</v>
      </c>
      <c r="BC1170" s="19">
        <v>2.0819326558612545E-3</v>
      </c>
      <c r="BD1170" s="19">
        <v>-1.1516202667098848E-3</v>
      </c>
      <c r="BE1170" s="19">
        <v>1.4194555939184416E-3</v>
      </c>
      <c r="BF1170" s="19">
        <v>2.4769896464490195E-3</v>
      </c>
      <c r="BG1170" s="19">
        <v>-1.1021691217763271E-4</v>
      </c>
      <c r="BH1170" s="19">
        <v>5.0875051208667966E-3</v>
      </c>
      <c r="BI1170" t="s">
        <v>978</v>
      </c>
      <c r="BJ1170" t="s">
        <v>858</v>
      </c>
      <c r="BK1170" s="5">
        <v>6.4499430358409882E-2</v>
      </c>
      <c r="BL1170" s="5" t="s">
        <v>1317</v>
      </c>
      <c r="BM1170" s="5" t="s">
        <v>858</v>
      </c>
      <c r="BN1170" s="5">
        <v>-5.3910959511995316E-2</v>
      </c>
      <c r="BO1170" s="5">
        <f xml:space="preserve"> IF(ISBLANK(TBL_DATA[[#This Row],[SMALL.CAP]]),"",  SUM(TBL_DATA[[#This Row],[LARGE.CAP]:[SMALL.CAP]])*SQRT(252))</f>
        <v>0.15563440278105686</v>
      </c>
    </row>
    <row r="1171" spans="1:67" x14ac:dyDescent="0.25">
      <c r="A1171" s="3">
        <f>DATE(YEAR(TBL_DATA[[#This Row],[Date]]), MONTH(TBL_DATA[[#This Row],[Date]]), DAY(TBL_DATA[[#This Row],[Date]]))</f>
        <v>42438</v>
      </c>
      <c r="B1171" s="73" t="s">
        <v>1330</v>
      </c>
      <c r="C1171" s="11">
        <v>-3.2529249392182551E-4</v>
      </c>
      <c r="D1171" s="6">
        <v>0.2446466056102452</v>
      </c>
      <c r="E1171" s="83">
        <v>4.9721600313813452E-2</v>
      </c>
      <c r="F1171" s="55">
        <v>0.37393337136511151</v>
      </c>
      <c r="G1171" s="121">
        <v>0.44175199613335059</v>
      </c>
      <c r="H1171" s="120">
        <v>5.2207836242894158E-3</v>
      </c>
      <c r="I1171" s="55">
        <v>0.19721155626089715</v>
      </c>
      <c r="J1171" s="6">
        <v>0.88850066996034138</v>
      </c>
      <c r="K1171" s="6">
        <v>0.44352923866871707</v>
      </c>
      <c r="L1171" s="6">
        <v>5.2124665364596959E-3</v>
      </c>
      <c r="M1171" s="6">
        <v>0.11092319622965499</v>
      </c>
      <c r="N1171" s="6">
        <v>7.8308552973003889E-2</v>
      </c>
      <c r="O1171" s="6">
        <v>-1.4588535898075072E-2</v>
      </c>
      <c r="P1171" s="55">
        <v>-1.8474187709014343E-2</v>
      </c>
      <c r="Q1171" s="55">
        <v>-1.6125225039432117E-2</v>
      </c>
      <c r="R1171" s="6">
        <v>-5.2711041449071683E-4</v>
      </c>
      <c r="S1171" s="83">
        <v>7.2461403977014324E-2</v>
      </c>
      <c r="T1171" s="87">
        <v>-7.2743610468536182E-3</v>
      </c>
      <c r="U1171" s="83">
        <v>0.10099551934738815</v>
      </c>
      <c r="V1171" s="83">
        <v>7.1631293550239492E-2</v>
      </c>
      <c r="W1171" s="29">
        <v>1.4099357186193169</v>
      </c>
      <c r="X1171">
        <v>0.66464426284543421</v>
      </c>
      <c r="Y1171">
        <v>0.6659799086073972</v>
      </c>
      <c r="Z1171" s="5">
        <v>0</v>
      </c>
      <c r="AA1171">
        <v>0</v>
      </c>
      <c r="AB1171" s="5">
        <f>SUM(TBL_DATA[[#This Row],[Consumer.Discretionary.1]:[Utilities.1]])*SQRT(252)</f>
        <v>0.15853092544712213</v>
      </c>
      <c r="AC1171" s="5">
        <v>6.664164769416997E-2</v>
      </c>
      <c r="AD1171" s="5">
        <v>3.0850765616234999E-2</v>
      </c>
      <c r="AE1171" s="5">
        <v>7.4738394664241009E-2</v>
      </c>
      <c r="AF1171" s="5">
        <v>0.13231709450780299</v>
      </c>
      <c r="AG1171" s="5">
        <v>0</v>
      </c>
      <c r="AH1171" s="5">
        <v>2.7326136769595999E-2</v>
      </c>
      <c r="AI1171" s="13">
        <v>0.117799532085077</v>
      </c>
      <c r="AJ1171" s="13">
        <v>-9.6180540816623E-2</v>
      </c>
      <c r="AK1171" s="13">
        <v>-8.9058863174899996E-3</v>
      </c>
      <c r="AL1171" s="13">
        <v>0.11324301715959301</v>
      </c>
      <c r="AM1171" s="13">
        <v>-0.13539652348435099</v>
      </c>
      <c r="AN1171" s="13">
        <v>0.82785684423817707</v>
      </c>
      <c r="AO1171" s="13">
        <v>-0.50542320635992588</v>
      </c>
      <c r="AP1171" s="13">
        <v>0.32243363787825119</v>
      </c>
      <c r="AQ1171" s="13">
        <v>1.3332800505981028</v>
      </c>
      <c r="AR1171" s="19">
        <v>3.2090477192577983E-3</v>
      </c>
      <c r="AS1171" s="19">
        <v>8.5077232505760406E-4</v>
      </c>
      <c r="AT1171" s="19">
        <v>2.5633454694769875E-3</v>
      </c>
      <c r="AU1171" s="19">
        <v>1.1595229628266221E-3</v>
      </c>
      <c r="AV1171" s="19">
        <v>-2.1273597397563321E-5</v>
      </c>
      <c r="AW1171" s="19">
        <v>-1.0378415776046883E-3</v>
      </c>
      <c r="AX1171" s="19">
        <v>6.1408844123302347E-4</v>
      </c>
      <c r="AY1171" s="19">
        <v>2.2108063825441648E-3</v>
      </c>
      <c r="AZ1171" s="19">
        <v>-1.3260958110924606E-3</v>
      </c>
      <c r="BA1171" s="19">
        <v>1.7824580575227086E-3</v>
      </c>
      <c r="BB1171" s="19">
        <v>-1.8320756443097387E-5</v>
      </c>
      <c r="BC1171" s="19">
        <v>2.3257389461474663E-3</v>
      </c>
      <c r="BD1171" s="19">
        <v>-1.2374384005229809E-3</v>
      </c>
      <c r="BE1171" s="19">
        <v>1.4833619825516727E-3</v>
      </c>
      <c r="BF1171" s="19">
        <v>2.2907846266698273E-3</v>
      </c>
      <c r="BG1171" s="19">
        <v>-1.8467610061224704E-4</v>
      </c>
      <c r="BH1171" s="19">
        <v>5.308738561147359E-3</v>
      </c>
      <c r="BI1171" t="s">
        <v>889</v>
      </c>
      <c r="BJ1171" t="s">
        <v>858</v>
      </c>
      <c r="BK1171" s="5">
        <v>6.9774508476257324E-2</v>
      </c>
      <c r="BL1171" s="5" t="s">
        <v>1317</v>
      </c>
      <c r="BM1171" s="5" t="s">
        <v>858</v>
      </c>
      <c r="BN1171" s="5">
        <v>-5.4167680442333221E-2</v>
      </c>
      <c r="BO1171" s="5">
        <f xml:space="preserve"> IF(ISBLANK(TBL_DATA[[#This Row],[SMALL.CAP]]),"",  SUM(TBL_DATA[[#This Row],[LARGE.CAP]:[SMALL.CAP]])*SQRT(252))</f>
        <v>0.15853092544712208</v>
      </c>
    </row>
    <row r="1172" spans="1:67" x14ac:dyDescent="0.25">
      <c r="A1172" s="3">
        <f>DATE(YEAR(TBL_DATA[[#This Row],[Date]]), MONTH(TBL_DATA[[#This Row],[Date]]), DAY(TBL_DATA[[#This Row],[Date]]))</f>
        <v>42439</v>
      </c>
      <c r="B1172" s="73" t="s">
        <v>1331</v>
      </c>
      <c r="C1172" s="11">
        <v>-5.9186322659005707E-3</v>
      </c>
      <c r="D1172" s="6">
        <v>0.23728000005063654</v>
      </c>
      <c r="E1172" s="83">
        <v>4.8933360211376176E-3</v>
      </c>
      <c r="F1172" s="55">
        <v>0.37653580314128776</v>
      </c>
      <c r="G1172" s="121">
        <v>0.44231408976529779</v>
      </c>
      <c r="H1172" s="120">
        <v>5.2415580805582765E-3</v>
      </c>
      <c r="I1172" s="55">
        <v>0.14951756895214774</v>
      </c>
      <c r="J1172" s="6">
        <v>0.88648331000089353</v>
      </c>
      <c r="K1172" s="6">
        <v>0.43763085752812247</v>
      </c>
      <c r="L1172" s="6">
        <v>5.2635203657808872E-3</v>
      </c>
      <c r="M1172" s="6">
        <v>0.1114206882321178</v>
      </c>
      <c r="N1172" s="6">
        <v>7.9198171066771447E-2</v>
      </c>
      <c r="O1172" s="6">
        <v>-2.0420823984697245E-2</v>
      </c>
      <c r="P1172" s="55">
        <v>-1.8692014046738939E-2</v>
      </c>
      <c r="Q1172" s="55">
        <v>-1.6332516248509846E-2</v>
      </c>
      <c r="R1172" s="6">
        <v>-2.1122310290719759E-2</v>
      </c>
      <c r="S1172" s="83">
        <v>7.2696530260718248E-2</v>
      </c>
      <c r="T1172" s="87">
        <v>-0.29055458651144528</v>
      </c>
      <c r="U1172" s="83">
        <v>9.2718118022843576E-2</v>
      </c>
      <c r="V1172" s="83">
        <v>7.2117367969163432E-2</v>
      </c>
      <c r="W1172" s="29">
        <v>1.2856558778252805</v>
      </c>
      <c r="X1172">
        <v>0.66506698141262266</v>
      </c>
      <c r="Y1172">
        <v>0.66153673936382573</v>
      </c>
      <c r="Z1172" s="5">
        <v>0</v>
      </c>
      <c r="AA1172">
        <v>0</v>
      </c>
      <c r="AB1172" s="5">
        <f>SUM(TBL_DATA[[#This Row],[Consumer.Discretionary.1]:[Utilities.1]])*SQRT(252)</f>
        <v>0.16378616822121869</v>
      </c>
      <c r="AC1172" s="5">
        <v>7.1338578812798037E-2</v>
      </c>
      <c r="AD1172" s="5">
        <v>3.0303782704857996E-2</v>
      </c>
      <c r="AE1172" s="5">
        <v>6.7783374989461007E-2</v>
      </c>
      <c r="AF1172" s="5">
        <v>0.134121472288315</v>
      </c>
      <c r="AG1172" s="5">
        <v>0</v>
      </c>
      <c r="AH1172" s="5">
        <v>2.7696607448516999E-2</v>
      </c>
      <c r="AI1172" s="13">
        <v>0.11966023551674</v>
      </c>
      <c r="AJ1172" s="13">
        <v>-9.6285528498784995E-2</v>
      </c>
      <c r="AK1172" s="13">
        <v>-9.0547541407719999E-3</v>
      </c>
      <c r="AL1172" s="13">
        <v>0.11327052846479399</v>
      </c>
      <c r="AM1172" s="13">
        <v>-0.13993647332185699</v>
      </c>
      <c r="AN1172" s="13">
        <v>0.82682720244907415</v>
      </c>
      <c r="AO1172" s="13">
        <v>-0.50792937818500494</v>
      </c>
      <c r="AP1172" s="13">
        <v>0.31889782426406921</v>
      </c>
      <c r="AQ1172" s="13">
        <v>1.3347565806340791</v>
      </c>
      <c r="AR1172" s="19">
        <v>3.4610627820258568E-3</v>
      </c>
      <c r="AS1172" s="19">
        <v>7.9972257446588328E-4</v>
      </c>
      <c r="AT1172" s="19">
        <v>2.9358047112740984E-3</v>
      </c>
      <c r="AU1172" s="19">
        <v>1.1712577991280775E-3</v>
      </c>
      <c r="AV1172" s="19">
        <v>-1.857220137670548E-5</v>
      </c>
      <c r="AW1172" s="19">
        <v>-1.0531976668626216E-3</v>
      </c>
      <c r="AX1172" s="19">
        <v>5.9790344160498316E-4</v>
      </c>
      <c r="AY1172" s="19">
        <v>2.0285429083763472E-3</v>
      </c>
      <c r="AZ1172" s="19">
        <v>-1.3758780643294444E-3</v>
      </c>
      <c r="BA1172" s="19">
        <v>1.7892771611088603E-3</v>
      </c>
      <c r="BB1172" s="19">
        <v>-1.8364652426409937E-5</v>
      </c>
      <c r="BC1172" s="19">
        <v>2.2573193346399813E-3</v>
      </c>
      <c r="BD1172" s="19">
        <v>-1.2613056485364601E-3</v>
      </c>
      <c r="BE1172" s="19">
        <v>1.8231241437918462E-3</v>
      </c>
      <c r="BF1172" s="19">
        <v>2.1832751243609757E-3</v>
      </c>
      <c r="BG1172" s="19">
        <v>-2.85003336813302E-4</v>
      </c>
      <c r="BH1172" s="19">
        <v>5.600149175545883E-3</v>
      </c>
      <c r="BI1172" t="s">
        <v>889</v>
      </c>
      <c r="BJ1172" t="s">
        <v>858</v>
      </c>
      <c r="BK1172" s="5">
        <v>7.0935614407062531E-2</v>
      </c>
      <c r="BL1172" s="5" t="s">
        <v>1317</v>
      </c>
      <c r="BM1172" s="5" t="s">
        <v>858</v>
      </c>
      <c r="BN1172" s="5">
        <v>-5.407286062836647E-2</v>
      </c>
      <c r="BO1172" s="5">
        <f xml:space="preserve"> IF(ISBLANK(TBL_DATA[[#This Row],[SMALL.CAP]]),"",  SUM(TBL_DATA[[#This Row],[LARGE.CAP]:[SMALL.CAP]])*SQRT(252))</f>
        <v>0.16378616822121866</v>
      </c>
    </row>
    <row r="1173" spans="1:67" x14ac:dyDescent="0.25">
      <c r="A1173" s="3">
        <f>DATE(YEAR(TBL_DATA[[#This Row],[Date]]), MONTH(TBL_DATA[[#This Row],[Date]]), DAY(TBL_DATA[[#This Row],[Date]]))</f>
        <v>42440</v>
      </c>
      <c r="B1173" s="73" t="s">
        <v>1332</v>
      </c>
      <c r="C1173" s="11">
        <v>8.0502441933903452E-3</v>
      </c>
      <c r="D1173" s="6">
        <v>0.24724040618664223</v>
      </c>
      <c r="E1173" s="83">
        <v>2.0474989702861102E-2</v>
      </c>
      <c r="F1173" s="55">
        <v>0.37789138563238245</v>
      </c>
      <c r="G1173" s="121">
        <v>0.45020159434028328</v>
      </c>
      <c r="H1173" s="120">
        <v>5.2391491102191014E-3</v>
      </c>
      <c r="I1173" s="55">
        <v>0.16871995830704445</v>
      </c>
      <c r="J1173" s="6">
        <v>0.88779933329296978</v>
      </c>
      <c r="K1173" s="6">
        <v>0.44748162026073973</v>
      </c>
      <c r="L1173" s="6">
        <v>5.2520927348171697E-3</v>
      </c>
      <c r="M1173" s="6">
        <v>0.11216549862465842</v>
      </c>
      <c r="N1173" s="6">
        <v>7.8573382555356772E-2</v>
      </c>
      <c r="O1173" s="6">
        <v>-1.2534972411013867E-2</v>
      </c>
      <c r="P1173" s="55">
        <v>-1.8609487099236922E-2</v>
      </c>
      <c r="Q1173" s="55">
        <v>-1.6234216839814294E-2</v>
      </c>
      <c r="R1173" s="6">
        <v>-1.6908087582437781E-2</v>
      </c>
      <c r="S1173" s="83">
        <v>7.281277737345572E-2</v>
      </c>
      <c r="T1173" s="87">
        <v>-0.23221319378762928</v>
      </c>
      <c r="U1173" s="83">
        <v>9.3067741815048288E-2</v>
      </c>
      <c r="V1173" s="83">
        <v>7.2104904679077264E-2</v>
      </c>
      <c r="W1173" s="29">
        <v>1.2907269239072141</v>
      </c>
      <c r="X1173">
        <v>0.67097063597469253</v>
      </c>
      <c r="Y1173">
        <v>0.66894067020980252</v>
      </c>
      <c r="Z1173" s="5">
        <v>0</v>
      </c>
      <c r="AA1173">
        <v>0</v>
      </c>
      <c r="AB1173" s="5">
        <f>SUM(TBL_DATA[[#This Row],[Consumer.Discretionary.1]:[Utilities.1]])*SQRT(252)</f>
        <v>0.15970016073559001</v>
      </c>
      <c r="AC1173" s="5">
        <v>9.1836556896159036E-2</v>
      </c>
      <c r="AD1173" s="5">
        <v>4.0385500793041998E-2</v>
      </c>
      <c r="AE1173" s="5">
        <v>7.8347783808014007E-2</v>
      </c>
      <c r="AF1173" s="5">
        <v>0.17382329413755801</v>
      </c>
      <c r="AG1173" s="5">
        <v>0</v>
      </c>
      <c r="AH1173" s="5">
        <v>3.3928004323666001E-2</v>
      </c>
      <c r="AI1173" s="13">
        <v>0.15488821846776499</v>
      </c>
      <c r="AJ1173" s="13">
        <v>-0.12202651832019601</v>
      </c>
      <c r="AK1173" s="13">
        <v>-1.1402846441865001E-2</v>
      </c>
      <c r="AL1173" s="13">
        <v>0.14413874476932198</v>
      </c>
      <c r="AM1173" s="13">
        <v>-0.163122244872628</v>
      </c>
      <c r="AN1173" s="13">
        <v>1.0424651331116519</v>
      </c>
      <c r="AO1173" s="13">
        <v>-0.62166863955081508</v>
      </c>
      <c r="AP1173" s="13">
        <v>0.42079649356083682</v>
      </c>
      <c r="AQ1173" s="13">
        <v>1.664133772662467</v>
      </c>
      <c r="AR1173" s="19">
        <v>3.2983456827488503E-3</v>
      </c>
      <c r="AS1173" s="19">
        <v>7.7033281112096964E-4</v>
      </c>
      <c r="AT1173" s="19">
        <v>3.0028702683937824E-3</v>
      </c>
      <c r="AU1173" s="19">
        <v>1.1595455262357771E-3</v>
      </c>
      <c r="AV1173" s="19">
        <v>-1.8145399363501948E-5</v>
      </c>
      <c r="AW1173" s="19">
        <v>-1.0237298441062017E-3</v>
      </c>
      <c r="AX1173" s="19">
        <v>5.6572691809915769E-4</v>
      </c>
      <c r="AY1173" s="19">
        <v>1.9090213338184613E-3</v>
      </c>
      <c r="AZ1173" s="19">
        <v>-1.3455298814468331E-3</v>
      </c>
      <c r="BA1173" s="19">
        <v>1.7571810866670106E-3</v>
      </c>
      <c r="BB1173" s="19">
        <v>-1.5453986848112867E-5</v>
      </c>
      <c r="BC1173" s="19">
        <v>2.1895063986067018E-3</v>
      </c>
      <c r="BD1173" s="19">
        <v>-1.2245843985775582E-3</v>
      </c>
      <c r="BE1173" s="19">
        <v>1.730693147360087E-3</v>
      </c>
      <c r="BF1173" s="19">
        <v>2.1071645330912108E-3</v>
      </c>
      <c r="BG1173" s="19">
        <v>-2.8469055772789429E-4</v>
      </c>
      <c r="BH1173" s="19">
        <v>5.542075392566812E-3</v>
      </c>
      <c r="BI1173" t="s">
        <v>889</v>
      </c>
      <c r="BJ1173" t="s">
        <v>858</v>
      </c>
      <c r="BK1173" s="5">
        <v>9.2048875987529755E-2</v>
      </c>
      <c r="BL1173" s="5" t="s">
        <v>1317</v>
      </c>
      <c r="BM1173" s="5" t="s">
        <v>858</v>
      </c>
      <c r="BN1173" s="5">
        <v>-6.9714516401290894E-2</v>
      </c>
      <c r="BO1173" s="5">
        <f xml:space="preserve"> IF(ISBLANK(TBL_DATA[[#This Row],[SMALL.CAP]]),"",  SUM(TBL_DATA[[#This Row],[LARGE.CAP]:[SMALL.CAP]])*SQRT(252))</f>
        <v>0.15970016073559001</v>
      </c>
    </row>
    <row r="1174" spans="1:67" x14ac:dyDescent="0.25">
      <c r="A1174" s="3">
        <f>DATE(YEAR(TBL_DATA[[#This Row],[Date]]), MONTH(TBL_DATA[[#This Row],[Date]]), DAY(TBL_DATA[[#This Row],[Date]]))</f>
        <v>42443</v>
      </c>
      <c r="B1174" s="73" t="s">
        <v>1333</v>
      </c>
      <c r="C1174" s="11">
        <v>-1.1636075789685078E-3</v>
      </c>
      <c r="D1174" s="6">
        <v>0.24578910779720764</v>
      </c>
      <c r="E1174" s="83">
        <v>2.1118736164179808E-2</v>
      </c>
      <c r="F1174" s="55">
        <v>0.37821937771851344</v>
      </c>
      <c r="G1174" s="121">
        <v>0.45055655981345116</v>
      </c>
      <c r="H1174" s="120">
        <v>5.2387286278780826E-3</v>
      </c>
      <c r="I1174" s="55">
        <v>0.15656397828604773</v>
      </c>
      <c r="J1174" s="6">
        <v>0.88824573247263916</v>
      </c>
      <c r="K1174" s="6">
        <v>0.44734577823277555</v>
      </c>
      <c r="L1174" s="6">
        <v>5.2540131051692571E-3</v>
      </c>
      <c r="M1174" s="6">
        <v>0.1121927197251851</v>
      </c>
      <c r="N1174" s="6">
        <v>7.8607839154767337E-2</v>
      </c>
      <c r="O1174" s="6">
        <v>-1.3683994201082794E-2</v>
      </c>
      <c r="P1174" s="55">
        <v>-1.8632874881478113E-2</v>
      </c>
      <c r="Q1174" s="55">
        <v>-1.6257028175008022E-2</v>
      </c>
      <c r="R1174" s="6">
        <v>-2.7967849715538562E-2</v>
      </c>
      <c r="S1174" s="83">
        <v>7.2470205637328408E-2</v>
      </c>
      <c r="T1174" s="87">
        <v>-0.38592204161116256</v>
      </c>
      <c r="U1174" s="83">
        <v>7.7240233911921585E-2</v>
      </c>
      <c r="V1174" s="83">
        <v>7.1638476180106062E-2</v>
      </c>
      <c r="W1174" s="29">
        <v>1.0781948197464748</v>
      </c>
      <c r="X1174">
        <v>0.67123510025433797</v>
      </c>
      <c r="Y1174">
        <v>0.66883912731895079</v>
      </c>
      <c r="Z1174" s="5">
        <v>0</v>
      </c>
      <c r="AA1174">
        <v>0</v>
      </c>
      <c r="AB1174" s="5">
        <f>SUM(TBL_DATA[[#This Row],[Consumer.Discretionary.1]:[Utilities.1]])*SQRT(252)</f>
        <v>0.15589847948471219</v>
      </c>
      <c r="AC1174" s="5">
        <v>6.7510170288845012E-2</v>
      </c>
      <c r="AD1174" s="5">
        <v>3.2834974543637992E-2</v>
      </c>
      <c r="AE1174" s="5">
        <v>7.6958477727781999E-2</v>
      </c>
      <c r="AF1174" s="5">
        <v>0.15925185034137301</v>
      </c>
      <c r="AG1174" s="5">
        <v>0</v>
      </c>
      <c r="AH1174" s="5">
        <v>2.8495592182598999E-2</v>
      </c>
      <c r="AI1174" s="13">
        <v>0.134401293381987</v>
      </c>
      <c r="AJ1174" s="13">
        <v>-0.12096483092969401</v>
      </c>
      <c r="AK1174" s="13">
        <v>-1.1487418953470999E-2</v>
      </c>
      <c r="AL1174" s="13">
        <v>0.13424135487477401</v>
      </c>
      <c r="AM1174" s="13">
        <v>-0.14188804902298199</v>
      </c>
      <c r="AN1174" s="13">
        <v>0.93708546950741611</v>
      </c>
      <c r="AO1174" s="13">
        <v>-0.57773205507256498</v>
      </c>
      <c r="AP1174" s="13">
        <v>0.35935341443485114</v>
      </c>
      <c r="AQ1174" s="13">
        <v>1.5148175245799811</v>
      </c>
      <c r="AR1174" s="19">
        <v>3.2065566564691123E-3</v>
      </c>
      <c r="AS1174" s="19">
        <v>7.478907634970146E-4</v>
      </c>
      <c r="AT1174" s="19">
        <v>2.7761069211187442E-3</v>
      </c>
      <c r="AU1174" s="19">
        <v>1.2165404487619038E-3</v>
      </c>
      <c r="AV1174" s="19">
        <v>-1.7208223493366858E-5</v>
      </c>
      <c r="AW1174" s="19">
        <v>-1.0238234052167199E-3</v>
      </c>
      <c r="AX1174" s="19">
        <v>5.4358820639404477E-4</v>
      </c>
      <c r="AY1174" s="19">
        <v>1.9899124564686172E-3</v>
      </c>
      <c r="AZ1174" s="19">
        <v>-1.4020415326123131E-3</v>
      </c>
      <c r="BA1174" s="19">
        <v>1.7989010984961686E-3</v>
      </c>
      <c r="BB1174" s="19">
        <v>-1.5742282986693194E-5</v>
      </c>
      <c r="BC1174" s="19">
        <v>2.1943201833362E-3</v>
      </c>
      <c r="BD1174" s="19">
        <v>-1.2825719063516681E-3</v>
      </c>
      <c r="BE1174" s="19">
        <v>1.6656303926436736E-3</v>
      </c>
      <c r="BF1174" s="19">
        <v>2.057309781310085E-3</v>
      </c>
      <c r="BG1174" s="19">
        <v>-3.0244950497978584E-4</v>
      </c>
      <c r="BH1174" s="19">
        <v>5.4884421609380065E-3</v>
      </c>
      <c r="BI1174" t="s">
        <v>978</v>
      </c>
      <c r="BJ1174" t="s">
        <v>858</v>
      </c>
      <c r="BK1174" s="5">
        <v>7.7339082956314087E-2</v>
      </c>
      <c r="BL1174" s="5" t="s">
        <v>1317</v>
      </c>
      <c r="BM1174" s="5" t="s">
        <v>858</v>
      </c>
      <c r="BN1174" s="5">
        <v>-6.9094218313694E-2</v>
      </c>
      <c r="BO1174" s="5">
        <f xml:space="preserve"> IF(ISBLANK(TBL_DATA[[#This Row],[SMALL.CAP]]),"",  SUM(TBL_DATA[[#This Row],[LARGE.CAP]:[SMALL.CAP]])*SQRT(252))</f>
        <v>0.15589847948471219</v>
      </c>
    </row>
    <row r="1175" spans="1:67" x14ac:dyDescent="0.25">
      <c r="A1175" s="3">
        <f>DATE(YEAR(TBL_DATA[[#This Row],[Date]]), MONTH(TBL_DATA[[#This Row],[Date]]), DAY(TBL_DATA[[#This Row],[Date]]))</f>
        <v>42444</v>
      </c>
      <c r="B1175" s="73" t="s">
        <v>1334</v>
      </c>
      <c r="C1175" s="11">
        <v>-6.5003734562403166E-3</v>
      </c>
      <c r="D1175" s="6">
        <v>0.23769101334880949</v>
      </c>
      <c r="E1175" s="83">
        <v>-1.1400129208146037E-2</v>
      </c>
      <c r="F1175" s="55">
        <v>0.38389614767263469</v>
      </c>
      <c r="G1175" s="121">
        <v>0.44419963795617973</v>
      </c>
      <c r="H1175" s="120">
        <v>5.2830409064125762E-3</v>
      </c>
      <c r="I1175" s="55">
        <v>0.14016820217199055</v>
      </c>
      <c r="J1175" s="6">
        <v>0.89758002189189157</v>
      </c>
      <c r="K1175" s="6">
        <v>0.44704829277961872</v>
      </c>
      <c r="L1175" s="6">
        <v>5.2694848762093105E-3</v>
      </c>
      <c r="M1175" s="6">
        <v>0.1124928270522205</v>
      </c>
      <c r="N1175" s="6">
        <v>7.9025773867102064E-2</v>
      </c>
      <c r="O1175" s="6">
        <v>-2.0095416584642978E-2</v>
      </c>
      <c r="P1175" s="55">
        <v>-1.8705438723672699E-2</v>
      </c>
      <c r="Q1175" s="55">
        <v>-1.6323236800872432E-2</v>
      </c>
      <c r="R1175" s="6">
        <v>-4.7115544773896789E-2</v>
      </c>
      <c r="S1175" s="83">
        <v>7.2710126566431513E-2</v>
      </c>
      <c r="T1175" s="87">
        <v>-0.64799151093279606</v>
      </c>
      <c r="U1175" s="83">
        <v>6.267896240564208E-2</v>
      </c>
      <c r="V1175" s="83">
        <v>7.161654816134809E-2</v>
      </c>
      <c r="W1175" s="29">
        <v>0.87520222650817903</v>
      </c>
      <c r="X1175">
        <v>0.66648303651044238</v>
      </c>
      <c r="Y1175">
        <v>0.66861670094278891</v>
      </c>
      <c r="Z1175" s="5">
        <v>0</v>
      </c>
      <c r="AA1175">
        <v>0</v>
      </c>
      <c r="AB1175" s="5">
        <f>SUM(TBL_DATA[[#This Row],[Consumer.Discretionary.1]:[Utilities.1]])*SQRT(252)</f>
        <v>0.15115173649397123</v>
      </c>
      <c r="AC1175" s="5">
        <v>6.5958507686463011E-2</v>
      </c>
      <c r="AD1175" s="5">
        <v>3.2137508179251012E-2</v>
      </c>
      <c r="AE1175" s="5">
        <v>6.1424148553265001E-2</v>
      </c>
      <c r="AF1175" s="5">
        <v>0.146118892819082</v>
      </c>
      <c r="AG1175" s="5">
        <v>0</v>
      </c>
      <c r="AH1175" s="5">
        <v>2.8721834253043001E-2</v>
      </c>
      <c r="AI1175" s="13">
        <v>0.13713955479940601</v>
      </c>
      <c r="AJ1175" s="13">
        <v>-0.10388348413962599</v>
      </c>
      <c r="AK1175" s="13">
        <v>-9.0272507225100003E-3</v>
      </c>
      <c r="AL1175" s="13">
        <v>0.13468556035847504</v>
      </c>
      <c r="AM1175" s="13">
        <v>-0.15705929620267001</v>
      </c>
      <c r="AN1175" s="13">
        <v>0.89918786161710496</v>
      </c>
      <c r="AO1175" s="13">
        <v>-0.56297188603292592</v>
      </c>
      <c r="AP1175" s="13">
        <v>0.33621597558417904</v>
      </c>
      <c r="AQ1175" s="13">
        <v>1.462159747650031</v>
      </c>
      <c r="AR1175" s="19">
        <v>3.1106773016633211E-3</v>
      </c>
      <c r="AS1175" s="19">
        <v>7.2503444318831444E-4</v>
      </c>
      <c r="AT1175" s="19">
        <v>2.6909441770188352E-3</v>
      </c>
      <c r="AU1175" s="19">
        <v>1.1800402705930307E-3</v>
      </c>
      <c r="AV1175" s="19">
        <v>-1.6670531983529664E-5</v>
      </c>
      <c r="AW1175" s="19">
        <v>-9.96933744262331E-4</v>
      </c>
      <c r="AX1175" s="19">
        <v>5.2697489939045647E-4</v>
      </c>
      <c r="AY1175" s="19">
        <v>1.9326077073178452E-3</v>
      </c>
      <c r="AZ1175" s="19">
        <v>-1.3583716744156864E-3</v>
      </c>
      <c r="BA1175" s="19">
        <v>1.7427146809486608E-3</v>
      </c>
      <c r="BB1175" s="19">
        <v>-1.535312473001341E-5</v>
      </c>
      <c r="BC1175" s="19">
        <v>2.1256278918115323E-3</v>
      </c>
      <c r="BD1175" s="19">
        <v>-1.2424841679943741E-3</v>
      </c>
      <c r="BE1175" s="19">
        <v>1.6117581328452956E-3</v>
      </c>
      <c r="BF1175" s="19">
        <v>1.9947505765146941E-3</v>
      </c>
      <c r="BG1175" s="19">
        <v>-2.9273854617482619E-4</v>
      </c>
      <c r="BH1175" s="19">
        <v>5.32475051772658E-3</v>
      </c>
      <c r="BI1175" t="s">
        <v>978</v>
      </c>
      <c r="BJ1175" t="s">
        <v>858</v>
      </c>
      <c r="BK1175" s="5">
        <v>8.0885931849479675E-2</v>
      </c>
      <c r="BL1175" s="5" t="s">
        <v>1317</v>
      </c>
      <c r="BM1175" s="5" t="s">
        <v>858</v>
      </c>
      <c r="BN1175" s="5">
        <v>-6.7970506846904755E-2</v>
      </c>
      <c r="BO1175" s="5">
        <f xml:space="preserve"> IF(ISBLANK(TBL_DATA[[#This Row],[SMALL.CAP]]),"",  SUM(TBL_DATA[[#This Row],[LARGE.CAP]:[SMALL.CAP]])*SQRT(252))</f>
        <v>0.15115173649397121</v>
      </c>
    </row>
    <row r="1176" spans="1:67" x14ac:dyDescent="0.25">
      <c r="A1176" s="3">
        <f>DATE(YEAR(TBL_DATA[[#This Row],[Date]]), MONTH(TBL_DATA[[#This Row],[Date]]), DAY(TBL_DATA[[#This Row],[Date]]))</f>
        <v>42445</v>
      </c>
      <c r="B1176" s="73" t="s">
        <v>1335</v>
      </c>
      <c r="C1176" s="11">
        <v>1.1635025281765523E-3</v>
      </c>
      <c r="D1176" s="6">
        <v>0.23913106997194222</v>
      </c>
      <c r="E1176" s="83">
        <v>1.5208018099614806E-2</v>
      </c>
      <c r="F1176" s="55">
        <v>0.38708974202454133</v>
      </c>
      <c r="G1176" s="121">
        <v>0.4570208344913127</v>
      </c>
      <c r="H1176" s="120">
        <v>5.1931625107302813E-3</v>
      </c>
      <c r="I1176" s="55">
        <v>0.14575936634826436</v>
      </c>
      <c r="J1176" s="6">
        <v>0.88666393437152791</v>
      </c>
      <c r="K1176" s="6">
        <v>0.44437824631902811</v>
      </c>
      <c r="L1176" s="6">
        <v>5.2532727607548678E-3</v>
      </c>
      <c r="M1176" s="6">
        <v>0.11187694554891582</v>
      </c>
      <c r="N1176" s="6">
        <v>7.8156952007111452E-2</v>
      </c>
      <c r="O1176" s="6">
        <v>-1.8955295124467364E-2</v>
      </c>
      <c r="P1176" s="55">
        <v>-1.8491645909032961E-2</v>
      </c>
      <c r="Q1176" s="55">
        <v>-1.6122486187587527E-2</v>
      </c>
      <c r="R1176" s="6">
        <v>-4.4017726393351664E-2</v>
      </c>
      <c r="S1176" s="83">
        <v>7.2650453482142066E-2</v>
      </c>
      <c r="T1176" s="87">
        <v>-0.60588371143714193</v>
      </c>
      <c r="U1176" s="83">
        <v>5.9911656010993353E-2</v>
      </c>
      <c r="V1176" s="83">
        <v>7.166015425222845E-2</v>
      </c>
      <c r="W1176" s="29">
        <v>0.8360525683508454</v>
      </c>
      <c r="X1176">
        <v>0.67603316079265863</v>
      </c>
      <c r="Y1176">
        <v>0.66661701622372949</v>
      </c>
      <c r="Z1176" s="5">
        <v>0</v>
      </c>
      <c r="AA1176">
        <v>0</v>
      </c>
      <c r="AB1176" s="5">
        <f>SUM(TBL_DATA[[#This Row],[Consumer.Discretionary.1]:[Utilities.1]])*SQRT(252)</f>
        <v>0.14662852024950701</v>
      </c>
      <c r="AC1176" s="5">
        <v>6.7256653117570994E-2</v>
      </c>
      <c r="AD1176" s="5">
        <v>3.1900149765847E-2</v>
      </c>
      <c r="AE1176" s="5">
        <v>6.2109207502582996E-2</v>
      </c>
      <c r="AF1176" s="5">
        <v>0.14442663145549997</v>
      </c>
      <c r="AG1176" s="5">
        <v>0</v>
      </c>
      <c r="AH1176" s="5">
        <v>2.7297177758987001E-2</v>
      </c>
      <c r="AI1176" s="13">
        <v>0.13773422432311805</v>
      </c>
      <c r="AJ1176" s="13">
        <v>-0.103970540204235</v>
      </c>
      <c r="AK1176" s="13">
        <v>-9.0035595995070009E-3</v>
      </c>
      <c r="AL1176" s="13">
        <v>0.13491457273372501</v>
      </c>
      <c r="AM1176" s="13">
        <v>-0.14786774913718501</v>
      </c>
      <c r="AN1176" s="13">
        <v>0.89442818836304216</v>
      </c>
      <c r="AO1176" s="13">
        <v>-0.54963142064663784</v>
      </c>
      <c r="AP1176" s="13">
        <v>0.34479676771640433</v>
      </c>
      <c r="AQ1176" s="13">
        <v>1.44405960900968</v>
      </c>
      <c r="AR1176" s="19">
        <v>3.0181149118336417E-3</v>
      </c>
      <c r="AS1176" s="19">
        <v>6.9723920801908427E-4</v>
      </c>
      <c r="AT1176" s="19">
        <v>2.5868283780712126E-3</v>
      </c>
      <c r="AU1176" s="19">
        <v>1.1405945968397564E-3</v>
      </c>
      <c r="AV1176" s="19">
        <v>-1.607812177348703E-5</v>
      </c>
      <c r="AW1176" s="19">
        <v>-9.5218703249340137E-4</v>
      </c>
      <c r="AX1176" s="19">
        <v>5.1233167084919064E-4</v>
      </c>
      <c r="AY1176" s="19">
        <v>1.8944424873813578E-3</v>
      </c>
      <c r="AZ1176" s="19">
        <v>-1.3050330553248017E-3</v>
      </c>
      <c r="BA1176" s="19">
        <v>1.6754537412542641E-3</v>
      </c>
      <c r="BB1176" s="19">
        <v>-1.4978220618863745E-5</v>
      </c>
      <c r="BC1176" s="19">
        <v>2.0472500389022916E-3</v>
      </c>
      <c r="BD1176" s="19">
        <v>-1.1946795082846159E-3</v>
      </c>
      <c r="BE1176" s="19">
        <v>1.5354210228354695E-3</v>
      </c>
      <c r="BF1176" s="19">
        <v>1.9354675726381955E-3</v>
      </c>
      <c r="BG1176" s="19">
        <v>-2.7838078622732321E-4</v>
      </c>
      <c r="BH1176" s="19">
        <v>5.1916502241739345E-3</v>
      </c>
      <c r="BI1176" t="s">
        <v>978</v>
      </c>
      <c r="BJ1176" t="s">
        <v>858</v>
      </c>
      <c r="BK1176" s="5">
        <v>8.168444037437439E-2</v>
      </c>
      <c r="BL1176" s="5" t="s">
        <v>1317</v>
      </c>
      <c r="BM1176" s="5" t="s">
        <v>858</v>
      </c>
      <c r="BN1176" s="5">
        <v>-6.8582825362682343E-2</v>
      </c>
      <c r="BO1176" s="5">
        <f xml:space="preserve"> IF(ISBLANK(TBL_DATA[[#This Row],[SMALL.CAP]]),"",  SUM(TBL_DATA[[#This Row],[LARGE.CAP]:[SMALL.CAP]])*SQRT(252))</f>
        <v>0.14662852024950698</v>
      </c>
    </row>
    <row r="1177" spans="1:67" x14ac:dyDescent="0.25">
      <c r="A1177" s="3">
        <f>DATE(YEAR(TBL_DATA[[#This Row],[Date]]), MONTH(TBL_DATA[[#This Row],[Date]]), DAY(TBL_DATA[[#This Row],[Date]]))</f>
        <v>42446</v>
      </c>
      <c r="B1177" s="73" t="s">
        <v>1336</v>
      </c>
      <c r="C1177" s="11">
        <v>4.1803745588024034E-3</v>
      </c>
      <c r="D1177" s="6">
        <v>0.24431110197187467</v>
      </c>
      <c r="E1177" s="83">
        <v>2.3778999487863439E-2</v>
      </c>
      <c r="F1177" s="55">
        <v>0.3887956045757181</v>
      </c>
      <c r="G1177" s="121">
        <v>0.45710204114703928</v>
      </c>
      <c r="H1177" s="120">
        <v>5.1963264950554665E-3</v>
      </c>
      <c r="I1177" s="55">
        <v>0.16155863754608557</v>
      </c>
      <c r="J1177" s="6">
        <v>0.89551823710353329</v>
      </c>
      <c r="K1177" s="6">
        <v>0.44576378492655883</v>
      </c>
      <c r="L1177" s="6">
        <v>5.2503079420888749E-3</v>
      </c>
      <c r="M1177" s="6">
        <v>0.11195347971593871</v>
      </c>
      <c r="N1177" s="6">
        <v>7.8156952007111452E-2</v>
      </c>
      <c r="O1177" s="6">
        <v>-1.4854160799157801E-2</v>
      </c>
      <c r="P1177" s="55">
        <v>-1.8495480601106989E-2</v>
      </c>
      <c r="Q1177" s="55">
        <v>-1.6124700155526341E-2</v>
      </c>
      <c r="R1177" s="6">
        <v>-3.6755171155415045E-2</v>
      </c>
      <c r="S1177" s="83">
        <v>7.2687101505039209E-2</v>
      </c>
      <c r="T1177" s="87">
        <v>-0.50566290847168949</v>
      </c>
      <c r="U1177" s="83">
        <v>7.2159283445837108E-2</v>
      </c>
      <c r="V1177" s="83">
        <v>7.1548195778047163E-2</v>
      </c>
      <c r="W1177" s="29">
        <v>1.0085409235151872</v>
      </c>
      <c r="X1177">
        <v>0.67609321927308152</v>
      </c>
      <c r="Y1177">
        <v>0.66765543877554001</v>
      </c>
      <c r="Z1177" s="5">
        <v>0</v>
      </c>
      <c r="AA1177">
        <v>0</v>
      </c>
      <c r="AB1177" s="5">
        <f>SUM(TBL_DATA[[#This Row],[Consumer.Discretionary.1]:[Utilities.1]])*SQRT(252)</f>
        <v>0.14617036722058363</v>
      </c>
      <c r="AC1177" s="5">
        <v>6.9441131590833038E-2</v>
      </c>
      <c r="AD1177" s="5">
        <v>3.4992785827162996E-2</v>
      </c>
      <c r="AE1177" s="5">
        <v>7.8183948798498007E-2</v>
      </c>
      <c r="AF1177" s="5">
        <v>0.15101943721067898</v>
      </c>
      <c r="AG1177" s="5">
        <v>0</v>
      </c>
      <c r="AH1177" s="5">
        <v>2.8979044430949001E-2</v>
      </c>
      <c r="AI1177" s="13">
        <v>0.14819328566296899</v>
      </c>
      <c r="AJ1177" s="13">
        <v>-9.9325603656905001E-2</v>
      </c>
      <c r="AK1177" s="13">
        <v>-9.9426386331450001E-3</v>
      </c>
      <c r="AL1177" s="13">
        <v>0.14400461524206598</v>
      </c>
      <c r="AM1177" s="13">
        <v>-0.14451117220844298</v>
      </c>
      <c r="AN1177" s="13">
        <v>0.95775561123767006</v>
      </c>
      <c r="AO1177" s="13">
        <v>-0.55672077697300615</v>
      </c>
      <c r="AP1177" s="13">
        <v>0.40103483426466391</v>
      </c>
      <c r="AQ1177" s="13">
        <v>1.5144763882106762</v>
      </c>
      <c r="AR1177" s="19">
        <v>3.0120676813935117E-3</v>
      </c>
      <c r="AS1177" s="19">
        <v>6.3578240877427126E-4</v>
      </c>
      <c r="AT1177" s="19">
        <v>2.6274893681685206E-3</v>
      </c>
      <c r="AU1177" s="19">
        <v>1.1681457499695383E-3</v>
      </c>
      <c r="AV1177" s="19">
        <v>-1.463341920360043E-5</v>
      </c>
      <c r="AW1177" s="19">
        <v>-9.8120071386931891E-4</v>
      </c>
      <c r="AX1177" s="19">
        <v>5.0137084652700692E-4</v>
      </c>
      <c r="AY1177" s="19">
        <v>1.9356894919578961E-3</v>
      </c>
      <c r="AZ1177" s="19">
        <v>-1.3943314297462193E-3</v>
      </c>
      <c r="BA1177" s="19">
        <v>1.7334414489173068E-3</v>
      </c>
      <c r="BB1177" s="19">
        <v>-1.5953796873396176E-5</v>
      </c>
      <c r="BC1177" s="19">
        <v>2.0823217478650596E-3</v>
      </c>
      <c r="BD1177" s="19">
        <v>-1.2373755240784419E-3</v>
      </c>
      <c r="BE1177" s="19">
        <v>1.7085677569841774E-3</v>
      </c>
      <c r="BF1177" s="19">
        <v>1.8885769773191341E-3</v>
      </c>
      <c r="BG1177" s="19">
        <v>-3.7069851813507367E-4</v>
      </c>
      <c r="BH1177" s="19">
        <v>5.1364751960606614E-3</v>
      </c>
      <c r="BI1177" t="s">
        <v>978</v>
      </c>
      <c r="BJ1177" t="s">
        <v>858</v>
      </c>
      <c r="BK1177" s="5">
        <v>9.0377993881702423E-2</v>
      </c>
      <c r="BL1177" s="5" t="s">
        <v>1317</v>
      </c>
      <c r="BM1177" s="5" t="s">
        <v>858</v>
      </c>
      <c r="BN1177" s="5">
        <v>-7.4911177158355713E-2</v>
      </c>
      <c r="BO1177" s="5">
        <f xml:space="preserve"> IF(ISBLANK(TBL_DATA[[#This Row],[SMALL.CAP]]),"",  SUM(TBL_DATA[[#This Row],[LARGE.CAP]:[SMALL.CAP]])*SQRT(252))</f>
        <v>0.1461703672205836</v>
      </c>
    </row>
    <row r="1178" spans="1:67" x14ac:dyDescent="0.25">
      <c r="A1178" s="3">
        <f>DATE(YEAR(TBL_DATA[[#This Row],[Date]]), MONTH(TBL_DATA[[#This Row],[Date]]), DAY(TBL_DATA[[#This Row],[Date]]))</f>
        <v>42447</v>
      </c>
      <c r="B1178" s="73" t="s">
        <v>1337</v>
      </c>
      <c r="C1178" s="11">
        <v>6.3207966371405157E-3</v>
      </c>
      <c r="D1178" s="6">
        <v>0.2521761394007751</v>
      </c>
      <c r="E1178" s="83">
        <v>5.4521403604264274E-2</v>
      </c>
      <c r="F1178" s="55">
        <v>0.39558514733906014</v>
      </c>
      <c r="G1178" s="121">
        <v>0.4589162511470764</v>
      </c>
      <c r="H1178" s="120">
        <v>5.2131003839968933E-3</v>
      </c>
      <c r="I1178" s="55">
        <v>0.19062661465373187</v>
      </c>
      <c r="J1178" s="6">
        <v>0.90615431580515082</v>
      </c>
      <c r="K1178" s="6">
        <v>0.44683376031744443</v>
      </c>
      <c r="L1178" s="6">
        <v>5.270983734623062E-3</v>
      </c>
      <c r="M1178" s="6">
        <v>0.11250300247902721</v>
      </c>
      <c r="N1178" s="6">
        <v>7.8156952007111452E-2</v>
      </c>
      <c r="O1178" s="6">
        <v>-8.6272542916441264E-3</v>
      </c>
      <c r="P1178" s="55">
        <v>-1.8532642119466362E-2</v>
      </c>
      <c r="Q1178" s="55">
        <v>-1.6150224716960059E-2</v>
      </c>
      <c r="R1178" s="6">
        <v>-3.9315446888974814E-2</v>
      </c>
      <c r="S1178" s="83">
        <v>7.2494624071916952E-2</v>
      </c>
      <c r="T1178" s="87">
        <v>-0.54232223964597226</v>
      </c>
      <c r="U1178" s="83">
        <v>7.4440204918770014E-2</v>
      </c>
      <c r="V1178" s="83">
        <v>7.166696262474273E-2</v>
      </c>
      <c r="W1178" s="29">
        <v>1.0386962443008549</v>
      </c>
      <c r="X1178">
        <v>0.67743357692623751</v>
      </c>
      <c r="Y1178">
        <v>0.66845625161071276</v>
      </c>
      <c r="Z1178" s="5">
        <v>0</v>
      </c>
      <c r="AA1178">
        <v>0</v>
      </c>
      <c r="AB1178" s="5">
        <f>SUM(TBL_DATA[[#This Row],[Consumer.Discretionary.1]:[Utilities.1]])*SQRT(252)</f>
        <v>0.14192894807972325</v>
      </c>
      <c r="AC1178" s="5">
        <v>7.7490656436300001E-2</v>
      </c>
      <c r="AD1178" s="5">
        <v>3.4691195792019992E-2</v>
      </c>
      <c r="AE1178" s="5">
        <v>8.0342566336792987E-2</v>
      </c>
      <c r="AF1178" s="5">
        <v>0.14213728635301404</v>
      </c>
      <c r="AG1178" s="5">
        <v>0</v>
      </c>
      <c r="AH1178" s="5">
        <v>2.8658908896335999E-2</v>
      </c>
      <c r="AI1178" s="13">
        <v>0.14965801968607703</v>
      </c>
      <c r="AJ1178" s="13">
        <v>-8.7196047039379998E-2</v>
      </c>
      <c r="AK1178" s="13">
        <v>-9.7231426451069997E-3</v>
      </c>
      <c r="AL1178" s="13">
        <v>0.15270391237803999</v>
      </c>
      <c r="AM1178" s="13">
        <v>-0.13044617250632198</v>
      </c>
      <c r="AN1178" s="13">
        <v>0.94101832244847194</v>
      </c>
      <c r="AO1178" s="13">
        <v>-0.50270113876070088</v>
      </c>
      <c r="AP1178" s="13">
        <v>0.43831718368777106</v>
      </c>
      <c r="AQ1178" s="13">
        <v>1.4437194612091728</v>
      </c>
      <c r="AR1178" s="19">
        <v>2.9653129936263963E-3</v>
      </c>
      <c r="AS1178" s="19">
        <v>6.0947129342779681E-4</v>
      </c>
      <c r="AT1178" s="19">
        <v>2.486804302156918E-3</v>
      </c>
      <c r="AU1178" s="19">
        <v>1.1216020138843238E-3</v>
      </c>
      <c r="AV1178" s="19">
        <v>-1.4290227984531563E-5</v>
      </c>
      <c r="AW1178" s="19">
        <v>-9.0142852732177524E-4</v>
      </c>
      <c r="AX1178" s="19">
        <v>4.9315756632648715E-4</v>
      </c>
      <c r="AY1178" s="19">
        <v>1.839001197882823E-3</v>
      </c>
      <c r="AZ1178" s="19">
        <v>-1.3108466610418069E-3</v>
      </c>
      <c r="BA1178" s="19">
        <v>1.6648514737981151E-3</v>
      </c>
      <c r="BB1178" s="19">
        <v>-1.2952080470318005E-5</v>
      </c>
      <c r="BC1178" s="19">
        <v>2.0180184512272577E-3</v>
      </c>
      <c r="BD1178" s="19">
        <v>-1.1786475669040559E-3</v>
      </c>
      <c r="BE1178" s="19">
        <v>1.5939022589536271E-3</v>
      </c>
      <c r="BF1178" s="19">
        <v>1.849526375111142E-3</v>
      </c>
      <c r="BG1178" s="19">
        <v>-3.3803612206028235E-4</v>
      </c>
      <c r="BH1178" s="19">
        <v>4.9959199479567389E-3</v>
      </c>
      <c r="BI1178" t="s">
        <v>978</v>
      </c>
      <c r="BJ1178" t="s">
        <v>858</v>
      </c>
      <c r="BK1178" s="5">
        <v>9.0135365724563599E-2</v>
      </c>
      <c r="BL1178" s="5" t="s">
        <v>1317</v>
      </c>
      <c r="BM1178" s="5" t="s">
        <v>858</v>
      </c>
      <c r="BN1178" s="5">
        <v>-7.6464571058750153E-2</v>
      </c>
      <c r="BO1178" s="5">
        <f xml:space="preserve"> IF(ISBLANK(TBL_DATA[[#This Row],[SMALL.CAP]]),"",  SUM(TBL_DATA[[#This Row],[LARGE.CAP]:[SMALL.CAP]])*SQRT(252))</f>
        <v>0.14192894807972323</v>
      </c>
    </row>
    <row r="1179" spans="1:67" x14ac:dyDescent="0.25">
      <c r="A1179" s="3">
        <f>DATE(YEAR(TBL_DATA[[#This Row],[Date]]), MONTH(TBL_DATA[[#This Row],[Date]]), DAY(TBL_DATA[[#This Row],[Date]]))</f>
        <v>42450</v>
      </c>
      <c r="B1179" s="73" t="s">
        <v>1338</v>
      </c>
      <c r="C1179" s="11">
        <v>1.4832723554682066E-3</v>
      </c>
      <c r="D1179" s="6">
        <v>0.25403345765252539</v>
      </c>
      <c r="E1179" s="83">
        <v>2.5454176717417232E-2</v>
      </c>
      <c r="F1179" s="55">
        <v>0.40868740252577385</v>
      </c>
      <c r="G1179" s="121">
        <v>0.47803422343194774</v>
      </c>
      <c r="H1179" s="120">
        <v>5.1188845323582354E-3</v>
      </c>
      <c r="I1179" s="55">
        <v>0.17360170627809679</v>
      </c>
      <c r="J1179" s="6">
        <v>0.90617461428062962</v>
      </c>
      <c r="K1179" s="6">
        <v>0.44848123206959611</v>
      </c>
      <c r="L1179" s="6">
        <v>5.261801576502966E-3</v>
      </c>
      <c r="M1179" s="6">
        <v>0.11247463414861976</v>
      </c>
      <c r="N1179" s="6">
        <v>7.8156952007111452E-2</v>
      </c>
      <c r="O1179" s="6">
        <v>-7.1567785039701182E-3</v>
      </c>
      <c r="P1179" s="55">
        <v>-1.8536023330013422E-2</v>
      </c>
      <c r="Q1179" s="55">
        <v>-1.6154206668843381E-2</v>
      </c>
      <c r="R1179" s="6">
        <v>-4.8035648575406431E-2</v>
      </c>
      <c r="S1179" s="83">
        <v>7.2090093211811757E-2</v>
      </c>
      <c r="T1179" s="87">
        <v>-0.6663280131192274</v>
      </c>
      <c r="U1179" s="83">
        <v>6.4802748154824563E-2</v>
      </c>
      <c r="V1179" s="83">
        <v>7.1366280994098183E-2</v>
      </c>
      <c r="W1179" s="29">
        <v>0.90803033662611043</v>
      </c>
      <c r="X1179">
        <v>0.6914001905061552</v>
      </c>
      <c r="Y1179">
        <v>0.66968741370104612</v>
      </c>
      <c r="Z1179" s="5">
        <v>0</v>
      </c>
      <c r="AA1179">
        <v>0</v>
      </c>
      <c r="AB1179" s="5">
        <f>SUM(TBL_DATA[[#This Row],[Consumer.Discretionary.1]:[Utilities.1]])*SQRT(252)</f>
        <v>0.13978233391594794</v>
      </c>
      <c r="AC1179" s="5">
        <v>6.4030870640842008E-2</v>
      </c>
      <c r="AD1179" s="5">
        <v>3.9763174823578995E-2</v>
      </c>
      <c r="AE1179" s="5">
        <v>8.3697085197677004E-2</v>
      </c>
      <c r="AF1179" s="5">
        <v>0.13789993035638501</v>
      </c>
      <c r="AG1179" s="5">
        <v>0</v>
      </c>
      <c r="AH1179" s="5">
        <v>3.1823628006571E-2</v>
      </c>
      <c r="AI1179" s="13">
        <v>0.16186913913389298</v>
      </c>
      <c r="AJ1179" s="13">
        <v>-9.4280505361543004E-2</v>
      </c>
      <c r="AK1179" s="13">
        <v>-1.0736356693775999E-2</v>
      </c>
      <c r="AL1179" s="13">
        <v>0.15992492166729599</v>
      </c>
      <c r="AM1179" s="13">
        <v>-9.2531121219410983E-2</v>
      </c>
      <c r="AN1179" s="13">
        <v>0.99385355983168588</v>
      </c>
      <c r="AO1179" s="13">
        <v>-0.51239279328017295</v>
      </c>
      <c r="AP1179" s="13">
        <v>0.48146076655151293</v>
      </c>
      <c r="AQ1179" s="13">
        <v>1.5062463531118588</v>
      </c>
      <c r="AR1179" s="19">
        <v>2.9540637315758431E-3</v>
      </c>
      <c r="AS1179" s="19">
        <v>5.8061088797806907E-4</v>
      </c>
      <c r="AT1179" s="19">
        <v>2.4027138400856936E-3</v>
      </c>
      <c r="AU1179" s="19">
        <v>1.0828570236951079E-3</v>
      </c>
      <c r="AV1179" s="19">
        <v>-1.3240470209345512E-5</v>
      </c>
      <c r="AW1179" s="19">
        <v>-8.5456560317898869E-4</v>
      </c>
      <c r="AX1179" s="19">
        <v>4.6233965929787772E-4</v>
      </c>
      <c r="AY1179" s="19">
        <v>1.7718065652164161E-3</v>
      </c>
      <c r="AZ1179" s="19">
        <v>-1.258473524774703E-3</v>
      </c>
      <c r="BA1179" s="19">
        <v>1.6819100134713627E-3</v>
      </c>
      <c r="BB1179" s="19">
        <v>-4.5627607338173168E-6</v>
      </c>
      <c r="BC1179" s="19">
        <v>2.0696642000895857E-3</v>
      </c>
      <c r="BD1179" s="19">
        <v>-1.2217541140216734E-3</v>
      </c>
      <c r="BE1179" s="19">
        <v>1.4573702003115967E-3</v>
      </c>
      <c r="BF1179" s="19">
        <v>1.7981937304724271E-3</v>
      </c>
      <c r="BG1179" s="19">
        <v>-3.0724060857377587E-4</v>
      </c>
      <c r="BH1179" s="19">
        <v>5.0092259541453538E-3</v>
      </c>
      <c r="BI1179" t="s">
        <v>978</v>
      </c>
      <c r="BJ1179" t="s">
        <v>858</v>
      </c>
      <c r="BK1179" s="5">
        <v>0.10154496133327484</v>
      </c>
      <c r="BL1179" s="5" t="s">
        <v>1317</v>
      </c>
      <c r="BM1179" s="5" t="s">
        <v>858</v>
      </c>
      <c r="BN1179" s="5">
        <v>-8.5583999752998352E-2</v>
      </c>
      <c r="BO1179" s="5">
        <f xml:space="preserve"> IF(ISBLANK(TBL_DATA[[#This Row],[SMALL.CAP]]),"",  SUM(TBL_DATA[[#This Row],[LARGE.CAP]:[SMALL.CAP]])*SQRT(252))</f>
        <v>0.13978233391594791</v>
      </c>
    </row>
    <row r="1180" spans="1:67" x14ac:dyDescent="0.25">
      <c r="A1180" s="3">
        <f>DATE(YEAR(TBL_DATA[[#This Row],[Date]]), MONTH(TBL_DATA[[#This Row],[Date]]), DAY(TBL_DATA[[#This Row],[Date]]))</f>
        <v>42451</v>
      </c>
      <c r="B1180" s="73" t="s">
        <v>1339</v>
      </c>
      <c r="C1180" s="11">
        <v>-4.2044693664145625E-3</v>
      </c>
      <c r="D1180" s="6">
        <v>0.24876091239536646</v>
      </c>
      <c r="E1180" s="83">
        <v>-1.3137661031673131E-2</v>
      </c>
      <c r="F1180" s="55">
        <v>0.42037344322408821</v>
      </c>
      <c r="G1180" s="121">
        <v>0.48481052236661099</v>
      </c>
      <c r="H1180" s="120">
        <v>5.097473588090381E-3</v>
      </c>
      <c r="I1180" s="55">
        <v>0.13664961150073252</v>
      </c>
      <c r="J1180" s="6">
        <v>0.91011800375684049</v>
      </c>
      <c r="K1180" s="6">
        <v>0.44347703008537775</v>
      </c>
      <c r="L1180" s="6">
        <v>5.2980132379254032E-3</v>
      </c>
      <c r="M1180" s="6">
        <v>0.11273837287298259</v>
      </c>
      <c r="N1180" s="6">
        <v>7.8509562758648219E-2</v>
      </c>
      <c r="O1180" s="6">
        <v>-1.1331157414402493E-2</v>
      </c>
      <c r="P1180" s="55">
        <v>-1.8615474171607353E-2</v>
      </c>
      <c r="Q1180" s="55">
        <v>-1.6228072453036254E-2</v>
      </c>
      <c r="R1180" s="6">
        <v>-5.6467886936186762E-2</v>
      </c>
      <c r="S1180" s="83">
        <v>7.228155811636279E-2</v>
      </c>
      <c r="T1180" s="87">
        <v>-0.7812212189073412</v>
      </c>
      <c r="U1180" s="83">
        <v>4.9376464483760429E-2</v>
      </c>
      <c r="V1180" s="83">
        <v>7.1667463744664817E-2</v>
      </c>
      <c r="W1180" s="29">
        <v>0.6889662603336677</v>
      </c>
      <c r="X1180">
        <v>0.69628336355725962</v>
      </c>
      <c r="Y1180">
        <v>0.66594071063825022</v>
      </c>
      <c r="Z1180" s="5">
        <v>0</v>
      </c>
      <c r="AA1180">
        <v>0</v>
      </c>
      <c r="AB1180" s="5">
        <f>SUM(TBL_DATA[[#This Row],[Consumer.Discretionary.1]:[Utilities.1]])*SQRT(252)</f>
        <v>0.13788014412267419</v>
      </c>
      <c r="AC1180" s="5">
        <v>6.0963196144504989E-2</v>
      </c>
      <c r="AD1180" s="5">
        <v>3.9367254276208991E-2</v>
      </c>
      <c r="AE1180" s="5">
        <v>8.8820436197535005E-2</v>
      </c>
      <c r="AF1180" s="5">
        <v>0.14617304127842298</v>
      </c>
      <c r="AG1180" s="5">
        <v>0</v>
      </c>
      <c r="AH1180" s="5">
        <v>3.1940100599944003E-2</v>
      </c>
      <c r="AI1180" s="13">
        <v>0.15733652901549999</v>
      </c>
      <c r="AJ1180" s="13">
        <v>-9.3729835208534007E-2</v>
      </c>
      <c r="AK1180" s="13">
        <v>-1.0734921111816001E-2</v>
      </c>
      <c r="AL1180" s="13">
        <v>0.15979657556660101</v>
      </c>
      <c r="AM1180" s="13">
        <v>-0.15475742462846601</v>
      </c>
      <c r="AN1180" s="13">
        <v>1.01846322213809</v>
      </c>
      <c r="AO1180" s="13">
        <v>-0.59328827000818907</v>
      </c>
      <c r="AP1180" s="13">
        <v>0.42517495212990097</v>
      </c>
      <c r="AQ1180" s="13">
        <v>1.6117514921462792</v>
      </c>
      <c r="AR1180" s="19">
        <v>3.3051999563863191E-3</v>
      </c>
      <c r="AS1180" s="19">
        <v>4.9078929476436249E-4</v>
      </c>
      <c r="AT1180" s="19">
        <v>2.3623778016466793E-3</v>
      </c>
      <c r="AU1180" s="19">
        <v>1.0051978938695619E-3</v>
      </c>
      <c r="AV1180" s="19">
        <v>-1.3035134716872838E-5</v>
      </c>
      <c r="AW1180" s="19">
        <v>-8.4557928290218568E-4</v>
      </c>
      <c r="AX1180" s="19">
        <v>4.1988279661295296E-4</v>
      </c>
      <c r="AY1180" s="19">
        <v>1.5677468483107071E-3</v>
      </c>
      <c r="AZ1180" s="19">
        <v>-1.2094752908182597E-3</v>
      </c>
      <c r="BA1180" s="19">
        <v>1.6027580190485263E-3</v>
      </c>
      <c r="BB1180" s="19">
        <v>-2.3023357464948486E-7</v>
      </c>
      <c r="BC1180" s="19">
        <v>1.9817016003017204E-3</v>
      </c>
      <c r="BD1180" s="19">
        <v>-1.0646204041596075E-3</v>
      </c>
      <c r="BE1180" s="19">
        <v>1.3925052358746044E-3</v>
      </c>
      <c r="BF1180" s="19">
        <v>1.6233359240977981E-3</v>
      </c>
      <c r="BG1180" s="19">
        <v>-3.1203194594330616E-4</v>
      </c>
      <c r="BH1180" s="19">
        <v>5.06474225845593E-3</v>
      </c>
      <c r="BI1180" t="s">
        <v>978</v>
      </c>
      <c r="BJ1180" t="s">
        <v>858</v>
      </c>
      <c r="BK1180" s="5">
        <v>0.10077319294214249</v>
      </c>
      <c r="BL1180" s="5" t="s">
        <v>1317</v>
      </c>
      <c r="BM1180" s="5" t="s">
        <v>858</v>
      </c>
      <c r="BN1180" s="5">
        <v>-8.5567556321620941E-2</v>
      </c>
      <c r="BO1180" s="5">
        <f xml:space="preserve"> IF(ISBLANK(TBL_DATA[[#This Row],[SMALL.CAP]]),"",  SUM(TBL_DATA[[#This Row],[LARGE.CAP]:[SMALL.CAP]])*SQRT(252))</f>
        <v>0.13788014412267416</v>
      </c>
    </row>
    <row r="1181" spans="1:67" x14ac:dyDescent="0.25">
      <c r="A1181" s="3">
        <f>DATE(YEAR(TBL_DATA[[#This Row],[Date]]), MONTH(TBL_DATA[[#This Row],[Date]]), DAY(TBL_DATA[[#This Row],[Date]]))</f>
        <v>42452</v>
      </c>
      <c r="B1181" s="73" t="s">
        <v>1340</v>
      </c>
      <c r="C1181" s="11">
        <v>-3.0297514651242891E-3</v>
      </c>
      <c r="D1181" s="6">
        <v>0.24497747719144658</v>
      </c>
      <c r="E1181" s="83">
        <v>3.6447762132307826E-3</v>
      </c>
      <c r="F1181" s="55">
        <v>0.42467609848838539</v>
      </c>
      <c r="G1181" s="121">
        <v>0.4929406312321965</v>
      </c>
      <c r="H1181" s="120">
        <v>5.0635136690090057E-3</v>
      </c>
      <c r="I1181" s="55">
        <v>0.14775296650597913</v>
      </c>
      <c r="J1181" s="6">
        <v>0.91056629680738921</v>
      </c>
      <c r="K1181" s="6">
        <v>0.44637375508965293</v>
      </c>
      <c r="L1181" s="6">
        <v>5.2909166006386487E-3</v>
      </c>
      <c r="M1181" s="6">
        <v>0.11288152067972866</v>
      </c>
      <c r="N1181" s="6">
        <v>7.8698851787020296E-2</v>
      </c>
      <c r="O1181" s="6">
        <v>-1.4326578288749059E-2</v>
      </c>
      <c r="P1181" s="55">
        <v>-1.8666469867255356E-2</v>
      </c>
      <c r="Q1181" s="55">
        <v>-1.627603678224596E-2</v>
      </c>
      <c r="R1181" s="6">
        <v>-6.2981672687308587E-2</v>
      </c>
      <c r="S1181" s="83">
        <v>7.2195482655173088E-2</v>
      </c>
      <c r="T1181" s="87">
        <v>-0.8723769184857123</v>
      </c>
      <c r="U1181" s="83">
        <v>4.0738792927229817E-2</v>
      </c>
      <c r="V1181" s="83">
        <v>7.1325077664648115E-2</v>
      </c>
      <c r="W1181" s="29">
        <v>0.57117067742671068</v>
      </c>
      <c r="X1181">
        <v>0.70209730894812317</v>
      </c>
      <c r="Y1181">
        <v>0.66811208272987621</v>
      </c>
      <c r="Z1181" s="5">
        <v>0</v>
      </c>
      <c r="AA1181">
        <v>0</v>
      </c>
      <c r="AB1181" s="5">
        <f>SUM(TBL_DATA[[#This Row],[Consumer.Discretionary.1]:[Utilities.1]])*SQRT(252)</f>
        <v>0.13378043368020229</v>
      </c>
      <c r="AC1181" s="5">
        <v>6.5274524228911987E-2</v>
      </c>
      <c r="AD1181" s="5">
        <v>4.1702974634279001E-2</v>
      </c>
      <c r="AE1181" s="5">
        <v>8.8982119536019991E-2</v>
      </c>
      <c r="AF1181" s="5">
        <v>0.15936616701732903</v>
      </c>
      <c r="AG1181" s="5">
        <v>0</v>
      </c>
      <c r="AH1181" s="5">
        <v>3.3723986656083997E-2</v>
      </c>
      <c r="AI1181" s="13">
        <v>0.16443812916054101</v>
      </c>
      <c r="AJ1181" s="13">
        <v>-9.5772750226349998E-2</v>
      </c>
      <c r="AK1181" s="13">
        <v>-1.1250776200462E-2</v>
      </c>
      <c r="AL1181" s="13">
        <v>0.165815830881057</v>
      </c>
      <c r="AM1181" s="13">
        <v>-0.17842594986497401</v>
      </c>
      <c r="AN1181" s="13">
        <v>1.0810399651093781</v>
      </c>
      <c r="AO1181" s="13">
        <v>-0.64718570928694197</v>
      </c>
      <c r="AP1181" s="13">
        <v>0.43385425582243609</v>
      </c>
      <c r="AQ1181" s="13">
        <v>1.72822567439632</v>
      </c>
      <c r="AR1181" s="19">
        <v>3.1996969856020944E-3</v>
      </c>
      <c r="AS1181" s="19">
        <v>4.7646238023449534E-4</v>
      </c>
      <c r="AT1181" s="19">
        <v>2.3011981577127283E-3</v>
      </c>
      <c r="AU1181" s="19">
        <v>9.815500214638991E-4</v>
      </c>
      <c r="AV1181" s="19">
        <v>-1.2540571858348054E-5</v>
      </c>
      <c r="AW1181" s="19">
        <v>-8.1507080970782855E-4</v>
      </c>
      <c r="AX1181" s="19">
        <v>4.1038397013693363E-4</v>
      </c>
      <c r="AY1181" s="19">
        <v>1.5095138547200917E-3</v>
      </c>
      <c r="AZ1181" s="19">
        <v>-1.1746262398951988E-3</v>
      </c>
      <c r="BA1181" s="19">
        <v>1.5509313991647999E-3</v>
      </c>
      <c r="BB1181" s="19">
        <v>-1.2396175974644951E-7</v>
      </c>
      <c r="BC1181" s="19">
        <v>1.9202222872466404E-3</v>
      </c>
      <c r="BD1181" s="19">
        <v>-1.0330801722625955E-3</v>
      </c>
      <c r="BE1181" s="19">
        <v>1.3519790887746035E-3</v>
      </c>
      <c r="BF1181" s="19">
        <v>1.5922179153116853E-3</v>
      </c>
      <c r="BG1181" s="19">
        <v>-3.0688037847846037E-4</v>
      </c>
      <c r="BH1181" s="19">
        <v>4.9029164452220443E-3</v>
      </c>
      <c r="BI1181" t="s">
        <v>978</v>
      </c>
      <c r="BJ1181" t="s">
        <v>858</v>
      </c>
      <c r="BK1181" s="5">
        <v>0.10507293045520782</v>
      </c>
      <c r="BL1181" s="5" t="s">
        <v>1317</v>
      </c>
      <c r="BM1181" s="5" t="s">
        <v>858</v>
      </c>
      <c r="BN1181" s="5">
        <v>-8.7946951389312744E-2</v>
      </c>
      <c r="BO1181" s="5">
        <f xml:space="preserve"> IF(ISBLANK(TBL_DATA[[#This Row],[SMALL.CAP]]),"",  SUM(TBL_DATA[[#This Row],[LARGE.CAP]:[SMALL.CAP]])*SQRT(252))</f>
        <v>0.13378043368020223</v>
      </c>
    </row>
    <row r="1182" spans="1:67" x14ac:dyDescent="0.25">
      <c r="A1182" s="3">
        <f>DATE(YEAR(TBL_DATA[[#This Row],[Date]]), MONTH(TBL_DATA[[#This Row],[Date]]), DAY(TBL_DATA[[#This Row],[Date]]))</f>
        <v>42453</v>
      </c>
      <c r="B1182" s="73" t="s">
        <v>1341</v>
      </c>
      <c r="C1182" s="11">
        <v>-1.1024544857107703E-3</v>
      </c>
      <c r="D1182" s="6">
        <v>0.24360494618710793</v>
      </c>
      <c r="E1182" s="83">
        <v>6.72136291596237E-3</v>
      </c>
      <c r="F1182" s="55">
        <v>0.42653199630581989</v>
      </c>
      <c r="G1182" s="121">
        <v>0.49324346669030245</v>
      </c>
      <c r="H1182" s="120">
        <v>5.0600979244510976E-3</v>
      </c>
      <c r="I1182" s="55">
        <v>0.1402410315330358</v>
      </c>
      <c r="J1182" s="6">
        <v>0.91010235539015538</v>
      </c>
      <c r="K1182" s="6">
        <v>0.44473651909403022</v>
      </c>
      <c r="L1182" s="6">
        <v>5.2967417512230627E-3</v>
      </c>
      <c r="M1182" s="6">
        <v>0.11283907403583282</v>
      </c>
      <c r="N1182" s="6">
        <v>7.8729733240800723E-2</v>
      </c>
      <c r="O1182" s="6">
        <v>-1.541323837396058E-2</v>
      </c>
      <c r="P1182" s="55">
        <v>-1.8709682159692022E-2</v>
      </c>
      <c r="Q1182" s="55">
        <v>-1.6320147945120451E-2</v>
      </c>
      <c r="R1182" s="6">
        <v>-6.8952214418770086E-2</v>
      </c>
      <c r="S1182" s="83">
        <v>7.2118339770594994E-2</v>
      </c>
      <c r="T1182" s="87">
        <v>-0.95609819413624608</v>
      </c>
      <c r="U1182" s="83">
        <v>3.1226835265237174E-2</v>
      </c>
      <c r="V1182" s="83">
        <v>7.1223246477376698E-2</v>
      </c>
      <c r="W1182" s="29">
        <v>0.43843599961644608</v>
      </c>
      <c r="X1182">
        <v>0.70231294071112083</v>
      </c>
      <c r="Y1182">
        <v>0.66688568667653247</v>
      </c>
      <c r="Z1182" s="5">
        <v>0</v>
      </c>
      <c r="AA1182">
        <v>0</v>
      </c>
      <c r="AB1182" s="5">
        <f>SUM(TBL_DATA[[#This Row],[Consumer.Discretionary.1]:[Utilities.1]])*SQRT(252)</f>
        <v>0.13078632060016868</v>
      </c>
      <c r="AC1182" s="5">
        <v>7.4427127540523011E-2</v>
      </c>
      <c r="AD1182" s="5">
        <v>4.5134399315057999E-2</v>
      </c>
      <c r="AE1182" s="5">
        <v>8.8372385000110007E-2</v>
      </c>
      <c r="AF1182" s="5">
        <v>0.154436820848533</v>
      </c>
      <c r="AG1182" s="5">
        <v>0</v>
      </c>
      <c r="AH1182" s="5">
        <v>3.3322501950287998E-2</v>
      </c>
      <c r="AI1182" s="13">
        <v>0.15548682569335401</v>
      </c>
      <c r="AJ1182" s="13">
        <v>-9.6088427832792991E-2</v>
      </c>
      <c r="AK1182" s="13">
        <v>-1.1286631275397E-2</v>
      </c>
      <c r="AL1182" s="13">
        <v>0.16662717850718498</v>
      </c>
      <c r="AM1182" s="13">
        <v>-0.180433941895248</v>
      </c>
      <c r="AN1182" s="13">
        <v>1.0687859469490337</v>
      </c>
      <c r="AO1182" s="13">
        <v>-0.63878770909742111</v>
      </c>
      <c r="AP1182" s="13">
        <v>0.42999823785161262</v>
      </c>
      <c r="AQ1182" s="13">
        <v>1.7075736560464549</v>
      </c>
      <c r="AR1182" s="19">
        <v>3.0318473033822159E-3</v>
      </c>
      <c r="AS1182" s="19">
        <v>4.464079604660317E-4</v>
      </c>
      <c r="AT1182" s="19">
        <v>2.3770923632928692E-3</v>
      </c>
      <c r="AU1182" s="19">
        <v>1.0458998076887599E-3</v>
      </c>
      <c r="AV1182" s="19">
        <v>-1.2348983796650713E-5</v>
      </c>
      <c r="AW1182" s="19">
        <v>-8.6468842495577571E-4</v>
      </c>
      <c r="AX1182" s="19">
        <v>3.8980209635144431E-4</v>
      </c>
      <c r="AY1182" s="19">
        <v>1.4749255992158221E-3</v>
      </c>
      <c r="AZ1182" s="19">
        <v>-1.2245809562531624E-3</v>
      </c>
      <c r="BA1182" s="19">
        <v>1.5756800085525862E-3</v>
      </c>
      <c r="BB1182" s="19">
        <v>-1.2729835343748471E-6</v>
      </c>
      <c r="BC1182" s="19">
        <v>1.9128229171875412E-3</v>
      </c>
      <c r="BD1182" s="19">
        <v>-1.0762282919844271E-3</v>
      </c>
      <c r="BE1182" s="19">
        <v>1.5008422165579305E-3</v>
      </c>
      <c r="BF1182" s="19">
        <v>1.5846222396401553E-3</v>
      </c>
      <c r="BG1182" s="19">
        <v>-3.4398584221957532E-4</v>
      </c>
      <c r="BH1182" s="19">
        <v>4.660690551228139E-3</v>
      </c>
      <c r="BI1182" t="s">
        <v>978</v>
      </c>
      <c r="BJ1182" t="s">
        <v>858</v>
      </c>
      <c r="BK1182" s="5">
        <v>0.10146130621433258</v>
      </c>
      <c r="BL1182" s="5" t="s">
        <v>1317</v>
      </c>
      <c r="BM1182" s="5" t="s">
        <v>858</v>
      </c>
      <c r="BN1182" s="5">
        <v>-8.1788942217826843E-2</v>
      </c>
      <c r="BO1182" s="5">
        <f xml:space="preserve"> IF(ISBLANK(TBL_DATA[[#This Row],[SMALL.CAP]]),"",  SUM(TBL_DATA[[#This Row],[LARGE.CAP]:[SMALL.CAP]])*SQRT(252))</f>
        <v>0.13078632060016868</v>
      </c>
    </row>
    <row r="1183" spans="1:67" x14ac:dyDescent="0.25">
      <c r="A1183" s="3">
        <f>DATE(YEAR(TBL_DATA[[#This Row],[Date]]), MONTH(TBL_DATA[[#This Row],[Date]]), DAY(TBL_DATA[[#This Row],[Date]]))</f>
        <v>42457</v>
      </c>
      <c r="B1183" s="73" t="s">
        <v>1342</v>
      </c>
      <c r="C1183" s="11">
        <v>4.0008247862864466E-3</v>
      </c>
      <c r="D1183" s="6">
        <v>0.24858039168016166</v>
      </c>
      <c r="E1183" s="83">
        <v>3.25157104252769E-2</v>
      </c>
      <c r="F1183" s="55">
        <v>0.43067771342019695</v>
      </c>
      <c r="G1183" s="121">
        <v>0.49244562081452636</v>
      </c>
      <c r="H1183" s="120">
        <v>5.0705669769243742E-3</v>
      </c>
      <c r="I1183" s="55">
        <v>0.17859446377723964</v>
      </c>
      <c r="J1183" s="6">
        <v>0.92323852204226442</v>
      </c>
      <c r="K1183" s="6">
        <v>0.4441366754735096</v>
      </c>
      <c r="L1183" s="6">
        <v>5.3063909587885887E-3</v>
      </c>
      <c r="M1183" s="6">
        <v>0.11298362494557063</v>
      </c>
      <c r="N1183" s="6">
        <v>7.8729733240800723E-2</v>
      </c>
      <c r="O1183" s="6">
        <v>-1.147407925379762E-2</v>
      </c>
      <c r="P1183" s="55">
        <v>-1.8714432178619744E-2</v>
      </c>
      <c r="Q1183" s="55">
        <v>-1.6321836884829678E-2</v>
      </c>
      <c r="R1183" s="6">
        <v>-6.4538977570598233E-2</v>
      </c>
      <c r="S1183" s="83">
        <v>7.2311302345608855E-2</v>
      </c>
      <c r="T1183" s="87">
        <v>-0.89251576831152724</v>
      </c>
      <c r="U1183" s="83">
        <v>3.7356637075800281E-2</v>
      </c>
      <c r="V1183" s="83">
        <v>7.1489355089938422E-2</v>
      </c>
      <c r="W1183" s="29">
        <v>0.52254824552275114</v>
      </c>
      <c r="X1183">
        <v>0.70174469774592974</v>
      </c>
      <c r="Y1183">
        <v>0.66643579996388969</v>
      </c>
      <c r="Z1183" s="5">
        <v>0</v>
      </c>
      <c r="AA1183">
        <v>0</v>
      </c>
      <c r="AB1183" s="5">
        <f>SUM(TBL_DATA[[#This Row],[Consumer.Discretionary.1]:[Utilities.1]])*SQRT(252)</f>
        <v>0.12680237122842378</v>
      </c>
      <c r="AC1183" s="5">
        <v>7.4560149058452027E-2</v>
      </c>
      <c r="AD1183" s="5">
        <v>5.2506466572960007E-2</v>
      </c>
      <c r="AE1183" s="5">
        <v>8.3206645721672995E-2</v>
      </c>
      <c r="AF1183" s="5">
        <v>0.153192721336215</v>
      </c>
      <c r="AG1183" s="5">
        <v>0</v>
      </c>
      <c r="AH1183" s="5">
        <v>3.3005667591896E-2</v>
      </c>
      <c r="AI1183" s="13">
        <v>0.15504446077619102</v>
      </c>
      <c r="AJ1183" s="13">
        <v>-9.6824771209996996E-2</v>
      </c>
      <c r="AK1183" s="13">
        <v>-1.1202627270138999E-2</v>
      </c>
      <c r="AL1183" s="13">
        <v>0.17177837251917302</v>
      </c>
      <c r="AM1183" s="13">
        <v>-0.18226122586879098</v>
      </c>
      <c r="AN1183" s="13">
        <v>1.0747416993442673</v>
      </c>
      <c r="AO1183" s="13">
        <v>-0.64173584011663398</v>
      </c>
      <c r="AP1183" s="13">
        <v>0.43300585922763335</v>
      </c>
      <c r="AQ1183" s="13">
        <v>1.7164775394609013</v>
      </c>
      <c r="AR1183" s="19">
        <v>2.9392135011937193E-3</v>
      </c>
      <c r="AS1183" s="19">
        <v>4.3267497862691385E-4</v>
      </c>
      <c r="AT1183" s="19">
        <v>2.3025091773672493E-3</v>
      </c>
      <c r="AU1183" s="19">
        <v>1.0141822913099484E-3</v>
      </c>
      <c r="AV1183" s="19">
        <v>-1.1977916804323381E-5</v>
      </c>
      <c r="AW1183" s="19">
        <v>-8.3817780882075165E-4</v>
      </c>
      <c r="AX1183" s="19">
        <v>3.7818273592535149E-4</v>
      </c>
      <c r="AY1183" s="19">
        <v>1.432422661124873E-3</v>
      </c>
      <c r="AZ1183" s="19">
        <v>-1.1875401984016904E-3</v>
      </c>
      <c r="BA1183" s="19">
        <v>1.5275368872882712E-3</v>
      </c>
      <c r="BB1183" s="19">
        <v>-1.2277391976304821E-6</v>
      </c>
      <c r="BC1183" s="19">
        <v>1.8548365794362261E-3</v>
      </c>
      <c r="BD1183" s="19">
        <v>-1.0438728535517902E-3</v>
      </c>
      <c r="BE1183" s="19">
        <v>1.4533659529279732E-3</v>
      </c>
      <c r="BF1183" s="19">
        <v>1.5368921402148278E-3</v>
      </c>
      <c r="BG1183" s="19">
        <v>-3.3369837201440751E-4</v>
      </c>
      <c r="BH1183" s="19">
        <v>4.5202751225991008E-3</v>
      </c>
      <c r="BI1183" t="s">
        <v>978</v>
      </c>
      <c r="BJ1183" t="s">
        <v>858</v>
      </c>
      <c r="BK1183" s="5">
        <v>0.1016363725066185</v>
      </c>
      <c r="BL1183" s="5" t="s">
        <v>1317</v>
      </c>
      <c r="BM1183" s="5" t="s">
        <v>858</v>
      </c>
      <c r="BN1183" s="5">
        <v>-8.2670383155345917E-2</v>
      </c>
      <c r="BO1183" s="5">
        <f xml:space="preserve"> IF(ISBLANK(TBL_DATA[[#This Row],[SMALL.CAP]]),"",  SUM(TBL_DATA[[#This Row],[LARGE.CAP]:[SMALL.CAP]])*SQRT(252))</f>
        <v>0.12680237122842375</v>
      </c>
    </row>
    <row r="1184" spans="1:67" x14ac:dyDescent="0.25">
      <c r="A1184" s="3">
        <f>DATE(YEAR(TBL_DATA[[#This Row],[Date]]), MONTH(TBL_DATA[[#This Row],[Date]]), DAY(TBL_DATA[[#This Row],[Date]]))</f>
        <v>42458</v>
      </c>
      <c r="B1184" s="73" t="s">
        <v>1343</v>
      </c>
      <c r="C1184" s="11">
        <v>4.9447272431521411E-3</v>
      </c>
      <c r="D1184" s="6">
        <v>0.25475428115816823</v>
      </c>
      <c r="E1184" s="83">
        <v>3.3576190263164607E-2</v>
      </c>
      <c r="F1184" s="55">
        <v>0.43180081280574956</v>
      </c>
      <c r="G1184" s="121">
        <v>0.49601572756115642</v>
      </c>
      <c r="H1184" s="120">
        <v>5.0712225264124408E-3</v>
      </c>
      <c r="I1184" s="55">
        <v>0.178834223068284</v>
      </c>
      <c r="J1184" s="6">
        <v>0.92417379977769909</v>
      </c>
      <c r="K1184" s="6">
        <v>0.44818595008797024</v>
      </c>
      <c r="L1184" s="6">
        <v>5.3064069483933374E-3</v>
      </c>
      <c r="M1184" s="6">
        <v>0.11339775231022768</v>
      </c>
      <c r="N1184" s="6">
        <v>7.8729733240800723E-2</v>
      </c>
      <c r="O1184" s="6">
        <v>-6.5860882029217249E-3</v>
      </c>
      <c r="P1184" s="55">
        <v>-1.8706628833102638E-2</v>
      </c>
      <c r="Q1184" s="55">
        <v>-1.6305263780117946E-2</v>
      </c>
      <c r="R1184" s="6">
        <v>-6.2597576323496495E-2</v>
      </c>
      <c r="S1184" s="83">
        <v>7.2364692380046086E-2</v>
      </c>
      <c r="T1184" s="87">
        <v>-0.86502926032968552</v>
      </c>
      <c r="U1184" s="83">
        <v>3.9465606227149896E-2</v>
      </c>
      <c r="V1184" s="83">
        <v>7.1510519602154127E-2</v>
      </c>
      <c r="W1184" s="29">
        <v>0.55188532326034256</v>
      </c>
      <c r="X1184">
        <v>0.70428384019595136</v>
      </c>
      <c r="Y1184">
        <v>0.66946691485686605</v>
      </c>
      <c r="Z1184" s="5">
        <v>0</v>
      </c>
      <c r="AA1184">
        <v>0</v>
      </c>
      <c r="AB1184" s="5">
        <f>SUM(TBL_DATA[[#This Row],[Consumer.Discretionary.1]:[Utilities.1]])*SQRT(252)</f>
        <v>0.12327286564530771</v>
      </c>
      <c r="AC1184" s="5">
        <v>8.0597531072809966E-2</v>
      </c>
      <c r="AD1184" s="5">
        <v>6.8615422985747007E-2</v>
      </c>
      <c r="AE1184" s="5">
        <v>7.251347282545198E-2</v>
      </c>
      <c r="AF1184" s="5">
        <v>0.15360740615726101</v>
      </c>
      <c r="AG1184" s="5">
        <v>0</v>
      </c>
      <c r="AH1184" s="5">
        <v>3.2975265161508005E-2</v>
      </c>
      <c r="AI1184" s="13">
        <v>0.15716682374430699</v>
      </c>
      <c r="AJ1184" s="13">
        <v>-9.7967597481423002E-2</v>
      </c>
      <c r="AK1184" s="13">
        <v>-1.1364956436711E-2</v>
      </c>
      <c r="AL1184" s="13">
        <v>0.17460437558219299</v>
      </c>
      <c r="AM1184" s="13">
        <v>-0.16997078958806799</v>
      </c>
      <c r="AN1184" s="13">
        <v>1.0747545834755881</v>
      </c>
      <c r="AO1184" s="13">
        <v>-0.61397762945251189</v>
      </c>
      <c r="AP1184" s="13">
        <v>0.46077695402307617</v>
      </c>
      <c r="AQ1184" s="13">
        <v>1.6887322129280999</v>
      </c>
      <c r="AR1184" s="19">
        <v>2.8813633263256237E-3</v>
      </c>
      <c r="AS1184" s="19">
        <v>4.1771127222519315E-4</v>
      </c>
      <c r="AT1184" s="19">
        <v>2.240794955529592E-3</v>
      </c>
      <c r="AU1184" s="19">
        <v>9.699868566078948E-4</v>
      </c>
      <c r="AV1184" s="19">
        <v>-1.1748264876845229E-5</v>
      </c>
      <c r="AW1184" s="19">
        <v>-8.0143277913438747E-4</v>
      </c>
      <c r="AX1184" s="19">
        <v>3.6457144469226077E-4</v>
      </c>
      <c r="AY1184" s="19">
        <v>1.3896700249745398E-3</v>
      </c>
      <c r="AZ1184" s="19">
        <v>-1.1377997820376416E-3</v>
      </c>
      <c r="BA1184" s="19">
        <v>1.4559347506604057E-3</v>
      </c>
      <c r="BB1184" s="19">
        <v>-3.5911883056362186E-6</v>
      </c>
      <c r="BC1184" s="19">
        <v>1.7770852257260456E-3</v>
      </c>
      <c r="BD1184" s="19">
        <v>-9.9465392778316938E-4</v>
      </c>
      <c r="BE1184" s="19">
        <v>1.4057187236588505E-3</v>
      </c>
      <c r="BF1184" s="19">
        <v>1.5062922204896172E-3</v>
      </c>
      <c r="BG1184" s="19">
        <v>-3.118473761976778E-4</v>
      </c>
      <c r="BH1184" s="19">
        <v>4.3828657507673317E-3</v>
      </c>
      <c r="BI1184" t="s">
        <v>978</v>
      </c>
      <c r="BJ1184" t="s">
        <v>858</v>
      </c>
      <c r="BK1184" s="5">
        <v>0.10312265157699585</v>
      </c>
      <c r="BL1184" s="5" t="s">
        <v>1317</v>
      </c>
      <c r="BM1184" s="5" t="s">
        <v>858</v>
      </c>
      <c r="BN1184" s="5">
        <v>-8.3769388496875763E-2</v>
      </c>
      <c r="BO1184" s="5">
        <f xml:space="preserve"> IF(ISBLANK(TBL_DATA[[#This Row],[SMALL.CAP]]),"",  SUM(TBL_DATA[[#This Row],[LARGE.CAP]:[SMALL.CAP]])*SQRT(252))</f>
        <v>0.12327286564530769</v>
      </c>
    </row>
    <row r="1185" spans="1:67" x14ac:dyDescent="0.25">
      <c r="A1185" s="3">
        <f>DATE(YEAR(TBL_DATA[[#This Row],[Date]]), MONTH(TBL_DATA[[#This Row],[Date]]), DAY(TBL_DATA[[#This Row],[Date]]))</f>
        <v>42459</v>
      </c>
      <c r="B1185" s="73" t="s">
        <v>1344</v>
      </c>
      <c r="C1185" s="11">
        <v>1.5487630832649842E-3</v>
      </c>
      <c r="D1185" s="6">
        <v>0.25669759826739447</v>
      </c>
      <c r="E1185" s="83">
        <v>2.9226643067304936E-2</v>
      </c>
      <c r="F1185" s="55">
        <v>0.43170292040150238</v>
      </c>
      <c r="G1185" s="121">
        <v>0.49629567264646879</v>
      </c>
      <c r="H1185" s="120">
        <v>5.0711194536741718E-3</v>
      </c>
      <c r="I1185" s="55">
        <v>0.16679964578919471</v>
      </c>
      <c r="J1185" s="6">
        <v>0.92325287420266655</v>
      </c>
      <c r="K1185" s="6">
        <v>0.44840747227662553</v>
      </c>
      <c r="L1185" s="6">
        <v>5.3067079460017335E-3</v>
      </c>
      <c r="M1185" s="6">
        <v>0.11342695416452525</v>
      </c>
      <c r="N1185" s="6">
        <v>7.8728055661050261E-2</v>
      </c>
      <c r="O1185" s="6">
        <v>-5.0475254099288103E-3</v>
      </c>
      <c r="P1185" s="55">
        <v>-1.8682830009631005E-2</v>
      </c>
      <c r="Q1185" s="55">
        <v>-1.6280846564209393E-2</v>
      </c>
      <c r="R1185" s="6">
        <v>-7.1943825087419144E-2</v>
      </c>
      <c r="S1185" s="83">
        <v>7.2076281749410664E-2</v>
      </c>
      <c r="T1185" s="87">
        <v>-0.99816227115527356</v>
      </c>
      <c r="U1185" s="83">
        <v>2.8698382640015563E-2</v>
      </c>
      <c r="V1185" s="83">
        <v>7.113212209963507E-2</v>
      </c>
      <c r="W1185" s="29">
        <v>0.40345179917193552</v>
      </c>
      <c r="X1185">
        <v>0.70448255666586157</v>
      </c>
      <c r="Y1185">
        <v>0.66963234112207093</v>
      </c>
      <c r="Z1185" s="5">
        <v>0</v>
      </c>
      <c r="AA1185">
        <v>0</v>
      </c>
      <c r="AB1185" s="5">
        <f>SUM(TBL_DATA[[#This Row],[Consumer.Discretionary.1]:[Utilities.1]])*SQRT(252)</f>
        <v>0.12327949943105393</v>
      </c>
      <c r="AC1185" s="5">
        <v>7.4194411761069959E-2</v>
      </c>
      <c r="AD1185" s="5">
        <v>7.8350542161350012E-2</v>
      </c>
      <c r="AE1185" s="5">
        <v>7.1531314262484991E-2</v>
      </c>
      <c r="AF1185" s="5">
        <v>0.16097335218029801</v>
      </c>
      <c r="AG1185" s="5">
        <v>0</v>
      </c>
      <c r="AH1185" s="5">
        <v>3.4453028510967001E-2</v>
      </c>
      <c r="AI1185" s="13">
        <v>0.14460641982892902</v>
      </c>
      <c r="AJ1185" s="13">
        <v>-9.8967307010267985E-2</v>
      </c>
      <c r="AK1185" s="13">
        <v>-1.1232841804769999E-2</v>
      </c>
      <c r="AL1185" s="13">
        <v>0.17684733807035802</v>
      </c>
      <c r="AM1185" s="13">
        <v>-0.16835303036593302</v>
      </c>
      <c r="AN1185" s="13">
        <v>1.071894963490571</v>
      </c>
      <c r="AO1185" s="13">
        <v>-0.60949173589608496</v>
      </c>
      <c r="AP1185" s="13">
        <v>0.46240322759448604</v>
      </c>
      <c r="AQ1185" s="13">
        <v>1.681386699386656</v>
      </c>
      <c r="AR1185" s="19">
        <v>3.0008131509252477E-3</v>
      </c>
      <c r="AS1185" s="19">
        <v>4.5421374840384489E-4</v>
      </c>
      <c r="AT1185" s="19">
        <v>2.0516868168520227E-3</v>
      </c>
      <c r="AU1185" s="19">
        <v>9.2091315762318912E-4</v>
      </c>
      <c r="AV1185" s="19">
        <v>-1.0486897019652336E-5</v>
      </c>
      <c r="AW1185" s="19">
        <v>-8.6703929755287481E-4</v>
      </c>
      <c r="AX1185" s="19">
        <v>3.5288909200870084E-4</v>
      </c>
      <c r="AY1185" s="19">
        <v>1.5037497836203791E-3</v>
      </c>
      <c r="AZ1185" s="19">
        <v>-1.2469880047651183E-3</v>
      </c>
      <c r="BA1185" s="19">
        <v>1.6231434431102992E-3</v>
      </c>
      <c r="BB1185" s="19">
        <v>-1.7016487322767458E-5</v>
      </c>
      <c r="BC1185" s="19">
        <v>1.8473545656839754E-3</v>
      </c>
      <c r="BD1185" s="19">
        <v>-1.1334794677933366E-3</v>
      </c>
      <c r="BE1185" s="19">
        <v>1.3033007631556132E-3</v>
      </c>
      <c r="BF1185" s="19">
        <v>1.4809601161264369E-3</v>
      </c>
      <c r="BG1185" s="19">
        <v>-3.6785894589084291E-4</v>
      </c>
      <c r="BH1185" s="19">
        <v>4.6356014746014229E-3</v>
      </c>
      <c r="BI1185" t="s">
        <v>978</v>
      </c>
      <c r="BJ1185" t="s">
        <v>858</v>
      </c>
      <c r="BK1185" s="5">
        <v>0.10387925058603287</v>
      </c>
      <c r="BL1185" s="5" t="s">
        <v>1317</v>
      </c>
      <c r="BM1185" s="5" t="s">
        <v>858</v>
      </c>
      <c r="BN1185" s="5">
        <v>-8.5226967930793762E-2</v>
      </c>
      <c r="BO1185" s="5">
        <f xml:space="preserve"> IF(ISBLANK(TBL_DATA[[#This Row],[SMALL.CAP]]),"",  SUM(TBL_DATA[[#This Row],[LARGE.CAP]:[SMALL.CAP]])*SQRT(252))</f>
        <v>0.1232794994310539</v>
      </c>
    </row>
    <row r="1186" spans="1:67" x14ac:dyDescent="0.25">
      <c r="A1186" s="3">
        <f>DATE(YEAR(TBL_DATA[[#This Row],[Date]]), MONTH(TBL_DATA[[#This Row],[Date]]), DAY(TBL_DATA[[#This Row],[Date]]))</f>
        <v>42460</v>
      </c>
      <c r="B1186" s="73" t="s">
        <v>1345</v>
      </c>
      <c r="C1186" s="11">
        <v>2.6470180022172005E-3</v>
      </c>
      <c r="D1186" s="6">
        <v>0.26002409943335136</v>
      </c>
      <c r="E1186" s="83">
        <v>4.4717679726621773E-2</v>
      </c>
      <c r="F1186" s="55">
        <v>0.43128228977103755</v>
      </c>
      <c r="G1186" s="121">
        <v>0.49075758783457818</v>
      </c>
      <c r="H1186" s="120">
        <v>5.0890744127005186E-3</v>
      </c>
      <c r="I1186" s="55">
        <v>0.17930463172994182</v>
      </c>
      <c r="J1186" s="6">
        <v>0.92872419845117671</v>
      </c>
      <c r="K1186" s="6">
        <v>0.446256159758529</v>
      </c>
      <c r="L1186" s="6">
        <v>5.3067786348898003E-3</v>
      </c>
      <c r="M1186" s="6">
        <v>0.11320791406064271</v>
      </c>
      <c r="N1186" s="6">
        <v>7.8728055661050261E-2</v>
      </c>
      <c r="O1186" s="6">
        <v>-2.4138682983383397E-3</v>
      </c>
      <c r="P1186" s="55">
        <v>-1.8675188769371222E-2</v>
      </c>
      <c r="Q1186" s="55">
        <v>-1.6277843821979325E-2</v>
      </c>
      <c r="R1186" s="6">
        <v>-5.6856163098504053E-2</v>
      </c>
      <c r="S1186" s="83">
        <v>7.1984695418020106E-2</v>
      </c>
      <c r="T1186" s="87">
        <v>-0.78983682251256859</v>
      </c>
      <c r="U1186" s="83">
        <v>3.348710356596718E-2</v>
      </c>
      <c r="V1186" s="83">
        <v>7.1176857375245164E-2</v>
      </c>
      <c r="W1186" s="29">
        <v>0.47047741078849276</v>
      </c>
      <c r="X1186">
        <v>0.70054092516752953</v>
      </c>
      <c r="Y1186">
        <v>0.6680240712418446</v>
      </c>
      <c r="Z1186" s="5">
        <v>0</v>
      </c>
      <c r="AA1186">
        <v>0</v>
      </c>
      <c r="AB1186" s="5">
        <f>SUM(TBL_DATA[[#This Row],[Consumer.Discretionary.1]:[Utilities.1]])*SQRT(252)</f>
        <v>0.122616621633582</v>
      </c>
      <c r="AC1186" s="5">
        <v>7.9782454280728013E-2</v>
      </c>
      <c r="AD1186" s="5">
        <v>7.7499222311330995E-2</v>
      </c>
      <c r="AE1186" s="5">
        <v>7.3410208316567985E-2</v>
      </c>
      <c r="AF1186" s="5">
        <v>0.16700498755940096</v>
      </c>
      <c r="AG1186" s="5">
        <v>0</v>
      </c>
      <c r="AH1186" s="5">
        <v>3.1440331304522E-2</v>
      </c>
      <c r="AI1186" s="13">
        <v>0.13612996548017203</v>
      </c>
      <c r="AJ1186" s="13">
        <v>-9.7981360764502007E-2</v>
      </c>
      <c r="AK1186" s="13">
        <v>-1.1224048141007E-2</v>
      </c>
      <c r="AL1186" s="13">
        <v>0.17585027938447401</v>
      </c>
      <c r="AM1186" s="13">
        <v>-0.16882863088369901</v>
      </c>
      <c r="AN1186" s="13">
        <v>1.0601149977730202</v>
      </c>
      <c r="AO1186" s="13">
        <v>-0.59703158892503194</v>
      </c>
      <c r="AP1186" s="13">
        <v>0.46308340884798826</v>
      </c>
      <c r="AQ1186" s="13">
        <v>1.6571465866980521</v>
      </c>
      <c r="AR1186" s="19">
        <v>3.0579328738294326E-3</v>
      </c>
      <c r="AS1186" s="19">
        <v>5.109114676756589E-4</v>
      </c>
      <c r="AT1186" s="19">
        <v>2.092880928716239E-3</v>
      </c>
      <c r="AU1186" s="19">
        <v>8.4242494622361935E-4</v>
      </c>
      <c r="AV1186" s="19">
        <v>-1.0417023151667787E-5</v>
      </c>
      <c r="AW1186" s="19">
        <v>-8.0342806828893171E-4</v>
      </c>
      <c r="AX1186" s="19">
        <v>2.6905397734548373E-4</v>
      </c>
      <c r="AY1186" s="19">
        <v>1.4301666355294579E-3</v>
      </c>
      <c r="AZ1186" s="19">
        <v>-1.1088839695316381E-3</v>
      </c>
      <c r="BA1186" s="19">
        <v>1.4723876399868649E-3</v>
      </c>
      <c r="BB1186" s="19">
        <v>-2.8908278683080852E-5</v>
      </c>
      <c r="BC1186" s="19">
        <v>1.7444857318717122E-3</v>
      </c>
      <c r="BD1186" s="19">
        <v>-9.9716708514656555E-4</v>
      </c>
      <c r="BE1186" s="19">
        <v>1.3723719516971925E-3</v>
      </c>
      <c r="BF1186" s="19">
        <v>1.3908050794907826E-3</v>
      </c>
      <c r="BG1186" s="19">
        <v>-3.0745486331461899E-4</v>
      </c>
      <c r="BH1186" s="19">
        <v>4.5210803150529336E-3</v>
      </c>
      <c r="BI1186" t="s">
        <v>978</v>
      </c>
      <c r="BJ1186" t="s">
        <v>858</v>
      </c>
      <c r="BK1186" s="5">
        <v>0.10284411907196045</v>
      </c>
      <c r="BL1186" s="5" t="s">
        <v>1317</v>
      </c>
      <c r="BM1186" s="5" t="s">
        <v>858</v>
      </c>
      <c r="BN1186" s="5">
        <v>-8.5058264434337616E-2</v>
      </c>
      <c r="BO1186" s="5">
        <f xml:space="preserve"> IF(ISBLANK(TBL_DATA[[#This Row],[SMALL.CAP]]),"",  SUM(TBL_DATA[[#This Row],[LARGE.CAP]:[SMALL.CAP]])*SQRT(252))</f>
        <v>0.12261662163358196</v>
      </c>
    </row>
    <row r="1189" spans="1:67" x14ac:dyDescent="0.25">
      <c r="C1189" s="63">
        <f>ROW_LATEST</f>
        <v>1185</v>
      </c>
      <c r="D1189" s="5">
        <f>COUNTA(TBL_DATA[Date])</f>
        <v>1185</v>
      </c>
      <c r="O1189" s="61">
        <f>ROW_LATEST</f>
        <v>1185</v>
      </c>
      <c r="P1189" s="61">
        <f>ROW_LATEST-21</f>
        <v>1164</v>
      </c>
      <c r="Q1189" s="61">
        <f>ROW_LATEST-63</f>
        <v>1122</v>
      </c>
    </row>
    <row r="1191" spans="1:67" x14ac:dyDescent="0.25">
      <c r="O1191" s="5">
        <f>O1186-O1165</f>
        <v>3.2774251145550881E-4</v>
      </c>
      <c r="P1191" s="5">
        <f>O1186-O1123</f>
        <v>9.7001488825340099E-3</v>
      </c>
    </row>
    <row r="1192" spans="1:67" x14ac:dyDescent="0.25">
      <c r="J1192" s="61"/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8" sqref="D8"/>
    </sheetView>
  </sheetViews>
  <sheetFormatPr defaultRowHeight="15" x14ac:dyDescent="0.25"/>
  <cols>
    <col min="1" max="1" width="9.7109375" bestFit="1" customWidth="1"/>
  </cols>
  <sheetData>
    <row r="1" spans="1:4" x14ac:dyDescent="0.25">
      <c r="A1" s="16" t="str">
        <f>INDEX(TBL_DATA[Date], 1)</f>
        <v>2011-07-15</v>
      </c>
      <c r="B1" s="43" t="e">
        <f t="array" ref="B1" xml:space="preserve"> IF(ISBLANK($A2),_xlfn.STDEV.S(IF((TBL_DATA[Date]&gt;=Sheet1!$A1),TBL_DATA[Daily.Return])),_xlfn.STDEV.S(IF((TBL_DATA[Date]&gt;=Sheet1!$A1)*(TBL_DATA[Date]&lt;Sheet1!$A2),TBL_DATA[Daily.Return])))*SQRT(252)</f>
        <v>#DIV/0!</v>
      </c>
      <c r="C1" s="43">
        <f>_xlfn.STDEV.S(RISKSTATS_LSE!C2:C92)*SQRT(252)</f>
        <v>0.15286829256899265</v>
      </c>
      <c r="D1">
        <f>MATCH(A1,TBL_DATA[Date],0)</f>
        <v>1</v>
      </c>
    </row>
    <row r="2" spans="1:4" x14ac:dyDescent="0.25">
      <c r="A2" s="16" t="str">
        <f t="array" ref="A2" xml:space="preserve"> IFERROR(INDEX(TBL_DATA[Date], SMALL(IF((TBL_DATA[Coe.to.SPTR]=1),ROW(TBL_DATA[Date])),ROW(1:1))),"")</f>
        <v/>
      </c>
      <c r="B2" s="43" t="e">
        <f t="array" ref="B2" xml:space="preserve"> IF(ISBLANK($A3),_xlfn.STDEV.S(IF((TBL_DATA[Date]&gt;=Sheet1!$A2),TBL_DATA[Daily.Return])),_xlfn.STDEV.S(IF((TBL_DATA[Date]&gt;=Sheet1!$A2)*(TBL_DATA[Date]&lt;Sheet1!$A3),TBL_DATA[Daily.Return])))*SQRT(252)</f>
        <v>#DIV/0!</v>
      </c>
      <c r="C2" s="43">
        <f>_xlfn.STDEV.S(RISKSTATS_LSE!C93:C261)*SQRT(252)</f>
        <v>9.7331520816139661E-2</v>
      </c>
      <c r="D2" t="e">
        <f>MATCH(A2,TBL_DATA[Date],0)</f>
        <v>#N/A</v>
      </c>
    </row>
    <row r="3" spans="1:4" x14ac:dyDescent="0.25">
      <c r="A3" s="16" t="str">
        <f t="array" ref="A3" xml:space="preserve"> IFERROR(INDEX(TBL_DATA[Date], SMALL(IF((TBL_DATA[Coe.to.SPTR]=1),ROW(TBL_DATA[Date])),ROW(2:2))),"")</f>
        <v/>
      </c>
      <c r="B3" s="43" t="e">
        <f t="array" ref="B3" xml:space="preserve"> IF(ISBLANK($A4),_xlfn.STDEV.S(IF((TBL_DATA[Date]&gt;=Sheet1!$A3),TBL_DATA[Daily.Return])),_xlfn.STDEV.S(IF((TBL_DATA[Date]&gt;=Sheet1!$A3)*(TBL_DATA[Date]&lt;Sheet1!$A4),TBL_DATA[Daily.Return])))*SQRT(252)</f>
        <v>#DIV/0!</v>
      </c>
      <c r="C3" s="43">
        <f>_xlfn.STDEV.S(RISKSTATS_LSE!C262:C507)*SQRT(252)</f>
        <v>7.4747251455527783E-2</v>
      </c>
      <c r="D3" t="e">
        <f>MATCH(A3,TBL_DATA[Date],0)</f>
        <v>#N/A</v>
      </c>
    </row>
    <row r="4" spans="1:4" x14ac:dyDescent="0.25">
      <c r="A4" s="16" t="str">
        <f t="array" ref="A4" xml:space="preserve"> IFERROR(INDEX(TBL_DATA[Date], SMALL(IF((TBL_DATA[Coe.to.SPTR]=1),ROW(TBL_DATA[Date])),ROW(3:3))),"")</f>
        <v/>
      </c>
    </row>
    <row r="5" spans="1:4" x14ac:dyDescent="0.25">
      <c r="A5" s="16" t="str">
        <f t="array" ref="A5" xml:space="preserve"> IFERROR(INDEX(TBL_DATA[Date], SMALL(IF((TBL_DATA[Coe.to.SPTR]=1),ROW(TBL_DATA[Date])),ROW(4:4))),"")</f>
        <v/>
      </c>
    </row>
    <row r="6" spans="1:4" x14ac:dyDescent="0.25">
      <c r="A6" s="16" t="str">
        <f t="array" ref="A6" xml:space="preserve"> IFERROR(INDEX(TBL_DATA[Date], SMALL(IF((TBL_DATA[Coe.to.SPTR]=1),ROW(TBL_DATA[Date])),ROW(5:5))),"")</f>
        <v/>
      </c>
    </row>
    <row r="7" spans="1:4" x14ac:dyDescent="0.25">
      <c r="A7" s="16" t="str">
        <f t="array" ref="A7" xml:space="preserve"> IFERROR(INDEX(TBL_DATA[Date], SMALL(IF((TBL_DATA[Coe.to.SPTR]=1),ROW(TBL_DATA[Date])),ROW(6:6))),"")</f>
        <v/>
      </c>
    </row>
    <row r="8" spans="1:4" x14ac:dyDescent="0.25">
      <c r="A8" s="16" t="str">
        <f t="array" ref="A8" xml:space="preserve"> IFERROR(INDEX(TBL_DATA[Date], SMALL(IF((TBL_DATA[Coe.to.SPTR]=1),ROW(TBL_DATA[Date])),ROW(7:7))),"")</f>
        <v/>
      </c>
    </row>
    <row r="9" spans="1:4" x14ac:dyDescent="0.25">
      <c r="A9" s="16" t="str">
        <f t="array" ref="A9" xml:space="preserve"> IFERROR(INDEX(TBL_DATA[Date], SMALL(IF((TBL_DATA[Coe.to.SPTR]=1),ROW(TBL_DATA[Date])),ROW(8:8))),"")</f>
        <v/>
      </c>
    </row>
    <row r="10" spans="1:4" x14ac:dyDescent="0.25">
      <c r="A10" s="16" t="str">
        <f t="array" ref="A10" xml:space="preserve"> IFERROR(INDEX(TBL_DATA[Date], SMALL(IF((TBL_DATA[Coe.to.SPTR]=1),ROW(TBL_DATA[Date])),ROW(9:9))),"")</f>
        <v/>
      </c>
    </row>
    <row r="11" spans="1:4" x14ac:dyDescent="0.25">
      <c r="A11" s="16" t="str">
        <f t="array" ref="A11" xml:space="preserve"> IFERROR(INDEX(TBL_DATA[Date], SMALL(IF((TBL_DATA[Coe.to.SPTR]=1),ROW(TBL_DATA[Date])),ROW(10:10))),"")</f>
        <v/>
      </c>
    </row>
    <row r="12" spans="1:4" x14ac:dyDescent="0.25">
      <c r="A12" s="16" t="str">
        <f t="array" ref="A12" xml:space="preserve"> IFERROR(INDEX(TBL_DATA[Date], SMALL(IF((TBL_DATA[Coe.to.SPTR]=1),ROW(TBL_DATA[Date])),ROW(11:11))),"")</f>
        <v/>
      </c>
    </row>
    <row r="13" spans="1:4" x14ac:dyDescent="0.25">
      <c r="A13" s="16" t="str">
        <f t="array" ref="A13" xml:space="preserve"> IFERROR(INDEX(TBL_DATA[Date], SMALL(IF((TBL_DATA[Coe.to.SPTR]=1),ROW(TBL_DATA[Date])),ROW(12:12))),"")</f>
        <v/>
      </c>
    </row>
    <row r="14" spans="1:4" x14ac:dyDescent="0.25">
      <c r="A14" s="16" t="str">
        <f t="array" ref="A14" xml:space="preserve"> IFERROR(INDEX(TBL_DATA[Date], SMALL(IF((TBL_DATA[Coe.to.SPTR]=1),ROW(TBL_DATA[Date])),ROW(13:13))),"")</f>
        <v/>
      </c>
    </row>
    <row r="15" spans="1:4" x14ac:dyDescent="0.25">
      <c r="A15" s="16" t="str">
        <f t="array" ref="A15" xml:space="preserve"> IFERROR(INDEX(TBL_DATA[Date], SMALL(IF((TBL_DATA[Coe.to.SPTR]=1),ROW(TBL_DATA[Date])),ROW(14:14))),"")</f>
        <v/>
      </c>
    </row>
    <row r="16" spans="1:4" x14ac:dyDescent="0.25">
      <c r="A16" s="16"/>
    </row>
    <row r="17" spans="1:1" x14ac:dyDescent="0.25">
      <c r="A17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5"/>
  <sheetViews>
    <sheetView view="pageBreakPreview" topLeftCell="A43" zoomScale="25" zoomScaleNormal="25" zoomScaleSheetLayoutView="25" workbookViewId="0">
      <selection activeCell="S67" sqref="S67"/>
    </sheetView>
  </sheetViews>
  <sheetFormatPr defaultColWidth="30.7109375" defaultRowHeight="15" x14ac:dyDescent="0.25"/>
  <sheetData>
    <row r="1" spans="1:6" ht="54" customHeight="1" x14ac:dyDescent="0.25"/>
    <row r="2" spans="1:6" ht="54" customHeight="1" thickBot="1" x14ac:dyDescent="0.9">
      <c r="A2" s="50"/>
      <c r="B2" s="51" t="s">
        <v>73</v>
      </c>
      <c r="C2" s="48" t="s">
        <v>53</v>
      </c>
      <c r="D2" s="49" t="s">
        <v>55</v>
      </c>
      <c r="E2" s="49" t="s">
        <v>56</v>
      </c>
      <c r="F2" s="66" t="s">
        <v>1346</v>
      </c>
    </row>
    <row r="3" spans="1:6" ht="54" customHeight="1" x14ac:dyDescent="0.8">
      <c r="A3" s="38"/>
      <c r="B3" s="39" t="s">
        <v>54</v>
      </c>
      <c r="C3" s="45">
        <f ca="1">INDEX(INDIRECT("TBL_DATA[" &amp; TRIM($B3) &amp; "]"),ROW_LATEST)</f>
        <v>0.11320791406064271</v>
      </c>
      <c r="D3" s="42">
        <f ca="1">$C3-INDEX(INDIRECT("TBL_DATA[" &amp; TRIM($B4) &amp; "]"),ROW_LATEST-21)</f>
        <v>0.11594952487043655</v>
      </c>
      <c r="E3" s="42">
        <f ca="1">$C3-INDEX(INDIRECT("TBL_DATA[" &amp; TRIM($B3) &amp; "]"),ROW_LATEST-63)</f>
        <v>4.9350211571046562E-2</v>
      </c>
      <c r="F3" s="67">
        <f ca="1">$C3-INDEX(INDIRECT("TBL_DATA[" &amp; TRIM($B3) &amp; "]"),ROW_LATEST-252)</f>
        <v>6.6867746718972179E-2</v>
      </c>
    </row>
    <row r="4" spans="1:6" ht="54" customHeight="1" x14ac:dyDescent="0.8">
      <c r="A4" s="38"/>
      <c r="B4" s="39" t="s">
        <v>61</v>
      </c>
      <c r="C4" s="45">
        <f ca="1">INDEX(INDIRECT("TBL_DATA[" &amp; TRIM($B4) &amp; "]"),ROW_LATEST)</f>
        <v>-2.4138682983383397E-3</v>
      </c>
      <c r="D4" s="42">
        <v>3.2774251145550881E-4</v>
      </c>
      <c r="E4" s="42">
        <v>9.7001488825340099E-3</v>
      </c>
      <c r="F4" s="67">
        <v>9.7001488825340099E-3</v>
      </c>
    </row>
    <row r="5" spans="1:6" ht="54" customHeight="1" x14ac:dyDescent="0.8">
      <c r="A5" s="38"/>
      <c r="B5" s="39" t="s">
        <v>47</v>
      </c>
      <c r="C5" s="45">
        <f ca="1">INDEX(INDIRECT("TBL_DATA[" &amp; TRIM($B5) &amp; "]"),ROW_LATEST)</f>
        <v>0.46308340884798826</v>
      </c>
      <c r="D5" s="42">
        <f ca="1">$C5-INDEX(INDIRECT("TBL_DATA[" &amp; TRIM($B5) &amp; "]"),ROW_LATEST-21)</f>
        <v>0.14515290017108001</v>
      </c>
      <c r="E5" s="42">
        <f ca="1">$C5-INDEX(INDIRECT("TBL_DATA[" &amp; TRIM($B5) &amp; "]"),ROW_LATEST-63)</f>
        <v>-2.3538422205302556E-2</v>
      </c>
      <c r="F5" s="67">
        <f ca="1">$C5-INDEX(INDIRECT("TBL_DATA[" &amp; TRIM($B5) &amp; "]"),ROW_LATEST-252)</f>
        <v>-0.1462399681548272</v>
      </c>
    </row>
    <row r="6" spans="1:6" ht="54" customHeight="1" x14ac:dyDescent="0.8">
      <c r="A6" s="38"/>
      <c r="B6" s="39" t="s">
        <v>114</v>
      </c>
      <c r="C6" s="45">
        <f ca="1">INDEX(INDIRECT("TBL_DATA[" &amp; TRIM($B6) &amp; "]"),ROW_LATEST)</f>
        <v>0.10284411907196045</v>
      </c>
      <c r="D6" s="42">
        <f ca="1">$C6-INDEX(INDIRECT("TBL_DATA[" &amp; TRIM($B6) &amp; "]"),ROW_LATEST-21)</f>
        <v>3.2386459410190582E-2</v>
      </c>
      <c r="E6" s="42">
        <f ca="1">$C6-INDEX(INDIRECT("TBL_DATA[" &amp; TRIM($B6) &amp; "]"),ROW_LATEST-63)</f>
        <v>2.7233727276325226E-2</v>
      </c>
      <c r="F6" s="67">
        <f ca="1">$C6-INDEX(INDIRECT("TBL_DATA[" &amp; TRIM($B6) &amp; "]"),ROW_LATEST-252)</f>
        <v>-1.1253729462623596E-3</v>
      </c>
    </row>
    <row r="7" spans="1:6" ht="54" customHeight="1" x14ac:dyDescent="0.8">
      <c r="A7" s="38"/>
      <c r="B7" s="39" t="s">
        <v>117</v>
      </c>
      <c r="C7" s="46">
        <f ca="1">INDEX(INDIRECT("TBL_DATA[" &amp; TRIM($B7) &amp; "]"),ROW_LATEST)</f>
        <v>-8.5058264434337616E-2</v>
      </c>
      <c r="D7" s="42">
        <f ca="1">$C7-INDEX(INDIRECT("TBL_DATA[" &amp; TRIM($B7) &amp; "]"),ROW_LATEST-21)</f>
        <v>-3.0958503484725952E-2</v>
      </c>
      <c r="E7" s="42">
        <f ca="1">$C7-INDEX(INDIRECT("TBL_DATA[" &amp; TRIM($B7) &amp; "]"),ROW_LATEST-63)</f>
        <v>-4.0658190846443176E-2</v>
      </c>
      <c r="F7" s="67">
        <f ca="1">$C7-INDEX(INDIRECT("TBL_DATA[" &amp; TRIM($B7) &amp; "]"),ROW_LATEST-252)</f>
        <v>-6.8227736279368401E-2</v>
      </c>
    </row>
    <row r="8" spans="1:6" ht="54" customHeight="1" x14ac:dyDescent="0.8">
      <c r="A8" s="52"/>
      <c r="B8" s="39"/>
      <c r="C8" s="47"/>
      <c r="D8" s="44"/>
      <c r="E8" s="44"/>
      <c r="F8" s="65"/>
    </row>
    <row r="9" spans="1:6" ht="54" customHeight="1" x14ac:dyDescent="0.25"/>
    <row r="10" spans="1:6" ht="54" customHeight="1" x14ac:dyDescent="0.25"/>
    <row r="11" spans="1:6" ht="54" customHeight="1" x14ac:dyDescent="0.25"/>
    <row r="12" spans="1:6" ht="54" customHeight="1" x14ac:dyDescent="0.25"/>
    <row r="13" spans="1:6" ht="54" customHeight="1" x14ac:dyDescent="0.25"/>
    <row r="14" spans="1:6" ht="54" customHeight="1" x14ac:dyDescent="0.25"/>
    <row r="15" spans="1:6" ht="54" customHeight="1" x14ac:dyDescent="0.25"/>
    <row r="16" spans="1:6" ht="54" customHeight="1" x14ac:dyDescent="0.25"/>
    <row r="17" ht="54" customHeight="1" x14ac:dyDescent="0.25"/>
    <row r="18" ht="54" customHeight="1" x14ac:dyDescent="0.25"/>
    <row r="19" ht="54" customHeight="1" x14ac:dyDescent="0.25"/>
    <row r="20" ht="54" customHeight="1" x14ac:dyDescent="0.25"/>
    <row r="21" ht="54" customHeight="1" x14ac:dyDescent="0.25"/>
    <row r="22" ht="54" customHeight="1" x14ac:dyDescent="0.25"/>
    <row r="23" ht="54" customHeight="1" x14ac:dyDescent="0.25"/>
    <row r="24" ht="54" customHeight="1" x14ac:dyDescent="0.25"/>
    <row r="25" ht="54" customHeight="1" x14ac:dyDescent="0.25"/>
    <row r="26" ht="54" customHeight="1" x14ac:dyDescent="0.25"/>
    <row r="27" ht="54" customHeight="1" x14ac:dyDescent="0.25"/>
    <row r="28" ht="54" customHeight="1" x14ac:dyDescent="0.25"/>
    <row r="29" ht="54" customHeight="1" x14ac:dyDescent="0.25"/>
    <row r="30" ht="54" customHeight="1" x14ac:dyDescent="0.25"/>
    <row r="31" ht="54" customHeight="1" x14ac:dyDescent="0.25"/>
    <row r="32" ht="54" customHeight="1" x14ac:dyDescent="0.25"/>
    <row r="33" ht="54" customHeight="1" x14ac:dyDescent="0.25"/>
    <row r="34" ht="54" customHeight="1" x14ac:dyDescent="0.25"/>
    <row r="35" ht="54" customHeight="1" x14ac:dyDescent="0.25"/>
    <row r="36" ht="54" customHeight="1" x14ac:dyDescent="0.25"/>
    <row r="37" ht="54" customHeight="1" x14ac:dyDescent="0.25"/>
    <row r="38" ht="54" customHeight="1" x14ac:dyDescent="0.25"/>
    <row r="39" ht="54" customHeight="1" x14ac:dyDescent="0.25"/>
    <row r="40" ht="54" customHeight="1" x14ac:dyDescent="0.25"/>
    <row r="41" ht="54" customHeight="1" x14ac:dyDescent="0.25"/>
    <row r="42" ht="54" customHeight="1" x14ac:dyDescent="0.25"/>
    <row r="43" ht="54" customHeight="1" x14ac:dyDescent="0.25"/>
    <row r="44" ht="54" customHeight="1" x14ac:dyDescent="0.25"/>
    <row r="45" ht="54" customHeight="1" x14ac:dyDescent="0.25"/>
    <row r="46" ht="54" customHeight="1" x14ac:dyDescent="0.25"/>
    <row r="47" ht="54" customHeight="1" x14ac:dyDescent="0.25"/>
    <row r="48" ht="54" customHeight="1" x14ac:dyDescent="0.25"/>
    <row r="49" ht="54" customHeight="1" x14ac:dyDescent="0.25"/>
    <row r="50" ht="54" customHeight="1" x14ac:dyDescent="0.25"/>
    <row r="51" ht="54" customHeight="1" x14ac:dyDescent="0.25"/>
    <row r="52" ht="54" customHeight="1" x14ac:dyDescent="0.25"/>
    <row r="53" ht="54" customHeight="1" x14ac:dyDescent="0.25"/>
    <row r="54" ht="54" customHeight="1" x14ac:dyDescent="0.25"/>
    <row r="55" ht="54" customHeight="1" x14ac:dyDescent="0.25"/>
    <row r="56" ht="54" customHeight="1" x14ac:dyDescent="0.25"/>
    <row r="57" ht="54" customHeight="1" x14ac:dyDescent="0.25"/>
    <row r="58" ht="54" customHeight="1" x14ac:dyDescent="0.25"/>
    <row r="59" ht="54" customHeight="1" x14ac:dyDescent="0.25"/>
    <row r="60" ht="54" customHeight="1" x14ac:dyDescent="0.25"/>
    <row r="61" ht="54" customHeight="1" x14ac:dyDescent="0.25"/>
    <row r="62" ht="54" customHeight="1" x14ac:dyDescent="0.25"/>
    <row r="63" ht="54" customHeight="1" x14ac:dyDescent="0.25"/>
    <row r="64" ht="54" customHeight="1" x14ac:dyDescent="0.25"/>
    <row r="65" ht="54" customHeight="1" x14ac:dyDescent="0.25"/>
    <row r="66" ht="54" customHeight="1" x14ac:dyDescent="0.25"/>
    <row r="67" ht="54" customHeight="1" x14ac:dyDescent="0.25"/>
    <row r="68" ht="54" customHeight="1" x14ac:dyDescent="0.25"/>
    <row r="69" ht="54" customHeight="1" x14ac:dyDescent="0.25"/>
    <row r="70" ht="54" customHeight="1" x14ac:dyDescent="0.25"/>
    <row r="71" ht="54" customHeight="1" x14ac:dyDescent="0.25"/>
    <row r="72" ht="54" customHeight="1" x14ac:dyDescent="0.25"/>
    <row r="73" ht="54" customHeight="1" x14ac:dyDescent="0.25"/>
    <row r="74" ht="54" customHeight="1" x14ac:dyDescent="0.25"/>
    <row r="75" ht="54" customHeight="1" x14ac:dyDescent="0.25"/>
    <row r="76" ht="54" customHeight="1" x14ac:dyDescent="0.25"/>
    <row r="77" ht="54" customHeight="1" x14ac:dyDescent="0.25"/>
    <row r="78" ht="54" customHeight="1" x14ac:dyDescent="0.25"/>
    <row r="79" ht="54" customHeight="1" x14ac:dyDescent="0.25"/>
    <row r="80" ht="54" customHeight="1" x14ac:dyDescent="0.25"/>
    <row r="81" ht="54" customHeight="1" x14ac:dyDescent="0.25"/>
    <row r="82" ht="54" customHeight="1" x14ac:dyDescent="0.25"/>
    <row r="83" ht="54" customHeight="1" x14ac:dyDescent="0.25"/>
    <row r="84" ht="54" customHeight="1" x14ac:dyDescent="0.25"/>
    <row r="85" ht="54" customHeight="1" x14ac:dyDescent="0.25"/>
    <row r="86" ht="54" customHeight="1" x14ac:dyDescent="0.25"/>
    <row r="87" ht="54" customHeight="1" x14ac:dyDescent="0.25"/>
    <row r="88" ht="54" customHeight="1" x14ac:dyDescent="0.25"/>
    <row r="89" ht="54" customHeight="1" x14ac:dyDescent="0.25"/>
    <row r="90" ht="54" customHeight="1" x14ac:dyDescent="0.25"/>
    <row r="91" ht="54" customHeight="1" x14ac:dyDescent="0.25"/>
    <row r="92" ht="54" customHeight="1" x14ac:dyDescent="0.25"/>
    <row r="93" ht="54" customHeight="1" x14ac:dyDescent="0.25"/>
    <row r="94" ht="54" customHeight="1" x14ac:dyDescent="0.25"/>
    <row r="95" ht="54" customHeight="1" x14ac:dyDescent="0.25"/>
    <row r="96" ht="54" customHeight="1" x14ac:dyDescent="0.25"/>
    <row r="97" ht="54" customHeight="1" x14ac:dyDescent="0.25"/>
    <row r="98" ht="54" customHeight="1" x14ac:dyDescent="0.25"/>
    <row r="99" ht="54" customHeight="1" x14ac:dyDescent="0.25"/>
    <row r="100" ht="54" customHeight="1" x14ac:dyDescent="0.25"/>
    <row r="101" ht="54" customHeight="1" x14ac:dyDescent="0.25"/>
    <row r="102" ht="54" customHeight="1" x14ac:dyDescent="0.25"/>
    <row r="103" ht="54" customHeight="1" x14ac:dyDescent="0.25"/>
    <row r="104" ht="54" customHeight="1" x14ac:dyDescent="0.25"/>
    <row r="105" ht="54" customHeight="1" x14ac:dyDescent="0.25"/>
    <row r="106" ht="54" customHeight="1" x14ac:dyDescent="0.25"/>
    <row r="107" ht="54" customHeight="1" x14ac:dyDescent="0.25"/>
    <row r="108" ht="54" customHeight="1" x14ac:dyDescent="0.25"/>
    <row r="109" ht="54" customHeight="1" x14ac:dyDescent="0.25"/>
    <row r="110" ht="54" customHeight="1" x14ac:dyDescent="0.25"/>
    <row r="111" ht="54" customHeight="1" x14ac:dyDescent="0.25"/>
    <row r="112" ht="54" customHeight="1" x14ac:dyDescent="0.25"/>
    <row r="113" ht="54" customHeight="1" x14ac:dyDescent="0.25"/>
    <row r="114" ht="54" customHeight="1" x14ac:dyDescent="0.25"/>
    <row r="115" ht="54" customHeight="1" x14ac:dyDescent="0.25"/>
    <row r="116" ht="54" customHeight="1" x14ac:dyDescent="0.25"/>
    <row r="117" ht="54" customHeight="1" x14ac:dyDescent="0.25"/>
    <row r="118" ht="54" customHeight="1" x14ac:dyDescent="0.25"/>
    <row r="119" ht="54" customHeight="1" x14ac:dyDescent="0.25"/>
    <row r="120" ht="54" customHeight="1" x14ac:dyDescent="0.25"/>
    <row r="121" ht="54" customHeight="1" x14ac:dyDescent="0.25"/>
    <row r="122" ht="54" customHeight="1" x14ac:dyDescent="0.25"/>
    <row r="123" ht="54" customHeight="1" x14ac:dyDescent="0.25"/>
    <row r="124" ht="54" customHeight="1" x14ac:dyDescent="0.25"/>
    <row r="125" ht="54" customHeight="1" x14ac:dyDescent="0.25"/>
    <row r="126" ht="54" customHeight="1" x14ac:dyDescent="0.25"/>
    <row r="127" ht="54" customHeight="1" x14ac:dyDescent="0.25"/>
    <row r="128" ht="54" customHeight="1" x14ac:dyDescent="0.25"/>
    <row r="129" ht="54" customHeight="1" x14ac:dyDescent="0.25"/>
    <row r="130" ht="54" customHeight="1" x14ac:dyDescent="0.25"/>
    <row r="131" ht="54" customHeight="1" x14ac:dyDescent="0.25"/>
    <row r="132" ht="54" customHeight="1" x14ac:dyDescent="0.25"/>
    <row r="133" ht="54" customHeight="1" x14ac:dyDescent="0.25"/>
    <row r="134" ht="54" customHeight="1" x14ac:dyDescent="0.25"/>
    <row r="135" ht="54" customHeight="1" x14ac:dyDescent="0.25"/>
    <row r="136" ht="54" customHeight="1" x14ac:dyDescent="0.25"/>
    <row r="137" ht="54" customHeight="1" x14ac:dyDescent="0.25"/>
    <row r="138" ht="54" customHeight="1" x14ac:dyDescent="0.25"/>
    <row r="139" ht="54" customHeight="1" x14ac:dyDescent="0.25"/>
    <row r="140" ht="54" customHeight="1" x14ac:dyDescent="0.25"/>
    <row r="141" ht="54" customHeight="1" x14ac:dyDescent="0.25"/>
    <row r="142" ht="54" customHeight="1" x14ac:dyDescent="0.25"/>
    <row r="143" ht="54" customHeight="1" x14ac:dyDescent="0.25"/>
    <row r="144" ht="54" customHeight="1" x14ac:dyDescent="0.25"/>
    <row r="145" ht="54" customHeight="1" x14ac:dyDescent="0.25"/>
    <row r="146" ht="54" customHeight="1" x14ac:dyDescent="0.25"/>
    <row r="147" ht="54" customHeight="1" x14ac:dyDescent="0.25"/>
    <row r="148" ht="54" customHeight="1" x14ac:dyDescent="0.25"/>
    <row r="149" ht="54" customHeight="1" x14ac:dyDescent="0.25"/>
    <row r="150" ht="54" customHeight="1" x14ac:dyDescent="0.25"/>
    <row r="151" ht="54" customHeight="1" x14ac:dyDescent="0.25"/>
    <row r="152" ht="54" customHeight="1" x14ac:dyDescent="0.25"/>
    <row r="153" ht="54" customHeight="1" x14ac:dyDescent="0.25"/>
    <row r="154" ht="54" customHeight="1" x14ac:dyDescent="0.25"/>
    <row r="155" ht="54" customHeight="1" x14ac:dyDescent="0.25"/>
    <row r="156" ht="54" customHeight="1" x14ac:dyDescent="0.25"/>
    <row r="157" ht="54" customHeight="1" x14ac:dyDescent="0.25"/>
    <row r="158" ht="54" customHeight="1" x14ac:dyDescent="0.25"/>
    <row r="159" ht="54" customHeight="1" x14ac:dyDescent="0.25"/>
    <row r="160" ht="54" customHeight="1" x14ac:dyDescent="0.25"/>
    <row r="161" ht="54" customHeight="1" x14ac:dyDescent="0.25"/>
    <row r="162" ht="54" customHeight="1" x14ac:dyDescent="0.25"/>
    <row r="163" ht="54" customHeight="1" x14ac:dyDescent="0.25"/>
    <row r="164" ht="54" customHeight="1" x14ac:dyDescent="0.25"/>
    <row r="165" ht="54" customHeight="1" x14ac:dyDescent="0.25"/>
    <row r="166" ht="54" customHeight="1" x14ac:dyDescent="0.25"/>
    <row r="167" ht="54" customHeight="1" x14ac:dyDescent="0.25"/>
    <row r="168" ht="54" customHeight="1" x14ac:dyDescent="0.25"/>
    <row r="169" ht="54" customHeight="1" x14ac:dyDescent="0.25"/>
    <row r="170" ht="54" customHeight="1" x14ac:dyDescent="0.25"/>
    <row r="171" ht="54" customHeight="1" x14ac:dyDescent="0.25"/>
    <row r="172" ht="54" customHeight="1" x14ac:dyDescent="0.25"/>
    <row r="173" ht="54" customHeight="1" x14ac:dyDescent="0.25"/>
    <row r="174" ht="54" customHeight="1" x14ac:dyDescent="0.25"/>
    <row r="175" ht="54" customHeight="1" x14ac:dyDescent="0.25"/>
    <row r="176" ht="54" customHeight="1" x14ac:dyDescent="0.25"/>
    <row r="177" ht="54" customHeight="1" x14ac:dyDescent="0.25"/>
    <row r="178" ht="54" customHeight="1" x14ac:dyDescent="0.25"/>
    <row r="179" ht="54" customHeight="1" x14ac:dyDescent="0.25"/>
    <row r="180" ht="54" customHeight="1" x14ac:dyDescent="0.25"/>
    <row r="181" ht="54" customHeight="1" x14ac:dyDescent="0.25"/>
    <row r="182" ht="54" customHeight="1" x14ac:dyDescent="0.25"/>
    <row r="183" ht="54" customHeight="1" x14ac:dyDescent="0.25"/>
    <row r="184" ht="54" customHeight="1" x14ac:dyDescent="0.25"/>
    <row r="185" ht="54" customHeight="1" x14ac:dyDescent="0.25"/>
    <row r="186" ht="54" customHeight="1" x14ac:dyDescent="0.25"/>
    <row r="187" ht="54" customHeight="1" x14ac:dyDescent="0.25"/>
    <row r="188" ht="54" customHeight="1" x14ac:dyDescent="0.25"/>
    <row r="189" ht="54" customHeight="1" x14ac:dyDescent="0.25"/>
    <row r="190" ht="54" customHeight="1" x14ac:dyDescent="0.25"/>
    <row r="191" ht="54" customHeight="1" x14ac:dyDescent="0.25"/>
    <row r="192" ht="54" customHeight="1" x14ac:dyDescent="0.25"/>
    <row r="193" ht="54" customHeight="1" x14ac:dyDescent="0.25"/>
    <row r="194" ht="54" customHeight="1" x14ac:dyDescent="0.25"/>
    <row r="195" ht="54" customHeight="1" x14ac:dyDescent="0.25"/>
    <row r="196" ht="54" customHeight="1" x14ac:dyDescent="0.25"/>
    <row r="197" ht="54" customHeight="1" x14ac:dyDescent="0.25"/>
    <row r="198" ht="54" customHeight="1" x14ac:dyDescent="0.25"/>
    <row r="199" ht="54" customHeight="1" x14ac:dyDescent="0.25"/>
    <row r="200" ht="54" customHeight="1" x14ac:dyDescent="0.25"/>
    <row r="201" ht="54" customHeight="1" x14ac:dyDescent="0.25"/>
    <row r="202" ht="54" customHeight="1" x14ac:dyDescent="0.25"/>
    <row r="203" ht="54" customHeight="1" x14ac:dyDescent="0.25"/>
    <row r="204" ht="54" customHeight="1" x14ac:dyDescent="0.25"/>
    <row r="205" ht="54" customHeight="1" x14ac:dyDescent="0.25"/>
    <row r="206" ht="54" customHeight="1" x14ac:dyDescent="0.25"/>
    <row r="207" ht="54" customHeight="1" x14ac:dyDescent="0.25"/>
    <row r="208" ht="54" customHeight="1" x14ac:dyDescent="0.25"/>
    <row r="209" ht="54" customHeight="1" x14ac:dyDescent="0.25"/>
    <row r="210" ht="54" customHeight="1" x14ac:dyDescent="0.25"/>
    <row r="211" ht="54" customHeight="1" x14ac:dyDescent="0.25"/>
    <row r="212" ht="54" customHeight="1" x14ac:dyDescent="0.25"/>
    <row r="213" ht="54" customHeight="1" x14ac:dyDescent="0.25"/>
    <row r="214" ht="54" customHeight="1" x14ac:dyDescent="0.25"/>
    <row r="215" ht="54" customHeight="1" x14ac:dyDescent="0.25"/>
    <row r="216" ht="54" customHeight="1" x14ac:dyDescent="0.25"/>
    <row r="217" ht="54" customHeight="1" x14ac:dyDescent="0.25"/>
    <row r="218" ht="54" customHeight="1" x14ac:dyDescent="0.25"/>
    <row r="219" ht="54" customHeight="1" x14ac:dyDescent="0.25"/>
    <row r="220" ht="54" customHeight="1" x14ac:dyDescent="0.25"/>
    <row r="221" ht="54" customHeight="1" x14ac:dyDescent="0.25"/>
    <row r="222" ht="54" customHeight="1" x14ac:dyDescent="0.25"/>
    <row r="223" ht="54" customHeight="1" x14ac:dyDescent="0.25"/>
    <row r="224" ht="54" customHeight="1" x14ac:dyDescent="0.25"/>
    <row r="225" ht="54" customHeight="1" x14ac:dyDescent="0.25"/>
    <row r="226" ht="54" customHeight="1" x14ac:dyDescent="0.25"/>
    <row r="227" ht="54" customHeight="1" x14ac:dyDescent="0.25"/>
    <row r="228" ht="54" customHeight="1" x14ac:dyDescent="0.25"/>
    <row r="229" ht="54" customHeight="1" x14ac:dyDescent="0.25"/>
    <row r="230" ht="54" customHeight="1" x14ac:dyDescent="0.25"/>
    <row r="231" ht="54" customHeight="1" x14ac:dyDescent="0.25"/>
    <row r="232" ht="54" customHeight="1" x14ac:dyDescent="0.25"/>
    <row r="233" ht="54" customHeight="1" x14ac:dyDescent="0.25"/>
    <row r="234" ht="54" customHeight="1" x14ac:dyDescent="0.25"/>
    <row r="235" ht="54" customHeight="1" x14ac:dyDescent="0.25"/>
    <row r="236" ht="54" customHeight="1" x14ac:dyDescent="0.25"/>
    <row r="237" ht="54" customHeight="1" x14ac:dyDescent="0.25"/>
    <row r="238" ht="54" customHeight="1" x14ac:dyDescent="0.25"/>
    <row r="239" ht="54" customHeight="1" x14ac:dyDescent="0.25"/>
    <row r="240" ht="54" customHeight="1" x14ac:dyDescent="0.25"/>
    <row r="241" ht="54" customHeight="1" x14ac:dyDescent="0.25"/>
    <row r="242" ht="54" customHeight="1" x14ac:dyDescent="0.25"/>
    <row r="243" ht="54" customHeight="1" x14ac:dyDescent="0.25"/>
    <row r="244" ht="54" customHeight="1" x14ac:dyDescent="0.25"/>
    <row r="245" ht="54" customHeight="1" x14ac:dyDescent="0.25"/>
    <row r="246" ht="54" customHeight="1" x14ac:dyDescent="0.25"/>
    <row r="247" ht="54" customHeight="1" x14ac:dyDescent="0.25"/>
    <row r="248" ht="54" customHeight="1" x14ac:dyDescent="0.25"/>
    <row r="249" ht="54" customHeight="1" x14ac:dyDescent="0.25"/>
    <row r="250" ht="54" customHeight="1" x14ac:dyDescent="0.25"/>
    <row r="251" ht="54" customHeight="1" x14ac:dyDescent="0.25"/>
    <row r="252" ht="54" customHeight="1" x14ac:dyDescent="0.25"/>
    <row r="253" ht="54" customHeight="1" x14ac:dyDescent="0.25"/>
    <row r="254" ht="54" customHeight="1" x14ac:dyDescent="0.25"/>
    <row r="255" ht="54" customHeight="1" x14ac:dyDescent="0.25"/>
    <row r="256" ht="54" customHeight="1" x14ac:dyDescent="0.25"/>
    <row r="257" ht="54" customHeight="1" x14ac:dyDescent="0.25"/>
    <row r="258" ht="54" customHeight="1" x14ac:dyDescent="0.25"/>
    <row r="259" ht="54" customHeight="1" x14ac:dyDescent="0.25"/>
    <row r="260" ht="54" customHeight="1" x14ac:dyDescent="0.25"/>
    <row r="261" ht="54" customHeight="1" x14ac:dyDescent="0.25"/>
    <row r="262" ht="54" customHeight="1" x14ac:dyDescent="0.25"/>
    <row r="263" ht="54" customHeight="1" x14ac:dyDescent="0.25"/>
    <row r="264" ht="54" customHeight="1" x14ac:dyDescent="0.25"/>
    <row r="265" ht="54" customHeight="1" x14ac:dyDescent="0.25"/>
    <row r="266" ht="54" customHeight="1" x14ac:dyDescent="0.25"/>
    <row r="267" ht="54" customHeight="1" x14ac:dyDescent="0.25"/>
    <row r="268" ht="54" customHeight="1" x14ac:dyDescent="0.25"/>
    <row r="269" ht="54" customHeight="1" x14ac:dyDescent="0.25"/>
    <row r="270" ht="54" customHeight="1" x14ac:dyDescent="0.25"/>
    <row r="271" ht="54" customHeight="1" x14ac:dyDescent="0.25"/>
    <row r="272" ht="54" customHeight="1" x14ac:dyDescent="0.25"/>
    <row r="273" ht="54" customHeight="1" x14ac:dyDescent="0.25"/>
    <row r="274" ht="54" customHeight="1" x14ac:dyDescent="0.25"/>
    <row r="275" ht="54" customHeight="1" x14ac:dyDescent="0.25"/>
    <row r="276" ht="54" customHeight="1" x14ac:dyDescent="0.25"/>
    <row r="277" ht="54" customHeight="1" x14ac:dyDescent="0.25"/>
    <row r="278" ht="54" customHeight="1" x14ac:dyDescent="0.25"/>
    <row r="279" ht="54" customHeight="1" x14ac:dyDescent="0.25"/>
    <row r="280" ht="54" customHeight="1" x14ac:dyDescent="0.25"/>
    <row r="281" ht="54" customHeight="1" x14ac:dyDescent="0.25"/>
    <row r="282" ht="54" customHeight="1" x14ac:dyDescent="0.25"/>
    <row r="283" ht="54" customHeight="1" x14ac:dyDescent="0.25"/>
    <row r="284" ht="54" customHeight="1" x14ac:dyDescent="0.25"/>
    <row r="285" ht="54" customHeight="1" x14ac:dyDescent="0.25"/>
    <row r="286" ht="54" customHeight="1" x14ac:dyDescent="0.25"/>
    <row r="287" ht="54" customHeight="1" x14ac:dyDescent="0.25"/>
    <row r="288" ht="54" customHeight="1" x14ac:dyDescent="0.25"/>
    <row r="289" ht="54" customHeight="1" x14ac:dyDescent="0.25"/>
    <row r="290" ht="54" customHeight="1" x14ac:dyDescent="0.25"/>
    <row r="291" ht="54" customHeight="1" x14ac:dyDescent="0.25"/>
    <row r="292" ht="54" customHeight="1" x14ac:dyDescent="0.25"/>
    <row r="293" ht="54" customHeight="1" x14ac:dyDescent="0.25"/>
    <row r="294" ht="54" customHeight="1" x14ac:dyDescent="0.25"/>
    <row r="295" ht="54" customHeight="1" x14ac:dyDescent="0.25"/>
    <row r="296" ht="54" customHeight="1" x14ac:dyDescent="0.25"/>
    <row r="297" ht="54" customHeight="1" x14ac:dyDescent="0.25"/>
    <row r="298" ht="54" customHeight="1" x14ac:dyDescent="0.25"/>
    <row r="299" ht="54" customHeight="1" x14ac:dyDescent="0.25"/>
    <row r="300" ht="54" customHeight="1" x14ac:dyDescent="0.25"/>
    <row r="301" ht="54" customHeight="1" x14ac:dyDescent="0.25"/>
    <row r="302" ht="54" customHeight="1" x14ac:dyDescent="0.25"/>
    <row r="303" ht="54" customHeight="1" x14ac:dyDescent="0.25"/>
    <row r="304" ht="54" customHeight="1" x14ac:dyDescent="0.25"/>
    <row r="305" ht="54" customHeight="1" x14ac:dyDescent="0.25"/>
    <row r="306" ht="54" customHeight="1" x14ac:dyDescent="0.25"/>
    <row r="307" ht="54" customHeight="1" x14ac:dyDescent="0.25"/>
    <row r="308" ht="54" customHeight="1" x14ac:dyDescent="0.25"/>
    <row r="309" ht="54" customHeight="1" x14ac:dyDescent="0.25"/>
    <row r="310" ht="54" customHeight="1" x14ac:dyDescent="0.25"/>
    <row r="311" ht="54" customHeight="1" x14ac:dyDescent="0.25"/>
    <row r="312" ht="54" customHeight="1" x14ac:dyDescent="0.25"/>
    <row r="313" ht="54" customHeight="1" x14ac:dyDescent="0.25"/>
    <row r="314" ht="54" customHeight="1" x14ac:dyDescent="0.25"/>
    <row r="315" ht="54" customHeight="1" x14ac:dyDescent="0.25"/>
    <row r="316" ht="54" customHeight="1" x14ac:dyDescent="0.25"/>
    <row r="317" ht="54" customHeight="1" x14ac:dyDescent="0.25"/>
    <row r="318" ht="54" customHeight="1" x14ac:dyDescent="0.25"/>
    <row r="319" ht="54" customHeight="1" x14ac:dyDescent="0.25"/>
    <row r="320" ht="54" customHeight="1" x14ac:dyDescent="0.25"/>
    <row r="321" ht="54" customHeight="1" x14ac:dyDescent="0.25"/>
    <row r="322" ht="54" customHeight="1" x14ac:dyDescent="0.25"/>
    <row r="323" ht="54" customHeight="1" x14ac:dyDescent="0.25"/>
    <row r="324" ht="54" customHeight="1" x14ac:dyDescent="0.25"/>
    <row r="325" ht="54" customHeight="1" x14ac:dyDescent="0.25"/>
    <row r="326" ht="54" customHeight="1" x14ac:dyDescent="0.25"/>
    <row r="327" ht="54" customHeight="1" x14ac:dyDescent="0.25"/>
    <row r="328" ht="54" customHeight="1" x14ac:dyDescent="0.25"/>
    <row r="329" ht="54" customHeight="1" x14ac:dyDescent="0.25"/>
    <row r="330" ht="54" customHeight="1" x14ac:dyDescent="0.25"/>
    <row r="331" ht="54" customHeight="1" x14ac:dyDescent="0.25"/>
    <row r="332" ht="54" customHeight="1" x14ac:dyDescent="0.25"/>
    <row r="333" ht="54" customHeight="1" x14ac:dyDescent="0.25"/>
    <row r="334" ht="54" customHeight="1" x14ac:dyDescent="0.25"/>
    <row r="335" ht="54" customHeight="1" x14ac:dyDescent="0.25"/>
    <row r="336" ht="54" customHeight="1" x14ac:dyDescent="0.25"/>
    <row r="337" ht="54" customHeight="1" x14ac:dyDescent="0.25"/>
    <row r="338" ht="54" customHeight="1" x14ac:dyDescent="0.25"/>
    <row r="339" ht="54" customHeight="1" x14ac:dyDescent="0.25"/>
    <row r="340" ht="54" customHeight="1" x14ac:dyDescent="0.25"/>
    <row r="341" ht="54" customHeight="1" x14ac:dyDescent="0.25"/>
    <row r="342" ht="54" customHeight="1" x14ac:dyDescent="0.25"/>
    <row r="343" ht="54" customHeight="1" x14ac:dyDescent="0.25"/>
    <row r="344" ht="54" customHeight="1" x14ac:dyDescent="0.25"/>
    <row r="345" ht="54" customHeight="1" x14ac:dyDescent="0.25"/>
    <row r="346" ht="54" customHeight="1" x14ac:dyDescent="0.25"/>
    <row r="347" ht="54" customHeight="1" x14ac:dyDescent="0.25"/>
    <row r="348" ht="54" customHeight="1" x14ac:dyDescent="0.25"/>
    <row r="349" ht="54" customHeight="1" x14ac:dyDescent="0.25"/>
    <row r="350" ht="54" customHeight="1" x14ac:dyDescent="0.25"/>
    <row r="351" ht="54" customHeight="1" x14ac:dyDescent="0.25"/>
    <row r="352" ht="54" customHeight="1" x14ac:dyDescent="0.25"/>
    <row r="353" ht="54" customHeight="1" x14ac:dyDescent="0.25"/>
    <row r="354" ht="54" customHeight="1" x14ac:dyDescent="0.25"/>
    <row r="355" ht="54" customHeight="1" x14ac:dyDescent="0.25"/>
    <row r="356" ht="54" customHeight="1" x14ac:dyDescent="0.25"/>
    <row r="357" ht="54" customHeight="1" x14ac:dyDescent="0.25"/>
    <row r="358" ht="54" customHeight="1" x14ac:dyDescent="0.25"/>
    <row r="359" ht="54" customHeight="1" x14ac:dyDescent="0.25"/>
    <row r="360" ht="54" customHeight="1" x14ac:dyDescent="0.25"/>
    <row r="361" ht="54" customHeight="1" x14ac:dyDescent="0.25"/>
    <row r="362" ht="54" customHeight="1" x14ac:dyDescent="0.25"/>
    <row r="363" ht="54" customHeight="1" x14ac:dyDescent="0.25"/>
    <row r="364" ht="54" customHeight="1" x14ac:dyDescent="0.25"/>
    <row r="365" ht="54" customHeight="1" x14ac:dyDescent="0.25"/>
    <row r="366" ht="54" customHeight="1" x14ac:dyDescent="0.25"/>
    <row r="367" ht="54" customHeight="1" x14ac:dyDescent="0.25"/>
    <row r="368" ht="54" customHeight="1" x14ac:dyDescent="0.25"/>
    <row r="369" ht="54" customHeight="1" x14ac:dyDescent="0.25"/>
    <row r="370" ht="54" customHeight="1" x14ac:dyDescent="0.25"/>
    <row r="371" ht="54" customHeight="1" x14ac:dyDescent="0.25"/>
    <row r="372" ht="54" customHeight="1" x14ac:dyDescent="0.25"/>
    <row r="373" ht="54" customHeight="1" x14ac:dyDescent="0.25"/>
    <row r="374" ht="54" customHeight="1" x14ac:dyDescent="0.25"/>
    <row r="375" ht="54" customHeight="1" x14ac:dyDescent="0.25"/>
    <row r="376" ht="54" customHeight="1" x14ac:dyDescent="0.25"/>
    <row r="377" ht="54" customHeight="1" x14ac:dyDescent="0.25"/>
    <row r="378" ht="54" customHeight="1" x14ac:dyDescent="0.25"/>
    <row r="379" ht="54" customHeight="1" x14ac:dyDescent="0.25"/>
    <row r="380" ht="54" customHeight="1" x14ac:dyDescent="0.25"/>
    <row r="381" ht="54" customHeight="1" x14ac:dyDescent="0.25"/>
    <row r="382" ht="54" customHeight="1" x14ac:dyDescent="0.25"/>
    <row r="383" ht="54" customHeight="1" x14ac:dyDescent="0.25"/>
    <row r="384" ht="54" customHeight="1" x14ac:dyDescent="0.25"/>
    <row r="385" ht="54" customHeight="1" x14ac:dyDescent="0.25"/>
    <row r="386" ht="54" customHeight="1" x14ac:dyDescent="0.25"/>
    <row r="387" ht="54" customHeight="1" x14ac:dyDescent="0.25"/>
    <row r="388" ht="54" customHeight="1" x14ac:dyDescent="0.25"/>
    <row r="389" ht="54" customHeight="1" x14ac:dyDescent="0.25"/>
    <row r="390" ht="54" customHeight="1" x14ac:dyDescent="0.25"/>
    <row r="391" ht="54" customHeight="1" x14ac:dyDescent="0.25"/>
    <row r="392" ht="54" customHeight="1" x14ac:dyDescent="0.25"/>
    <row r="393" ht="54" customHeight="1" x14ac:dyDescent="0.25"/>
    <row r="394" ht="54" customHeight="1" x14ac:dyDescent="0.25"/>
    <row r="395" ht="54" customHeight="1" x14ac:dyDescent="0.25"/>
    <row r="396" ht="54" customHeight="1" x14ac:dyDescent="0.25"/>
    <row r="397" ht="54" customHeight="1" x14ac:dyDescent="0.25"/>
    <row r="398" ht="54" customHeight="1" x14ac:dyDescent="0.25"/>
    <row r="399" ht="54" customHeight="1" x14ac:dyDescent="0.25"/>
    <row r="400" ht="54" customHeight="1" x14ac:dyDescent="0.25"/>
    <row r="401" ht="54" customHeight="1" x14ac:dyDescent="0.25"/>
    <row r="402" ht="54" customHeight="1" x14ac:dyDescent="0.25"/>
    <row r="403" ht="54" customHeight="1" x14ac:dyDescent="0.25"/>
    <row r="404" ht="54" customHeight="1" x14ac:dyDescent="0.25"/>
    <row r="405" ht="54" customHeight="1" x14ac:dyDescent="0.25"/>
  </sheetData>
  <conditionalFormatting sqref="D6:E7">
    <cfRule type="cellIs" dxfId="18" priority="1" operator="greaterThan">
      <formula>0</formula>
    </cfRule>
    <cfRule type="cellIs" dxfId="17" priority="2" operator="lessThan">
      <formula>0</formula>
    </cfRule>
  </conditionalFormatting>
  <conditionalFormatting sqref="F3">
    <cfRule type="cellIs" dxfId="16" priority="17" operator="greaterThan">
      <formula>0</formula>
    </cfRule>
  </conditionalFormatting>
  <conditionalFormatting sqref="F4">
    <cfRule type="cellIs" dxfId="15" priority="16" operator="greaterThan">
      <formula>0</formula>
    </cfRule>
  </conditionalFormatting>
  <conditionalFormatting sqref="F5 F7:F8">
    <cfRule type="cellIs" dxfId="14" priority="14" operator="lessThan">
      <formula>0</formula>
    </cfRule>
    <cfRule type="cellIs" dxfId="13" priority="15" operator="greaterThan">
      <formula>0</formula>
    </cfRule>
  </conditionalFormatting>
  <conditionalFormatting sqref="F6">
    <cfRule type="cellIs" dxfId="12" priority="13" operator="greaterThan">
      <formula>0</formula>
    </cfRule>
  </conditionalFormatting>
  <conditionalFormatting sqref="D4:E4">
    <cfRule type="cellIs" dxfId="11" priority="12" operator="lessThan">
      <formula>0</formula>
    </cfRule>
  </conditionalFormatting>
  <conditionalFormatting sqref="D4:E4">
    <cfRule type="cellIs" dxfId="10" priority="11" operator="greaterThan">
      <formula>0</formula>
    </cfRule>
  </conditionalFormatting>
  <conditionalFormatting sqref="E5 D8:E8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D3:E3">
    <cfRule type="cellIs" dxfId="7" priority="8" operator="greaterThan">
      <formula>0</formula>
    </cfRule>
  </conditionalFormatting>
  <conditionalFormatting sqref="D3:E3">
    <cfRule type="cellIs" dxfId="6" priority="7" operator="lessThan">
      <formula>0</formula>
    </cfRule>
  </conditionalFormatting>
  <conditionalFormatting sqref="D5:E5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E6:E7">
    <cfRule type="cellIs" dxfId="3" priority="3" operator="lessThan">
      <formula>0</formula>
    </cfRule>
    <cfRule type="cellIs" dxfId="2" priority="4" operator="greaterThan">
      <formula>0</formula>
    </cfRule>
  </conditionalFormatting>
  <pageMargins left="0.7" right="0.7" top="0.75" bottom="0.75" header="0.3" footer="0.3"/>
  <pageSetup scale="18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543"/>
  <sheetViews>
    <sheetView tabSelected="1" view="pageBreakPreview" topLeftCell="A250" zoomScale="25" zoomScaleNormal="100" zoomScaleSheetLayoutView="25" workbookViewId="0">
      <selection activeCell="Q270" sqref="Q270"/>
    </sheetView>
  </sheetViews>
  <sheetFormatPr defaultRowHeight="15" x14ac:dyDescent="0.25"/>
  <cols>
    <col min="1" max="1" width="33.28515625" customWidth="1"/>
    <col min="2" max="3" width="30.7109375" customWidth="1"/>
    <col min="4" max="4" width="33.28515625" customWidth="1"/>
    <col min="5" max="13" width="30.7109375" customWidth="1"/>
    <col min="14" max="14" width="60.7109375" style="53" customWidth="1"/>
    <col min="15" max="15" width="50.140625" customWidth="1"/>
    <col min="16" max="16" width="45" customWidth="1"/>
    <col min="17" max="23" width="30.7109375" customWidth="1"/>
    <col min="24" max="24" width="27.42578125" customWidth="1"/>
    <col min="25" max="25" width="15.7109375" customWidth="1"/>
    <col min="26" max="26" width="12.7109375" customWidth="1"/>
  </cols>
  <sheetData>
    <row r="1" spans="2:14" s="7" customFormat="1" ht="61.5" x14ac:dyDescent="0.9">
      <c r="B1" s="36" t="s">
        <v>2</v>
      </c>
      <c r="N1" s="33"/>
    </row>
    <row r="2" spans="2:14" s="7" customFormat="1" ht="61.5" customHeight="1" x14ac:dyDescent="0.9">
      <c r="B2" s="36" t="s">
        <v>50</v>
      </c>
      <c r="N2" s="33"/>
    </row>
    <row r="3" spans="2:14" s="7" customFormat="1" ht="61.5" x14ac:dyDescent="0.9">
      <c r="B3" s="36" t="s">
        <v>22</v>
      </c>
      <c r="N3" s="33"/>
    </row>
    <row r="4" spans="2:14" s="7" customFormat="1" ht="35.1" customHeight="1" x14ac:dyDescent="0.5">
      <c r="N4" s="33"/>
    </row>
    <row r="5" spans="2:14" s="7" customFormat="1" ht="34.5" customHeight="1" x14ac:dyDescent="0.5">
      <c r="N5" s="33"/>
    </row>
    <row r="6" spans="2:14" s="7" customFormat="1" ht="35.1" customHeight="1" x14ac:dyDescent="0.5">
      <c r="N6" s="33"/>
    </row>
    <row r="7" spans="2:14" s="7" customFormat="1" ht="35.1" customHeight="1" x14ac:dyDescent="0.5">
      <c r="N7" s="33"/>
    </row>
    <row r="8" spans="2:14" s="7" customFormat="1" ht="35.1" customHeight="1" x14ac:dyDescent="0.5">
      <c r="N8" s="33"/>
    </row>
    <row r="9" spans="2:14" s="7" customFormat="1" ht="35.1" customHeight="1" x14ac:dyDescent="0.5">
      <c r="N9" s="33"/>
    </row>
    <row r="10" spans="2:14" s="7" customFormat="1" ht="35.1" customHeight="1" x14ac:dyDescent="0.5">
      <c r="N10" s="33"/>
    </row>
    <row r="11" spans="2:14" s="7" customFormat="1" ht="35.1" customHeight="1" x14ac:dyDescent="0.5">
      <c r="N11" s="33"/>
    </row>
    <row r="12" spans="2:14" s="7" customFormat="1" ht="35.1" customHeight="1" x14ac:dyDescent="0.5">
      <c r="N12" s="33"/>
    </row>
    <row r="13" spans="2:14" s="7" customFormat="1" ht="35.1" customHeight="1" x14ac:dyDescent="0.5">
      <c r="N13" s="33"/>
    </row>
    <row r="14" spans="2:14" s="7" customFormat="1" ht="35.1" customHeight="1" x14ac:dyDescent="0.5">
      <c r="N14" s="33"/>
    </row>
    <row r="15" spans="2:14" s="7" customFormat="1" ht="35.1" customHeight="1" x14ac:dyDescent="0.5">
      <c r="N15" s="33"/>
    </row>
    <row r="16" spans="2:14" s="7" customFormat="1" ht="34.5" customHeight="1" x14ac:dyDescent="0.5">
      <c r="N16" s="33"/>
    </row>
    <row r="17" spans="4:18" s="7" customFormat="1" ht="34.5" customHeight="1" x14ac:dyDescent="0.5">
      <c r="N17" s="33"/>
    </row>
    <row r="18" spans="4:18" s="7" customFormat="1" ht="35.1" customHeight="1" x14ac:dyDescent="0.5">
      <c r="N18" s="33"/>
    </row>
    <row r="19" spans="4:18" s="7" customFormat="1" ht="35.1" customHeight="1" x14ac:dyDescent="0.5">
      <c r="N19" s="33"/>
    </row>
    <row r="20" spans="4:18" s="7" customFormat="1" ht="35.1" customHeight="1" x14ac:dyDescent="0.5">
      <c r="N20" s="33"/>
    </row>
    <row r="21" spans="4:18" s="7" customFormat="1" ht="35.1" customHeight="1" x14ac:dyDescent="0.5">
      <c r="N21" s="33"/>
    </row>
    <row r="22" spans="4:18" s="7" customFormat="1" ht="35.1" customHeight="1" x14ac:dyDescent="0.5">
      <c r="N22" s="33"/>
    </row>
    <row r="23" spans="4:18" s="7" customFormat="1" ht="35.1" customHeight="1" x14ac:dyDescent="0.5">
      <c r="D23" s="33"/>
      <c r="E23" s="33"/>
      <c r="F23" s="33"/>
      <c r="G23" s="33"/>
      <c r="N23" s="33"/>
    </row>
    <row r="24" spans="4:18" s="31" customFormat="1" ht="35.1" customHeight="1" x14ac:dyDescent="0.35">
      <c r="N24" s="34"/>
    </row>
    <row r="25" spans="4:18" s="31" customFormat="1" ht="35.1" customHeight="1" x14ac:dyDescent="0.35">
      <c r="N25" s="34"/>
      <c r="Q25" s="31" t="s">
        <v>74</v>
      </c>
    </row>
    <row r="26" spans="4:18" s="31" customFormat="1" ht="35.1" customHeight="1" x14ac:dyDescent="0.35">
      <c r="N26" s="34"/>
    </row>
    <row r="27" spans="4:18" s="31" customFormat="1" ht="35.1" customHeight="1" x14ac:dyDescent="0.35">
      <c r="N27" s="34"/>
    </row>
    <row r="28" spans="4:18" s="31" customFormat="1" ht="35.1" customHeight="1" x14ac:dyDescent="0.35">
      <c r="N28" s="34"/>
    </row>
    <row r="29" spans="4:18" s="31" customFormat="1" ht="30" customHeight="1" x14ac:dyDescent="0.35">
      <c r="N29" s="34"/>
    </row>
    <row r="30" spans="4:18" s="31" customFormat="1" ht="30" customHeight="1" x14ac:dyDescent="0.35">
      <c r="N30" s="34"/>
    </row>
    <row r="31" spans="4:18" s="31" customFormat="1" ht="30" customHeight="1" x14ac:dyDescent="0.35">
      <c r="N31" s="34"/>
    </row>
    <row r="32" spans="4:18" s="31" customFormat="1" ht="30" customHeight="1" x14ac:dyDescent="0.35">
      <c r="N32" s="34"/>
      <c r="R32" s="62" t="s">
        <v>87</v>
      </c>
    </row>
    <row r="33" spans="2:18" s="31" customFormat="1" ht="30" customHeight="1" x14ac:dyDescent="0.35">
      <c r="N33" s="34"/>
      <c r="R33" s="64" t="s">
        <v>88</v>
      </c>
    </row>
    <row r="34" spans="2:18" s="31" customFormat="1" ht="54" customHeight="1" x14ac:dyDescent="0.35">
      <c r="N34" s="34"/>
      <c r="R34" s="64" t="s">
        <v>89</v>
      </c>
    </row>
    <row r="35" spans="2:18" s="31" customFormat="1" ht="54" customHeight="1" x14ac:dyDescent="0.35">
      <c r="N35" s="34"/>
    </row>
    <row r="36" spans="2:18" s="41" customFormat="1" ht="54" customHeight="1" thickBot="1" x14ac:dyDescent="0.9">
      <c r="B36" s="50"/>
      <c r="C36" s="51" t="s">
        <v>51</v>
      </c>
      <c r="D36" s="48" t="s">
        <v>53</v>
      </c>
      <c r="E36" s="49" t="s">
        <v>55</v>
      </c>
      <c r="F36" s="49" t="s">
        <v>56</v>
      </c>
      <c r="G36" s="49" t="s">
        <v>57</v>
      </c>
    </row>
    <row r="37" spans="2:18" s="38" customFormat="1" ht="54" customHeight="1" x14ac:dyDescent="0.8">
      <c r="C37" s="39" t="s">
        <v>54</v>
      </c>
      <c r="D37" s="45">
        <f ca="1">INDEX(INDIRECT("TBL_DATA[" &amp; TRIM($C37) &amp; "]"),ROW_LATEST)</f>
        <v>0.11320791406064271</v>
      </c>
      <c r="E37" s="42">
        <f ca="1">$D37-INDEX(INDIRECT("TBL_DATA[" &amp; TRIM($C37) &amp; "]"),ROW_LATEST-21)</f>
        <v>4.4073645503332759E-3</v>
      </c>
      <c r="F37" s="42">
        <f ca="1">$D37-INDEX(INDIRECT("TBL_DATA[" &amp; TRIM($C37) &amp; "]"),ROW_LATEST-63)</f>
        <v>4.9350211571046562E-2</v>
      </c>
      <c r="G37" s="42">
        <f ca="1">$D37-INDEX(INDIRECT("TBL_DATA[" &amp; TRIM($C37) &amp; "]"),ROW_LATEST-252)</f>
        <v>6.6867746718972179E-2</v>
      </c>
    </row>
    <row r="38" spans="2:18" s="38" customFormat="1" ht="54" customHeight="1" x14ac:dyDescent="0.8">
      <c r="C38" s="39" t="s">
        <v>59</v>
      </c>
      <c r="D38" s="45">
        <f ca="1">INDEX(INDIRECT("TBL_DATA[" &amp; TRIM($C38) &amp; "]"),ROW_LATEST)</f>
        <v>0.122616621633582</v>
      </c>
      <c r="E38" s="42">
        <f ca="1">$D38-INDEX(INDIRECT("TBL_DATA[" &amp; TRIM($C38) &amp; "]"),ROW_LATEST-21)</f>
        <v>-4.8469294564598031E-2</v>
      </c>
      <c r="F38" s="42">
        <f ca="1">$D38-INDEX(INDIRECT("TBL_DATA[" &amp; TRIM($C38) &amp; "]"),ROW_LATEST-63)</f>
        <v>5.3171420034997585E-2</v>
      </c>
      <c r="G38" s="42">
        <f ca="1">$D38-INDEX(INDIRECT("TBL_DATA[" &amp; TRIM($C38) &amp; "]"),ROW_LATEST-252)</f>
        <v>3.9501294863449207E-2</v>
      </c>
    </row>
    <row r="39" spans="2:18" s="38" customFormat="1" ht="54" customHeight="1" x14ac:dyDescent="0.8">
      <c r="C39" s="39" t="s">
        <v>52</v>
      </c>
      <c r="D39" s="45">
        <f ca="1">INDEX(INDIRECT("TBL_DATA[" &amp; TRIM($C39) &amp; "]"),ROW_LATEST)</f>
        <v>-1.8675188769371222E-2</v>
      </c>
      <c r="E39" s="42">
        <f ca="1">$D39-INDEX(INDIRECT("TBL_DATA[" &amp; TRIM($C39) &amp; "]"),ROW_LATEST-21)</f>
        <v>-6.4869635700950598E-4</v>
      </c>
      <c r="F39" s="42">
        <f ca="1">$D39-INDEX(INDIRECT("TBL_DATA[" &amp; TRIM($C39) &amp; "]"),ROW_LATEST-63)</f>
        <v>-7.9867664104507612E-3</v>
      </c>
      <c r="G39" s="42">
        <f ca="1">$D39-INDEX(INDIRECT("TBL_DATA[" &amp; TRIM($C39) &amp; "]"),ROW_LATEST-252)</f>
        <v>-1.0927640475467595E-2</v>
      </c>
    </row>
    <row r="40" spans="2:18" s="38" customFormat="1" ht="54" customHeight="1" x14ac:dyDescent="0.8">
      <c r="C40" s="39" t="s">
        <v>88</v>
      </c>
      <c r="D40" s="45">
        <f ca="1">INDEX(INDIRECT("TBL_DATA[" &amp; TRIM($C40) &amp; "]"),ROW_LATEST)</f>
        <v>7.1984695418020106E-2</v>
      </c>
      <c r="E40" s="42">
        <f ca="1">$D40-INDEX(INDIRECT("TBL_DATA[" &amp; TRIM($C40) &amp; "]"),ROW_LATEST-21)</f>
        <v>7.150711420993161E-4</v>
      </c>
      <c r="F40" s="42">
        <f ca="1">$D40-INDEX(INDIRECT("TBL_DATA[" &amp; TRIM($C40) &amp; "]"),ROW_LATEST-63)</f>
        <v>2.0957032258249207E-2</v>
      </c>
      <c r="G40" s="42">
        <f ca="1">$D40-INDEX(INDIRECT("TBL_DATA[" &amp; TRIM($C40) &amp; "]"),ROW_LATEST-252)</f>
        <v>2.6889831891038066E-2</v>
      </c>
    </row>
    <row r="41" spans="2:18" s="38" customFormat="1" ht="54" customHeight="1" x14ac:dyDescent="0.8">
      <c r="C41" s="39" t="s">
        <v>87</v>
      </c>
      <c r="D41" s="46">
        <f ca="1">INDEX(INDIRECT("TBL_DATA[" &amp; TRIM($C41) &amp; "]"),ROW_LATEST)</f>
        <v>-5.6856163098504053E-2</v>
      </c>
      <c r="E41" s="42">
        <f ca="1">$D41-INDEX(INDIRECT("TBL_DATA[" &amp; TRIM($C41) &amp; "]"),ROW_LATEST-21)</f>
        <v>-9.6418446818947068E-2</v>
      </c>
      <c r="F41" s="42">
        <f ca="1">$D41-INDEX(INDIRECT("TBL_DATA[" &amp; TRIM($C41) &amp; "]"),ROW_LATEST-63)</f>
        <v>-9.8778289251305829E-2</v>
      </c>
      <c r="G41" s="42">
        <f ca="1">$D41-INDEX(INDIRECT("TBL_DATA[" &amp; TRIM($C41) &amp; "]"),ROW_LATEST-252)</f>
        <v>-6.6173170374163037E-2</v>
      </c>
    </row>
    <row r="42" spans="2:18" s="38" customFormat="1" ht="54" customHeight="1" x14ac:dyDescent="0.8">
      <c r="B42" s="52"/>
      <c r="C42" s="39" t="s">
        <v>89</v>
      </c>
      <c r="D42" s="47">
        <f ca="1">INDEX(INDIRECT("TBL_DATA[" &amp; TRIM($C42) &amp; "]"),ROW_LATEST)</f>
        <v>-0.78983682251256859</v>
      </c>
      <c r="E42" s="44">
        <f ca="1">$D42-INDEX(INDIRECT("TBL_DATA[" &amp; TRIM($C42) &amp; "]"),ROW_LATEST-21)</f>
        <v>-1.3449440525896823</v>
      </c>
      <c r="F42" s="44">
        <f ca="1">$D42-INDEX(INDIRECT("TBL_DATA[" &amp; TRIM($C42) &amp; "]"),ROW_LATEST-63)</f>
        <v>-1.6113936714229506</v>
      </c>
      <c r="G42" s="44">
        <f ca="1">$D42-INDEX(INDIRECT("TBL_DATA[" &amp; TRIM($C42) &amp; "]"),ROW_LATEST-252)</f>
        <v>-0.99644588055050343</v>
      </c>
    </row>
    <row r="43" spans="2:18" s="38" customFormat="1" ht="54" customHeight="1" x14ac:dyDescent="0.8">
      <c r="B43" s="39"/>
      <c r="C43" s="42"/>
      <c r="D43" s="42"/>
      <c r="E43" s="42"/>
      <c r="F43" s="42"/>
      <c r="N43" s="37"/>
    </row>
    <row r="44" spans="2:18" s="38" customFormat="1" ht="54" customHeight="1" x14ac:dyDescent="0.8">
      <c r="B44" s="39"/>
      <c r="C44" s="42"/>
      <c r="D44" s="42"/>
      <c r="E44" s="42"/>
      <c r="F44" s="42"/>
      <c r="N44" s="37"/>
    </row>
    <row r="45" spans="2:18" s="38" customFormat="1" ht="54" customHeight="1" x14ac:dyDescent="0.8">
      <c r="B45" s="39"/>
      <c r="C45" s="42"/>
      <c r="D45" s="42"/>
      <c r="E45" s="42"/>
      <c r="F45" s="42"/>
      <c r="N45" s="37"/>
    </row>
    <row r="46" spans="2:18" s="38" customFormat="1" ht="54" customHeight="1" x14ac:dyDescent="0.8">
      <c r="B46" s="39"/>
      <c r="C46" s="42"/>
      <c r="D46" s="42"/>
      <c r="E46" s="42"/>
      <c r="F46" s="42"/>
      <c r="N46" s="37"/>
    </row>
    <row r="47" spans="2:18" s="38" customFormat="1" ht="54" customHeight="1" x14ac:dyDescent="0.8">
      <c r="B47" s="39"/>
      <c r="C47" s="42"/>
      <c r="D47" s="42"/>
      <c r="E47" s="42"/>
      <c r="F47" s="42"/>
      <c r="N47" s="37"/>
    </row>
    <row r="48" spans="2:18" s="38" customFormat="1" ht="54" customHeight="1" x14ac:dyDescent="0.8">
      <c r="B48" s="39"/>
      <c r="C48" s="42"/>
      <c r="D48" s="42"/>
      <c r="E48" s="42"/>
      <c r="F48" s="42"/>
      <c r="N48" s="37"/>
    </row>
    <row r="49" spans="2:14" s="38" customFormat="1" ht="54" customHeight="1" x14ac:dyDescent="0.8">
      <c r="B49" s="39"/>
      <c r="C49" s="42"/>
      <c r="D49" s="42"/>
      <c r="E49" s="42"/>
      <c r="F49" s="42"/>
      <c r="N49" s="37"/>
    </row>
    <row r="50" spans="2:14" s="38" customFormat="1" ht="54" customHeight="1" x14ac:dyDescent="0.8">
      <c r="B50" s="39"/>
      <c r="C50" s="42"/>
      <c r="D50" s="42"/>
      <c r="E50" s="42"/>
      <c r="F50" s="42"/>
      <c r="N50" s="37"/>
    </row>
    <row r="51" spans="2:14" s="38" customFormat="1" ht="54" customHeight="1" x14ac:dyDescent="0.8">
      <c r="B51" s="39"/>
      <c r="C51" s="42"/>
      <c r="D51" s="42"/>
      <c r="E51" s="42"/>
      <c r="F51" s="42"/>
      <c r="N51" s="37"/>
    </row>
    <row r="52" spans="2:14" s="38" customFormat="1" ht="54" customHeight="1" x14ac:dyDescent="0.8">
      <c r="B52" s="39"/>
      <c r="C52" s="42"/>
      <c r="D52" s="42"/>
      <c r="E52" s="42"/>
      <c r="F52" s="42"/>
      <c r="N52" s="37"/>
    </row>
    <row r="53" spans="2:14" s="38" customFormat="1" ht="54" customHeight="1" x14ac:dyDescent="0.8">
      <c r="B53" s="39"/>
      <c r="C53" s="42"/>
      <c r="D53" s="42"/>
      <c r="E53" s="42"/>
      <c r="F53" s="42"/>
      <c r="N53" s="37"/>
    </row>
    <row r="54" spans="2:14" s="38" customFormat="1" ht="54" customHeight="1" x14ac:dyDescent="0.8">
      <c r="B54" s="39"/>
      <c r="C54" s="42"/>
      <c r="D54" s="42"/>
      <c r="E54" s="42"/>
      <c r="F54" s="42"/>
      <c r="N54" s="37"/>
    </row>
    <row r="55" spans="2:14" s="38" customFormat="1" ht="54" customHeight="1" x14ac:dyDescent="0.8">
      <c r="B55" s="39"/>
      <c r="C55" s="40"/>
      <c r="D55" s="40"/>
      <c r="E55" s="40"/>
      <c r="F55" s="40"/>
      <c r="G55" s="31"/>
      <c r="N55" s="37"/>
    </row>
    <row r="56" spans="2:14" s="38" customFormat="1" ht="54" customHeight="1" x14ac:dyDescent="0.8">
      <c r="B56" s="39"/>
      <c r="C56" s="40"/>
      <c r="D56" s="40"/>
      <c r="E56" s="40"/>
      <c r="F56" s="40"/>
      <c r="G56" s="31"/>
      <c r="N56" s="37"/>
    </row>
    <row r="57" spans="2:14" s="38" customFormat="1" ht="54" customHeight="1" x14ac:dyDescent="0.8">
      <c r="B57" s="39"/>
      <c r="C57" s="40"/>
      <c r="D57" s="40"/>
      <c r="E57" s="40"/>
      <c r="F57" s="40"/>
      <c r="G57" s="31"/>
      <c r="N57" s="37"/>
    </row>
    <row r="58" spans="2:14" s="38" customFormat="1" ht="54" customHeight="1" x14ac:dyDescent="0.8">
      <c r="B58" s="39"/>
      <c r="C58" s="40"/>
      <c r="D58" s="40"/>
      <c r="E58" s="40"/>
      <c r="F58" s="40"/>
      <c r="G58" s="31"/>
      <c r="N58" s="37"/>
    </row>
    <row r="59" spans="2:14" s="38" customFormat="1" ht="54" customHeight="1" x14ac:dyDescent="0.8">
      <c r="B59" s="39"/>
      <c r="C59" s="40"/>
      <c r="D59" s="40"/>
      <c r="E59" s="40"/>
      <c r="F59" s="40"/>
      <c r="G59" s="31"/>
      <c r="N59" s="37"/>
    </row>
    <row r="60" spans="2:14" s="38" customFormat="1" ht="54" customHeight="1" x14ac:dyDescent="0.8">
      <c r="B60" s="39"/>
      <c r="C60" s="40"/>
      <c r="D60" s="40"/>
      <c r="E60" s="40"/>
      <c r="F60" s="40"/>
      <c r="G60" s="31"/>
      <c r="N60" s="37"/>
    </row>
    <row r="61" spans="2:14" s="38" customFormat="1" ht="54" customHeight="1" x14ac:dyDescent="0.8">
      <c r="B61" s="39"/>
      <c r="C61" s="40"/>
      <c r="D61" s="40"/>
      <c r="E61" s="40"/>
      <c r="F61" s="40"/>
      <c r="G61" s="31"/>
      <c r="N61" s="37"/>
    </row>
    <row r="62" spans="2:14" s="38" customFormat="1" ht="54" customHeight="1" x14ac:dyDescent="0.8">
      <c r="B62" s="39"/>
      <c r="C62" s="40"/>
      <c r="D62" s="40"/>
      <c r="E62" s="40"/>
      <c r="F62" s="40"/>
      <c r="G62" s="31"/>
      <c r="N62" s="37"/>
    </row>
    <row r="63" spans="2:14" s="38" customFormat="1" ht="54" customHeight="1" x14ac:dyDescent="0.8">
      <c r="B63" s="39"/>
      <c r="C63" s="42"/>
      <c r="D63" s="42"/>
      <c r="E63" s="42"/>
      <c r="F63" s="42"/>
      <c r="N63" s="37"/>
    </row>
    <row r="64" spans="2:14" s="38" customFormat="1" ht="54" customHeight="1" x14ac:dyDescent="0.8">
      <c r="B64" s="39"/>
      <c r="C64" s="42"/>
      <c r="D64" s="42"/>
      <c r="E64" s="42"/>
      <c r="F64" s="42"/>
      <c r="N64" s="37"/>
    </row>
    <row r="65" spans="2:14" s="38" customFormat="1" ht="54" customHeight="1" x14ac:dyDescent="0.8">
      <c r="B65" s="39"/>
      <c r="C65" s="42"/>
      <c r="D65" s="42"/>
      <c r="E65" s="42"/>
      <c r="F65" s="42"/>
      <c r="N65" s="37"/>
    </row>
    <row r="66" spans="2:14" s="38" customFormat="1" ht="54" customHeight="1" x14ac:dyDescent="0.8">
      <c r="B66" s="39"/>
      <c r="C66" s="42"/>
      <c r="D66" s="42"/>
      <c r="E66" s="42"/>
      <c r="F66" s="42"/>
      <c r="N66" s="37"/>
    </row>
    <row r="67" spans="2:14" s="38" customFormat="1" ht="54" customHeight="1" x14ac:dyDescent="0.8">
      <c r="B67" s="39"/>
      <c r="C67" s="42"/>
      <c r="D67" s="42"/>
      <c r="E67" s="42"/>
      <c r="F67" s="42"/>
      <c r="N67" s="37"/>
    </row>
    <row r="68" spans="2:14" s="38" customFormat="1" ht="54" customHeight="1" x14ac:dyDescent="0.8">
      <c r="B68" s="39"/>
      <c r="C68" s="42"/>
      <c r="D68" s="42"/>
      <c r="E68" s="42"/>
      <c r="F68" s="42"/>
      <c r="N68" s="37"/>
    </row>
    <row r="69" spans="2:14" s="38" customFormat="1" ht="54" customHeight="1" x14ac:dyDescent="0.8">
      <c r="B69" s="39"/>
      <c r="C69" s="42"/>
      <c r="D69" s="42"/>
      <c r="E69" s="42"/>
      <c r="F69" s="42"/>
      <c r="N69" s="37"/>
    </row>
    <row r="70" spans="2:14" s="38" customFormat="1" ht="54" customHeight="1" x14ac:dyDescent="0.8">
      <c r="B70" s="39"/>
      <c r="C70" s="42"/>
      <c r="D70" s="42"/>
      <c r="E70" s="42"/>
      <c r="F70" s="42"/>
      <c r="N70" s="37"/>
    </row>
    <row r="71" spans="2:14" s="38" customFormat="1" ht="54" customHeight="1" x14ac:dyDescent="0.8">
      <c r="B71" s="39"/>
      <c r="C71" s="42"/>
      <c r="D71" s="42"/>
      <c r="E71" s="42"/>
      <c r="F71" s="42"/>
      <c r="N71" s="37"/>
    </row>
    <row r="72" spans="2:14" s="38" customFormat="1" ht="54" customHeight="1" x14ac:dyDescent="0.8">
      <c r="B72" s="39"/>
      <c r="C72" s="42"/>
      <c r="D72" s="42"/>
      <c r="E72" s="42"/>
      <c r="F72" s="42"/>
      <c r="N72" s="37"/>
    </row>
    <row r="73" spans="2:14" s="38" customFormat="1" ht="54" customHeight="1" x14ac:dyDescent="0.8">
      <c r="B73" s="39"/>
      <c r="C73" s="42"/>
      <c r="D73" s="42"/>
      <c r="E73" s="42"/>
      <c r="F73" s="42"/>
      <c r="N73" s="37"/>
    </row>
    <row r="74" spans="2:14" s="38" customFormat="1" ht="54" customHeight="1" x14ac:dyDescent="0.8">
      <c r="B74" s="39"/>
      <c r="C74" s="42"/>
      <c r="D74" s="42"/>
      <c r="E74" s="42"/>
      <c r="F74" s="42"/>
      <c r="N74" s="37"/>
    </row>
    <row r="75" spans="2:14" s="38" customFormat="1" ht="54" customHeight="1" x14ac:dyDescent="0.8">
      <c r="B75" s="39"/>
      <c r="C75" s="42"/>
      <c r="D75" s="42"/>
      <c r="E75" s="42"/>
      <c r="F75" s="42"/>
      <c r="N75" s="37"/>
    </row>
    <row r="76" spans="2:14" s="38" customFormat="1" ht="54" customHeight="1" x14ac:dyDescent="0.8">
      <c r="B76" s="39"/>
      <c r="C76" s="42"/>
      <c r="D76" s="42"/>
      <c r="E76" s="42"/>
      <c r="F76" s="42"/>
      <c r="N76" s="37"/>
    </row>
    <row r="77" spans="2:14" s="38" customFormat="1" ht="54" customHeight="1" x14ac:dyDescent="0.8">
      <c r="B77" s="39"/>
      <c r="C77" s="42"/>
      <c r="D77" s="42"/>
      <c r="E77" s="42"/>
      <c r="F77" s="42"/>
      <c r="N77" s="37"/>
    </row>
    <row r="78" spans="2:14" s="38" customFormat="1" ht="54" customHeight="1" x14ac:dyDescent="0.8">
      <c r="B78" s="39"/>
      <c r="C78" s="42"/>
      <c r="D78" s="42"/>
      <c r="E78" s="42"/>
      <c r="F78" s="42"/>
      <c r="N78" s="37"/>
    </row>
    <row r="79" spans="2:14" s="38" customFormat="1" ht="54" customHeight="1" x14ac:dyDescent="0.8">
      <c r="B79" s="39"/>
      <c r="C79" s="42"/>
      <c r="D79" s="42"/>
      <c r="E79" s="42"/>
      <c r="F79" s="42"/>
      <c r="N79" s="37"/>
    </row>
    <row r="80" spans="2:14" s="38" customFormat="1" ht="54" customHeight="1" x14ac:dyDescent="0.8">
      <c r="B80" s="39"/>
      <c r="C80" s="42"/>
      <c r="D80" s="42"/>
      <c r="E80" s="42"/>
      <c r="F80" s="42"/>
      <c r="N80" s="37"/>
    </row>
    <row r="81" spans="2:14" s="38" customFormat="1" ht="54" customHeight="1" x14ac:dyDescent="0.8">
      <c r="B81" s="39"/>
      <c r="C81" s="42"/>
      <c r="D81" s="42"/>
      <c r="E81" s="42"/>
      <c r="F81" s="42"/>
      <c r="N81" s="37"/>
    </row>
    <row r="82" spans="2:14" s="38" customFormat="1" ht="54" customHeight="1" x14ac:dyDescent="0.8">
      <c r="B82" s="39"/>
      <c r="C82" s="42"/>
      <c r="D82" s="42"/>
      <c r="E82" s="42"/>
      <c r="F82" s="42"/>
      <c r="N82" s="37"/>
    </row>
    <row r="83" spans="2:14" s="38" customFormat="1" ht="54" customHeight="1" x14ac:dyDescent="0.8">
      <c r="B83" s="39"/>
      <c r="C83" s="42"/>
      <c r="D83" s="42"/>
      <c r="E83" s="42"/>
      <c r="F83" s="42"/>
      <c r="N83" s="37"/>
    </row>
    <row r="84" spans="2:14" s="38" customFormat="1" ht="54" customHeight="1" x14ac:dyDescent="0.8">
      <c r="B84" s="39"/>
      <c r="C84" s="42"/>
      <c r="D84" s="42"/>
      <c r="E84" s="42"/>
      <c r="F84" s="42"/>
      <c r="N84" s="37"/>
    </row>
    <row r="85" spans="2:14" s="38" customFormat="1" ht="54" customHeight="1" x14ac:dyDescent="0.8">
      <c r="B85" s="39"/>
      <c r="C85" s="42"/>
      <c r="D85" s="42"/>
      <c r="E85" s="42"/>
      <c r="F85" s="42"/>
      <c r="N85" s="37"/>
    </row>
    <row r="86" spans="2:14" s="38" customFormat="1" ht="54" customHeight="1" x14ac:dyDescent="0.8">
      <c r="B86" s="39"/>
      <c r="C86" s="42"/>
      <c r="D86" s="42"/>
      <c r="E86" s="42"/>
      <c r="F86" s="42"/>
      <c r="N86" s="37"/>
    </row>
    <row r="87" spans="2:14" s="38" customFormat="1" ht="54" customHeight="1" x14ac:dyDescent="0.8">
      <c r="B87" s="39"/>
      <c r="C87" s="42"/>
      <c r="D87" s="42"/>
      <c r="E87" s="42"/>
      <c r="F87" s="42"/>
      <c r="N87" s="37"/>
    </row>
    <row r="88" spans="2:14" s="38" customFormat="1" ht="54" customHeight="1" x14ac:dyDescent="0.8">
      <c r="B88" s="39"/>
      <c r="C88" s="42"/>
      <c r="D88" s="42"/>
      <c r="E88" s="42"/>
      <c r="F88" s="42"/>
      <c r="N88" s="37"/>
    </row>
    <row r="89" spans="2:14" s="38" customFormat="1" ht="54" customHeight="1" x14ac:dyDescent="0.8">
      <c r="B89" s="39"/>
      <c r="C89" s="42"/>
      <c r="D89" s="42"/>
      <c r="E89" s="42"/>
      <c r="F89" s="42"/>
      <c r="N89" s="37"/>
    </row>
    <row r="90" spans="2:14" s="38" customFormat="1" ht="54" customHeight="1" x14ac:dyDescent="0.8">
      <c r="B90" s="39"/>
      <c r="C90" s="42"/>
      <c r="D90" s="42"/>
      <c r="E90" s="42"/>
      <c r="F90" s="42"/>
      <c r="N90" s="37"/>
    </row>
    <row r="91" spans="2:14" s="38" customFormat="1" ht="54" customHeight="1" x14ac:dyDescent="0.8">
      <c r="B91" s="39"/>
      <c r="C91" s="42"/>
      <c r="D91" s="42"/>
      <c r="E91" s="42"/>
      <c r="F91" s="42"/>
      <c r="N91" s="37"/>
    </row>
    <row r="92" spans="2:14" s="38" customFormat="1" ht="54" customHeight="1" x14ac:dyDescent="0.8">
      <c r="B92" s="39"/>
      <c r="C92" s="42"/>
      <c r="D92" s="42"/>
      <c r="E92" s="42"/>
      <c r="F92" s="42"/>
      <c r="N92" s="37"/>
    </row>
    <row r="93" spans="2:14" s="38" customFormat="1" ht="54" customHeight="1" x14ac:dyDescent="0.8">
      <c r="B93" s="39"/>
      <c r="C93" s="42"/>
      <c r="D93" s="42"/>
      <c r="E93" s="42"/>
      <c r="F93" s="42"/>
      <c r="N93" s="37"/>
    </row>
    <row r="94" spans="2:14" s="38" customFormat="1" ht="54" customHeight="1" x14ac:dyDescent="0.8">
      <c r="B94" s="39"/>
      <c r="C94" s="42"/>
      <c r="D94" s="42"/>
      <c r="E94" s="42"/>
      <c r="F94" s="42"/>
      <c r="N94" s="37"/>
    </row>
    <row r="95" spans="2:14" s="38" customFormat="1" ht="54" customHeight="1" x14ac:dyDescent="0.8">
      <c r="B95" s="39"/>
      <c r="C95" s="42"/>
      <c r="D95" s="42"/>
      <c r="E95" s="42"/>
      <c r="F95" s="42"/>
      <c r="N95" s="37"/>
    </row>
    <row r="96" spans="2:14" s="38" customFormat="1" ht="54" customHeight="1" x14ac:dyDescent="0.8">
      <c r="B96" s="39"/>
      <c r="C96" s="42"/>
      <c r="D96" s="42"/>
      <c r="E96" s="42"/>
      <c r="F96" s="42"/>
      <c r="N96" s="37"/>
    </row>
    <row r="97" spans="2:17" s="38" customFormat="1" ht="54" customHeight="1" x14ac:dyDescent="0.8">
      <c r="B97" s="39"/>
      <c r="C97" s="42"/>
      <c r="D97" s="42"/>
      <c r="E97" s="42"/>
      <c r="F97" s="42"/>
      <c r="N97" s="37"/>
    </row>
    <row r="98" spans="2:17" s="38" customFormat="1" ht="54" customHeight="1" x14ac:dyDescent="0.8">
      <c r="B98" s="39"/>
      <c r="C98" s="42"/>
      <c r="D98" s="42"/>
      <c r="E98" s="42"/>
      <c r="F98" s="42"/>
      <c r="N98" s="37"/>
    </row>
    <row r="99" spans="2:17" s="38" customFormat="1" ht="54" customHeight="1" x14ac:dyDescent="0.8">
      <c r="B99" s="39"/>
      <c r="C99" s="42"/>
      <c r="D99" s="42"/>
      <c r="E99" s="42"/>
      <c r="F99" s="42"/>
      <c r="N99" s="37"/>
    </row>
    <row r="100" spans="2:17" s="38" customFormat="1" ht="54" customHeight="1" x14ac:dyDescent="0.8">
      <c r="B100" s="39"/>
      <c r="C100" s="42"/>
      <c r="D100" s="42"/>
      <c r="E100" s="42"/>
      <c r="F100" s="42"/>
      <c r="N100" s="37"/>
    </row>
    <row r="101" spans="2:17" s="38" customFormat="1" ht="174" customHeight="1" thickBot="1" x14ac:dyDescent="0.9">
      <c r="B101" s="100"/>
      <c r="C101" s="101"/>
      <c r="D101" s="102" t="s">
        <v>1353</v>
      </c>
      <c r="E101" s="103" t="s">
        <v>1351</v>
      </c>
      <c r="F101" s="103" t="s">
        <v>1352</v>
      </c>
      <c r="G101" s="104" t="s">
        <v>1349</v>
      </c>
      <c r="H101" s="105" t="s">
        <v>1350</v>
      </c>
      <c r="I101" s="49" t="s">
        <v>55</v>
      </c>
      <c r="J101" s="49" t="s">
        <v>56</v>
      </c>
      <c r="K101" s="49" t="s">
        <v>57</v>
      </c>
      <c r="Q101" s="37"/>
    </row>
    <row r="102" spans="2:17" s="38" customFormat="1" ht="54" customHeight="1" x14ac:dyDescent="0.8">
      <c r="B102" s="70"/>
      <c r="C102" s="70"/>
      <c r="D102" s="95" t="s">
        <v>5</v>
      </c>
      <c r="E102" s="93">
        <v>6.4000000000000001E-2</v>
      </c>
      <c r="F102" s="93">
        <f>Table25[[#This Row],[Net Exp]]/Table25[[#Totals],[Net Exp]]</f>
        <v>0.28193832599118951</v>
      </c>
      <c r="G102" s="93">
        <f ca="1">Table25[[#This Row],[Vol Contrib]]/Table25[[#Totals],[Vol Contrib]]</f>
        <v>0.39589395641280239</v>
      </c>
      <c r="H102" s="97">
        <f ca="1">INDEX(INDIRECT("TBL_DATA[" &amp; TRIM($D102)&amp;".1" &amp; "]"),ROW_LATEST)*SQRT(252)</f>
        <v>4.8543179460490395E-2</v>
      </c>
      <c r="I102" s="93">
        <f ca="1">$H102-INDEX(INDIRECT("TBL_DATA[" &amp; TRIM($D102)&amp;".1" &amp; "]"),ROW_LATEST-21)*SQRT(252)</f>
        <v>-1.3629596095883108E-2</v>
      </c>
      <c r="J102" s="93">
        <f ca="1">$H102-INDEX(INDIRECT("TBL_DATA[" &amp; TRIM($D102)&amp;".1"  &amp; "]"),ROW_LATEST-63)*SQRT(252)</f>
        <v>1.8944141930908792E-2</v>
      </c>
      <c r="K102" s="93">
        <f ca="1">$H102-INDEX(INDIRECT("TBL_DATA[" &amp; TRIM($D102)&amp;".1"  &amp; "]"),ROW_LATEST-252)*SQRT(252)</f>
        <v>2.270100194536295E-2</v>
      </c>
      <c r="Q102" s="37"/>
    </row>
    <row r="103" spans="2:17" s="38" customFormat="1" ht="54" customHeight="1" x14ac:dyDescent="0.8">
      <c r="B103" s="70"/>
      <c r="C103" s="70"/>
      <c r="D103" s="95" t="s">
        <v>6</v>
      </c>
      <c r="E103" s="93">
        <v>-2.8000000000000001E-2</v>
      </c>
      <c r="F103" s="93">
        <f>Table25[[#This Row],[Net Exp]]/Table25[[#Totals],[Net Exp]]</f>
        <v>-0.1233480176211454</v>
      </c>
      <c r="G103" s="93">
        <f ca="1">Table25[[#This Row],[Vol Contrib]]/Table25[[#Totals],[Vol Contrib]]</f>
        <v>6.6144932102937454E-2</v>
      </c>
      <c r="H103" s="97">
        <f ca="1">INDEX(INDIRECT("TBL_DATA[" &amp; TRIM($D103)&amp;".1" &amp; "]"),ROW_LATEST)*SQRT(252)</f>
        <v>8.1104681126448527E-3</v>
      </c>
      <c r="I103" s="93">
        <f ca="1">$H103-INDEX(INDIRECT("TBL_DATA[" &amp; TRIM($D103)&amp;".1" &amp; "]"),ROW_LATEST-21)*SQRT(252)</f>
        <v>-1.6690443286642292E-3</v>
      </c>
      <c r="J103" s="93">
        <f ca="1">$H103-INDEX(INDIRECT("TBL_DATA[" &amp; TRIM($D103)&amp;".1"  &amp; "]"),ROW_LATEST-63)*SQRT(252)</f>
        <v>1.2842007938052721E-2</v>
      </c>
      <c r="K103" s="93">
        <f ca="1">$H103-INDEX(INDIRECT("TBL_DATA[" &amp; TRIM($D103)&amp;".1"  &amp; "]"),ROW_LATEST-252)*SQRT(252)</f>
        <v>5.6765594607507981E-3</v>
      </c>
      <c r="Q103" s="37"/>
    </row>
    <row r="104" spans="2:17" s="38" customFormat="1" ht="54" customHeight="1" x14ac:dyDescent="0.8">
      <c r="B104" s="70"/>
      <c r="C104" s="70"/>
      <c r="D104" s="95" t="s">
        <v>7</v>
      </c>
      <c r="E104" s="93">
        <v>0</v>
      </c>
      <c r="F104" s="93">
        <f>Table25[[#This Row],[Net Exp]]/Table25[[#Totals],[Net Exp]]</f>
        <v>0</v>
      </c>
      <c r="G104" s="93">
        <f ca="1">Table25[[#This Row],[Vol Contrib]]/Table25[[#Totals],[Vol Contrib]]</f>
        <v>0.27095392389459888</v>
      </c>
      <c r="H104" s="97">
        <f ca="1">INDEX(INDIRECT("TBL_DATA[" &amp; TRIM($D104)&amp;".1" &amp; "]"),ROW_LATEST)*SQRT(252)</f>
        <v>3.3223454766318404E-2</v>
      </c>
      <c r="I104" s="93">
        <f ca="1">$H104-INDEX(INDIRECT("TBL_DATA[" &amp; TRIM($D104)&amp;".1" &amp; "]"),ROW_LATEST-21)*SQRT(252)</f>
        <v>-8.8247008609518979E-4</v>
      </c>
      <c r="J104" s="93">
        <f ca="1">$H104-INDEX(INDIRECT("TBL_DATA[" &amp; TRIM($D104)&amp;".1"  &amp; "]"),ROW_LATEST-63)*SQRT(252)</f>
        <v>2.5887977953997762E-2</v>
      </c>
      <c r="K104" s="93">
        <f ca="1">$H104-INDEX(INDIRECT("TBL_DATA[" &amp; TRIM($D104)&amp;".1"  &amp; "]"),ROW_LATEST-252)*SQRT(252)</f>
        <v>2.1234989310736713E-2</v>
      </c>
      <c r="Q104" s="37"/>
    </row>
    <row r="105" spans="2:17" s="38" customFormat="1" ht="54" customHeight="1" x14ac:dyDescent="0.8">
      <c r="B105" s="70"/>
      <c r="C105" s="70"/>
      <c r="D105" s="95" t="s">
        <v>8</v>
      </c>
      <c r="E105" s="93">
        <v>2.9000000000000001E-2</v>
      </c>
      <c r="F105" s="93">
        <f>Table25[[#This Row],[Net Exp]]/Table25[[#Totals],[Net Exp]]</f>
        <v>0.12775330396475773</v>
      </c>
      <c r="G105" s="93">
        <f ca="1">Table25[[#This Row],[Vol Contrib]]/Table25[[#Totals],[Vol Contrib]]</f>
        <v>0.10906418116485894</v>
      </c>
      <c r="H105" s="97">
        <f ca="1">INDEX(INDIRECT("TBL_DATA[" &amp; TRIM($D105)&amp;".1" &amp; "]"),ROW_LATEST)*SQRT(252)</f>
        <v>1.337308143566795E-2</v>
      </c>
      <c r="I105" s="93">
        <f ca="1">$H105-INDEX(INDIRECT("TBL_DATA[" &amp; TRIM($D105)&amp;".1" &amp; "]"),ROW_LATEST-21)*SQRT(252)</f>
        <v>-8.6257080775893735E-3</v>
      </c>
      <c r="J105" s="93">
        <f ca="1">$H105-INDEX(INDIRECT("TBL_DATA[" &amp; TRIM($D105)&amp;".1"  &amp; "]"),ROW_LATEST-63)*SQRT(252)</f>
        <v>4.7944618518627642E-3</v>
      </c>
      <c r="K105" s="93">
        <f ca="1">$H105-INDEX(INDIRECT("TBL_DATA[" &amp; TRIM($D105)&amp;".1"  &amp; "]"),ROW_LATEST-252)*SQRT(252)</f>
        <v>4.812668622471223E-3</v>
      </c>
      <c r="Q105" s="37"/>
    </row>
    <row r="106" spans="2:17" s="38" customFormat="1" ht="54" customHeight="1" x14ac:dyDescent="0.8">
      <c r="B106" s="70"/>
      <c r="C106" s="70"/>
      <c r="D106" s="95" t="s">
        <v>9</v>
      </c>
      <c r="E106" s="93">
        <v>6.0999999999999999E-2</v>
      </c>
      <c r="F106" s="93">
        <f>Table25[[#This Row],[Net Exp]]/Table25[[#Totals],[Net Exp]]</f>
        <v>0.26872246696035246</v>
      </c>
      <c r="G106" s="93">
        <f ca="1">Table25[[#This Row],[Vol Contrib]]/Table25[[#Totals],[Vol Contrib]]</f>
        <v>-1.3486353951233114E-3</v>
      </c>
      <c r="H106" s="97">
        <f ca="1">INDEX(INDIRECT("TBL_DATA[" &amp; TRIM($D106)&amp;".1" &amp; "]"),ROW_LATEST)*SQRT(252)</f>
        <v>-1.6536511596549144E-4</v>
      </c>
      <c r="I106" s="93">
        <f ca="1">$H106-INDEX(INDIRECT("TBL_DATA[" &amp; TRIM($D106)&amp;".1" &amp; "]"),ROW_LATEST-21)*SQRT(252)</f>
        <v>2.951477402395153E-4</v>
      </c>
      <c r="J106" s="93">
        <f ca="1">$H106-INDEX(INDIRECT("TBL_DATA[" &amp; TRIM($D106)&amp;".1"  &amp; "]"),ROW_LATEST-63)*SQRT(252)</f>
        <v>-2.6508483142366024E-4</v>
      </c>
      <c r="K106" s="93">
        <f ca="1">$H106-INDEX(INDIRECT("TBL_DATA[" &amp; TRIM($D106)&amp;".1"  &amp; "]"),ROW_LATEST-252)*SQRT(252)</f>
        <v>-6.7514091334905762E-5</v>
      </c>
      <c r="Q106" s="37"/>
    </row>
    <row r="107" spans="2:17" s="38" customFormat="1" ht="54" customHeight="1" x14ac:dyDescent="0.8">
      <c r="B107" s="70"/>
      <c r="C107" s="70"/>
      <c r="D107" s="95" t="s">
        <v>12</v>
      </c>
      <c r="E107" s="93">
        <v>5.6000000000000001E-2</v>
      </c>
      <c r="F107" s="93">
        <f>Table25[[#This Row],[Net Exp]]/Table25[[#Totals],[Net Exp]]</f>
        <v>0.24669603524229081</v>
      </c>
      <c r="G107" s="93">
        <f ca="1">Table25[[#This Row],[Vol Contrib]]/Table25[[#Totals],[Vol Contrib]]</f>
        <v>-0.10401546723610063</v>
      </c>
      <c r="H107" s="97">
        <f ca="1">INDEX(INDIRECT("TBL_DATA[" &amp; TRIM($D107)&amp;".1" &amp; "]"),ROW_LATEST)*SQRT(252)</f>
        <v>-1.2754025190129196E-2</v>
      </c>
      <c r="I107" s="93">
        <f ca="1">$H107-INDEX(INDIRECT("TBL_DATA[" &amp; TRIM($D107)&amp;".1" &amp; "]"),ROW_LATEST-21)*SQRT(252)</f>
        <v>-1.4367318973464924E-3</v>
      </c>
      <c r="J107" s="93">
        <f ca="1">$H107-INDEX(INDIRECT("TBL_DATA[" &amp; TRIM($D107)&amp;".1"  &amp; "]"),ROW_LATEST-63)*SQRT(252)</f>
        <v>-1.1247982059655982E-2</v>
      </c>
      <c r="K107" s="93">
        <f ca="1">$H107-INDEX(INDIRECT("TBL_DATA[" &amp; TRIM($D107)&amp;".1"  &amp; "]"),ROW_LATEST-252)*SQRT(252)</f>
        <v>-2.1369329076948287E-2</v>
      </c>
      <c r="Q107" s="37"/>
    </row>
    <row r="108" spans="2:17" s="38" customFormat="1" ht="54" customHeight="1" x14ac:dyDescent="0.8">
      <c r="B108" s="70"/>
      <c r="C108" s="92"/>
      <c r="D108" s="95" t="s">
        <v>10</v>
      </c>
      <c r="E108" s="93">
        <v>5.8999999999999997E-2</v>
      </c>
      <c r="F108" s="93">
        <f>Table25[[#This Row],[Net Exp]]/Table25[[#Totals],[Net Exp]]</f>
        <v>0.25991189427312777</v>
      </c>
      <c r="G108" s="93">
        <f ca="1">Table25[[#This Row],[Vol Contrib]]/Table25[[#Totals],[Vol Contrib]]</f>
        <v>3.4832956763538633E-2</v>
      </c>
      <c r="H108" s="98">
        <f ca="1">INDEX(INDIRECT("TBL_DATA[" &amp; TRIM($D108)&amp;".1" &amp; "]"),ROW_LATEST)*SQRT(252)</f>
        <v>4.2710994798537379E-3</v>
      </c>
      <c r="I108" s="93">
        <f ca="1">$H108-INDEX(INDIRECT("TBL_DATA[" &amp; TRIM($D108)&amp;".1" &amp; "]"),ROW_LATEST-21)*SQRT(252)</f>
        <v>-8.2771693444991974E-3</v>
      </c>
      <c r="J108" s="93">
        <f ca="1">$H108-INDEX(INDIRECT("TBL_DATA[" &amp; TRIM($D108)&amp;".1"  &amp; "]"),ROW_LATEST-63)*SQRT(252)</f>
        <v>8.405978453080885E-4</v>
      </c>
      <c r="K108" s="93">
        <f ca="1">$H108-INDEX(INDIRECT("TBL_DATA[" &amp; TRIM($D108)&amp;".1"  &amp; "]"),ROW_LATEST-252)*SQRT(252)</f>
        <v>4.3164057671675532E-3</v>
      </c>
      <c r="Q108" s="37"/>
    </row>
    <row r="109" spans="2:17" s="38" customFormat="1" ht="54" customHeight="1" x14ac:dyDescent="0.8">
      <c r="B109" s="70"/>
      <c r="C109" s="92"/>
      <c r="D109" s="95" t="s">
        <v>11</v>
      </c>
      <c r="E109" s="93">
        <v>4.9000000000000002E-2</v>
      </c>
      <c r="F109" s="93">
        <f>Table25[[#This Row],[Net Exp]]/Table25[[#Totals],[Net Exp]]</f>
        <v>0.21585903083700447</v>
      </c>
      <c r="G109" s="93">
        <f ca="1">Table25[[#This Row],[Vol Contrib]]/Table25[[#Totals],[Vol Contrib]]</f>
        <v>0.18515590466847018</v>
      </c>
      <c r="H109" s="98">
        <f ca="1">INDEX(INDIRECT("TBL_DATA[" &amp; TRIM($D109)&amp;".1" &amp; "]"),ROW_LATEST)*SQRT(252)</f>
        <v>2.2703191505957388E-2</v>
      </c>
      <c r="I109" s="93">
        <f ca="1">$H109-INDEX(INDIRECT("TBL_DATA[" &amp; TRIM($D109)&amp;".1" &amp; "]"),ROW_LATEST-21)*SQRT(252)</f>
        <v>-9.9106585033004839E-3</v>
      </c>
      <c r="J109" s="93">
        <f ca="1">$H109-INDEX(INDIRECT("TBL_DATA[" &amp; TRIM($D109)&amp;".1"  &amp; "]"),ROW_LATEST-63)*SQRT(252)</f>
        <v>-9.2928886782469612E-3</v>
      </c>
      <c r="K109" s="93">
        <f ca="1">$H109-INDEX(INDIRECT("TBL_DATA[" &amp; TRIM($D109)&amp;".1"  &amp; "]"),ROW_LATEST-252)*SQRT(252)</f>
        <v>-2.6646783154871168E-2</v>
      </c>
      <c r="Q109" s="37"/>
    </row>
    <row r="110" spans="2:17" s="38" customFormat="1" ht="54" customHeight="1" x14ac:dyDescent="0.8">
      <c r="B110" s="70"/>
      <c r="C110" s="92"/>
      <c r="D110" s="95" t="s">
        <v>15</v>
      </c>
      <c r="E110" s="93">
        <v>-7.4999999999999997E-2</v>
      </c>
      <c r="F110" s="93">
        <f>Table25[[#This Row],[Net Exp]]/Table25[[#Totals],[Net Exp]]</f>
        <v>-0.33039647577092518</v>
      </c>
      <c r="G110" s="93">
        <f ca="1">Table25[[#This Row],[Vol Contrib]]/Table25[[#Totals],[Vol Contrib]]</f>
        <v>-0.14356118332671436</v>
      </c>
      <c r="H110" s="98">
        <f ca="1">INDEX(INDIRECT("TBL_DATA[" &amp; TRIM($D110)&amp;".1" &amp; "]"),ROW_LATEST)*SQRT(252)</f>
        <v>-1.7602987297241034E-2</v>
      </c>
      <c r="I110" s="93">
        <f ca="1">$H110-INDEX(INDIRECT("TBL_DATA[" &amp; TRIM($D110)&amp;".1" &amp; "]"),ROW_LATEST-21)*SQRT(252)</f>
        <v>2.8799740623046549E-3</v>
      </c>
      <c r="J110" s="93">
        <f ca="1">$H110-INDEX(INDIRECT("TBL_DATA[" &amp; TRIM($D110)&amp;".1"  &amp; "]"),ROW_LATEST-63)*SQRT(252)</f>
        <v>-4.924819554941829E-3</v>
      </c>
      <c r="K110" s="93">
        <f ca="1">$H110-INDEX(INDIRECT("TBL_DATA[" &amp; TRIM($D110)&amp;".1"  &amp; "]"),ROW_LATEST-252)*SQRT(252)</f>
        <v>6.2933068014393474E-3</v>
      </c>
      <c r="Q110" s="37"/>
    </row>
    <row r="111" spans="2:17" s="38" customFormat="1" ht="54" customHeight="1" x14ac:dyDescent="0.8">
      <c r="B111" s="70"/>
      <c r="C111" s="92"/>
      <c r="D111" s="95" t="s">
        <v>14</v>
      </c>
      <c r="E111" s="93">
        <v>1.9E-2</v>
      </c>
      <c r="F111" s="93">
        <f>Table25[[#This Row],[Net Exp]]/Table25[[#Totals],[Net Exp]]</f>
        <v>8.3700440528634373E-2</v>
      </c>
      <c r="G111" s="93">
        <f ca="1">Table25[[#This Row],[Vol Contrib]]/Table25[[#Totals],[Vol Contrib]]</f>
        <v>0.19062202874248665</v>
      </c>
      <c r="H111" s="98">
        <f ca="1">INDEX(INDIRECT("TBL_DATA[" &amp; TRIM($D111)&amp;".1" &amp; "]"),ROW_LATEST)*SQRT(252)</f>
        <v>2.3373429173343278E-2</v>
      </c>
      <c r="I111" s="93">
        <f ca="1">$H111-INDEX(INDIRECT("TBL_DATA[" &amp; TRIM($D111)&amp;".1" &amp; "]"),ROW_LATEST-21)*SQRT(252)</f>
        <v>-6.9315998851912641E-3</v>
      </c>
      <c r="J111" s="93">
        <f ca="1">$H111-INDEX(INDIRECT("TBL_DATA[" &amp; TRIM($D111)&amp;".1"  &amp; "]"),ROW_LATEST-63)*SQRT(252)</f>
        <v>1.6026849985212376E-2</v>
      </c>
      <c r="K111" s="93">
        <f ca="1">$H111-INDEX(INDIRECT("TBL_DATA[" &amp; TRIM($D111)&amp;".1"  &amp; "]"),ROW_LATEST-252)*SQRT(252)</f>
        <v>2.3102495259872766E-2</v>
      </c>
      <c r="Q111" s="37"/>
    </row>
    <row r="112" spans="2:17" s="38" customFormat="1" ht="54" customHeight="1" thickBot="1" x14ac:dyDescent="0.85">
      <c r="B112" s="106"/>
      <c r="C112" s="107"/>
      <c r="D112" s="108" t="s">
        <v>13</v>
      </c>
      <c r="E112" s="109">
        <v>-7.0000000000000001E-3</v>
      </c>
      <c r="F112" s="109">
        <f>Table25[[#This Row],[Net Exp]]/Table25[[#Totals],[Net Exp]]</f>
        <v>-3.0837004405286351E-2</v>
      </c>
      <c r="G112" s="109">
        <f ca="1">Table25[[#This Row],[Vol Contrib]]/Table25[[#Totals],[Vol Contrib]]</f>
        <v>-3.7425977917549019E-3</v>
      </c>
      <c r="H112" s="110">
        <f ca="1">INDEX(INDIRECT("TBL_DATA[" &amp; TRIM($D112)&amp;".1" &amp; "]"),ROW_LATEST)*SQRT(252)</f>
        <v>-4.5890469735829036E-4</v>
      </c>
      <c r="I112" s="93">
        <f ca="1">$H112-INDEX(INDIRECT("TBL_DATA[" &amp; TRIM($D112)&amp;".1" &amp; "]"),ROW_LATEST-21)*SQRT(252)</f>
        <v>-2.8143814857287624E-4</v>
      </c>
      <c r="J112" s="93">
        <f ca="1">$H112-INDEX(INDIRECT("TBL_DATA[" &amp; TRIM($D112)&amp;".1"  &amp; "]"),ROW_LATEST-63)*SQRT(252)</f>
        <v>-4.3384234607649454E-4</v>
      </c>
      <c r="K112" s="93">
        <f ca="1">$H112-INDEX(INDIRECT("TBL_DATA[" &amp; TRIM($D112)&amp;".1"  &amp; "]"),ROW_LATEST-252)*SQRT(252)</f>
        <v>-5.5250598119778579E-4</v>
      </c>
      <c r="Q112" s="37"/>
    </row>
    <row r="113" spans="2:17" s="38" customFormat="1" ht="54" customHeight="1" x14ac:dyDescent="0.8">
      <c r="B113" s="70"/>
      <c r="C113" s="92"/>
      <c r="D113" s="96" t="s">
        <v>1348</v>
      </c>
      <c r="E113" s="89">
        <f>SUBTOTAL(109,Table25[Net Exp])</f>
        <v>0.22699999999999995</v>
      </c>
      <c r="F113" s="89">
        <f>SUBTOTAL(109,Table25[% Total Net])</f>
        <v>1</v>
      </c>
      <c r="G113" s="89">
        <f ca="1">SUBTOTAL(109,Table25[Risk Weight])</f>
        <v>0.99999999999999978</v>
      </c>
      <c r="H113" s="99">
        <f ca="1">SUBTOTAL(109,Table25[Vol Contrib])</f>
        <v>0.122616621633582</v>
      </c>
      <c r="I113" s="94"/>
      <c r="J113" s="94"/>
      <c r="K113" s="91"/>
      <c r="Q113" s="37"/>
    </row>
    <row r="114" spans="2:17" s="38" customFormat="1" ht="54" customHeight="1" x14ac:dyDescent="0.8">
      <c r="B114" s="39"/>
      <c r="C114" s="76"/>
      <c r="D114" s="89"/>
      <c r="E114" s="89"/>
      <c r="F114" s="90"/>
      <c r="G114" s="91"/>
      <c r="H114" s="77"/>
      <c r="I114" s="77"/>
      <c r="J114" s="78"/>
      <c r="Q114" s="37"/>
    </row>
    <row r="115" spans="2:17" s="38" customFormat="1" ht="54" customHeight="1" x14ac:dyDescent="0.8">
      <c r="B115" s="39"/>
      <c r="C115" s="42"/>
      <c r="D115" s="42"/>
      <c r="E115" s="42"/>
      <c r="F115" s="42"/>
      <c r="N115" s="37"/>
    </row>
    <row r="116" spans="2:17" s="38" customFormat="1" ht="54" customHeight="1" x14ac:dyDescent="0.8">
      <c r="B116" s="39"/>
      <c r="C116" s="42"/>
      <c r="D116" s="42"/>
      <c r="E116" s="42"/>
      <c r="F116" s="42"/>
      <c r="N116" s="37"/>
    </row>
    <row r="117" spans="2:17" s="38" customFormat="1" ht="54" customHeight="1" x14ac:dyDescent="0.8">
      <c r="B117" s="39"/>
      <c r="C117" s="42"/>
      <c r="D117" s="42"/>
      <c r="E117" s="42"/>
      <c r="F117" s="42"/>
      <c r="N117" s="37"/>
    </row>
    <row r="118" spans="2:17" s="38" customFormat="1" ht="54" customHeight="1" x14ac:dyDescent="0.8">
      <c r="B118" s="39"/>
      <c r="C118" s="42"/>
      <c r="D118" s="42"/>
      <c r="E118" s="42"/>
      <c r="F118" s="42"/>
      <c r="N118" s="37"/>
    </row>
    <row r="119" spans="2:17" s="38" customFormat="1" ht="54" customHeight="1" x14ac:dyDescent="0.8">
      <c r="B119" s="39"/>
      <c r="C119" s="42"/>
      <c r="D119" s="42"/>
      <c r="E119" s="42"/>
      <c r="F119" s="42"/>
      <c r="N119" s="37"/>
    </row>
    <row r="120" spans="2:17" s="38" customFormat="1" ht="54" customHeight="1" x14ac:dyDescent="0.8">
      <c r="B120" s="39"/>
      <c r="C120" s="42"/>
      <c r="D120" s="42"/>
      <c r="E120" s="42"/>
      <c r="F120" s="42"/>
      <c r="N120" s="37"/>
    </row>
    <row r="121" spans="2:17" s="38" customFormat="1" ht="54" customHeight="1" x14ac:dyDescent="0.8">
      <c r="B121" s="39"/>
      <c r="C121" s="42"/>
      <c r="D121" s="42"/>
      <c r="E121" s="42"/>
      <c r="F121" s="42"/>
      <c r="N121" s="37"/>
    </row>
    <row r="122" spans="2:17" s="38" customFormat="1" ht="54" customHeight="1" x14ac:dyDescent="0.8">
      <c r="B122" s="39"/>
      <c r="C122" s="42"/>
      <c r="D122" s="42"/>
      <c r="E122" s="42"/>
      <c r="F122" s="42"/>
      <c r="N122" s="37"/>
    </row>
    <row r="123" spans="2:17" s="38" customFormat="1" ht="54" customHeight="1" x14ac:dyDescent="0.8">
      <c r="B123" s="39"/>
      <c r="C123" s="42"/>
      <c r="D123" s="42"/>
      <c r="E123" s="42"/>
      <c r="F123" s="42"/>
      <c r="N123" s="37"/>
    </row>
    <row r="124" spans="2:17" s="38" customFormat="1" ht="54" customHeight="1" x14ac:dyDescent="0.8">
      <c r="B124" s="39"/>
      <c r="C124" s="42"/>
      <c r="D124" s="42"/>
      <c r="E124" s="42"/>
      <c r="F124" s="42"/>
      <c r="N124" s="37"/>
    </row>
    <row r="125" spans="2:17" s="38" customFormat="1" ht="54" customHeight="1" x14ac:dyDescent="0.8">
      <c r="B125" s="39"/>
      <c r="C125" s="42"/>
      <c r="D125" s="42"/>
      <c r="E125" s="42"/>
      <c r="F125" s="42"/>
      <c r="N125" s="37"/>
    </row>
    <row r="126" spans="2:17" s="38" customFormat="1" ht="54" customHeight="1" x14ac:dyDescent="0.8">
      <c r="B126" s="39"/>
      <c r="C126" s="42"/>
      <c r="D126" s="42"/>
      <c r="E126" s="42"/>
      <c r="F126" s="42"/>
      <c r="N126" s="37"/>
    </row>
    <row r="127" spans="2:17" s="38" customFormat="1" ht="54" customHeight="1" x14ac:dyDescent="0.8">
      <c r="B127" s="39"/>
      <c r="C127" s="42"/>
      <c r="D127" s="42"/>
      <c r="E127" s="42"/>
      <c r="F127" s="42"/>
      <c r="N127" s="37"/>
    </row>
    <row r="128" spans="2:17" s="38" customFormat="1" ht="54" customHeight="1" x14ac:dyDescent="0.8">
      <c r="B128" s="39"/>
      <c r="C128" s="42"/>
      <c r="D128" s="42"/>
      <c r="E128" s="42"/>
      <c r="F128" s="42"/>
      <c r="N128" s="37"/>
    </row>
    <row r="129" spans="2:14" s="38" customFormat="1" ht="54" customHeight="1" x14ac:dyDescent="0.8">
      <c r="B129" s="39"/>
      <c r="C129" s="42"/>
      <c r="D129" s="42"/>
      <c r="E129" s="42"/>
      <c r="F129" s="42"/>
      <c r="N129" s="37"/>
    </row>
    <row r="130" spans="2:14" s="38" customFormat="1" ht="54" customHeight="1" x14ac:dyDescent="0.8">
      <c r="B130" s="39"/>
      <c r="C130" s="40"/>
      <c r="D130" s="40"/>
      <c r="E130" s="40"/>
      <c r="F130" s="40"/>
      <c r="G130" s="31"/>
      <c r="N130" s="37"/>
    </row>
    <row r="131" spans="2:14" s="38" customFormat="1" ht="54" customHeight="1" x14ac:dyDescent="0.8">
      <c r="B131" s="39"/>
      <c r="C131" s="40"/>
      <c r="D131" s="40"/>
      <c r="E131" s="40"/>
      <c r="F131" s="40"/>
      <c r="G131" s="31"/>
      <c r="N131" s="37"/>
    </row>
    <row r="132" spans="2:14" s="38" customFormat="1" ht="54" customHeight="1" x14ac:dyDescent="0.8">
      <c r="B132" s="39"/>
      <c r="C132" s="40"/>
      <c r="D132" s="40"/>
      <c r="E132" s="40"/>
      <c r="F132" s="40"/>
      <c r="G132" s="31"/>
      <c r="N132" s="37"/>
    </row>
    <row r="133" spans="2:14" s="38" customFormat="1" ht="54" customHeight="1" x14ac:dyDescent="0.8">
      <c r="B133" s="39"/>
      <c r="C133" s="40"/>
      <c r="D133" s="40"/>
      <c r="E133" s="40"/>
      <c r="F133" s="40"/>
      <c r="G133" s="31"/>
      <c r="N133" s="37"/>
    </row>
    <row r="134" spans="2:14" s="38" customFormat="1" ht="54" customHeight="1" x14ac:dyDescent="0.8">
      <c r="B134" s="39"/>
      <c r="C134" s="40"/>
      <c r="D134" s="40"/>
      <c r="E134" s="40"/>
      <c r="F134" s="40"/>
      <c r="G134" s="31"/>
      <c r="N134" s="37"/>
    </row>
    <row r="135" spans="2:14" s="38" customFormat="1" ht="54" customHeight="1" x14ac:dyDescent="0.8">
      <c r="B135" s="39"/>
      <c r="C135" s="40"/>
      <c r="D135" s="40"/>
      <c r="E135" s="40"/>
      <c r="F135" s="40"/>
      <c r="G135" s="31"/>
      <c r="N135" s="37"/>
    </row>
    <row r="136" spans="2:14" s="38" customFormat="1" ht="54" customHeight="1" x14ac:dyDescent="0.8">
      <c r="B136" s="39"/>
      <c r="C136" s="40"/>
      <c r="D136" s="40"/>
      <c r="E136" s="40"/>
      <c r="F136" s="40"/>
      <c r="G136" s="31"/>
      <c r="N136" s="37"/>
    </row>
    <row r="137" spans="2:14" s="38" customFormat="1" ht="54" customHeight="1" x14ac:dyDescent="0.8">
      <c r="B137" s="39"/>
      <c r="C137" s="40"/>
      <c r="D137" s="40"/>
      <c r="E137" s="40"/>
      <c r="F137" s="40"/>
      <c r="G137" s="31"/>
      <c r="N137" s="37"/>
    </row>
    <row r="138" spans="2:14" s="38" customFormat="1" ht="54" customHeight="1" x14ac:dyDescent="0.8">
      <c r="B138" s="39"/>
      <c r="C138" s="40"/>
      <c r="D138" s="40"/>
      <c r="E138" s="40"/>
      <c r="F138" s="40"/>
      <c r="G138" s="31"/>
      <c r="N138" s="37"/>
    </row>
    <row r="139" spans="2:14" s="38" customFormat="1" ht="54" customHeight="1" x14ac:dyDescent="0.8">
      <c r="B139" s="39"/>
      <c r="C139" s="40"/>
      <c r="D139" s="40"/>
      <c r="E139" s="40"/>
      <c r="F139" s="40"/>
      <c r="G139" s="31"/>
      <c r="N139" s="37"/>
    </row>
    <row r="140" spans="2:14" s="38" customFormat="1" ht="54" customHeight="1" x14ac:dyDescent="0.8">
      <c r="B140" s="39"/>
      <c r="C140" s="40"/>
      <c r="D140" s="40"/>
      <c r="E140" s="40"/>
      <c r="F140" s="40"/>
      <c r="G140" s="31"/>
      <c r="N140" s="37"/>
    </row>
    <row r="141" spans="2:14" s="38" customFormat="1" ht="54" customHeight="1" x14ac:dyDescent="0.8">
      <c r="B141" s="39"/>
      <c r="C141" s="40"/>
      <c r="D141" s="40"/>
      <c r="E141" s="40"/>
      <c r="F141" s="40"/>
      <c r="G141" s="31"/>
      <c r="N141" s="37"/>
    </row>
    <row r="142" spans="2:14" s="38" customFormat="1" ht="54" customHeight="1" x14ac:dyDescent="0.8">
      <c r="B142" s="39"/>
      <c r="C142" s="40"/>
      <c r="D142" s="40"/>
      <c r="E142" s="40"/>
      <c r="F142" s="40"/>
      <c r="G142" s="31"/>
      <c r="N142" s="37"/>
    </row>
    <row r="143" spans="2:14" s="38" customFormat="1" ht="54" customHeight="1" x14ac:dyDescent="0.8">
      <c r="B143" s="39"/>
      <c r="C143" s="40"/>
      <c r="D143" s="40"/>
      <c r="E143" s="40"/>
      <c r="F143" s="40"/>
      <c r="G143" s="31"/>
      <c r="N143" s="37"/>
    </row>
    <row r="144" spans="2:14" s="38" customFormat="1" ht="54" customHeight="1" x14ac:dyDescent="0.8">
      <c r="B144" s="39"/>
      <c r="C144" s="40"/>
      <c r="D144" s="40"/>
      <c r="E144" s="40"/>
      <c r="F144" s="40"/>
      <c r="G144" s="31"/>
      <c r="N144" s="37"/>
    </row>
    <row r="145" spans="2:17" s="38" customFormat="1" ht="174" customHeight="1" thickBot="1" x14ac:dyDescent="0.9">
      <c r="B145" s="115"/>
      <c r="C145" s="50"/>
      <c r="D145" s="116" t="s">
        <v>1347</v>
      </c>
      <c r="E145" s="103" t="s">
        <v>1351</v>
      </c>
      <c r="F145" s="103" t="s">
        <v>1352</v>
      </c>
      <c r="G145" s="104" t="s">
        <v>1349</v>
      </c>
      <c r="H145" s="105" t="s">
        <v>1350</v>
      </c>
      <c r="I145" s="49" t="s">
        <v>55</v>
      </c>
      <c r="J145" s="49" t="s">
        <v>56</v>
      </c>
      <c r="K145" s="49" t="s">
        <v>57</v>
      </c>
      <c r="Q145" s="37"/>
    </row>
    <row r="146" spans="2:17" s="38" customFormat="1" ht="54" customHeight="1" x14ac:dyDescent="0.8">
      <c r="B146" s="70"/>
      <c r="C146" s="70"/>
      <c r="D146" s="95" t="s">
        <v>107</v>
      </c>
      <c r="E146" s="111">
        <v>1.6E-2</v>
      </c>
      <c r="F146" s="112">
        <f>Table256[[#This Row],[Net Exp]]/Table256[[#Totals],[Net Exp]]</f>
        <v>7.0484581497797349E-2</v>
      </c>
      <c r="G146" s="112">
        <f ca="1">Table256[[#This Row],[Vol Contrib]]/Table256[[#Totals],[Vol Contrib]]</f>
        <v>-0.1290978052271384</v>
      </c>
      <c r="H146" s="117">
        <f ca="1">INDEX(INDIRECT("TBL_DATA[" &amp; TRIM($D146) &amp; "]"),ROW_LATEST)*SQRT(252)</f>
        <v>-1.5829536737261892E-2</v>
      </c>
      <c r="I146" s="93">
        <f ca="1">$H146-INDEX(INDIRECT("TBL_DATA[" &amp; TRIM($D146) &amp; "]"),ROW_LATEST-21)*SQRT(252)</f>
        <v>4.2879506128560355E-3</v>
      </c>
      <c r="J146" s="93">
        <f ca="1">$H146-INDEX(INDIRECT("TBL_DATA[" &amp; TRIM($D146) &amp; "]"),ROW_LATEST-63)*SQRT(252)</f>
        <v>-2.4238085657230166E-3</v>
      </c>
      <c r="K146" s="93">
        <f ca="1">$H146-INDEX(INDIRECT("TBL_DATA[" &amp; TRIM($D146) &amp; "]"),ROW_LATEST-252)*SQRT(252)</f>
        <v>-1.5955272730008647E-2</v>
      </c>
      <c r="Q146" s="37"/>
    </row>
    <row r="147" spans="2:17" s="38" customFormat="1" ht="54" customHeight="1" x14ac:dyDescent="0.8">
      <c r="B147" s="70"/>
      <c r="C147" s="70"/>
      <c r="D147" s="95" t="s">
        <v>106</v>
      </c>
      <c r="E147" s="111">
        <v>0</v>
      </c>
      <c r="F147" s="112">
        <f>Table256[[#This Row],[Net Exp]]/Table256[[#Totals],[Net Exp]]</f>
        <v>0</v>
      </c>
      <c r="G147" s="112">
        <f ca="1">Table256[[#This Row],[Vol Contrib]]/Table256[[#Totals],[Vol Contrib]]</f>
        <v>0.2258490904777454</v>
      </c>
      <c r="H147" s="117">
        <f ca="1">INDEX(INDIRECT("TBL_DATA[" &amp; TRIM($D147) &amp; "]"),ROW_LATEST)*SQRT(252)</f>
        <v>2.7692852473398328E-2</v>
      </c>
      <c r="I147" s="93">
        <f ca="1">$H147-INDEX(INDIRECT("TBL_DATA[" &amp; TRIM($D147) &amp; "]"),ROW_LATEST-21)*SQRT(252)</f>
        <v>-1.0334243930166038E-2</v>
      </c>
      <c r="J147" s="93">
        <f ca="1">$H147-INDEX(INDIRECT("TBL_DATA[" &amp; TRIM($D147) &amp; "]"),ROW_LATEST-63)*SQRT(252)</f>
        <v>7.9067276869401043E-5</v>
      </c>
      <c r="K147" s="93">
        <f ca="1">$H147-INDEX(INDIRECT("TBL_DATA[" &amp; TRIM($D147) &amp; "]"),ROW_LATEST-252)*SQRT(252)</f>
        <v>2.7730238799272472E-2</v>
      </c>
      <c r="Q147" s="37"/>
    </row>
    <row r="148" spans="2:17" s="38" customFormat="1" ht="54" customHeight="1" x14ac:dyDescent="0.8">
      <c r="B148" s="70"/>
      <c r="C148" s="70"/>
      <c r="D148" s="95" t="s">
        <v>109</v>
      </c>
      <c r="E148" s="111">
        <v>5.0999999999999997E-2</v>
      </c>
      <c r="F148" s="112">
        <f>Table256[[#This Row],[Net Exp]]/Table256[[#Totals],[Net Exp]]</f>
        <v>0.22466960352422902</v>
      </c>
      <c r="G148" s="112">
        <f ca="1">Table256[[#This Row],[Vol Contrib]]/Table256[[#Totals],[Vol Contrib]]</f>
        <v>0.180059977846767</v>
      </c>
      <c r="H148" s="117">
        <f ca="1">INDEX(INDIRECT("TBL_DATA[" &amp; TRIM($D148) &amp; "]"),ROW_LATEST)*SQRT(252)</f>
        <v>2.2078346174988182E-2</v>
      </c>
      <c r="I148" s="93">
        <f ca="1">$H148-INDEX(INDIRECT("TBL_DATA[" &amp; TRIM($D148) &amp; "]"),ROW_LATEST-21)*SQRT(252)</f>
        <v>-2.1510418951847715E-2</v>
      </c>
      <c r="J148" s="93">
        <f ca="1">$H148-INDEX(INDIRECT("TBL_DATA[" &amp; TRIM($D148) &amp; "]"),ROW_LATEST-63)*SQRT(252)</f>
        <v>1.6664036404708395E-2</v>
      </c>
      <c r="K148" s="93">
        <f ca="1">$H148-INDEX(INDIRECT("TBL_DATA[" &amp; TRIM($D148) &amp; "]"),ROW_LATEST-252)*SQRT(252)</f>
        <v>2.2237162530518582E-2</v>
      </c>
      <c r="Q148" s="37"/>
    </row>
    <row r="149" spans="2:17" s="38" customFormat="1" ht="54" customHeight="1" x14ac:dyDescent="0.8">
      <c r="B149" s="70"/>
      <c r="C149" s="70"/>
      <c r="D149" s="95" t="s">
        <v>111</v>
      </c>
      <c r="E149" s="111">
        <v>7.2999999999999995E-2</v>
      </c>
      <c r="F149" s="112">
        <f>Table256[[#This Row],[Net Exp]]/Table256[[#Totals],[Net Exp]]</f>
        <v>0.32158590308370039</v>
      </c>
      <c r="G149" s="112">
        <f ca="1">Table256[[#This Row],[Vol Contrib]]/Table256[[#Totals],[Vol Contrib]]</f>
        <v>0.58531970682041268</v>
      </c>
      <c r="H149" s="117">
        <f ca="1">INDEX(INDIRECT("TBL_DATA[" &amp; TRIM($D149) &amp; "]"),ROW_LATEST)*SQRT(252)</f>
        <v>7.1769925025877673E-2</v>
      </c>
      <c r="I149" s="93">
        <f ca="1">$H149-INDEX(INDIRECT("TBL_DATA[" &amp; TRIM($D149) &amp; "]"),ROW_LATEST-21)*SQRT(252)</f>
        <v>-1.7014460797909886E-2</v>
      </c>
      <c r="J149" s="93">
        <f ca="1">$H149-INDEX(INDIRECT("TBL_DATA[" &amp; TRIM($D149) &amp; "]"),ROW_LATEST-63)*SQRT(252)</f>
        <v>2.8263195160270406E-2</v>
      </c>
      <c r="K149" s="93">
        <f ca="1">$H149-INDEX(INDIRECT("TBL_DATA[" &amp; TRIM($D149) &amp; "]"),ROW_LATEST-252)*SQRT(252)</f>
        <v>7.1512858106793808E-2</v>
      </c>
      <c r="Q149" s="37"/>
    </row>
    <row r="150" spans="2:17" s="38" customFormat="1" ht="54" customHeight="1" x14ac:dyDescent="0.8">
      <c r="B150" s="70"/>
      <c r="C150" s="70"/>
      <c r="D150" s="95" t="s">
        <v>108</v>
      </c>
      <c r="E150" s="111">
        <v>-7.4999999999999997E-2</v>
      </c>
      <c r="F150" s="112">
        <f>Table256[[#This Row],[Net Exp]]/Table256[[#Totals],[Net Exp]]</f>
        <v>-0.33039647577092507</v>
      </c>
      <c r="G150" s="112">
        <f ca="1">Table256[[#This Row],[Vol Contrib]]/Table256[[#Totals],[Vol Contrib]]</f>
        <v>0.1776735409325621</v>
      </c>
      <c r="H150" s="117">
        <f ca="1">INDEX(INDIRECT("TBL_DATA[" &amp; TRIM($D150) &amp; "]"),ROW_LATEST)*SQRT(252)</f>
        <v>2.1785729342826708E-2</v>
      </c>
      <c r="I150" s="93">
        <f ca="1">$H150-INDEX(INDIRECT("TBL_DATA[" &amp; TRIM($D150) &amp; "]"),ROW_LATEST-21)*SQRT(252)</f>
        <v>2.523244255878479E-4</v>
      </c>
      <c r="J150" s="93">
        <f ca="1">$H150-INDEX(INDIRECT("TBL_DATA[" &amp; TRIM($D150) &amp; "]"),ROW_LATEST-63)*SQRT(252)</f>
        <v>1.6739409365081892E-2</v>
      </c>
      <c r="K150" s="93">
        <f ca="1">$H150-INDEX(INDIRECT("TBL_DATA[" &amp; TRIM($D150) &amp; "]"),ROW_LATEST-252)*SQRT(252)</f>
        <v>2.1112318300181256E-2</v>
      </c>
      <c r="Q150" s="37"/>
    </row>
    <row r="151" spans="2:17" s="38" customFormat="1" ht="54" customHeight="1" thickBot="1" x14ac:dyDescent="0.85">
      <c r="B151" s="106"/>
      <c r="C151" s="106"/>
      <c r="D151" s="108" t="s">
        <v>110</v>
      </c>
      <c r="E151" s="113">
        <v>0.16200000000000001</v>
      </c>
      <c r="F151" s="114">
        <f>Table256[[#This Row],[Net Exp]]/Table256[[#Totals],[Net Exp]]</f>
        <v>0.71365638766519812</v>
      </c>
      <c r="G151" s="114">
        <f ca="1">Table256[[#This Row],[Vol Contrib]]/Table256[[#Totals],[Vol Contrib]]</f>
        <v>-3.9804510850348793E-2</v>
      </c>
      <c r="H151" s="118">
        <f ca="1">INDEX(INDIRECT("TBL_DATA[" &amp; TRIM($D151) &amp; "]"),ROW_LATEST)*SQRT(252)</f>
        <v>-4.880694646247026E-3</v>
      </c>
      <c r="I151" s="93">
        <f ca="1">$H151-INDEX(INDIRECT("TBL_DATA[" &amp; TRIM($D151) &amp; "]"),ROW_LATEST-21)*SQRT(252)</f>
        <v>-4.1504459231182832E-3</v>
      </c>
      <c r="J151" s="93">
        <f ca="1">$H151-INDEX(INDIRECT("TBL_DATA[" &amp; TRIM($D151) &amp; "]"),ROW_LATEST-63)*SQRT(252)</f>
        <v>-6.1504796062095118E-3</v>
      </c>
      <c r="K151" s="93">
        <f ca="1">$H151-INDEX(INDIRECT("TBL_DATA[" &amp; TRIM($D151) &amp; "]"),ROW_LATEST-252)*SQRT(252)</f>
        <v>-8.7136010143308296E-2</v>
      </c>
      <c r="Q151" s="37"/>
    </row>
    <row r="152" spans="2:17" s="38" customFormat="1" ht="54" customHeight="1" x14ac:dyDescent="0.8">
      <c r="B152" s="70"/>
      <c r="C152" s="92"/>
      <c r="D152" s="96" t="s">
        <v>1348</v>
      </c>
      <c r="E152" s="88">
        <f>SUBTOTAL(109,Table256[Net Exp])</f>
        <v>0.22700000000000004</v>
      </c>
      <c r="F152" s="88">
        <f>SUBTOTAL(109,Table256[% Total Net])</f>
        <v>0.99999999999999978</v>
      </c>
      <c r="G152" s="88">
        <f ca="1">SUBTOTAL(109,Table256[Risk Weight])</f>
        <v>1</v>
      </c>
      <c r="H152" s="99">
        <f ca="1">SUBTOTAL(109,Table256[Vol Contrib])</f>
        <v>0.12261662163358197</v>
      </c>
      <c r="I152" s="94"/>
      <c r="J152" s="94"/>
      <c r="K152" s="91"/>
      <c r="Q152" s="37"/>
    </row>
    <row r="153" spans="2:17" s="7" customFormat="1" ht="34.5" customHeight="1" x14ac:dyDescent="0.75">
      <c r="B153" s="32"/>
      <c r="C153" s="40"/>
      <c r="D153" s="40"/>
      <c r="E153" s="40"/>
      <c r="F153" s="40"/>
      <c r="G153" s="31"/>
      <c r="N153" s="33"/>
    </row>
    <row r="154" spans="2:17" ht="34.5" customHeight="1" x14ac:dyDescent="0.75">
      <c r="B154" s="32"/>
      <c r="C154" s="40"/>
      <c r="D154" s="40"/>
      <c r="E154" s="40"/>
      <c r="F154" s="40"/>
      <c r="G154" s="31"/>
    </row>
    <row r="155" spans="2:17" ht="34.5" customHeight="1" x14ac:dyDescent="0.75">
      <c r="B155" s="31"/>
      <c r="C155" s="40"/>
      <c r="D155" s="40"/>
      <c r="E155" s="40"/>
      <c r="F155" s="40"/>
      <c r="G155" s="31"/>
    </row>
    <row r="156" spans="2:17" ht="34.5" customHeight="1" x14ac:dyDescent="0.75">
      <c r="B156" s="7"/>
      <c r="C156" s="40"/>
      <c r="D156" s="40"/>
      <c r="E156" s="40"/>
      <c r="F156" s="40"/>
      <c r="G156" s="31"/>
    </row>
    <row r="157" spans="2:17" ht="34.5" customHeight="1" x14ac:dyDescent="0.5">
      <c r="B157" s="7"/>
      <c r="C157" s="35"/>
      <c r="D157" s="35"/>
      <c r="E157" s="35"/>
      <c r="F157" s="35"/>
      <c r="G157" s="7"/>
    </row>
    <row r="158" spans="2:17" ht="34.5" customHeight="1" x14ac:dyDescent="0.5">
      <c r="C158" s="35"/>
      <c r="D158" s="35"/>
      <c r="E158" s="35"/>
      <c r="F158" s="35"/>
      <c r="G158" s="7"/>
    </row>
    <row r="159" spans="2:17" ht="34.5" customHeight="1" x14ac:dyDescent="0.5">
      <c r="C159" s="35"/>
      <c r="D159" s="35"/>
      <c r="E159" s="35"/>
      <c r="F159" s="35"/>
    </row>
    <row r="160" spans="2:17" ht="34.5" customHeight="1" x14ac:dyDescent="0.35">
      <c r="C160" s="31"/>
      <c r="D160" s="31"/>
      <c r="E160" s="31"/>
      <c r="F160" s="31"/>
    </row>
    <row r="161" spans="3:6" ht="34.5" customHeight="1" x14ac:dyDescent="0.5">
      <c r="C161" s="7"/>
      <c r="D161" s="7"/>
      <c r="E161" s="7"/>
      <c r="F161" s="7"/>
    </row>
    <row r="162" spans="3:6" ht="34.5" customHeight="1" x14ac:dyDescent="0.5">
      <c r="C162" s="7"/>
      <c r="D162" s="7"/>
      <c r="E162" s="7"/>
      <c r="F162" s="7"/>
    </row>
    <row r="163" spans="3:6" ht="34.5" customHeight="1" x14ac:dyDescent="0.25"/>
    <row r="164" spans="3:6" ht="34.5" customHeight="1" x14ac:dyDescent="0.25"/>
    <row r="165" spans="3:6" ht="34.5" customHeight="1" x14ac:dyDescent="0.25"/>
    <row r="166" spans="3:6" ht="34.5" customHeight="1" x14ac:dyDescent="0.25"/>
    <row r="167" spans="3:6" ht="34.5" customHeight="1" x14ac:dyDescent="0.25"/>
    <row r="168" spans="3:6" ht="34.5" customHeight="1" x14ac:dyDescent="0.25"/>
    <row r="169" spans="3:6" ht="34.5" customHeight="1" x14ac:dyDescent="0.25"/>
    <row r="170" spans="3:6" ht="34.5" customHeight="1" x14ac:dyDescent="0.25"/>
    <row r="171" spans="3:6" ht="34.5" customHeight="1" x14ac:dyDescent="0.25"/>
    <row r="172" spans="3:6" ht="34.5" customHeight="1" x14ac:dyDescent="0.25"/>
    <row r="173" spans="3:6" ht="34.5" customHeight="1" x14ac:dyDescent="0.25"/>
    <row r="174" spans="3:6" ht="34.5" customHeight="1" x14ac:dyDescent="0.25"/>
    <row r="175" spans="3:6" ht="34.5" customHeight="1" x14ac:dyDescent="0.25"/>
    <row r="176" spans="3:6" ht="34.5" customHeight="1" x14ac:dyDescent="0.25"/>
    <row r="177" ht="34.5" customHeight="1" x14ac:dyDescent="0.25"/>
    <row r="178" ht="34.5" customHeight="1" x14ac:dyDescent="0.25"/>
    <row r="179" ht="34.5" customHeight="1" x14ac:dyDescent="0.25"/>
    <row r="180" ht="34.5" customHeight="1" x14ac:dyDescent="0.25"/>
    <row r="181" ht="34.5" customHeight="1" x14ac:dyDescent="0.25"/>
    <row r="182" ht="34.5" customHeight="1" x14ac:dyDescent="0.25"/>
    <row r="183" ht="34.5" customHeight="1" x14ac:dyDescent="0.25"/>
    <row r="184" ht="34.5" customHeight="1" x14ac:dyDescent="0.25"/>
    <row r="185" ht="34.5" customHeight="1" x14ac:dyDescent="0.25"/>
    <row r="186" ht="34.5" customHeight="1" x14ac:dyDescent="0.25"/>
    <row r="187" ht="34.5" customHeight="1" x14ac:dyDescent="0.25"/>
    <row r="188" ht="34.5" customHeight="1" x14ac:dyDescent="0.25"/>
    <row r="189" ht="34.5" customHeight="1" x14ac:dyDescent="0.25"/>
    <row r="190" ht="34.5" customHeight="1" x14ac:dyDescent="0.25"/>
    <row r="191" ht="34.5" customHeight="1" x14ac:dyDescent="0.25"/>
    <row r="192" ht="34.5" customHeight="1" x14ac:dyDescent="0.25"/>
    <row r="193" ht="34.5" customHeight="1" x14ac:dyDescent="0.25"/>
    <row r="194" ht="34.5" customHeight="1" x14ac:dyDescent="0.25"/>
    <row r="195" ht="34.5" customHeight="1" x14ac:dyDescent="0.25"/>
    <row r="196" ht="34.5" customHeight="1" x14ac:dyDescent="0.25"/>
    <row r="197" ht="34.5" customHeight="1" x14ac:dyDescent="0.25"/>
    <row r="198" ht="34.5" customHeight="1" x14ac:dyDescent="0.25"/>
    <row r="199" ht="34.5" customHeight="1" x14ac:dyDescent="0.25"/>
    <row r="200" ht="34.5" customHeight="1" x14ac:dyDescent="0.25"/>
    <row r="201" ht="34.5" customHeight="1" x14ac:dyDescent="0.25"/>
    <row r="202" ht="34.5" customHeight="1" x14ac:dyDescent="0.25"/>
    <row r="203" ht="34.5" customHeight="1" x14ac:dyDescent="0.25"/>
    <row r="204" ht="34.5" customHeight="1" x14ac:dyDescent="0.25"/>
    <row r="205" ht="34.5" customHeight="1" x14ac:dyDescent="0.25"/>
    <row r="206" ht="34.5" customHeight="1" x14ac:dyDescent="0.25"/>
    <row r="207" ht="34.5" customHeight="1" x14ac:dyDescent="0.25"/>
    <row r="208" ht="34.5" customHeight="1" x14ac:dyDescent="0.25"/>
    <row r="209" ht="34.5" customHeight="1" x14ac:dyDescent="0.25"/>
    <row r="210" ht="34.5" customHeight="1" x14ac:dyDescent="0.25"/>
    <row r="211" ht="34.5" customHeight="1" x14ac:dyDescent="0.25"/>
    <row r="212" ht="34.5" customHeight="1" x14ac:dyDescent="0.25"/>
    <row r="213" ht="34.5" customHeight="1" x14ac:dyDescent="0.25"/>
    <row r="214" ht="34.5" customHeight="1" x14ac:dyDescent="0.25"/>
    <row r="215" ht="34.5" customHeight="1" x14ac:dyDescent="0.25"/>
    <row r="216" ht="34.5" customHeight="1" x14ac:dyDescent="0.25"/>
    <row r="217" ht="34.5" customHeight="1" x14ac:dyDescent="0.25"/>
    <row r="218" ht="34.5" customHeight="1" x14ac:dyDescent="0.25"/>
    <row r="219" ht="34.5" customHeight="1" x14ac:dyDescent="0.25"/>
    <row r="220" ht="34.5" customHeight="1" x14ac:dyDescent="0.25"/>
    <row r="221" ht="34.5" customHeight="1" x14ac:dyDescent="0.25"/>
    <row r="222" ht="34.5" customHeight="1" x14ac:dyDescent="0.25"/>
    <row r="223" ht="34.5" customHeight="1" x14ac:dyDescent="0.25"/>
    <row r="224" ht="34.5" customHeight="1" x14ac:dyDescent="0.25"/>
    <row r="225" ht="34.5" customHeight="1" x14ac:dyDescent="0.25"/>
    <row r="226" ht="34.5" customHeight="1" x14ac:dyDescent="0.25"/>
    <row r="227" ht="34.5" customHeight="1" x14ac:dyDescent="0.25"/>
    <row r="228" ht="34.5" customHeight="1" x14ac:dyDescent="0.25"/>
    <row r="229" ht="34.5" customHeight="1" x14ac:dyDescent="0.25"/>
    <row r="230" ht="34.5" customHeight="1" x14ac:dyDescent="0.25"/>
    <row r="231" ht="34.5" customHeight="1" x14ac:dyDescent="0.25"/>
    <row r="232" ht="34.5" customHeight="1" x14ac:dyDescent="0.25"/>
    <row r="233" ht="34.5" customHeight="1" x14ac:dyDescent="0.25"/>
    <row r="234" ht="34.5" customHeight="1" x14ac:dyDescent="0.25"/>
    <row r="235" ht="34.5" customHeight="1" x14ac:dyDescent="0.25"/>
    <row r="236" ht="34.5" customHeight="1" x14ac:dyDescent="0.25"/>
    <row r="237" ht="34.5" customHeight="1" x14ac:dyDescent="0.25"/>
    <row r="238" ht="34.5" customHeight="1" x14ac:dyDescent="0.25"/>
    <row r="239" ht="34.5" customHeight="1" x14ac:dyDescent="0.25"/>
    <row r="240" ht="34.5" customHeight="1" x14ac:dyDescent="0.25"/>
    <row r="241" spans="2:14" s="7" customFormat="1" ht="34.5" customHeight="1" x14ac:dyDescent="0.75">
      <c r="B241" s="32"/>
      <c r="C241" s="40"/>
      <c r="D241" s="40"/>
      <c r="E241" s="40"/>
      <c r="F241" s="40"/>
      <c r="G241" s="31"/>
      <c r="N241" s="33"/>
    </row>
    <row r="242" spans="2:14" ht="34.5" customHeight="1" x14ac:dyDescent="0.75">
      <c r="B242" s="32"/>
      <c r="C242" s="40"/>
      <c r="D242" s="40"/>
      <c r="E242" s="40"/>
      <c r="F242" s="40"/>
      <c r="G242" s="31"/>
    </row>
    <row r="243" spans="2:14" ht="34.5" customHeight="1" x14ac:dyDescent="0.75">
      <c r="B243" s="31"/>
      <c r="C243" s="40"/>
      <c r="D243" s="40"/>
      <c r="E243" s="40"/>
      <c r="F243" s="40"/>
      <c r="G243" s="31"/>
    </row>
    <row r="244" spans="2:14" ht="34.5" customHeight="1" x14ac:dyDescent="0.75">
      <c r="B244" s="7"/>
      <c r="C244" s="40"/>
      <c r="D244" s="40"/>
      <c r="E244" s="40"/>
      <c r="F244" s="40"/>
      <c r="G244" s="31"/>
    </row>
    <row r="245" spans="2:14" ht="34.5" customHeight="1" x14ac:dyDescent="0.5">
      <c r="B245" s="7"/>
      <c r="C245" s="35"/>
      <c r="D245" s="35"/>
      <c r="E245" s="35"/>
      <c r="F245" s="35"/>
      <c r="G245" s="7"/>
    </row>
    <row r="246" spans="2:14" ht="34.5" customHeight="1" x14ac:dyDescent="0.5">
      <c r="C246" s="35"/>
      <c r="D246" s="35"/>
      <c r="E246" s="35"/>
      <c r="F246" s="35"/>
      <c r="G246" s="7"/>
    </row>
    <row r="247" spans="2:14" ht="34.5" customHeight="1" x14ac:dyDescent="0.5">
      <c r="C247" s="35"/>
      <c r="D247" s="35"/>
      <c r="E247" s="35"/>
      <c r="F247" s="35"/>
    </row>
    <row r="248" spans="2:14" ht="34.5" customHeight="1" x14ac:dyDescent="0.35">
      <c r="C248" s="31"/>
      <c r="D248" s="31"/>
      <c r="E248" s="31"/>
      <c r="F248" s="31"/>
    </row>
    <row r="249" spans="2:14" ht="34.5" customHeight="1" x14ac:dyDescent="0.5">
      <c r="C249" s="7"/>
      <c r="D249" s="7"/>
      <c r="E249" s="7"/>
      <c r="F249" s="7"/>
    </row>
    <row r="250" spans="2:14" ht="34.5" customHeight="1" x14ac:dyDescent="0.5">
      <c r="C250" s="7"/>
      <c r="D250" s="7"/>
      <c r="E250" s="7"/>
      <c r="F250" s="7"/>
    </row>
    <row r="251" spans="2:14" ht="34.5" customHeight="1" x14ac:dyDescent="0.25"/>
    <row r="252" spans="2:14" ht="34.5" customHeight="1" x14ac:dyDescent="0.25"/>
    <row r="253" spans="2:14" ht="34.5" customHeight="1" x14ac:dyDescent="0.25"/>
    <row r="254" spans="2:14" ht="34.5" customHeight="1" x14ac:dyDescent="0.25"/>
    <row r="255" spans="2:14" ht="34.5" customHeight="1" x14ac:dyDescent="0.25"/>
    <row r="256" spans="2:14" ht="34.5" customHeight="1" x14ac:dyDescent="0.25"/>
    <row r="257" ht="34.5" customHeight="1" x14ac:dyDescent="0.25"/>
    <row r="258" ht="34.5" customHeight="1" x14ac:dyDescent="0.25"/>
    <row r="259" ht="34.5" customHeight="1" x14ac:dyDescent="0.25"/>
    <row r="260" ht="34.5" customHeight="1" x14ac:dyDescent="0.25"/>
    <row r="261" ht="34.5" customHeight="1" x14ac:dyDescent="0.25"/>
    <row r="262" ht="34.5" customHeight="1" x14ac:dyDescent="0.25"/>
    <row r="263" ht="34.5" customHeight="1" x14ac:dyDescent="0.25"/>
    <row r="264" ht="34.5" customHeight="1" x14ac:dyDescent="0.25"/>
    <row r="265" ht="34.5" customHeight="1" x14ac:dyDescent="0.25"/>
    <row r="266" ht="34.5" customHeight="1" x14ac:dyDescent="0.25"/>
    <row r="267" ht="34.5" customHeight="1" x14ac:dyDescent="0.25"/>
    <row r="268" ht="34.5" customHeight="1" x14ac:dyDescent="0.25"/>
    <row r="269" ht="34.5" customHeight="1" x14ac:dyDescent="0.25"/>
    <row r="270" ht="34.5" customHeight="1" x14ac:dyDescent="0.25"/>
    <row r="271" ht="34.5" customHeight="1" x14ac:dyDescent="0.25"/>
    <row r="272" ht="34.5" customHeight="1" x14ac:dyDescent="0.25"/>
    <row r="273" ht="34.5" customHeight="1" x14ac:dyDescent="0.25"/>
    <row r="274" ht="34.5" customHeight="1" x14ac:dyDescent="0.25"/>
    <row r="275" ht="34.5" customHeight="1" x14ac:dyDescent="0.25"/>
    <row r="276" ht="34.5" customHeight="1" x14ac:dyDescent="0.25"/>
    <row r="277" ht="34.5" customHeight="1" x14ac:dyDescent="0.25"/>
    <row r="278" ht="34.5" customHeight="1" x14ac:dyDescent="0.25"/>
    <row r="279" ht="34.5" customHeight="1" x14ac:dyDescent="0.25"/>
    <row r="280" ht="34.5" customHeight="1" x14ac:dyDescent="0.25"/>
    <row r="281" ht="34.5" customHeight="1" x14ac:dyDescent="0.25"/>
    <row r="282" ht="34.5" customHeight="1" x14ac:dyDescent="0.25"/>
    <row r="283" ht="34.5" customHeight="1" x14ac:dyDescent="0.25"/>
    <row r="284" ht="34.5" customHeight="1" x14ac:dyDescent="0.25"/>
    <row r="285" ht="34.5" customHeight="1" x14ac:dyDescent="0.25"/>
    <row r="286" ht="34.5" customHeight="1" x14ac:dyDescent="0.25"/>
    <row r="287" ht="34.5" customHeight="1" x14ac:dyDescent="0.25"/>
    <row r="288" ht="34.5" customHeight="1" x14ac:dyDescent="0.25"/>
    <row r="289" ht="34.5" customHeight="1" x14ac:dyDescent="0.25"/>
    <row r="290" ht="34.5" customHeight="1" x14ac:dyDescent="0.25"/>
    <row r="291" ht="34.5" customHeight="1" x14ac:dyDescent="0.25"/>
    <row r="292" ht="34.5" customHeight="1" x14ac:dyDescent="0.25"/>
    <row r="293" ht="34.5" customHeight="1" x14ac:dyDescent="0.25"/>
    <row r="294" ht="34.5" customHeight="1" x14ac:dyDescent="0.25"/>
    <row r="295" ht="34.5" customHeight="1" x14ac:dyDescent="0.25"/>
    <row r="296" ht="34.5" customHeight="1" x14ac:dyDescent="0.25"/>
    <row r="297" ht="34.5" customHeight="1" x14ac:dyDescent="0.25"/>
    <row r="298" ht="34.5" customHeight="1" x14ac:dyDescent="0.25"/>
    <row r="299" ht="34.5" customHeight="1" x14ac:dyDescent="0.25"/>
    <row r="300" ht="34.5" customHeight="1" x14ac:dyDescent="0.25"/>
    <row r="301" ht="34.5" customHeight="1" x14ac:dyDescent="0.25"/>
    <row r="302" ht="34.5" customHeight="1" x14ac:dyDescent="0.25"/>
    <row r="303" ht="34.5" customHeight="1" x14ac:dyDescent="0.25"/>
    <row r="304" ht="34.5" customHeight="1" x14ac:dyDescent="0.25"/>
    <row r="305" ht="34.5" customHeight="1" x14ac:dyDescent="0.25"/>
    <row r="306" ht="34.5" customHeight="1" x14ac:dyDescent="0.25"/>
    <row r="307" ht="34.5" customHeight="1" x14ac:dyDescent="0.25"/>
    <row r="308" ht="34.5" customHeight="1" x14ac:dyDescent="0.25"/>
    <row r="309" ht="34.5" customHeight="1" x14ac:dyDescent="0.25"/>
    <row r="310" ht="34.5" customHeight="1" x14ac:dyDescent="0.25"/>
    <row r="311" ht="34.5" customHeight="1" x14ac:dyDescent="0.25"/>
    <row r="312" ht="34.5" customHeight="1" x14ac:dyDescent="0.25"/>
    <row r="313" ht="34.5" customHeight="1" x14ac:dyDescent="0.25"/>
    <row r="314" ht="34.5" customHeight="1" x14ac:dyDescent="0.25"/>
    <row r="315" ht="34.5" customHeight="1" x14ac:dyDescent="0.25"/>
    <row r="316" ht="34.5" customHeight="1" x14ac:dyDescent="0.25"/>
    <row r="317" ht="34.5" customHeight="1" x14ac:dyDescent="0.25"/>
    <row r="318" ht="34.5" customHeight="1" x14ac:dyDescent="0.25"/>
    <row r="319" ht="34.5" customHeight="1" x14ac:dyDescent="0.25"/>
    <row r="320" ht="34.5" customHeight="1" x14ac:dyDescent="0.25"/>
    <row r="321" ht="34.5" customHeight="1" x14ac:dyDescent="0.25"/>
    <row r="322" ht="34.5" customHeight="1" x14ac:dyDescent="0.25"/>
    <row r="323" ht="34.5" customHeight="1" x14ac:dyDescent="0.25"/>
    <row r="324" ht="34.5" customHeight="1" x14ac:dyDescent="0.25"/>
    <row r="325" ht="34.5" customHeight="1" x14ac:dyDescent="0.25"/>
    <row r="326" ht="34.5" customHeight="1" x14ac:dyDescent="0.25"/>
    <row r="327" ht="34.5" customHeight="1" x14ac:dyDescent="0.25"/>
    <row r="328" ht="34.5" customHeight="1" x14ac:dyDescent="0.25"/>
    <row r="329" ht="34.5" customHeight="1" x14ac:dyDescent="0.25"/>
    <row r="330" ht="34.5" customHeight="1" x14ac:dyDescent="0.25"/>
    <row r="331" ht="34.5" customHeight="1" x14ac:dyDescent="0.25"/>
    <row r="332" ht="34.5" customHeight="1" x14ac:dyDescent="0.25"/>
    <row r="333" ht="34.5" customHeight="1" x14ac:dyDescent="0.25"/>
    <row r="334" ht="34.5" customHeight="1" x14ac:dyDescent="0.25"/>
    <row r="335" ht="34.5" customHeight="1" x14ac:dyDescent="0.25"/>
    <row r="336" ht="34.5" customHeight="1" x14ac:dyDescent="0.25"/>
    <row r="337" ht="34.5" customHeight="1" x14ac:dyDescent="0.25"/>
    <row r="338" ht="34.5" customHeight="1" x14ac:dyDescent="0.25"/>
    <row r="339" ht="34.5" customHeight="1" x14ac:dyDescent="0.25"/>
    <row r="340" ht="34.5" customHeight="1" x14ac:dyDescent="0.25"/>
    <row r="341" ht="34.5" customHeight="1" x14ac:dyDescent="0.25"/>
    <row r="342" ht="34.5" customHeight="1" x14ac:dyDescent="0.25"/>
    <row r="343" ht="34.5" customHeight="1" x14ac:dyDescent="0.25"/>
    <row r="344" ht="34.5" customHeight="1" x14ac:dyDescent="0.25"/>
    <row r="345" ht="34.5" customHeight="1" x14ac:dyDescent="0.25"/>
    <row r="346" ht="34.5" customHeight="1" x14ac:dyDescent="0.25"/>
    <row r="347" ht="34.5" customHeight="1" x14ac:dyDescent="0.25"/>
    <row r="348" ht="34.5" customHeight="1" x14ac:dyDescent="0.25"/>
    <row r="349" ht="34.5" customHeight="1" x14ac:dyDescent="0.25"/>
    <row r="350" ht="34.5" customHeight="1" x14ac:dyDescent="0.25"/>
    <row r="351" ht="34.5" customHeight="1" x14ac:dyDescent="0.25"/>
    <row r="352" ht="34.5" customHeight="1" x14ac:dyDescent="0.25"/>
    <row r="353" ht="34.5" customHeight="1" x14ac:dyDescent="0.25"/>
    <row r="354" ht="34.5" customHeight="1" x14ac:dyDescent="0.25"/>
    <row r="355" ht="34.5" customHeight="1" x14ac:dyDescent="0.25"/>
    <row r="356" ht="34.5" customHeight="1" x14ac:dyDescent="0.25"/>
    <row r="357" ht="34.5" customHeight="1" x14ac:dyDescent="0.25"/>
    <row r="358" ht="34.5" customHeight="1" x14ac:dyDescent="0.25"/>
    <row r="359" ht="34.5" customHeight="1" x14ac:dyDescent="0.25"/>
    <row r="360" ht="34.5" customHeight="1" x14ac:dyDescent="0.25"/>
    <row r="361" ht="34.5" customHeight="1" x14ac:dyDescent="0.25"/>
    <row r="362" ht="34.5" customHeight="1" x14ac:dyDescent="0.25"/>
    <row r="363" ht="34.5" customHeight="1" x14ac:dyDescent="0.25"/>
    <row r="364" ht="34.5" customHeight="1" x14ac:dyDescent="0.25"/>
    <row r="365" ht="34.5" customHeight="1" x14ac:dyDescent="0.25"/>
    <row r="366" ht="34.5" customHeight="1" x14ac:dyDescent="0.25"/>
    <row r="367" ht="34.5" customHeight="1" x14ac:dyDescent="0.25"/>
    <row r="368" ht="34.5" customHeight="1" x14ac:dyDescent="0.25"/>
    <row r="369" ht="34.5" customHeight="1" x14ac:dyDescent="0.25"/>
    <row r="370" ht="34.5" customHeight="1" x14ac:dyDescent="0.25"/>
    <row r="371" ht="34.5" customHeight="1" x14ac:dyDescent="0.25"/>
    <row r="372" ht="34.5" customHeight="1" x14ac:dyDescent="0.25"/>
    <row r="373" ht="34.5" customHeight="1" x14ac:dyDescent="0.25"/>
    <row r="374" ht="34.5" customHeight="1" x14ac:dyDescent="0.25"/>
    <row r="375" ht="34.5" customHeight="1" x14ac:dyDescent="0.25"/>
    <row r="376" ht="34.5" customHeight="1" x14ac:dyDescent="0.25"/>
    <row r="377" ht="34.5" customHeight="1" x14ac:dyDescent="0.25"/>
    <row r="378" ht="34.5" customHeight="1" x14ac:dyDescent="0.25"/>
    <row r="379" ht="34.5" customHeight="1" x14ac:dyDescent="0.25"/>
    <row r="380" ht="34.5" customHeight="1" x14ac:dyDescent="0.25"/>
    <row r="381" ht="34.5" customHeight="1" x14ac:dyDescent="0.25"/>
    <row r="382" ht="34.5" customHeight="1" x14ac:dyDescent="0.25"/>
    <row r="383" ht="34.5" customHeight="1" x14ac:dyDescent="0.25"/>
    <row r="384" ht="34.5" customHeight="1" x14ac:dyDescent="0.25"/>
    <row r="385" ht="34.5" customHeight="1" x14ac:dyDescent="0.25"/>
    <row r="386" ht="34.5" customHeight="1" x14ac:dyDescent="0.25"/>
    <row r="387" ht="34.5" customHeight="1" x14ac:dyDescent="0.25"/>
    <row r="388" ht="34.5" customHeight="1" x14ac:dyDescent="0.25"/>
    <row r="389" ht="34.5" customHeight="1" x14ac:dyDescent="0.25"/>
    <row r="390" ht="34.5" customHeight="1" x14ac:dyDescent="0.25"/>
    <row r="391" ht="34.5" customHeight="1" x14ac:dyDescent="0.25"/>
    <row r="392" ht="34.5" customHeight="1" x14ac:dyDescent="0.25"/>
    <row r="393" ht="34.5" customHeight="1" x14ac:dyDescent="0.25"/>
    <row r="394" ht="34.5" customHeight="1" x14ac:dyDescent="0.25"/>
    <row r="395" ht="34.5" customHeight="1" x14ac:dyDescent="0.25"/>
    <row r="396" ht="34.5" customHeight="1" x14ac:dyDescent="0.25"/>
    <row r="397" ht="34.5" customHeight="1" x14ac:dyDescent="0.25"/>
    <row r="398" ht="34.5" customHeight="1" x14ac:dyDescent="0.25"/>
    <row r="399" ht="34.5" customHeight="1" x14ac:dyDescent="0.25"/>
    <row r="400" ht="34.5" customHeight="1" x14ac:dyDescent="0.25"/>
    <row r="401" ht="34.5" customHeight="1" x14ac:dyDescent="0.25"/>
    <row r="402" ht="34.5" customHeight="1" x14ac:dyDescent="0.25"/>
    <row r="403" ht="34.5" customHeight="1" x14ac:dyDescent="0.25"/>
    <row r="404" ht="34.5" customHeight="1" x14ac:dyDescent="0.25"/>
    <row r="405" ht="34.5" customHeight="1" x14ac:dyDescent="0.25"/>
    <row r="406" ht="34.5" customHeight="1" x14ac:dyDescent="0.25"/>
    <row r="407" ht="34.5" customHeight="1" x14ac:dyDescent="0.25"/>
    <row r="408" ht="34.5" customHeight="1" x14ac:dyDescent="0.25"/>
    <row r="409" ht="34.5" customHeight="1" x14ac:dyDescent="0.25"/>
    <row r="410" ht="34.5" customHeight="1" x14ac:dyDescent="0.25"/>
    <row r="411" ht="34.5" customHeight="1" x14ac:dyDescent="0.25"/>
    <row r="412" ht="34.5" customHeight="1" x14ac:dyDescent="0.25"/>
    <row r="413" ht="34.5" customHeight="1" x14ac:dyDescent="0.25"/>
    <row r="414" ht="34.5" customHeight="1" x14ac:dyDescent="0.25"/>
    <row r="415" ht="34.5" customHeight="1" x14ac:dyDescent="0.25"/>
    <row r="416" ht="34.5" customHeight="1" x14ac:dyDescent="0.25"/>
    <row r="417" ht="34.5" customHeight="1" x14ac:dyDescent="0.25"/>
    <row r="418" ht="34.5" customHeight="1" x14ac:dyDescent="0.25"/>
    <row r="419" ht="34.5" customHeight="1" x14ac:dyDescent="0.25"/>
    <row r="420" ht="34.5" customHeight="1" x14ac:dyDescent="0.25"/>
    <row r="421" ht="34.5" customHeight="1" x14ac:dyDescent="0.25"/>
    <row r="422" ht="34.5" customHeight="1" x14ac:dyDescent="0.25"/>
    <row r="423" ht="34.5" customHeight="1" x14ac:dyDescent="0.25"/>
    <row r="424" ht="34.5" customHeight="1" x14ac:dyDescent="0.25"/>
    <row r="425" ht="34.5" customHeight="1" x14ac:dyDescent="0.25"/>
    <row r="426" ht="34.5" customHeight="1" x14ac:dyDescent="0.25"/>
    <row r="427" ht="34.5" customHeight="1" x14ac:dyDescent="0.25"/>
    <row r="428" ht="34.5" customHeight="1" x14ac:dyDescent="0.25"/>
    <row r="429" ht="34.5" customHeight="1" x14ac:dyDescent="0.25"/>
    <row r="430" ht="34.5" customHeight="1" x14ac:dyDescent="0.25"/>
    <row r="431" ht="34.5" customHeight="1" x14ac:dyDescent="0.25"/>
    <row r="432" ht="34.5" customHeight="1" x14ac:dyDescent="0.25"/>
    <row r="433" ht="34.5" customHeight="1" x14ac:dyDescent="0.25"/>
    <row r="434" ht="34.5" customHeight="1" x14ac:dyDescent="0.25"/>
    <row r="435" ht="34.5" customHeight="1" x14ac:dyDescent="0.25"/>
    <row r="436" ht="34.5" customHeight="1" x14ac:dyDescent="0.25"/>
    <row r="437" ht="34.5" customHeight="1" x14ac:dyDescent="0.25"/>
    <row r="438" ht="34.5" customHeight="1" x14ac:dyDescent="0.25"/>
    <row r="439" ht="34.5" customHeight="1" x14ac:dyDescent="0.25"/>
    <row r="440" ht="34.5" customHeight="1" x14ac:dyDescent="0.25"/>
    <row r="441" ht="34.5" customHeight="1" x14ac:dyDescent="0.25"/>
    <row r="442" ht="34.5" customHeight="1" x14ac:dyDescent="0.25"/>
    <row r="443" ht="34.5" customHeight="1" x14ac:dyDescent="0.25"/>
    <row r="444" ht="34.5" customHeight="1" x14ac:dyDescent="0.25"/>
    <row r="445" ht="34.5" customHeight="1" x14ac:dyDescent="0.25"/>
    <row r="446" ht="34.5" customHeight="1" x14ac:dyDescent="0.25"/>
    <row r="447" ht="34.5" customHeight="1" x14ac:dyDescent="0.25"/>
    <row r="448" ht="34.5" customHeight="1" x14ac:dyDescent="0.25"/>
    <row r="449" ht="34.5" customHeight="1" x14ac:dyDescent="0.25"/>
    <row r="450" ht="34.5" customHeight="1" x14ac:dyDescent="0.25"/>
    <row r="451" ht="34.5" customHeight="1" x14ac:dyDescent="0.25"/>
    <row r="452" ht="34.5" customHeight="1" x14ac:dyDescent="0.25"/>
    <row r="453" ht="34.5" customHeight="1" x14ac:dyDescent="0.25"/>
    <row r="454" ht="34.5" customHeight="1" x14ac:dyDescent="0.25"/>
    <row r="455" ht="34.5" customHeight="1" x14ac:dyDescent="0.25"/>
    <row r="456" ht="34.5" customHeight="1" x14ac:dyDescent="0.25"/>
    <row r="457" ht="34.5" customHeight="1" x14ac:dyDescent="0.25"/>
    <row r="458" ht="34.5" customHeight="1" x14ac:dyDescent="0.25"/>
    <row r="459" ht="34.5" customHeight="1" x14ac:dyDescent="0.25"/>
    <row r="460" ht="34.5" customHeight="1" x14ac:dyDescent="0.25"/>
    <row r="461" ht="34.5" customHeight="1" x14ac:dyDescent="0.25"/>
    <row r="462" ht="34.5" customHeight="1" x14ac:dyDescent="0.25"/>
    <row r="463" ht="34.5" customHeight="1" x14ac:dyDescent="0.25"/>
    <row r="464" ht="34.5" customHeight="1" x14ac:dyDescent="0.25"/>
    <row r="465" ht="34.5" customHeight="1" x14ac:dyDescent="0.25"/>
    <row r="466" ht="34.5" customHeight="1" x14ac:dyDescent="0.25"/>
    <row r="467" ht="34.5" customHeight="1" x14ac:dyDescent="0.25"/>
    <row r="468" ht="34.5" customHeight="1" x14ac:dyDescent="0.25"/>
    <row r="469" ht="34.5" customHeight="1" x14ac:dyDescent="0.25"/>
    <row r="470" ht="34.5" customHeight="1" x14ac:dyDescent="0.25"/>
    <row r="471" ht="34.5" customHeight="1" x14ac:dyDescent="0.25"/>
    <row r="472" ht="34.5" customHeight="1" x14ac:dyDescent="0.25"/>
    <row r="473" ht="34.5" customHeight="1" x14ac:dyDescent="0.25"/>
    <row r="474" ht="34.5" customHeight="1" x14ac:dyDescent="0.25"/>
    <row r="485" ht="17.45" customHeight="1" x14ac:dyDescent="0.25"/>
    <row r="486" ht="17.45" customHeight="1" x14ac:dyDescent="0.25"/>
    <row r="487" ht="17.45" customHeight="1" x14ac:dyDescent="0.25"/>
    <row r="488" ht="17.45" customHeight="1" x14ac:dyDescent="0.25"/>
    <row r="489" ht="17.45" customHeight="1" x14ac:dyDescent="0.25"/>
    <row r="490" ht="17.45" customHeight="1" x14ac:dyDescent="0.25"/>
    <row r="491" ht="17.45" customHeight="1" x14ac:dyDescent="0.25"/>
    <row r="492" ht="17.45" customHeight="1" x14ac:dyDescent="0.25"/>
    <row r="493" ht="17.45" customHeight="1" x14ac:dyDescent="0.25"/>
    <row r="494" ht="17.45" customHeight="1" x14ac:dyDescent="0.25"/>
    <row r="495" ht="17.45" customHeight="1" x14ac:dyDescent="0.25"/>
    <row r="496" ht="17.45" customHeight="1" x14ac:dyDescent="0.25"/>
    <row r="497" ht="17.45" customHeight="1" x14ac:dyDescent="0.25"/>
    <row r="498" ht="17.45" customHeight="1" x14ac:dyDescent="0.25"/>
    <row r="499" ht="17.45" customHeight="1" x14ac:dyDescent="0.25"/>
    <row r="500" ht="17.45" customHeight="1" x14ac:dyDescent="0.25"/>
    <row r="501" ht="17.45" customHeight="1" x14ac:dyDescent="0.25"/>
    <row r="502" ht="17.45" customHeight="1" x14ac:dyDescent="0.25"/>
    <row r="503" ht="17.45" customHeight="1" x14ac:dyDescent="0.25"/>
    <row r="504" ht="17.45" customHeight="1" x14ac:dyDescent="0.25"/>
    <row r="505" ht="17.45" customHeight="1" x14ac:dyDescent="0.25"/>
    <row r="506" ht="17.45" customHeight="1" x14ac:dyDescent="0.25"/>
    <row r="507" ht="17.45" customHeight="1" x14ac:dyDescent="0.25"/>
    <row r="508" ht="17.45" customHeight="1" x14ac:dyDescent="0.25"/>
    <row r="509" ht="17.45" customHeight="1" x14ac:dyDescent="0.25"/>
    <row r="510" ht="17.45" customHeight="1" x14ac:dyDescent="0.25"/>
    <row r="511" ht="17.45" customHeight="1" x14ac:dyDescent="0.25"/>
    <row r="512" ht="17.45" customHeight="1" x14ac:dyDescent="0.25"/>
    <row r="513" ht="17.45" customHeight="1" x14ac:dyDescent="0.25"/>
    <row r="514" ht="17.45" customHeight="1" x14ac:dyDescent="0.25"/>
    <row r="515" ht="17.45" customHeight="1" x14ac:dyDescent="0.25"/>
    <row r="516" ht="17.45" customHeight="1" x14ac:dyDescent="0.25"/>
    <row r="517" ht="17.45" customHeight="1" x14ac:dyDescent="0.25"/>
    <row r="518" ht="17.45" customHeight="1" x14ac:dyDescent="0.25"/>
    <row r="519" ht="17.45" customHeight="1" x14ac:dyDescent="0.25"/>
    <row r="520" ht="17.45" customHeight="1" x14ac:dyDescent="0.25"/>
    <row r="521" ht="17.45" customHeight="1" x14ac:dyDescent="0.25"/>
    <row r="522" ht="17.45" customHeight="1" x14ac:dyDescent="0.25"/>
    <row r="523" ht="17.45" customHeight="1" x14ac:dyDescent="0.25"/>
    <row r="524" ht="17.45" customHeight="1" x14ac:dyDescent="0.25"/>
    <row r="525" ht="17.45" customHeight="1" x14ac:dyDescent="0.25"/>
    <row r="526" ht="17.45" customHeight="1" x14ac:dyDescent="0.25"/>
    <row r="527" ht="17.45" customHeight="1" x14ac:dyDescent="0.25"/>
    <row r="528" ht="17.45" customHeight="1" x14ac:dyDescent="0.25"/>
    <row r="529" ht="17.45" customHeight="1" x14ac:dyDescent="0.25"/>
    <row r="530" ht="17.45" customHeight="1" x14ac:dyDescent="0.25"/>
    <row r="531" ht="17.45" customHeight="1" x14ac:dyDescent="0.25"/>
    <row r="532" ht="17.45" customHeight="1" x14ac:dyDescent="0.25"/>
    <row r="533" ht="17.45" customHeight="1" x14ac:dyDescent="0.25"/>
    <row r="534" ht="17.45" customHeight="1" x14ac:dyDescent="0.25"/>
    <row r="535" ht="17.45" customHeight="1" x14ac:dyDescent="0.25"/>
    <row r="536" ht="17.45" customHeight="1" x14ac:dyDescent="0.25"/>
    <row r="537" ht="17.45" customHeight="1" x14ac:dyDescent="0.25"/>
    <row r="538" ht="17.45" customHeight="1" x14ac:dyDescent="0.25"/>
    <row r="539" ht="17.45" customHeight="1" x14ac:dyDescent="0.25"/>
    <row r="540" ht="17.45" customHeight="1" x14ac:dyDescent="0.25"/>
    <row r="541" ht="17.45" customHeight="1" x14ac:dyDescent="0.25"/>
    <row r="542" ht="17.45" customHeight="1" x14ac:dyDescent="0.25"/>
    <row r="543" ht="17.45" customHeight="1" x14ac:dyDescent="0.25"/>
  </sheetData>
  <conditionalFormatting sqref="E37:G37">
    <cfRule type="cellIs" dxfId="79" priority="131" operator="greaterThan">
      <formula>0</formula>
    </cfRule>
  </conditionalFormatting>
  <conditionalFormatting sqref="E37:F37">
    <cfRule type="cellIs" dxfId="78" priority="130" operator="lessThan">
      <formula>0</formula>
    </cfRule>
  </conditionalFormatting>
  <conditionalFormatting sqref="E38:G38">
    <cfRule type="cellIs" dxfId="77" priority="129" operator="greaterThan">
      <formula>0</formula>
    </cfRule>
  </conditionalFormatting>
  <conditionalFormatting sqref="E38:F38">
    <cfRule type="cellIs" dxfId="76" priority="128" operator="lessThan">
      <formula>0</formula>
    </cfRule>
  </conditionalFormatting>
  <conditionalFormatting sqref="E39:G39 E41:G42 D153:F156 D115:F144 D43:F100">
    <cfRule type="cellIs" dxfId="75" priority="126" operator="lessThan">
      <formula>0</formula>
    </cfRule>
    <cfRule type="cellIs" dxfId="74" priority="127" operator="greaterThan">
      <formula>0</formula>
    </cfRule>
  </conditionalFormatting>
  <conditionalFormatting sqref="E40:G40">
    <cfRule type="cellIs" dxfId="73" priority="124" operator="lessThan">
      <formula>0</formula>
    </cfRule>
    <cfRule type="cellIs" dxfId="72" priority="125" operator="greaterThan">
      <formula>0</formula>
    </cfRule>
  </conditionalFormatting>
  <conditionalFormatting sqref="I146:K146">
    <cfRule type="cellIs" dxfId="71" priority="65" operator="greaterThan">
      <formula>0</formula>
    </cfRule>
  </conditionalFormatting>
  <conditionalFormatting sqref="I146:J146">
    <cfRule type="cellIs" dxfId="70" priority="64" operator="lessThan">
      <formula>0</formula>
    </cfRule>
  </conditionalFormatting>
  <conditionalFormatting sqref="G102:G112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02:H112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146:G151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46:H151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46">
    <cfRule type="cellIs" dxfId="69" priority="51" operator="lessThan">
      <formula>0</formula>
    </cfRule>
  </conditionalFormatting>
  <conditionalFormatting sqref="I147:K147">
    <cfRule type="cellIs" dxfId="68" priority="50" operator="greaterThan">
      <formula>0</formula>
    </cfRule>
  </conditionalFormatting>
  <conditionalFormatting sqref="I147:J147">
    <cfRule type="cellIs" dxfId="67" priority="49" operator="lessThan">
      <formula>0</formula>
    </cfRule>
  </conditionalFormatting>
  <conditionalFormatting sqref="K147">
    <cfRule type="cellIs" dxfId="66" priority="48" operator="lessThan">
      <formula>0</formula>
    </cfRule>
  </conditionalFormatting>
  <conditionalFormatting sqref="I148:K148">
    <cfRule type="cellIs" dxfId="65" priority="47" operator="greaterThan">
      <formula>0</formula>
    </cfRule>
  </conditionalFormatting>
  <conditionalFormatting sqref="I148:J148">
    <cfRule type="cellIs" dxfId="64" priority="46" operator="lessThan">
      <formula>0</formula>
    </cfRule>
  </conditionalFormatting>
  <conditionalFormatting sqref="K148">
    <cfRule type="cellIs" dxfId="63" priority="45" operator="lessThan">
      <formula>0</formula>
    </cfRule>
  </conditionalFormatting>
  <conditionalFormatting sqref="I149:K149">
    <cfRule type="cellIs" dxfId="62" priority="44" operator="greaterThan">
      <formula>0</formula>
    </cfRule>
  </conditionalFormatting>
  <conditionalFormatting sqref="I149:J149">
    <cfRule type="cellIs" dxfId="61" priority="43" operator="lessThan">
      <formula>0</formula>
    </cfRule>
  </conditionalFormatting>
  <conditionalFormatting sqref="K149">
    <cfRule type="cellIs" dxfId="60" priority="42" operator="lessThan">
      <formula>0</formula>
    </cfRule>
  </conditionalFormatting>
  <conditionalFormatting sqref="I150:K150">
    <cfRule type="cellIs" dxfId="59" priority="41" operator="greaterThan">
      <formula>0</formula>
    </cfRule>
  </conditionalFormatting>
  <conditionalFormatting sqref="I150:J150">
    <cfRule type="cellIs" dxfId="58" priority="40" operator="lessThan">
      <formula>0</formula>
    </cfRule>
  </conditionalFormatting>
  <conditionalFormatting sqref="K150">
    <cfRule type="cellIs" dxfId="57" priority="39" operator="lessThan">
      <formula>0</formula>
    </cfRule>
  </conditionalFormatting>
  <conditionalFormatting sqref="I151:K151">
    <cfRule type="cellIs" dxfId="56" priority="38" operator="greaterThan">
      <formula>0</formula>
    </cfRule>
  </conditionalFormatting>
  <conditionalFormatting sqref="I151:J151">
    <cfRule type="cellIs" dxfId="55" priority="37" operator="lessThan">
      <formula>0</formula>
    </cfRule>
  </conditionalFormatting>
  <conditionalFormatting sqref="K151">
    <cfRule type="cellIs" dxfId="54" priority="36" operator="lessThan">
      <formula>0</formula>
    </cfRule>
  </conditionalFormatting>
  <conditionalFormatting sqref="I102:K102">
    <cfRule type="cellIs" dxfId="53" priority="35" operator="greaterThan">
      <formula>0</formula>
    </cfRule>
  </conditionalFormatting>
  <conditionalFormatting sqref="I102:J102">
    <cfRule type="cellIs" dxfId="52" priority="34" operator="lessThan">
      <formula>0</formula>
    </cfRule>
  </conditionalFormatting>
  <conditionalFormatting sqref="K102">
    <cfRule type="cellIs" dxfId="51" priority="33" operator="lessThan">
      <formula>0</formula>
    </cfRule>
  </conditionalFormatting>
  <conditionalFormatting sqref="I103:K103">
    <cfRule type="cellIs" dxfId="50" priority="32" operator="greaterThan">
      <formula>0</formula>
    </cfRule>
  </conditionalFormatting>
  <conditionalFormatting sqref="I103:J103">
    <cfRule type="cellIs" dxfId="49" priority="31" operator="lessThan">
      <formula>0</formula>
    </cfRule>
  </conditionalFormatting>
  <conditionalFormatting sqref="K103">
    <cfRule type="cellIs" dxfId="48" priority="30" operator="lessThan">
      <formula>0</formula>
    </cfRule>
  </conditionalFormatting>
  <conditionalFormatting sqref="I104:K104">
    <cfRule type="cellIs" dxfId="47" priority="29" operator="greaterThan">
      <formula>0</formula>
    </cfRule>
  </conditionalFormatting>
  <conditionalFormatting sqref="I104:J104">
    <cfRule type="cellIs" dxfId="46" priority="28" operator="lessThan">
      <formula>0</formula>
    </cfRule>
  </conditionalFormatting>
  <conditionalFormatting sqref="K104">
    <cfRule type="cellIs" dxfId="45" priority="27" operator="lessThan">
      <formula>0</formula>
    </cfRule>
  </conditionalFormatting>
  <conditionalFormatting sqref="I105:K105">
    <cfRule type="cellIs" dxfId="44" priority="26" operator="greaterThan">
      <formula>0</formula>
    </cfRule>
  </conditionalFormatting>
  <conditionalFormatting sqref="I105:J105">
    <cfRule type="cellIs" dxfId="43" priority="25" operator="lessThan">
      <formula>0</formula>
    </cfRule>
  </conditionalFormatting>
  <conditionalFormatting sqref="K105">
    <cfRule type="cellIs" dxfId="42" priority="24" operator="lessThan">
      <formula>0</formula>
    </cfRule>
  </conditionalFormatting>
  <conditionalFormatting sqref="I106:K106">
    <cfRule type="cellIs" dxfId="41" priority="23" operator="greaterThan">
      <formula>0</formula>
    </cfRule>
  </conditionalFormatting>
  <conditionalFormatting sqref="I106:J106">
    <cfRule type="cellIs" dxfId="40" priority="22" operator="lessThan">
      <formula>0</formula>
    </cfRule>
  </conditionalFormatting>
  <conditionalFormatting sqref="K106">
    <cfRule type="cellIs" dxfId="39" priority="21" operator="lessThan">
      <formula>0</formula>
    </cfRule>
  </conditionalFormatting>
  <conditionalFormatting sqref="I107:K107">
    <cfRule type="cellIs" dxfId="38" priority="20" operator="greaterThan">
      <formula>0</formula>
    </cfRule>
  </conditionalFormatting>
  <conditionalFormatting sqref="I107:J107">
    <cfRule type="cellIs" dxfId="37" priority="19" operator="lessThan">
      <formula>0</formula>
    </cfRule>
  </conditionalFormatting>
  <conditionalFormatting sqref="K107">
    <cfRule type="cellIs" dxfId="36" priority="18" operator="lessThan">
      <formula>0</formula>
    </cfRule>
  </conditionalFormatting>
  <conditionalFormatting sqref="I108:K108">
    <cfRule type="cellIs" dxfId="35" priority="17" operator="greaterThan">
      <formula>0</formula>
    </cfRule>
  </conditionalFormatting>
  <conditionalFormatting sqref="I108:J108">
    <cfRule type="cellIs" dxfId="34" priority="16" operator="lessThan">
      <formula>0</formula>
    </cfRule>
  </conditionalFormatting>
  <conditionalFormatting sqref="K108">
    <cfRule type="cellIs" dxfId="33" priority="15" operator="lessThan">
      <formula>0</formula>
    </cfRule>
  </conditionalFormatting>
  <conditionalFormatting sqref="I109:K109">
    <cfRule type="cellIs" dxfId="32" priority="14" operator="greaterThan">
      <formula>0</formula>
    </cfRule>
  </conditionalFormatting>
  <conditionalFormatting sqref="I109:J109">
    <cfRule type="cellIs" dxfId="31" priority="13" operator="lessThan">
      <formula>0</formula>
    </cfRule>
  </conditionalFormatting>
  <conditionalFormatting sqref="K109">
    <cfRule type="cellIs" dxfId="30" priority="12" operator="lessThan">
      <formula>0</formula>
    </cfRule>
  </conditionalFormatting>
  <conditionalFormatting sqref="K112">
    <cfRule type="cellIs" dxfId="29" priority="3" operator="lessThan">
      <formula>0</formula>
    </cfRule>
  </conditionalFormatting>
  <conditionalFormatting sqref="I110:K110">
    <cfRule type="cellIs" dxfId="28" priority="11" operator="greaterThan">
      <formula>0</formula>
    </cfRule>
  </conditionalFormatting>
  <conditionalFormatting sqref="I110:J110">
    <cfRule type="cellIs" dxfId="27" priority="10" operator="lessThan">
      <formula>0</formula>
    </cfRule>
  </conditionalFormatting>
  <conditionalFormatting sqref="K110">
    <cfRule type="cellIs" dxfId="26" priority="9" operator="lessThan">
      <formula>0</formula>
    </cfRule>
  </conditionalFormatting>
  <conditionalFormatting sqref="I111:K111">
    <cfRule type="cellIs" dxfId="25" priority="8" operator="greaterThan">
      <formula>0</formula>
    </cfRule>
  </conditionalFormatting>
  <conditionalFormatting sqref="I111:J111">
    <cfRule type="cellIs" dxfId="24" priority="7" operator="lessThan">
      <formula>0</formula>
    </cfRule>
  </conditionalFormatting>
  <conditionalFormatting sqref="K111">
    <cfRule type="cellIs" dxfId="23" priority="6" operator="lessThan">
      <formula>0</formula>
    </cfRule>
  </conditionalFormatting>
  <conditionalFormatting sqref="I112:K112">
    <cfRule type="cellIs" dxfId="22" priority="5" operator="greaterThan">
      <formula>0</formula>
    </cfRule>
  </conditionalFormatting>
  <conditionalFormatting sqref="I112:J112">
    <cfRule type="cellIs" dxfId="21" priority="4" operator="lessThan">
      <formula>0</formula>
    </cfRule>
  </conditionalFormatting>
  <conditionalFormatting sqref="D241:F244">
    <cfRule type="cellIs" dxfId="20" priority="1" operator="lessThan">
      <formula>0</formula>
    </cfRule>
    <cfRule type="cellIs" dxfId="19" priority="2" operator="greaterThan">
      <formula>0</formula>
    </cfRule>
  </conditionalFormatting>
  <printOptions horizontalCentered="1"/>
  <pageMargins left="0.15" right="0.15" top="0.75" bottom="0.75" header="0.3" footer="0.3"/>
  <pageSetup scale="22" fitToHeight="0" orientation="portrait" r:id="rId1"/>
  <rowBreaks count="6" manualBreakCount="6">
    <brk id="70" max="13" man="1"/>
    <brk id="113" max="13" man="1"/>
    <brk id="152" max="13" man="1"/>
    <brk id="240" max="13" man="1"/>
    <brk id="328" max="22" man="1"/>
    <brk id="363" max="22" man="1"/>
  </rowBreaks>
  <drawing r:id="rId2"/>
  <tableParts count="3"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338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width="15.7109375" customWidth="1"/>
    <col min="21" max="21" width="9.140625" customWidth="1"/>
  </cols>
  <sheetData>
    <row r="1" spans="2:2" s="7" customFormat="1" ht="30" customHeight="1" x14ac:dyDescent="0.5">
      <c r="B1" s="7" t="s">
        <v>2</v>
      </c>
    </row>
    <row r="2" spans="2:2" s="7" customFormat="1" ht="30" customHeight="1" x14ac:dyDescent="0.5">
      <c r="B2" s="7" t="s">
        <v>44</v>
      </c>
    </row>
    <row r="3" spans="2:2" s="7" customFormat="1" ht="30" customHeight="1" x14ac:dyDescent="0.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s="7" customFormat="1" ht="18.75" customHeight="1" x14ac:dyDescent="0.5"/>
    <row r="92" s="7" customFormat="1" ht="18.75" customHeight="1" x14ac:dyDescent="0.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  <row r="231" ht="17.45" customHeight="1" x14ac:dyDescent="0.25"/>
    <row r="232" ht="17.45" customHeight="1" x14ac:dyDescent="0.25"/>
    <row r="233" ht="17.45" customHeight="1" x14ac:dyDescent="0.25"/>
    <row r="234" ht="17.45" customHeight="1" x14ac:dyDescent="0.25"/>
    <row r="235" ht="17.45" customHeight="1" x14ac:dyDescent="0.25"/>
    <row r="236" ht="17.45" customHeight="1" x14ac:dyDescent="0.25"/>
    <row r="237" ht="17.45" customHeight="1" x14ac:dyDescent="0.25"/>
    <row r="238" ht="17.45" customHeight="1" x14ac:dyDescent="0.25"/>
    <row r="239" ht="17.45" customHeight="1" x14ac:dyDescent="0.25"/>
    <row r="240" ht="17.45" customHeight="1" x14ac:dyDescent="0.25"/>
    <row r="241" ht="17.45" customHeight="1" x14ac:dyDescent="0.25"/>
    <row r="242" ht="17.45" customHeight="1" x14ac:dyDescent="0.25"/>
    <row r="243" ht="17.45" customHeight="1" x14ac:dyDescent="0.25"/>
    <row r="244" ht="17.45" customHeight="1" x14ac:dyDescent="0.25"/>
    <row r="245" ht="17.45" customHeight="1" x14ac:dyDescent="0.25"/>
    <row r="246" ht="17.45" customHeight="1" x14ac:dyDescent="0.25"/>
    <row r="247" ht="17.45" customHeight="1" x14ac:dyDescent="0.25"/>
    <row r="248" ht="17.45" customHeight="1" x14ac:dyDescent="0.25"/>
    <row r="249" ht="17.45" customHeight="1" x14ac:dyDescent="0.25"/>
    <row r="250" ht="17.45" customHeight="1" x14ac:dyDescent="0.25"/>
    <row r="251" ht="17.45" customHeight="1" x14ac:dyDescent="0.25"/>
    <row r="252" ht="17.45" customHeight="1" x14ac:dyDescent="0.25"/>
    <row r="253" ht="17.45" customHeight="1" x14ac:dyDescent="0.25"/>
    <row r="254" ht="17.45" customHeight="1" x14ac:dyDescent="0.25"/>
    <row r="255" ht="17.45" customHeight="1" x14ac:dyDescent="0.25"/>
    <row r="256" ht="17.45" customHeight="1" x14ac:dyDescent="0.25"/>
    <row r="257" ht="17.45" customHeight="1" x14ac:dyDescent="0.25"/>
    <row r="258" ht="17.45" customHeight="1" x14ac:dyDescent="0.25"/>
    <row r="259" ht="17.45" customHeight="1" x14ac:dyDescent="0.25"/>
    <row r="260" ht="17.45" customHeight="1" x14ac:dyDescent="0.25"/>
    <row r="261" ht="17.45" customHeight="1" x14ac:dyDescent="0.25"/>
    <row r="262" ht="17.45" customHeight="1" x14ac:dyDescent="0.25"/>
    <row r="263" ht="17.45" customHeight="1" x14ac:dyDescent="0.25"/>
    <row r="264" ht="17.45" customHeight="1" x14ac:dyDescent="0.25"/>
    <row r="265" ht="17.45" customHeight="1" x14ac:dyDescent="0.25"/>
    <row r="266" ht="17.45" customHeight="1" x14ac:dyDescent="0.25"/>
    <row r="267" ht="17.45" customHeight="1" x14ac:dyDescent="0.25"/>
    <row r="268" ht="17.45" customHeight="1" x14ac:dyDescent="0.25"/>
    <row r="269" ht="17.45" customHeight="1" x14ac:dyDescent="0.25"/>
    <row r="270" ht="17.45" customHeight="1" x14ac:dyDescent="0.25"/>
    <row r="271" ht="17.45" customHeight="1" x14ac:dyDescent="0.25"/>
    <row r="272" ht="17.45" customHeight="1" x14ac:dyDescent="0.25"/>
    <row r="273" ht="17.45" customHeight="1" x14ac:dyDescent="0.25"/>
    <row r="274" ht="17.45" customHeight="1" x14ac:dyDescent="0.25"/>
    <row r="275" ht="17.45" customHeight="1" x14ac:dyDescent="0.25"/>
    <row r="276" ht="17.45" customHeight="1" x14ac:dyDescent="0.25"/>
    <row r="277" ht="17.45" customHeight="1" x14ac:dyDescent="0.25"/>
    <row r="278" ht="17.45" customHeight="1" x14ac:dyDescent="0.25"/>
    <row r="279" ht="17.45" customHeight="1" x14ac:dyDescent="0.25"/>
    <row r="280" ht="17.45" customHeight="1" x14ac:dyDescent="0.25"/>
    <row r="281" ht="17.45" customHeight="1" x14ac:dyDescent="0.25"/>
    <row r="282" ht="17.45" customHeight="1" x14ac:dyDescent="0.25"/>
    <row r="283" ht="17.45" customHeight="1" x14ac:dyDescent="0.25"/>
    <row r="284" ht="17.45" customHeight="1" x14ac:dyDescent="0.25"/>
    <row r="285" ht="17.45" customHeight="1" x14ac:dyDescent="0.25"/>
    <row r="286" ht="17.45" customHeight="1" x14ac:dyDescent="0.25"/>
    <row r="287" ht="17.45" customHeight="1" x14ac:dyDescent="0.25"/>
    <row r="288" ht="17.45" customHeight="1" x14ac:dyDescent="0.25"/>
    <row r="289" ht="17.45" customHeight="1" x14ac:dyDescent="0.25"/>
    <row r="290" ht="17.45" customHeight="1" x14ac:dyDescent="0.25"/>
    <row r="291" ht="17.45" customHeight="1" x14ac:dyDescent="0.25"/>
    <row r="292" ht="17.45" customHeight="1" x14ac:dyDescent="0.25"/>
    <row r="293" ht="17.45" customHeight="1" x14ac:dyDescent="0.25"/>
    <row r="294" ht="17.45" customHeight="1" x14ac:dyDescent="0.25"/>
    <row r="295" ht="17.45" customHeight="1" x14ac:dyDescent="0.25"/>
    <row r="296" ht="17.45" customHeight="1" x14ac:dyDescent="0.25"/>
    <row r="297" ht="17.45" customHeight="1" x14ac:dyDescent="0.25"/>
    <row r="298" ht="17.45" customHeight="1" x14ac:dyDescent="0.25"/>
    <row r="299" ht="17.45" customHeight="1" x14ac:dyDescent="0.25"/>
    <row r="300" ht="17.45" customHeight="1" x14ac:dyDescent="0.25"/>
    <row r="301" ht="17.45" customHeight="1" x14ac:dyDescent="0.25"/>
    <row r="302" ht="17.45" customHeight="1" x14ac:dyDescent="0.25"/>
    <row r="303" ht="17.45" customHeight="1" x14ac:dyDescent="0.25"/>
    <row r="304" ht="17.45" customHeight="1" x14ac:dyDescent="0.25"/>
    <row r="305" ht="17.45" customHeight="1" x14ac:dyDescent="0.25"/>
    <row r="306" ht="17.45" customHeight="1" x14ac:dyDescent="0.25"/>
    <row r="307" ht="17.45" customHeight="1" x14ac:dyDescent="0.25"/>
    <row r="308" ht="17.45" customHeight="1" x14ac:dyDescent="0.25"/>
    <row r="309" ht="17.45" customHeight="1" x14ac:dyDescent="0.25"/>
    <row r="310" ht="17.45" customHeight="1" x14ac:dyDescent="0.25"/>
    <row r="311" ht="17.45" customHeight="1" x14ac:dyDescent="0.25"/>
    <row r="312" ht="17.45" customHeight="1" x14ac:dyDescent="0.25"/>
    <row r="313" ht="17.45" customHeight="1" x14ac:dyDescent="0.25"/>
    <row r="314" ht="17.45" customHeight="1" x14ac:dyDescent="0.25"/>
    <row r="315" ht="17.45" customHeight="1" x14ac:dyDescent="0.25"/>
    <row r="316" ht="17.45" customHeight="1" x14ac:dyDescent="0.25"/>
    <row r="317" ht="17.45" customHeight="1" x14ac:dyDescent="0.25"/>
    <row r="318" ht="17.45" customHeight="1" x14ac:dyDescent="0.25"/>
    <row r="319" ht="17.45" customHeight="1" x14ac:dyDescent="0.25"/>
    <row r="320" ht="17.45" customHeight="1" x14ac:dyDescent="0.25"/>
    <row r="321" ht="17.45" customHeight="1" x14ac:dyDescent="0.25"/>
    <row r="322" ht="17.45" customHeight="1" x14ac:dyDescent="0.25"/>
    <row r="323" ht="17.45" customHeight="1" x14ac:dyDescent="0.25"/>
    <row r="324" ht="17.45" customHeight="1" x14ac:dyDescent="0.25"/>
    <row r="325" ht="17.45" customHeight="1" x14ac:dyDescent="0.25"/>
    <row r="326" ht="17.45" customHeight="1" x14ac:dyDescent="0.25"/>
    <row r="327" ht="17.45" customHeight="1" x14ac:dyDescent="0.25"/>
    <row r="328" ht="17.45" customHeight="1" x14ac:dyDescent="0.25"/>
    <row r="329" ht="17.45" customHeight="1" x14ac:dyDescent="0.25"/>
    <row r="330" ht="17.45" customHeight="1" x14ac:dyDescent="0.25"/>
    <row r="331" ht="17.45" customHeight="1" x14ac:dyDescent="0.25"/>
    <row r="332" ht="17.45" customHeight="1" x14ac:dyDescent="0.25"/>
    <row r="333" ht="17.45" customHeight="1" x14ac:dyDescent="0.25"/>
    <row r="334" ht="17.45" customHeight="1" x14ac:dyDescent="0.25"/>
    <row r="335" ht="17.45" customHeight="1" x14ac:dyDescent="0.25"/>
    <row r="336" ht="17.45" customHeight="1" x14ac:dyDescent="0.25"/>
    <row r="337" ht="17.45" customHeight="1" x14ac:dyDescent="0.25"/>
    <row r="338" ht="17.45" customHeight="1" x14ac:dyDescent="0.25"/>
  </sheetData>
  <printOptions horizontalCentered="1"/>
  <pageMargins left="0.15" right="0.15" top="0.75" bottom="0.75" header="0.3" footer="0.3"/>
  <pageSetup scale="41" orientation="portrait" r:id="rId1"/>
  <rowBreaks count="1" manualBreakCount="1">
    <brk id="75" max="2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51"/>
  <sheetViews>
    <sheetView topLeftCell="A890" workbookViewId="0">
      <selection activeCell="B948" sqref="B948"/>
    </sheetView>
  </sheetViews>
  <sheetFormatPr defaultRowHeight="15" x14ac:dyDescent="0.25"/>
  <cols>
    <col min="1" max="1" width="13.5703125" style="16" bestFit="1" customWidth="1"/>
    <col min="2" max="2" width="12.7109375" style="56" bestFit="1" customWidth="1"/>
    <col min="3" max="3" width="14.140625" style="56" bestFit="1" customWidth="1"/>
    <col min="4" max="4" width="9.140625" style="56"/>
  </cols>
  <sheetData>
    <row r="1" spans="1:4" ht="21" customHeight="1" x14ac:dyDescent="0.25">
      <c r="A1" s="16" t="s">
        <v>75</v>
      </c>
      <c r="B1" s="56" t="s">
        <v>76</v>
      </c>
      <c r="C1" s="56" t="s">
        <v>78</v>
      </c>
    </row>
    <row r="2" spans="1:4" x14ac:dyDescent="0.25">
      <c r="A2" s="16">
        <v>40666</v>
      </c>
      <c r="B2" s="56">
        <v>0</v>
      </c>
      <c r="C2" s="56">
        <v>0</v>
      </c>
      <c r="D2" s="56">
        <f t="shared" ref="D2:D65" si="0">B2-C2</f>
        <v>0</v>
      </c>
    </row>
    <row r="3" spans="1:4" x14ac:dyDescent="0.25">
      <c r="A3" s="16">
        <v>40667</v>
      </c>
      <c r="B3" s="56">
        <v>0</v>
      </c>
      <c r="C3" s="56">
        <v>0</v>
      </c>
      <c r="D3" s="56">
        <f t="shared" si="0"/>
        <v>0</v>
      </c>
    </row>
    <row r="4" spans="1:4" x14ac:dyDescent="0.25">
      <c r="A4" s="16">
        <v>40668</v>
      </c>
      <c r="B4" s="56">
        <v>0</v>
      </c>
      <c r="C4" s="56">
        <v>0</v>
      </c>
      <c r="D4" s="56">
        <f t="shared" si="0"/>
        <v>0</v>
      </c>
    </row>
    <row r="5" spans="1:4" x14ac:dyDescent="0.25">
      <c r="A5" s="16">
        <v>40669</v>
      </c>
      <c r="B5" s="56">
        <v>0</v>
      </c>
      <c r="C5" s="56">
        <v>0</v>
      </c>
      <c r="D5" s="56">
        <f t="shared" si="0"/>
        <v>0</v>
      </c>
    </row>
    <row r="6" spans="1:4" x14ac:dyDescent="0.25">
      <c r="A6" s="16">
        <v>40672</v>
      </c>
      <c r="B6" s="56">
        <v>0</v>
      </c>
      <c r="C6" s="56">
        <v>0</v>
      </c>
      <c r="D6" s="56">
        <f t="shared" si="0"/>
        <v>0</v>
      </c>
    </row>
    <row r="7" spans="1:4" x14ac:dyDescent="0.25">
      <c r="A7" s="16">
        <v>40673</v>
      </c>
      <c r="B7" s="56">
        <v>9.9999999999989008E-4</v>
      </c>
      <c r="C7" s="56">
        <v>9.9999999999989008E-4</v>
      </c>
      <c r="D7" s="56">
        <f t="shared" si="0"/>
        <v>0</v>
      </c>
    </row>
    <row r="8" spans="1:4" x14ac:dyDescent="0.25">
      <c r="A8" s="16">
        <v>40674</v>
      </c>
      <c r="B8" s="56">
        <v>9.9900099900107598E-4</v>
      </c>
      <c r="C8" s="56">
        <v>9.9900099900107598E-4</v>
      </c>
      <c r="D8" s="56">
        <f t="shared" si="0"/>
        <v>0</v>
      </c>
    </row>
    <row r="9" spans="1:4" x14ac:dyDescent="0.25">
      <c r="A9" s="16">
        <v>40675</v>
      </c>
      <c r="B9" s="56">
        <v>-9.98003992015994E-4</v>
      </c>
      <c r="C9" s="56">
        <v>-9.98003992015994E-4</v>
      </c>
      <c r="D9" s="56">
        <f t="shared" si="0"/>
        <v>0</v>
      </c>
    </row>
    <row r="10" spans="1:4" x14ac:dyDescent="0.25">
      <c r="A10" s="16">
        <v>40676</v>
      </c>
      <c r="B10" s="56">
        <v>0</v>
      </c>
      <c r="C10" s="56">
        <v>0</v>
      </c>
      <c r="D10" s="56">
        <f t="shared" si="0"/>
        <v>0</v>
      </c>
    </row>
    <row r="11" spans="1:4" x14ac:dyDescent="0.25">
      <c r="A11" s="16">
        <v>40679</v>
      </c>
      <c r="B11" s="56">
        <v>0</v>
      </c>
      <c r="C11" s="56">
        <v>0</v>
      </c>
      <c r="D11" s="56">
        <f t="shared" si="0"/>
        <v>0</v>
      </c>
    </row>
    <row r="12" spans="1:4" x14ac:dyDescent="0.25">
      <c r="A12" s="16">
        <v>40680</v>
      </c>
      <c r="B12" s="56">
        <v>-9.9900099900096496E-4</v>
      </c>
      <c r="C12" s="56">
        <v>-9.9900099900096496E-4</v>
      </c>
      <c r="D12" s="56">
        <f t="shared" si="0"/>
        <v>0</v>
      </c>
    </row>
    <row r="13" spans="1:4" x14ac:dyDescent="0.25">
      <c r="A13" s="16">
        <v>40681</v>
      </c>
      <c r="B13" s="56">
        <v>0</v>
      </c>
      <c r="C13" s="56">
        <v>0</v>
      </c>
      <c r="D13" s="56">
        <f t="shared" si="0"/>
        <v>0</v>
      </c>
    </row>
    <row r="14" spans="1:4" x14ac:dyDescent="0.25">
      <c r="A14" s="16">
        <v>40682</v>
      </c>
      <c r="B14" s="56">
        <v>9.9999999999989008E-4</v>
      </c>
      <c r="C14" s="56">
        <v>9.9999999999989008E-4</v>
      </c>
      <c r="D14" s="56">
        <f t="shared" si="0"/>
        <v>0</v>
      </c>
    </row>
    <row r="15" spans="1:4" x14ac:dyDescent="0.25">
      <c r="A15" s="16">
        <v>40683</v>
      </c>
      <c r="B15" s="56">
        <v>-9.9900099900096496E-4</v>
      </c>
      <c r="C15" s="56">
        <v>-9.9900099900096496E-4</v>
      </c>
      <c r="D15" s="56">
        <f t="shared" si="0"/>
        <v>0</v>
      </c>
    </row>
    <row r="16" spans="1:4" x14ac:dyDescent="0.25">
      <c r="A16" s="16">
        <v>40686</v>
      </c>
      <c r="B16" s="56">
        <v>-1E-3</v>
      </c>
      <c r="C16" s="56">
        <v>-1E-3</v>
      </c>
      <c r="D16" s="56">
        <f t="shared" si="0"/>
        <v>0</v>
      </c>
    </row>
    <row r="17" spans="1:4" x14ac:dyDescent="0.25">
      <c r="A17" s="16">
        <v>40687</v>
      </c>
      <c r="B17" s="56">
        <v>0</v>
      </c>
      <c r="C17" s="56">
        <v>0</v>
      </c>
      <c r="D17" s="56">
        <f t="shared" si="0"/>
        <v>0</v>
      </c>
    </row>
    <row r="18" spans="1:4" x14ac:dyDescent="0.25">
      <c r="A18" s="16">
        <v>40688</v>
      </c>
      <c r="B18" s="56">
        <v>0</v>
      </c>
      <c r="C18" s="56">
        <v>0</v>
      </c>
      <c r="D18" s="56">
        <f t="shared" si="0"/>
        <v>0</v>
      </c>
    </row>
    <row r="19" spans="1:4" x14ac:dyDescent="0.25">
      <c r="A19" s="16">
        <v>40689</v>
      </c>
      <c r="B19" s="56">
        <v>0</v>
      </c>
      <c r="C19" s="56">
        <v>0</v>
      </c>
      <c r="D19" s="56">
        <f t="shared" si="0"/>
        <v>0</v>
      </c>
    </row>
    <row r="20" spans="1:4" x14ac:dyDescent="0.25">
      <c r="A20" s="16">
        <v>40690</v>
      </c>
      <c r="B20" s="56">
        <v>1.0010010010010899E-3</v>
      </c>
      <c r="C20" s="56">
        <v>1.0010010010010899E-3</v>
      </c>
      <c r="D20" s="56">
        <f t="shared" si="0"/>
        <v>0</v>
      </c>
    </row>
    <row r="21" spans="1:4" x14ac:dyDescent="0.25">
      <c r="A21" s="16">
        <v>40694</v>
      </c>
      <c r="B21" s="56">
        <v>9.9999999999989008E-4</v>
      </c>
      <c r="C21" s="56">
        <v>9.9999999999989008E-4</v>
      </c>
      <c r="D21" s="56">
        <f t="shared" si="0"/>
        <v>0</v>
      </c>
    </row>
    <row r="22" spans="1:4" x14ac:dyDescent="0.25">
      <c r="A22" s="16">
        <v>40695</v>
      </c>
      <c r="B22" s="56">
        <v>0</v>
      </c>
      <c r="C22" s="56">
        <v>0</v>
      </c>
      <c r="D22" s="56">
        <f t="shared" si="0"/>
        <v>0</v>
      </c>
    </row>
    <row r="23" spans="1:4" x14ac:dyDescent="0.25">
      <c r="A23" s="16">
        <v>40696</v>
      </c>
      <c r="B23" s="56">
        <v>-9.9900099900096496E-4</v>
      </c>
      <c r="C23" s="56">
        <v>-9.9900099900096496E-4</v>
      </c>
      <c r="D23" s="56">
        <f t="shared" si="0"/>
        <v>0</v>
      </c>
    </row>
    <row r="24" spans="1:4" x14ac:dyDescent="0.25">
      <c r="A24" s="16">
        <v>40697</v>
      </c>
      <c r="B24" s="56">
        <v>-1E-3</v>
      </c>
      <c r="C24" s="56">
        <v>-1E-3</v>
      </c>
      <c r="D24" s="56">
        <f t="shared" si="0"/>
        <v>0</v>
      </c>
    </row>
    <row r="25" spans="1:4" x14ac:dyDescent="0.25">
      <c r="A25" s="16">
        <v>40700</v>
      </c>
      <c r="B25" s="56">
        <v>0</v>
      </c>
      <c r="C25" s="56">
        <v>0</v>
      </c>
      <c r="D25" s="56">
        <f t="shared" si="0"/>
        <v>0</v>
      </c>
    </row>
    <row r="26" spans="1:4" x14ac:dyDescent="0.25">
      <c r="A26" s="16">
        <v>40701</v>
      </c>
      <c r="B26" s="56">
        <v>-2.0020020020019599E-3</v>
      </c>
      <c r="C26" s="56">
        <v>-2.0020020020019599E-3</v>
      </c>
      <c r="D26" s="56">
        <f t="shared" si="0"/>
        <v>0</v>
      </c>
    </row>
    <row r="27" spans="1:4" x14ac:dyDescent="0.25">
      <c r="A27" s="16">
        <v>40702</v>
      </c>
      <c r="B27" s="56">
        <v>-3.0090270812438398E-3</v>
      </c>
      <c r="C27" s="56">
        <v>-3.0090270812438398E-3</v>
      </c>
      <c r="D27" s="56">
        <f t="shared" si="0"/>
        <v>0</v>
      </c>
    </row>
    <row r="28" spans="1:4" x14ac:dyDescent="0.25">
      <c r="A28" s="16">
        <v>40703</v>
      </c>
      <c r="B28" s="56">
        <v>0</v>
      </c>
      <c r="C28" s="56">
        <v>0</v>
      </c>
      <c r="D28" s="56">
        <f t="shared" si="0"/>
        <v>0</v>
      </c>
    </row>
    <row r="29" spans="1:4" x14ac:dyDescent="0.25">
      <c r="A29" s="16">
        <v>40704</v>
      </c>
      <c r="B29" s="56">
        <v>-1.0060362173037699E-3</v>
      </c>
      <c r="C29" s="56">
        <v>-1.0060362173037699E-3</v>
      </c>
      <c r="D29" s="56">
        <f t="shared" si="0"/>
        <v>0</v>
      </c>
    </row>
    <row r="30" spans="1:4" x14ac:dyDescent="0.25">
      <c r="A30" s="16">
        <v>40707</v>
      </c>
      <c r="B30" s="56">
        <v>0</v>
      </c>
      <c r="C30" s="56">
        <v>0</v>
      </c>
      <c r="D30" s="56">
        <f t="shared" si="0"/>
        <v>0</v>
      </c>
    </row>
    <row r="31" spans="1:4" x14ac:dyDescent="0.25">
      <c r="A31" s="16">
        <v>40708</v>
      </c>
      <c r="B31" s="56">
        <v>0</v>
      </c>
      <c r="C31" s="56">
        <v>0</v>
      </c>
      <c r="D31" s="56">
        <f t="shared" si="0"/>
        <v>0</v>
      </c>
    </row>
    <row r="32" spans="1:4" x14ac:dyDescent="0.25">
      <c r="A32" s="16">
        <v>40709</v>
      </c>
      <c r="B32" s="56">
        <v>-1.00704934541795E-3</v>
      </c>
      <c r="C32" s="56">
        <v>-1.00704934541795E-3</v>
      </c>
      <c r="D32" s="56">
        <f t="shared" si="0"/>
        <v>0</v>
      </c>
    </row>
    <row r="33" spans="1:4" x14ac:dyDescent="0.25">
      <c r="A33" s="16">
        <v>40710</v>
      </c>
      <c r="B33" s="56">
        <v>-1.0080645161289999E-3</v>
      </c>
      <c r="C33" s="56">
        <v>-1.0080645161289999E-3</v>
      </c>
      <c r="D33" s="56">
        <f t="shared" si="0"/>
        <v>0</v>
      </c>
    </row>
    <row r="34" spans="1:4" x14ac:dyDescent="0.25">
      <c r="A34" s="16">
        <v>40711</v>
      </c>
      <c r="B34" s="56">
        <v>-1.00908173562053E-3</v>
      </c>
      <c r="C34" s="56">
        <v>-1.00908173562053E-3</v>
      </c>
      <c r="D34" s="56">
        <f t="shared" si="0"/>
        <v>0</v>
      </c>
    </row>
    <row r="35" spans="1:4" x14ac:dyDescent="0.25">
      <c r="A35" s="16">
        <v>40714</v>
      </c>
      <c r="B35" s="56">
        <v>0</v>
      </c>
      <c r="C35" s="56">
        <v>0</v>
      </c>
      <c r="D35" s="56">
        <f t="shared" si="0"/>
        <v>0</v>
      </c>
    </row>
    <row r="36" spans="1:4" x14ac:dyDescent="0.25">
      <c r="A36" s="16">
        <v>40715</v>
      </c>
      <c r="B36" s="56">
        <v>1.0101010101009099E-3</v>
      </c>
      <c r="C36" s="56">
        <v>1.0101010101009099E-3</v>
      </c>
      <c r="D36" s="56">
        <f t="shared" si="0"/>
        <v>0</v>
      </c>
    </row>
    <row r="37" spans="1:4" x14ac:dyDescent="0.25">
      <c r="A37" s="16">
        <v>40716</v>
      </c>
      <c r="B37" s="56">
        <v>1.00908173562053E-3</v>
      </c>
      <c r="C37" s="56">
        <v>1.00908173562053E-3</v>
      </c>
      <c r="D37" s="56">
        <f t="shared" si="0"/>
        <v>0</v>
      </c>
    </row>
    <row r="38" spans="1:4" x14ac:dyDescent="0.25">
      <c r="A38" s="16">
        <v>40717</v>
      </c>
      <c r="B38" s="56">
        <v>-1.0080645161289999E-3</v>
      </c>
      <c r="C38" s="56">
        <v>-1.0080645161289999E-3</v>
      </c>
      <c r="D38" s="56">
        <f t="shared" si="0"/>
        <v>0</v>
      </c>
    </row>
    <row r="39" spans="1:4" x14ac:dyDescent="0.25">
      <c r="A39" s="16">
        <v>40718</v>
      </c>
      <c r="B39" s="56">
        <v>0</v>
      </c>
      <c r="C39" s="56">
        <v>0</v>
      </c>
      <c r="D39" s="56">
        <f t="shared" si="0"/>
        <v>0</v>
      </c>
    </row>
    <row r="40" spans="1:4" x14ac:dyDescent="0.25">
      <c r="A40" s="16">
        <v>40721</v>
      </c>
      <c r="B40" s="56">
        <v>0</v>
      </c>
      <c r="C40" s="56">
        <v>0</v>
      </c>
      <c r="D40" s="56">
        <f t="shared" si="0"/>
        <v>0</v>
      </c>
    </row>
    <row r="41" spans="1:4" x14ac:dyDescent="0.25">
      <c r="A41" s="16">
        <v>40722</v>
      </c>
      <c r="B41" s="56">
        <v>0</v>
      </c>
      <c r="C41" s="56">
        <v>0</v>
      </c>
      <c r="D41" s="56">
        <f t="shared" si="0"/>
        <v>0</v>
      </c>
    </row>
    <row r="42" spans="1:4" x14ac:dyDescent="0.25">
      <c r="A42" s="16">
        <v>40723</v>
      </c>
      <c r="B42" s="56">
        <v>1.00908173562053E-3</v>
      </c>
      <c r="C42" s="56">
        <v>1.00908173562053E-3</v>
      </c>
      <c r="D42" s="56">
        <f t="shared" si="0"/>
        <v>0</v>
      </c>
    </row>
    <row r="43" spans="1:4" x14ac:dyDescent="0.25">
      <c r="A43" s="16">
        <v>40724</v>
      </c>
      <c r="B43" s="56">
        <v>1.0080645161289999E-3</v>
      </c>
      <c r="C43" s="56">
        <v>1.0080645161289999E-3</v>
      </c>
      <c r="D43" s="56">
        <f t="shared" si="0"/>
        <v>0</v>
      </c>
    </row>
    <row r="44" spans="1:4" x14ac:dyDescent="0.25">
      <c r="A44" s="16">
        <v>40725</v>
      </c>
      <c r="B44" s="56">
        <v>2.0140986908359099E-3</v>
      </c>
      <c r="C44" s="56">
        <v>2.0140986908359099E-3</v>
      </c>
      <c r="D44" s="56">
        <f t="shared" si="0"/>
        <v>0</v>
      </c>
    </row>
    <row r="45" spans="1:4" x14ac:dyDescent="0.25">
      <c r="A45" s="16">
        <v>40729</v>
      </c>
      <c r="B45" s="56">
        <v>0</v>
      </c>
      <c r="C45" s="56">
        <v>0</v>
      </c>
      <c r="D45" s="56">
        <f t="shared" si="0"/>
        <v>0</v>
      </c>
    </row>
    <row r="46" spans="1:4" x14ac:dyDescent="0.25">
      <c r="A46" s="16">
        <v>40730</v>
      </c>
      <c r="B46" s="56">
        <v>1.00502512562839E-3</v>
      </c>
      <c r="C46" s="56">
        <v>1.00502512562839E-3</v>
      </c>
      <c r="D46" s="56">
        <f t="shared" si="0"/>
        <v>0</v>
      </c>
    </row>
    <row r="47" spans="1:4" x14ac:dyDescent="0.25">
      <c r="A47" s="16">
        <v>40731</v>
      </c>
      <c r="B47" s="56">
        <v>1.0040160642570399E-3</v>
      </c>
      <c r="C47" s="56">
        <v>1.0040160642570399E-3</v>
      </c>
      <c r="D47" s="56">
        <f t="shared" si="0"/>
        <v>0</v>
      </c>
    </row>
    <row r="48" spans="1:4" x14ac:dyDescent="0.25">
      <c r="A48" s="16">
        <v>40732</v>
      </c>
      <c r="B48" s="56">
        <v>0</v>
      </c>
      <c r="C48" s="56">
        <v>0</v>
      </c>
      <c r="D48" s="56">
        <f t="shared" si="0"/>
        <v>0</v>
      </c>
    </row>
    <row r="49" spans="1:4" x14ac:dyDescent="0.25">
      <c r="A49" s="16">
        <v>40735</v>
      </c>
      <c r="B49" s="56">
        <v>-1.00300902708117E-3</v>
      </c>
      <c r="C49" s="56">
        <v>-1.00300902708117E-3</v>
      </c>
      <c r="D49" s="56">
        <f t="shared" si="0"/>
        <v>0</v>
      </c>
    </row>
    <row r="50" spans="1:4" x14ac:dyDescent="0.25">
      <c r="A50" s="16">
        <v>40736</v>
      </c>
      <c r="B50" s="56">
        <v>0</v>
      </c>
      <c r="C50" s="56">
        <v>0</v>
      </c>
      <c r="D50" s="56">
        <f t="shared" si="0"/>
        <v>0</v>
      </c>
    </row>
    <row r="51" spans="1:4" x14ac:dyDescent="0.25">
      <c r="A51" s="16">
        <v>40737</v>
      </c>
      <c r="B51" s="56">
        <v>1.0040160642570399E-3</v>
      </c>
      <c r="C51" s="56">
        <v>1.0040160642570399E-3</v>
      </c>
      <c r="D51" s="56">
        <f t="shared" si="0"/>
        <v>0</v>
      </c>
    </row>
    <row r="52" spans="1:4" x14ac:dyDescent="0.25">
      <c r="A52" s="16">
        <v>40738</v>
      </c>
      <c r="B52" s="56">
        <v>0</v>
      </c>
      <c r="C52" s="56">
        <v>0</v>
      </c>
      <c r="D52" s="56">
        <f t="shared" si="0"/>
        <v>0</v>
      </c>
    </row>
    <row r="53" spans="1:4" x14ac:dyDescent="0.25">
      <c r="A53" s="16">
        <v>40739</v>
      </c>
      <c r="B53" s="56">
        <v>0</v>
      </c>
      <c r="C53" s="56">
        <v>0</v>
      </c>
      <c r="D53" s="56">
        <f t="shared" si="0"/>
        <v>0</v>
      </c>
    </row>
    <row r="54" spans="1:4" x14ac:dyDescent="0.25">
      <c r="A54" s="16">
        <v>40742</v>
      </c>
      <c r="B54" s="56">
        <v>-1.00300902708117E-3</v>
      </c>
      <c r="C54" s="56">
        <v>-1.00300902708117E-3</v>
      </c>
      <c r="D54" s="56">
        <f t="shared" si="0"/>
        <v>0</v>
      </c>
    </row>
    <row r="55" spans="1:4" x14ac:dyDescent="0.25">
      <c r="A55" s="16">
        <v>40743</v>
      </c>
      <c r="B55" s="56">
        <v>0</v>
      </c>
      <c r="C55" s="56">
        <v>0</v>
      </c>
      <c r="D55" s="56">
        <f t="shared" si="0"/>
        <v>0</v>
      </c>
    </row>
    <row r="56" spans="1:4" x14ac:dyDescent="0.25">
      <c r="A56" s="16">
        <v>40744</v>
      </c>
      <c r="B56" s="56">
        <v>-1.0040160642571501E-3</v>
      </c>
      <c r="C56" s="56">
        <v>-1.0040160642571501E-3</v>
      </c>
      <c r="D56" s="56">
        <f t="shared" si="0"/>
        <v>0</v>
      </c>
    </row>
    <row r="57" spans="1:4" x14ac:dyDescent="0.25">
      <c r="A57" s="16">
        <v>40745</v>
      </c>
      <c r="B57" s="56">
        <v>0</v>
      </c>
      <c r="C57" s="56">
        <v>0</v>
      </c>
      <c r="D57" s="56">
        <f t="shared" si="0"/>
        <v>0</v>
      </c>
    </row>
    <row r="58" spans="1:4" x14ac:dyDescent="0.25">
      <c r="A58" s="16">
        <v>40746</v>
      </c>
      <c r="B58" s="56">
        <v>0</v>
      </c>
      <c r="C58" s="56">
        <v>0</v>
      </c>
      <c r="D58" s="56">
        <f t="shared" si="0"/>
        <v>0</v>
      </c>
    </row>
    <row r="59" spans="1:4" x14ac:dyDescent="0.25">
      <c r="A59" s="16">
        <v>40749</v>
      </c>
      <c r="B59" s="56">
        <v>1.00502512562839E-3</v>
      </c>
      <c r="C59" s="56">
        <v>1.00502512562839E-3</v>
      </c>
      <c r="D59" s="56">
        <f t="shared" si="0"/>
        <v>0</v>
      </c>
    </row>
    <row r="60" spans="1:4" x14ac:dyDescent="0.25">
      <c r="A60" s="16">
        <v>40750</v>
      </c>
      <c r="B60" s="56">
        <v>-1.0040160642571501E-3</v>
      </c>
      <c r="C60" s="56">
        <v>-1.0040160642571501E-3</v>
      </c>
      <c r="D60" s="56">
        <f t="shared" si="0"/>
        <v>0</v>
      </c>
    </row>
    <row r="61" spans="1:4" x14ac:dyDescent="0.25">
      <c r="A61" s="16">
        <v>40751</v>
      </c>
      <c r="B61" s="56">
        <v>0</v>
      </c>
      <c r="C61" s="56">
        <v>0</v>
      </c>
      <c r="D61" s="56">
        <f t="shared" si="0"/>
        <v>0</v>
      </c>
    </row>
    <row r="62" spans="1:4" x14ac:dyDescent="0.25">
      <c r="A62" s="16">
        <v>40752</v>
      </c>
      <c r="B62" s="56">
        <v>-1.0050251256281701E-3</v>
      </c>
      <c r="C62" s="56">
        <v>-1.0050251256281701E-3</v>
      </c>
      <c r="D62" s="56">
        <f t="shared" si="0"/>
        <v>0</v>
      </c>
    </row>
    <row r="63" spans="1:4" x14ac:dyDescent="0.25">
      <c r="A63" s="16">
        <v>40753</v>
      </c>
      <c r="B63" s="56">
        <v>0</v>
      </c>
      <c r="C63" s="56">
        <v>0</v>
      </c>
      <c r="D63" s="56">
        <f t="shared" si="0"/>
        <v>0</v>
      </c>
    </row>
    <row r="64" spans="1:4" x14ac:dyDescent="0.25">
      <c r="A64" s="16">
        <v>40756</v>
      </c>
      <c r="B64" s="56">
        <v>1.00603621730389E-3</v>
      </c>
      <c r="C64" s="56">
        <v>1.00603621730389E-3</v>
      </c>
      <c r="D64" s="56">
        <f t="shared" si="0"/>
        <v>0</v>
      </c>
    </row>
    <row r="65" spans="1:4" x14ac:dyDescent="0.25">
      <c r="A65" s="16">
        <v>40757</v>
      </c>
      <c r="B65" s="56">
        <v>-3.0150753768843899E-3</v>
      </c>
      <c r="C65" s="56">
        <v>-3.0150753768843899E-3</v>
      </c>
      <c r="D65" s="56">
        <f t="shared" si="0"/>
        <v>0</v>
      </c>
    </row>
    <row r="66" spans="1:4" x14ac:dyDescent="0.25">
      <c r="A66" s="16">
        <v>40758</v>
      </c>
      <c r="B66" s="56">
        <v>-2.0161290322580098E-3</v>
      </c>
      <c r="C66" s="56">
        <v>-2.0161290322580098E-3</v>
      </c>
      <c r="D66" s="56">
        <f t="shared" ref="D66:D129" si="1">B66-C66</f>
        <v>0</v>
      </c>
    </row>
    <row r="67" spans="1:4" x14ac:dyDescent="0.25">
      <c r="A67" s="16">
        <v>40759</v>
      </c>
      <c r="B67" s="56">
        <v>-2.02020202020192E-3</v>
      </c>
      <c r="C67" s="56">
        <v>-2.02020202020192E-3</v>
      </c>
      <c r="D67" s="56">
        <f t="shared" si="1"/>
        <v>0</v>
      </c>
    </row>
    <row r="68" spans="1:4" x14ac:dyDescent="0.25">
      <c r="A68" s="16">
        <v>40760</v>
      </c>
      <c r="B68" s="56">
        <v>-4.0485829959514604E-3</v>
      </c>
      <c r="C68" s="56">
        <v>-4.0485829959514604E-3</v>
      </c>
      <c r="D68" s="56">
        <f t="shared" si="1"/>
        <v>0</v>
      </c>
    </row>
    <row r="69" spans="1:4" x14ac:dyDescent="0.25">
      <c r="A69" s="16">
        <v>40763</v>
      </c>
      <c r="B69" s="56">
        <v>-5.0813008130081699E-3</v>
      </c>
      <c r="C69" s="56">
        <v>-5.0813008130081699E-3</v>
      </c>
      <c r="D69" s="56">
        <f t="shared" si="1"/>
        <v>0</v>
      </c>
    </row>
    <row r="70" spans="1:4" x14ac:dyDescent="0.25">
      <c r="A70" s="16">
        <v>40764</v>
      </c>
      <c r="B70" s="56">
        <v>-3.06435137895811E-3</v>
      </c>
      <c r="C70" s="56">
        <v>-3.06435137895811E-3</v>
      </c>
      <c r="D70" s="56">
        <f t="shared" si="1"/>
        <v>0</v>
      </c>
    </row>
    <row r="71" spans="1:4" x14ac:dyDescent="0.25">
      <c r="A71" s="16">
        <v>40765</v>
      </c>
      <c r="B71" s="56">
        <v>-3.07377049180324E-3</v>
      </c>
      <c r="C71" s="56">
        <v>-3.07377049180324E-3</v>
      </c>
      <c r="D71" s="56">
        <f t="shared" si="1"/>
        <v>0</v>
      </c>
    </row>
    <row r="72" spans="1:4" x14ac:dyDescent="0.25">
      <c r="A72" s="16">
        <v>40766</v>
      </c>
      <c r="B72" s="56">
        <v>-2.0554984583761602E-3</v>
      </c>
      <c r="C72" s="56">
        <v>-2.0554984583761602E-3</v>
      </c>
      <c r="D72" s="56">
        <f t="shared" si="1"/>
        <v>0</v>
      </c>
    </row>
    <row r="73" spans="1:4" x14ac:dyDescent="0.25">
      <c r="A73" s="16">
        <v>40767</v>
      </c>
      <c r="B73" s="56">
        <v>2.0597322348094899E-3</v>
      </c>
      <c r="C73" s="56">
        <v>2.0597322348094899E-3</v>
      </c>
      <c r="D73" s="56">
        <f t="shared" si="1"/>
        <v>0</v>
      </c>
    </row>
    <row r="74" spans="1:4" x14ac:dyDescent="0.25">
      <c r="A74" s="16">
        <v>40770</v>
      </c>
      <c r="B74" s="56">
        <v>2.05549845837605E-3</v>
      </c>
      <c r="C74" s="56">
        <v>2.05549845837605E-3</v>
      </c>
      <c r="D74" s="56">
        <f t="shared" si="1"/>
        <v>0</v>
      </c>
    </row>
    <row r="75" spans="1:4" x14ac:dyDescent="0.25">
      <c r="A75" s="16">
        <v>40771</v>
      </c>
      <c r="B75" s="56">
        <v>1.0256410256410701E-3</v>
      </c>
      <c r="C75" s="56">
        <v>1.0256410256410701E-3</v>
      </c>
      <c r="D75" s="56">
        <f t="shared" si="1"/>
        <v>0</v>
      </c>
    </row>
    <row r="76" spans="1:4" x14ac:dyDescent="0.25">
      <c r="A76" s="16">
        <v>40772</v>
      </c>
      <c r="B76" s="56">
        <v>0</v>
      </c>
      <c r="C76" s="56">
        <v>0</v>
      </c>
      <c r="D76" s="56">
        <f t="shared" si="1"/>
        <v>0</v>
      </c>
    </row>
    <row r="77" spans="1:4" x14ac:dyDescent="0.25">
      <c r="A77" s="16">
        <v>40773</v>
      </c>
      <c r="B77" s="56">
        <v>-1.02459016393441E-3</v>
      </c>
      <c r="C77" s="56">
        <v>-1.02459016393441E-3</v>
      </c>
      <c r="D77" s="56">
        <f t="shared" si="1"/>
        <v>0</v>
      </c>
    </row>
    <row r="78" spans="1:4" x14ac:dyDescent="0.25">
      <c r="A78" s="16">
        <v>40774</v>
      </c>
      <c r="B78" s="56">
        <v>-1.0256410256409599E-3</v>
      </c>
      <c r="C78" s="56">
        <v>-1.0256410256409599E-3</v>
      </c>
      <c r="D78" s="56">
        <f t="shared" si="1"/>
        <v>0</v>
      </c>
    </row>
    <row r="79" spans="1:4" x14ac:dyDescent="0.25">
      <c r="A79" s="16">
        <v>40777</v>
      </c>
      <c r="B79" s="56">
        <v>-1.02669404517453E-3</v>
      </c>
      <c r="C79" s="56">
        <v>-1.02669404517453E-3</v>
      </c>
      <c r="D79" s="56">
        <f t="shared" si="1"/>
        <v>0</v>
      </c>
    </row>
    <row r="80" spans="1:4" x14ac:dyDescent="0.25">
      <c r="A80" s="16">
        <v>40778</v>
      </c>
      <c r="B80" s="56">
        <v>-2.0554984583761602E-3</v>
      </c>
      <c r="C80" s="56">
        <v>-2.0554984583761602E-3</v>
      </c>
      <c r="D80" s="56">
        <f t="shared" si="1"/>
        <v>0</v>
      </c>
    </row>
    <row r="81" spans="1:4" x14ac:dyDescent="0.25">
      <c r="A81" s="16">
        <v>40779</v>
      </c>
      <c r="B81" s="56">
        <v>-1.0298661174048501E-3</v>
      </c>
      <c r="C81" s="56">
        <v>-1.0298661174048501E-3</v>
      </c>
      <c r="D81" s="56">
        <f t="shared" si="1"/>
        <v>0</v>
      </c>
    </row>
    <row r="82" spans="1:4" x14ac:dyDescent="0.25">
      <c r="A82" s="16">
        <v>40780</v>
      </c>
      <c r="B82" s="56">
        <v>0</v>
      </c>
      <c r="C82" s="56">
        <v>0</v>
      </c>
      <c r="D82" s="56">
        <f t="shared" si="1"/>
        <v>0</v>
      </c>
    </row>
    <row r="83" spans="1:4" x14ac:dyDescent="0.25">
      <c r="A83" s="16">
        <v>40781</v>
      </c>
      <c r="B83" s="56">
        <v>0</v>
      </c>
      <c r="C83" s="56">
        <v>0</v>
      </c>
      <c r="D83" s="56">
        <f t="shared" si="1"/>
        <v>0</v>
      </c>
    </row>
    <row r="84" spans="1:4" x14ac:dyDescent="0.25">
      <c r="A84" s="16">
        <v>40784</v>
      </c>
      <c r="B84" s="56">
        <v>1.03092783505176E-3</v>
      </c>
      <c r="C84" s="56">
        <v>1.03092783505176E-3</v>
      </c>
      <c r="D84" s="56">
        <f t="shared" si="1"/>
        <v>0</v>
      </c>
    </row>
    <row r="85" spans="1:4" x14ac:dyDescent="0.25">
      <c r="A85" s="16">
        <v>40785</v>
      </c>
      <c r="B85" s="56">
        <v>0</v>
      </c>
      <c r="C85" s="56">
        <v>0</v>
      </c>
      <c r="D85" s="56">
        <f t="shared" si="1"/>
        <v>0</v>
      </c>
    </row>
    <row r="86" spans="1:4" x14ac:dyDescent="0.25">
      <c r="A86" s="16">
        <v>40786</v>
      </c>
      <c r="B86" s="56">
        <v>1.02986611740463E-3</v>
      </c>
      <c r="C86" s="56">
        <v>1.02986611740463E-3</v>
      </c>
      <c r="D86" s="56">
        <f t="shared" si="1"/>
        <v>0</v>
      </c>
    </row>
    <row r="87" spans="1:4" x14ac:dyDescent="0.25">
      <c r="A87" s="16">
        <v>40787</v>
      </c>
      <c r="B87" s="56">
        <v>1.02880658436222E-3</v>
      </c>
      <c r="C87" s="56">
        <v>1.02880658436222E-3</v>
      </c>
      <c r="D87" s="56">
        <f t="shared" si="1"/>
        <v>0</v>
      </c>
    </row>
    <row r="88" spans="1:4" x14ac:dyDescent="0.25">
      <c r="A88" s="16">
        <v>40788</v>
      </c>
      <c r="B88" s="56">
        <v>1.0277492291881399E-3</v>
      </c>
      <c r="C88" s="56">
        <v>1.0277492291881399E-3</v>
      </c>
      <c r="D88" s="56">
        <f t="shared" si="1"/>
        <v>0</v>
      </c>
    </row>
    <row r="89" spans="1:4" x14ac:dyDescent="0.25">
      <c r="A89" s="16">
        <v>40792</v>
      </c>
      <c r="B89" s="56">
        <v>-4.1067761806982102E-3</v>
      </c>
      <c r="C89" s="56">
        <v>-4.1067761806982102E-3</v>
      </c>
      <c r="D89" s="56">
        <f t="shared" si="1"/>
        <v>0</v>
      </c>
    </row>
    <row r="90" spans="1:4" x14ac:dyDescent="0.25">
      <c r="A90" s="16">
        <v>40793</v>
      </c>
      <c r="B90" s="56">
        <v>0</v>
      </c>
      <c r="C90" s="56">
        <v>0</v>
      </c>
      <c r="D90" s="56">
        <f t="shared" si="1"/>
        <v>0</v>
      </c>
    </row>
    <row r="91" spans="1:4" x14ac:dyDescent="0.25">
      <c r="A91" s="16">
        <v>40794</v>
      </c>
      <c r="B91" s="56">
        <v>2.0618556701033101E-3</v>
      </c>
      <c r="C91" s="56">
        <v>2.0618556701033101E-3</v>
      </c>
      <c r="D91" s="56">
        <f t="shared" si="1"/>
        <v>0</v>
      </c>
    </row>
    <row r="92" spans="1:4" x14ac:dyDescent="0.25">
      <c r="A92" s="16">
        <v>40795</v>
      </c>
      <c r="B92" s="56">
        <v>-1.0288065843621101E-3</v>
      </c>
      <c r="C92" s="56">
        <v>-1.0288065843621101E-3</v>
      </c>
      <c r="D92" s="56">
        <f t="shared" si="1"/>
        <v>0</v>
      </c>
    </row>
    <row r="93" spans="1:4" x14ac:dyDescent="0.25">
      <c r="A93" s="16">
        <v>40798</v>
      </c>
      <c r="B93" s="56">
        <v>1.02986611740463E-3</v>
      </c>
      <c r="C93" s="56">
        <v>1.02986611740463E-3</v>
      </c>
      <c r="D93" s="56">
        <f t="shared" si="1"/>
        <v>0</v>
      </c>
    </row>
    <row r="94" spans="1:4" x14ac:dyDescent="0.25">
      <c r="A94" s="16">
        <v>40799</v>
      </c>
      <c r="B94" s="56">
        <v>-1.0288065843621101E-3</v>
      </c>
      <c r="C94" s="56">
        <v>-1.0288065843621101E-3</v>
      </c>
      <c r="D94" s="56">
        <f t="shared" si="1"/>
        <v>0</v>
      </c>
    </row>
    <row r="95" spans="1:4" x14ac:dyDescent="0.25">
      <c r="A95" s="16">
        <v>40800</v>
      </c>
      <c r="B95" s="56">
        <v>1.02986611740463E-3</v>
      </c>
      <c r="C95" s="56">
        <v>1.02986611740463E-3</v>
      </c>
      <c r="D95" s="56">
        <f t="shared" si="1"/>
        <v>0</v>
      </c>
    </row>
    <row r="96" spans="1:4" x14ac:dyDescent="0.25">
      <c r="A96" s="16">
        <v>40801</v>
      </c>
      <c r="B96" s="56">
        <v>0</v>
      </c>
      <c r="C96" s="56">
        <v>0</v>
      </c>
      <c r="D96" s="56">
        <f t="shared" si="1"/>
        <v>0</v>
      </c>
    </row>
    <row r="97" spans="1:4" x14ac:dyDescent="0.25">
      <c r="A97" s="16">
        <v>40802</v>
      </c>
      <c r="B97" s="56">
        <v>1.02880658436222E-3</v>
      </c>
      <c r="C97" s="56">
        <v>1.02880658436222E-3</v>
      </c>
      <c r="D97" s="56">
        <f t="shared" si="1"/>
        <v>0</v>
      </c>
    </row>
    <row r="98" spans="1:4" x14ac:dyDescent="0.25">
      <c r="A98" s="16">
        <v>40805</v>
      </c>
      <c r="B98" s="56">
        <v>-1.02774922918802E-3</v>
      </c>
      <c r="C98" s="56">
        <v>-1.02774922918802E-3</v>
      </c>
      <c r="D98" s="56">
        <f t="shared" si="1"/>
        <v>0</v>
      </c>
    </row>
    <row r="99" spans="1:4" x14ac:dyDescent="0.25">
      <c r="A99" s="16">
        <v>40806</v>
      </c>
      <c r="B99" s="56">
        <v>0</v>
      </c>
      <c r="C99" s="56">
        <v>0</v>
      </c>
      <c r="D99" s="56">
        <f t="shared" si="1"/>
        <v>0</v>
      </c>
    </row>
    <row r="100" spans="1:4" x14ac:dyDescent="0.25">
      <c r="A100" s="16">
        <v>40807</v>
      </c>
      <c r="B100" s="56">
        <v>0</v>
      </c>
      <c r="C100" s="56">
        <v>0</v>
      </c>
      <c r="D100" s="56">
        <f t="shared" si="1"/>
        <v>0</v>
      </c>
    </row>
    <row r="101" spans="1:4" x14ac:dyDescent="0.25">
      <c r="A101" s="16">
        <v>40808</v>
      </c>
      <c r="B101" s="56">
        <v>-5.1440329218107603E-3</v>
      </c>
      <c r="C101" s="56">
        <v>-5.1440329218107603E-3</v>
      </c>
      <c r="D101" s="56">
        <f t="shared" si="1"/>
        <v>0</v>
      </c>
    </row>
    <row r="102" spans="1:4" x14ac:dyDescent="0.25">
      <c r="A102" s="16">
        <v>40809</v>
      </c>
      <c r="B102" s="56">
        <v>-3.1023784901756898E-3</v>
      </c>
      <c r="C102" s="56">
        <v>-3.1023784901756898E-3</v>
      </c>
      <c r="D102" s="56">
        <f t="shared" si="1"/>
        <v>0</v>
      </c>
    </row>
    <row r="103" spans="1:4" x14ac:dyDescent="0.25">
      <c r="A103" s="16">
        <v>40812</v>
      </c>
      <c r="B103" s="56">
        <v>-1.03734439834025E-3</v>
      </c>
      <c r="C103" s="56">
        <v>-1.03734439834025E-3</v>
      </c>
      <c r="D103" s="56">
        <f t="shared" si="1"/>
        <v>0</v>
      </c>
    </row>
    <row r="104" spans="1:4" x14ac:dyDescent="0.25">
      <c r="A104" s="16">
        <v>40813</v>
      </c>
      <c r="B104" s="56">
        <v>-1.03842159916945E-3</v>
      </c>
      <c r="C104" s="56">
        <v>-1.03842159916945E-3</v>
      </c>
      <c r="D104" s="56">
        <f t="shared" si="1"/>
        <v>0</v>
      </c>
    </row>
    <row r="105" spans="1:4" x14ac:dyDescent="0.25">
      <c r="A105" s="16">
        <v>40814</v>
      </c>
      <c r="B105" s="56">
        <v>1.0395010395012299E-3</v>
      </c>
      <c r="C105" s="56">
        <v>1.0395010395012299E-3</v>
      </c>
      <c r="D105" s="56">
        <f t="shared" si="1"/>
        <v>0</v>
      </c>
    </row>
    <row r="106" spans="1:4" x14ac:dyDescent="0.25">
      <c r="A106" s="16">
        <v>40815</v>
      </c>
      <c r="B106" s="56">
        <v>-4.1536863966771297E-3</v>
      </c>
      <c r="C106" s="56">
        <v>-4.1536863966771297E-3</v>
      </c>
      <c r="D106" s="56">
        <f t="shared" si="1"/>
        <v>0</v>
      </c>
    </row>
    <row r="107" spans="1:4" x14ac:dyDescent="0.25">
      <c r="A107" s="16">
        <v>40816</v>
      </c>
      <c r="B107" s="56">
        <v>-2.08550573514077E-3</v>
      </c>
      <c r="C107" s="56">
        <v>-2.08550573514077E-3</v>
      </c>
      <c r="D107" s="56">
        <f t="shared" si="1"/>
        <v>0</v>
      </c>
    </row>
    <row r="108" spans="1:4" x14ac:dyDescent="0.25">
      <c r="A108" s="16">
        <v>40819</v>
      </c>
      <c r="B108" s="56">
        <v>-2.0898641588296099E-3</v>
      </c>
      <c r="C108" s="56">
        <v>-2.0898641588296099E-3</v>
      </c>
      <c r="D108" s="56">
        <f t="shared" si="1"/>
        <v>0</v>
      </c>
    </row>
    <row r="109" spans="1:4" x14ac:dyDescent="0.25">
      <c r="A109" s="16">
        <v>40820</v>
      </c>
      <c r="B109" s="56">
        <v>-1.2565445026178099E-2</v>
      </c>
      <c r="C109" s="56">
        <v>-1.2565445026178099E-2</v>
      </c>
      <c r="D109" s="56">
        <f t="shared" si="1"/>
        <v>0</v>
      </c>
    </row>
    <row r="110" spans="1:4" x14ac:dyDescent="0.25">
      <c r="A110" s="16">
        <v>40821</v>
      </c>
      <c r="B110" s="56">
        <v>-3.1813361611876499E-3</v>
      </c>
      <c r="C110" s="56">
        <v>-3.1813361611876499E-3</v>
      </c>
      <c r="D110" s="56">
        <f t="shared" si="1"/>
        <v>0</v>
      </c>
    </row>
    <row r="111" spans="1:4" x14ac:dyDescent="0.25">
      <c r="A111" s="16">
        <v>40822</v>
      </c>
      <c r="B111" s="56">
        <v>2.1276595744681398E-3</v>
      </c>
      <c r="C111" s="56">
        <v>2.1276595744681398E-3</v>
      </c>
      <c r="D111" s="56">
        <f t="shared" si="1"/>
        <v>0</v>
      </c>
    </row>
    <row r="112" spans="1:4" x14ac:dyDescent="0.25">
      <c r="A112" s="16">
        <v>40823</v>
      </c>
      <c r="B112" s="56">
        <v>3.1847133757960701E-3</v>
      </c>
      <c r="C112" s="56">
        <v>3.1847133757960701E-3</v>
      </c>
      <c r="D112" s="56">
        <f t="shared" si="1"/>
        <v>0</v>
      </c>
    </row>
    <row r="113" spans="1:4" x14ac:dyDescent="0.25">
      <c r="A113" s="16">
        <v>40827</v>
      </c>
      <c r="B113" s="56">
        <v>1.0582010582012001E-3</v>
      </c>
      <c r="C113" s="56">
        <v>3.1813361611878802E-3</v>
      </c>
      <c r="D113" s="56">
        <f t="shared" si="1"/>
        <v>-2.1231351029866799E-3</v>
      </c>
    </row>
    <row r="114" spans="1:4" x14ac:dyDescent="0.25">
      <c r="A114" s="16">
        <v>40828</v>
      </c>
      <c r="B114" s="56">
        <v>3.1712473572937899E-3</v>
      </c>
      <c r="C114" s="56">
        <v>3.1712473572937899E-3</v>
      </c>
      <c r="D114" s="56">
        <f t="shared" si="1"/>
        <v>0</v>
      </c>
    </row>
    <row r="115" spans="1:4" x14ac:dyDescent="0.25">
      <c r="A115" s="16">
        <v>40829</v>
      </c>
      <c r="B115" s="56">
        <v>2.1074815595363301E-3</v>
      </c>
      <c r="C115" s="56">
        <v>2.1074815595363301E-3</v>
      </c>
      <c r="D115" s="56">
        <f t="shared" si="1"/>
        <v>0</v>
      </c>
    </row>
    <row r="116" spans="1:4" x14ac:dyDescent="0.25">
      <c r="A116" s="16">
        <v>40830</v>
      </c>
      <c r="B116" s="56">
        <v>1.0515247108306999E-3</v>
      </c>
      <c r="C116" s="56">
        <v>1.0515247108306999E-3</v>
      </c>
      <c r="D116" s="56">
        <f t="shared" si="1"/>
        <v>0</v>
      </c>
    </row>
    <row r="117" spans="1:4" x14ac:dyDescent="0.25">
      <c r="A117" s="16">
        <v>40833</v>
      </c>
      <c r="B117" s="56">
        <v>3.1512605042018898E-3</v>
      </c>
      <c r="C117" s="56">
        <v>3.1512605042018898E-3</v>
      </c>
      <c r="D117" s="56">
        <f t="shared" si="1"/>
        <v>0</v>
      </c>
    </row>
    <row r="118" spans="1:4" x14ac:dyDescent="0.25">
      <c r="A118" s="16">
        <v>40834</v>
      </c>
      <c r="B118" s="56">
        <v>-2.0942408376964901E-3</v>
      </c>
      <c r="C118" s="56">
        <v>-2.0942408376964901E-3</v>
      </c>
      <c r="D118" s="56">
        <f t="shared" si="1"/>
        <v>0</v>
      </c>
    </row>
    <row r="119" spans="1:4" x14ac:dyDescent="0.25">
      <c r="A119" s="16">
        <v>40835</v>
      </c>
      <c r="B119" s="56">
        <v>6.2959076600210802E-3</v>
      </c>
      <c r="C119" s="56">
        <v>6.2959076600210802E-3</v>
      </c>
      <c r="D119" s="56">
        <f t="shared" si="1"/>
        <v>0</v>
      </c>
    </row>
    <row r="120" spans="1:4" x14ac:dyDescent="0.25">
      <c r="A120" s="16">
        <v>40836</v>
      </c>
      <c r="B120" s="56">
        <v>0</v>
      </c>
      <c r="C120" s="56">
        <v>0</v>
      </c>
      <c r="D120" s="56">
        <f t="shared" si="1"/>
        <v>0</v>
      </c>
    </row>
    <row r="121" spans="1:4" x14ac:dyDescent="0.25">
      <c r="A121" s="16">
        <v>40837</v>
      </c>
      <c r="B121" s="56">
        <v>2.08550573514077E-3</v>
      </c>
      <c r="C121" s="56">
        <v>2.08550573514077E-3</v>
      </c>
      <c r="D121" s="56">
        <f t="shared" si="1"/>
        <v>0</v>
      </c>
    </row>
    <row r="122" spans="1:4" x14ac:dyDescent="0.25">
      <c r="A122" s="16">
        <v>40840</v>
      </c>
      <c r="B122" s="56">
        <v>-1.04058272632668E-3</v>
      </c>
      <c r="C122" s="56">
        <v>-1.04058272632668E-3</v>
      </c>
      <c r="D122" s="56">
        <f t="shared" si="1"/>
        <v>0</v>
      </c>
    </row>
    <row r="123" spans="1:4" x14ac:dyDescent="0.25">
      <c r="A123" s="16">
        <v>40841</v>
      </c>
      <c r="B123" s="56">
        <v>3.1250000000000401E-3</v>
      </c>
      <c r="C123" s="56">
        <v>3.1250000000000401E-3</v>
      </c>
      <c r="D123" s="56">
        <f t="shared" si="1"/>
        <v>0</v>
      </c>
    </row>
    <row r="124" spans="1:4" x14ac:dyDescent="0.25">
      <c r="A124" s="16">
        <v>40842</v>
      </c>
      <c r="B124" s="56">
        <v>0</v>
      </c>
      <c r="C124" s="56">
        <v>0</v>
      </c>
      <c r="D124" s="56">
        <f t="shared" si="1"/>
        <v>0</v>
      </c>
    </row>
    <row r="125" spans="1:4" x14ac:dyDescent="0.25">
      <c r="A125" s="16">
        <v>40843</v>
      </c>
      <c r="B125" s="56">
        <v>1.0384215991692299E-3</v>
      </c>
      <c r="C125" s="56">
        <v>1.0384215991692299E-3</v>
      </c>
      <c r="D125" s="56">
        <f t="shared" si="1"/>
        <v>0</v>
      </c>
    </row>
    <row r="126" spans="1:4" x14ac:dyDescent="0.25">
      <c r="A126" s="16">
        <v>40844</v>
      </c>
      <c r="B126" s="56">
        <v>3.1120331950207402E-3</v>
      </c>
      <c r="C126" s="56">
        <v>3.1120331950207402E-3</v>
      </c>
      <c r="D126" s="56">
        <f t="shared" si="1"/>
        <v>0</v>
      </c>
    </row>
    <row r="127" spans="1:4" x14ac:dyDescent="0.25">
      <c r="A127" s="16">
        <v>40847</v>
      </c>
      <c r="B127" s="56">
        <v>-2.06825232678387E-3</v>
      </c>
      <c r="C127" s="56">
        <v>-2.06825232678387E-3</v>
      </c>
      <c r="D127" s="56">
        <f t="shared" si="1"/>
        <v>0</v>
      </c>
    </row>
    <row r="128" spans="1:4" x14ac:dyDescent="0.25">
      <c r="A128" s="16">
        <v>40848</v>
      </c>
      <c r="B128" s="56">
        <v>-4.1450777202073404E-3</v>
      </c>
      <c r="C128" s="56">
        <v>-4.1450777202073404E-3</v>
      </c>
      <c r="D128" s="56">
        <f t="shared" si="1"/>
        <v>0</v>
      </c>
    </row>
    <row r="129" spans="1:4" x14ac:dyDescent="0.25">
      <c r="A129" s="16">
        <v>40849</v>
      </c>
      <c r="B129" s="56">
        <v>2.0811654526535798E-3</v>
      </c>
      <c r="C129" s="56">
        <v>2.0811654526535798E-3</v>
      </c>
      <c r="D129" s="56">
        <f t="shared" si="1"/>
        <v>0</v>
      </c>
    </row>
    <row r="130" spans="1:4" x14ac:dyDescent="0.25">
      <c r="A130" s="16">
        <v>40850</v>
      </c>
      <c r="B130" s="56">
        <v>-2.0768431983386698E-3</v>
      </c>
      <c r="C130" s="56">
        <v>-2.0768431983386698E-3</v>
      </c>
      <c r="D130" s="56">
        <f t="shared" ref="D130:D193" si="2">B130-C130</f>
        <v>0</v>
      </c>
    </row>
    <row r="131" spans="1:4" x14ac:dyDescent="0.25">
      <c r="A131" s="16">
        <v>40851</v>
      </c>
      <c r="B131" s="56">
        <v>2.0811654526535798E-3</v>
      </c>
      <c r="C131" s="56">
        <v>2.0811654526535798E-3</v>
      </c>
      <c r="D131" s="56">
        <f t="shared" si="2"/>
        <v>0</v>
      </c>
    </row>
    <row r="132" spans="1:4" x14ac:dyDescent="0.25">
      <c r="A132" s="16">
        <v>40854</v>
      </c>
      <c r="B132" s="56">
        <v>1.0384215991692299E-3</v>
      </c>
      <c r="C132" s="56">
        <v>1.0384215991692299E-3</v>
      </c>
      <c r="D132" s="56">
        <f t="shared" si="2"/>
        <v>0</v>
      </c>
    </row>
    <row r="133" spans="1:4" x14ac:dyDescent="0.25">
      <c r="A133" s="16">
        <v>40855</v>
      </c>
      <c r="B133" s="56">
        <v>0</v>
      </c>
      <c r="C133" s="56">
        <v>0</v>
      </c>
      <c r="D133" s="56">
        <f t="shared" si="2"/>
        <v>0</v>
      </c>
    </row>
    <row r="134" spans="1:4" x14ac:dyDescent="0.25">
      <c r="A134" s="16">
        <v>40856</v>
      </c>
      <c r="B134" s="56">
        <v>1.03734439834025E-3</v>
      </c>
      <c r="C134" s="56">
        <v>1.03734439834025E-3</v>
      </c>
      <c r="D134" s="56">
        <f t="shared" si="2"/>
        <v>0</v>
      </c>
    </row>
    <row r="135" spans="1:4" x14ac:dyDescent="0.25">
      <c r="A135" s="16">
        <v>40857</v>
      </c>
      <c r="B135" s="56">
        <v>-1.0362694300517501E-3</v>
      </c>
      <c r="C135" s="56">
        <v>-1.0362694300517501E-3</v>
      </c>
      <c r="D135" s="56">
        <f t="shared" si="2"/>
        <v>0</v>
      </c>
    </row>
    <row r="136" spans="1:4" x14ac:dyDescent="0.25">
      <c r="A136" s="16">
        <v>40861</v>
      </c>
      <c r="B136" s="56">
        <v>-3.1120331950208499E-3</v>
      </c>
      <c r="C136" s="56">
        <v>2.08550573514077E-3</v>
      </c>
      <c r="D136" s="56">
        <f t="shared" si="2"/>
        <v>-5.1975389301616194E-3</v>
      </c>
    </row>
    <row r="137" spans="1:4" x14ac:dyDescent="0.25">
      <c r="A137" s="16">
        <v>40862</v>
      </c>
      <c r="B137" s="56">
        <v>-1.04058272632668E-3</v>
      </c>
      <c r="C137" s="56">
        <v>-1.04058272632668E-3</v>
      </c>
      <c r="D137" s="56">
        <f t="shared" si="2"/>
        <v>0</v>
      </c>
    </row>
    <row r="138" spans="1:4" x14ac:dyDescent="0.25">
      <c r="A138" s="16">
        <v>40863</v>
      </c>
      <c r="B138" s="56">
        <v>1.0416666666666101E-3</v>
      </c>
      <c r="C138" s="56">
        <v>1.0416666666666101E-3</v>
      </c>
      <c r="D138" s="56">
        <f t="shared" si="2"/>
        <v>0</v>
      </c>
    </row>
    <row r="139" spans="1:4" x14ac:dyDescent="0.25">
      <c r="A139" s="16">
        <v>40864</v>
      </c>
      <c r="B139" s="56">
        <v>0</v>
      </c>
      <c r="C139" s="56">
        <v>0</v>
      </c>
      <c r="D139" s="56">
        <f t="shared" si="2"/>
        <v>0</v>
      </c>
    </row>
    <row r="140" spans="1:4" x14ac:dyDescent="0.25">
      <c r="A140" s="16">
        <v>40865</v>
      </c>
      <c r="B140" s="56">
        <v>-1.04058272632668E-3</v>
      </c>
      <c r="C140" s="56">
        <v>-1.04058272632668E-3</v>
      </c>
      <c r="D140" s="56">
        <f t="shared" si="2"/>
        <v>0</v>
      </c>
    </row>
    <row r="141" spans="1:4" x14ac:dyDescent="0.25">
      <c r="A141" s="16">
        <v>40868</v>
      </c>
      <c r="B141" s="56">
        <v>-1.0416666666666101E-3</v>
      </c>
      <c r="C141" s="56">
        <v>-1.0416666666666101E-3</v>
      </c>
      <c r="D141" s="56">
        <f t="shared" si="2"/>
        <v>0</v>
      </c>
    </row>
    <row r="142" spans="1:4" x14ac:dyDescent="0.25">
      <c r="A142" s="16">
        <v>40869</v>
      </c>
      <c r="B142" s="56">
        <v>-2.08550573514077E-3</v>
      </c>
      <c r="C142" s="56">
        <v>-2.08550573514077E-3</v>
      </c>
      <c r="D142" s="56">
        <f t="shared" si="2"/>
        <v>0</v>
      </c>
    </row>
    <row r="143" spans="1:4" x14ac:dyDescent="0.25">
      <c r="A143" s="16">
        <v>40870</v>
      </c>
      <c r="B143" s="56">
        <v>-1.04493207941481E-3</v>
      </c>
      <c r="C143" s="56">
        <v>-1.04493207941481E-3</v>
      </c>
      <c r="D143" s="56">
        <f t="shared" si="2"/>
        <v>0</v>
      </c>
    </row>
    <row r="144" spans="1:4" x14ac:dyDescent="0.25">
      <c r="A144" s="16">
        <v>40872</v>
      </c>
      <c r="B144" s="56">
        <v>0</v>
      </c>
      <c r="C144" s="56">
        <v>0</v>
      </c>
      <c r="D144" s="56">
        <f t="shared" si="2"/>
        <v>0</v>
      </c>
    </row>
    <row r="145" spans="1:4" x14ac:dyDescent="0.25">
      <c r="A145" s="16">
        <v>40875</v>
      </c>
      <c r="B145" s="56">
        <v>0</v>
      </c>
      <c r="C145" s="56">
        <v>0</v>
      </c>
      <c r="D145" s="56">
        <f t="shared" si="2"/>
        <v>0</v>
      </c>
    </row>
    <row r="146" spans="1:4" x14ac:dyDescent="0.25">
      <c r="A146" s="16">
        <v>40876</v>
      </c>
      <c r="B146" s="56">
        <v>-1.0460251046025E-3</v>
      </c>
      <c r="C146" s="56">
        <v>-1.0460251046025E-3</v>
      </c>
      <c r="D146" s="56">
        <f t="shared" si="2"/>
        <v>0</v>
      </c>
    </row>
    <row r="147" spans="1:4" x14ac:dyDescent="0.25">
      <c r="A147" s="16">
        <v>40877</v>
      </c>
      <c r="B147" s="56">
        <v>1.04712041884825E-3</v>
      </c>
      <c r="C147" s="56">
        <v>1.04712041884825E-3</v>
      </c>
      <c r="D147" s="56">
        <f t="shared" si="2"/>
        <v>0</v>
      </c>
    </row>
    <row r="148" spans="1:4" x14ac:dyDescent="0.25">
      <c r="A148" s="16">
        <v>40878</v>
      </c>
      <c r="B148" s="56">
        <v>3.1380753138075001E-3</v>
      </c>
      <c r="C148" s="56">
        <v>3.1380753138075001E-3</v>
      </c>
      <c r="D148" s="56">
        <f t="shared" si="2"/>
        <v>0</v>
      </c>
    </row>
    <row r="149" spans="1:4" x14ac:dyDescent="0.25">
      <c r="A149" s="16">
        <v>40879</v>
      </c>
      <c r="B149" s="56">
        <v>3.12825860271104E-3</v>
      </c>
      <c r="C149" s="56">
        <v>3.12825860271104E-3</v>
      </c>
      <c r="D149" s="56">
        <f t="shared" si="2"/>
        <v>0</v>
      </c>
    </row>
    <row r="150" spans="1:4" x14ac:dyDescent="0.25">
      <c r="A150" s="16">
        <v>40882</v>
      </c>
      <c r="B150" s="56">
        <v>1.0395010395012299E-3</v>
      </c>
      <c r="C150" s="56">
        <v>1.0395010395012299E-3</v>
      </c>
      <c r="D150" s="56">
        <f t="shared" si="2"/>
        <v>0</v>
      </c>
    </row>
    <row r="151" spans="1:4" x14ac:dyDescent="0.25">
      <c r="A151" s="16">
        <v>40883</v>
      </c>
      <c r="B151" s="56">
        <v>0</v>
      </c>
      <c r="C151" s="56">
        <v>0</v>
      </c>
      <c r="D151" s="56">
        <f t="shared" si="2"/>
        <v>0</v>
      </c>
    </row>
    <row r="152" spans="1:4" x14ac:dyDescent="0.25">
      <c r="A152" s="16">
        <v>40884</v>
      </c>
      <c r="B152" s="56">
        <v>0</v>
      </c>
      <c r="C152" s="56">
        <v>0</v>
      </c>
      <c r="D152" s="56">
        <f t="shared" si="2"/>
        <v>0</v>
      </c>
    </row>
    <row r="153" spans="1:4" x14ac:dyDescent="0.25">
      <c r="A153" s="16">
        <v>40885</v>
      </c>
      <c r="B153" s="56">
        <v>0</v>
      </c>
      <c r="C153" s="56">
        <v>0</v>
      </c>
      <c r="D153" s="56">
        <f t="shared" si="2"/>
        <v>0</v>
      </c>
    </row>
    <row r="154" spans="1:4" x14ac:dyDescent="0.25">
      <c r="A154" s="16">
        <v>40886</v>
      </c>
      <c r="B154" s="56">
        <v>-1.03842159916945E-3</v>
      </c>
      <c r="C154" s="56">
        <v>-1.03842159916945E-3</v>
      </c>
      <c r="D154" s="56">
        <f t="shared" si="2"/>
        <v>0</v>
      </c>
    </row>
    <row r="155" spans="1:4" x14ac:dyDescent="0.25">
      <c r="A155" s="16">
        <v>40889</v>
      </c>
      <c r="B155" s="56">
        <v>-2.0790020790020201E-3</v>
      </c>
      <c r="C155" s="56">
        <v>-2.0790020790020201E-3</v>
      </c>
      <c r="D155" s="56">
        <f t="shared" si="2"/>
        <v>0</v>
      </c>
    </row>
    <row r="156" spans="1:4" x14ac:dyDescent="0.25">
      <c r="A156" s="16">
        <v>40890</v>
      </c>
      <c r="B156" s="56">
        <v>0</v>
      </c>
      <c r="C156" s="56">
        <v>0</v>
      </c>
      <c r="D156" s="56">
        <f t="shared" si="2"/>
        <v>0</v>
      </c>
    </row>
    <row r="157" spans="1:4" x14ac:dyDescent="0.25">
      <c r="A157" s="16">
        <v>40891</v>
      </c>
      <c r="B157" s="56">
        <v>0</v>
      </c>
      <c r="C157" s="56">
        <v>0</v>
      </c>
      <c r="D157" s="56">
        <f t="shared" si="2"/>
        <v>0</v>
      </c>
    </row>
    <row r="158" spans="1:4" x14ac:dyDescent="0.25">
      <c r="A158" s="16">
        <v>40892</v>
      </c>
      <c r="B158" s="56">
        <v>1.0416666666666101E-3</v>
      </c>
      <c r="C158" s="56">
        <v>1.0416666666666101E-3</v>
      </c>
      <c r="D158" s="56">
        <f t="shared" si="2"/>
        <v>0</v>
      </c>
    </row>
    <row r="159" spans="1:4" x14ac:dyDescent="0.25">
      <c r="A159" s="16">
        <v>40893</v>
      </c>
      <c r="B159" s="56">
        <v>0</v>
      </c>
      <c r="C159" s="56">
        <v>0</v>
      </c>
      <c r="D159" s="56">
        <f t="shared" si="2"/>
        <v>0</v>
      </c>
    </row>
    <row r="160" spans="1:4" x14ac:dyDescent="0.25">
      <c r="A160" s="16">
        <v>40896</v>
      </c>
      <c r="B160" s="56">
        <v>1.04058272632668E-3</v>
      </c>
      <c r="C160" s="56">
        <v>1.04058272632668E-3</v>
      </c>
      <c r="D160" s="56">
        <f t="shared" si="2"/>
        <v>0</v>
      </c>
    </row>
    <row r="161" spans="1:4" x14ac:dyDescent="0.25">
      <c r="A161" s="16">
        <v>40897</v>
      </c>
      <c r="B161" s="56">
        <v>-1.0395010395010101E-3</v>
      </c>
      <c r="C161" s="56">
        <v>-1.0395010395010101E-3</v>
      </c>
      <c r="D161" s="56">
        <f t="shared" si="2"/>
        <v>0</v>
      </c>
    </row>
    <row r="162" spans="1:4" x14ac:dyDescent="0.25">
      <c r="A162" s="16">
        <v>40898</v>
      </c>
      <c r="B162" s="56">
        <v>1.04058272632668E-3</v>
      </c>
      <c r="C162" s="56">
        <v>1.04058272632668E-3</v>
      </c>
      <c r="D162" s="56">
        <f t="shared" si="2"/>
        <v>0</v>
      </c>
    </row>
    <row r="163" spans="1:4" x14ac:dyDescent="0.25">
      <c r="A163" s="16">
        <v>40899</v>
      </c>
      <c r="B163" s="56">
        <v>4.1580041580042701E-3</v>
      </c>
      <c r="C163" s="56">
        <v>4.1580041580042701E-3</v>
      </c>
      <c r="D163" s="56">
        <f t="shared" si="2"/>
        <v>0</v>
      </c>
    </row>
    <row r="164" spans="1:4" x14ac:dyDescent="0.25">
      <c r="A164" s="16">
        <v>40900</v>
      </c>
      <c r="B164" s="56">
        <v>-4.14078674948248E-3</v>
      </c>
      <c r="C164" s="56">
        <v>-4.14078674948248E-3</v>
      </c>
      <c r="D164" s="56">
        <f t="shared" si="2"/>
        <v>0</v>
      </c>
    </row>
    <row r="165" spans="1:4" x14ac:dyDescent="0.25">
      <c r="A165" s="16">
        <v>40904</v>
      </c>
      <c r="B165" s="56">
        <v>2.07900207900225E-3</v>
      </c>
      <c r="C165" s="56">
        <v>2.07900207900225E-3</v>
      </c>
      <c r="D165" s="56">
        <f t="shared" si="2"/>
        <v>0</v>
      </c>
    </row>
    <row r="166" spans="1:4" x14ac:dyDescent="0.25">
      <c r="A166" s="16">
        <v>40905</v>
      </c>
      <c r="B166" s="56">
        <v>1.03734439834025E-3</v>
      </c>
      <c r="C166" s="56">
        <v>1.03734439834025E-3</v>
      </c>
      <c r="D166" s="56">
        <f t="shared" si="2"/>
        <v>0</v>
      </c>
    </row>
    <row r="167" spans="1:4" x14ac:dyDescent="0.25">
      <c r="A167" s="16">
        <v>40906</v>
      </c>
      <c r="B167" s="56">
        <v>0</v>
      </c>
      <c r="C167" s="56">
        <v>0</v>
      </c>
      <c r="D167" s="56">
        <f t="shared" si="2"/>
        <v>0</v>
      </c>
    </row>
    <row r="168" spans="1:4" x14ac:dyDescent="0.25">
      <c r="A168" s="16">
        <v>40907</v>
      </c>
      <c r="B168" s="56">
        <v>0</v>
      </c>
      <c r="C168" s="56">
        <v>0</v>
      </c>
      <c r="D168" s="56">
        <f t="shared" si="2"/>
        <v>0</v>
      </c>
    </row>
    <row r="169" spans="1:4" x14ac:dyDescent="0.25">
      <c r="A169" s="16">
        <v>40911</v>
      </c>
      <c r="B169" s="56">
        <v>2.0725388601035002E-3</v>
      </c>
      <c r="C169" s="56">
        <v>2.0725388601035002E-3</v>
      </c>
      <c r="D169" s="56">
        <f t="shared" si="2"/>
        <v>0</v>
      </c>
    </row>
    <row r="170" spans="1:4" x14ac:dyDescent="0.25">
      <c r="A170" s="16">
        <v>40912</v>
      </c>
      <c r="B170" s="56">
        <v>0</v>
      </c>
      <c r="C170" s="56">
        <v>0</v>
      </c>
      <c r="D170" s="56">
        <f t="shared" si="2"/>
        <v>0</v>
      </c>
    </row>
    <row r="171" spans="1:4" x14ac:dyDescent="0.25">
      <c r="A171" s="16">
        <v>40913</v>
      </c>
      <c r="B171" s="56">
        <v>0</v>
      </c>
      <c r="C171" s="56">
        <v>0</v>
      </c>
      <c r="D171" s="56">
        <f t="shared" si="2"/>
        <v>0</v>
      </c>
    </row>
    <row r="172" spans="1:4" x14ac:dyDescent="0.25">
      <c r="A172" s="16">
        <v>40914</v>
      </c>
      <c r="B172" s="56">
        <v>1.03412616339194E-3</v>
      </c>
      <c r="C172" s="56">
        <v>1.03412616339194E-3</v>
      </c>
      <c r="D172" s="56">
        <f t="shared" si="2"/>
        <v>0</v>
      </c>
    </row>
    <row r="173" spans="1:4" x14ac:dyDescent="0.25">
      <c r="A173" s="16">
        <v>40917</v>
      </c>
      <c r="B173" s="56">
        <v>0</v>
      </c>
      <c r="C173" s="56">
        <v>0</v>
      </c>
      <c r="D173" s="56">
        <f t="shared" si="2"/>
        <v>0</v>
      </c>
    </row>
    <row r="174" spans="1:4" x14ac:dyDescent="0.25">
      <c r="A174" s="16">
        <v>40918</v>
      </c>
      <c r="B174" s="56">
        <v>2.0661157024792799E-3</v>
      </c>
      <c r="C174" s="56">
        <v>2.0661157024792799E-3</v>
      </c>
      <c r="D174" s="56">
        <f t="shared" si="2"/>
        <v>0</v>
      </c>
    </row>
    <row r="175" spans="1:4" x14ac:dyDescent="0.25">
      <c r="A175" s="16">
        <v>40919</v>
      </c>
      <c r="B175" s="56">
        <v>1.03092783505176E-3</v>
      </c>
      <c r="C175" s="56">
        <v>1.03092783505176E-3</v>
      </c>
      <c r="D175" s="56">
        <f t="shared" si="2"/>
        <v>0</v>
      </c>
    </row>
    <row r="176" spans="1:4" x14ac:dyDescent="0.25">
      <c r="A176" s="16">
        <v>40920</v>
      </c>
      <c r="B176" s="56">
        <v>0</v>
      </c>
      <c r="C176" s="56">
        <v>0</v>
      </c>
      <c r="D176" s="56">
        <f t="shared" si="2"/>
        <v>0</v>
      </c>
    </row>
    <row r="177" spans="1:4" x14ac:dyDescent="0.25">
      <c r="A177" s="16">
        <v>40921</v>
      </c>
      <c r="B177" s="56">
        <v>0</v>
      </c>
      <c r="C177" s="56">
        <v>0</v>
      </c>
      <c r="D177" s="56">
        <f t="shared" si="2"/>
        <v>0</v>
      </c>
    </row>
    <row r="178" spans="1:4" x14ac:dyDescent="0.25">
      <c r="A178" s="16">
        <v>40925</v>
      </c>
      <c r="B178" s="56">
        <v>1.02986611740463E-3</v>
      </c>
      <c r="C178" s="56">
        <v>1.02986611740463E-3</v>
      </c>
      <c r="D178" s="56">
        <f t="shared" si="2"/>
        <v>0</v>
      </c>
    </row>
    <row r="179" spans="1:4" x14ac:dyDescent="0.25">
      <c r="A179" s="16">
        <v>40926</v>
      </c>
      <c r="B179" s="56">
        <v>0</v>
      </c>
      <c r="C179" s="56">
        <v>0</v>
      </c>
      <c r="D179" s="56">
        <f t="shared" si="2"/>
        <v>0</v>
      </c>
    </row>
    <row r="180" spans="1:4" x14ac:dyDescent="0.25">
      <c r="A180" s="16">
        <v>40927</v>
      </c>
      <c r="B180" s="56">
        <v>2.0576131687242202E-3</v>
      </c>
      <c r="C180" s="56">
        <v>2.0576131687242202E-3</v>
      </c>
      <c r="D180" s="56">
        <f t="shared" si="2"/>
        <v>0</v>
      </c>
    </row>
    <row r="181" spans="1:4" x14ac:dyDescent="0.25">
      <c r="A181" s="16">
        <v>40928</v>
      </c>
      <c r="B181" s="56">
        <v>1.0266940451744101E-3</v>
      </c>
      <c r="C181" s="56">
        <v>1.0266940451744101E-3</v>
      </c>
      <c r="D181" s="56">
        <f t="shared" si="2"/>
        <v>0</v>
      </c>
    </row>
    <row r="182" spans="1:4" x14ac:dyDescent="0.25">
      <c r="A182" s="16">
        <v>40931</v>
      </c>
      <c r="B182" s="56">
        <v>2.0512820512819099E-3</v>
      </c>
      <c r="C182" s="56">
        <v>2.0512820512819099E-3</v>
      </c>
      <c r="D182" s="56">
        <f t="shared" si="2"/>
        <v>0</v>
      </c>
    </row>
    <row r="183" spans="1:4" x14ac:dyDescent="0.25">
      <c r="A183" s="16">
        <v>40932</v>
      </c>
      <c r="B183" s="56">
        <v>0</v>
      </c>
      <c r="C183" s="56">
        <v>0</v>
      </c>
      <c r="D183" s="56">
        <f t="shared" si="2"/>
        <v>0</v>
      </c>
    </row>
    <row r="184" spans="1:4" x14ac:dyDescent="0.25">
      <c r="A184" s="16">
        <v>40933</v>
      </c>
      <c r="B184" s="56">
        <v>2.04708290685773E-3</v>
      </c>
      <c r="C184" s="56">
        <v>2.04708290685773E-3</v>
      </c>
      <c r="D184" s="56">
        <f t="shared" si="2"/>
        <v>0</v>
      </c>
    </row>
    <row r="185" spans="1:4" x14ac:dyDescent="0.25">
      <c r="A185" s="16">
        <v>40934</v>
      </c>
      <c r="B185" s="56">
        <v>1.02145045965285E-3</v>
      </c>
      <c r="C185" s="56">
        <v>1.02145045965285E-3</v>
      </c>
      <c r="D185" s="56">
        <f t="shared" si="2"/>
        <v>0</v>
      </c>
    </row>
    <row r="186" spans="1:4" x14ac:dyDescent="0.25">
      <c r="A186" s="16">
        <v>40935</v>
      </c>
      <c r="B186" s="56">
        <v>1.0204081632652099E-3</v>
      </c>
      <c r="C186" s="56">
        <v>1.0204081632652099E-3</v>
      </c>
      <c r="D186" s="56">
        <f t="shared" si="2"/>
        <v>0</v>
      </c>
    </row>
    <row r="187" spans="1:4" x14ac:dyDescent="0.25">
      <c r="A187" s="16">
        <v>40938</v>
      </c>
      <c r="B187" s="56">
        <v>-1.01936799184499E-3</v>
      </c>
      <c r="C187" s="56">
        <v>-1.01936799184499E-3</v>
      </c>
      <c r="D187" s="56">
        <f t="shared" si="2"/>
        <v>0</v>
      </c>
    </row>
    <row r="188" spans="1:4" x14ac:dyDescent="0.25">
      <c r="A188" s="16">
        <v>40939</v>
      </c>
      <c r="B188" s="56">
        <v>1.0204081632652099E-3</v>
      </c>
      <c r="C188" s="56">
        <v>1.0204081632652099E-3</v>
      </c>
      <c r="D188" s="56">
        <f t="shared" si="2"/>
        <v>0</v>
      </c>
    </row>
    <row r="189" spans="1:4" x14ac:dyDescent="0.25">
      <c r="A189" s="16">
        <v>40940</v>
      </c>
      <c r="B189" s="56">
        <v>1.0193679918450999E-3</v>
      </c>
      <c r="C189" s="56">
        <v>1.0193679918450999E-3</v>
      </c>
      <c r="D189" s="56">
        <f t="shared" si="2"/>
        <v>0</v>
      </c>
    </row>
    <row r="190" spans="1:4" x14ac:dyDescent="0.25">
      <c r="A190" s="16">
        <v>40941</v>
      </c>
      <c r="B190" s="56">
        <v>-1.01832993890016E-3</v>
      </c>
      <c r="C190" s="56">
        <v>-1.01832993890016E-3</v>
      </c>
      <c r="D190" s="56">
        <f t="shared" si="2"/>
        <v>0</v>
      </c>
    </row>
    <row r="191" spans="1:4" x14ac:dyDescent="0.25">
      <c r="A191" s="16">
        <v>40942</v>
      </c>
      <c r="B191" s="56">
        <v>3.0581039755350802E-3</v>
      </c>
      <c r="C191" s="56">
        <v>3.0581039755350802E-3</v>
      </c>
      <c r="D191" s="56">
        <f t="shared" si="2"/>
        <v>0</v>
      </c>
    </row>
    <row r="192" spans="1:4" x14ac:dyDescent="0.25">
      <c r="A192" s="16">
        <v>40945</v>
      </c>
      <c r="B192" s="56">
        <v>2.0325203252031798E-3</v>
      </c>
      <c r="C192" s="56">
        <v>2.0325203252031798E-3</v>
      </c>
      <c r="D192" s="56">
        <f t="shared" si="2"/>
        <v>0</v>
      </c>
    </row>
    <row r="193" spans="1:4" x14ac:dyDescent="0.25">
      <c r="A193" s="16">
        <v>40946</v>
      </c>
      <c r="B193" s="56">
        <v>1.0141987829614999E-3</v>
      </c>
      <c r="C193" s="56">
        <v>1.0141987829614999E-3</v>
      </c>
      <c r="D193" s="56">
        <f t="shared" si="2"/>
        <v>0</v>
      </c>
    </row>
    <row r="194" spans="1:4" x14ac:dyDescent="0.25">
      <c r="A194" s="16">
        <v>40947</v>
      </c>
      <c r="B194" s="56">
        <v>2.0263424518745E-3</v>
      </c>
      <c r="C194" s="56">
        <v>2.0263424518745E-3</v>
      </c>
      <c r="D194" s="56">
        <f t="shared" ref="D194:D257" si="3">B194-C194</f>
        <v>0</v>
      </c>
    </row>
    <row r="195" spans="1:4" x14ac:dyDescent="0.25">
      <c r="A195" s="16">
        <v>40948</v>
      </c>
      <c r="B195" s="56">
        <v>0</v>
      </c>
      <c r="C195" s="56">
        <v>0</v>
      </c>
      <c r="D195" s="56">
        <f t="shared" si="3"/>
        <v>0</v>
      </c>
    </row>
    <row r="196" spans="1:4" x14ac:dyDescent="0.25">
      <c r="A196" s="16">
        <v>40949</v>
      </c>
      <c r="B196" s="56">
        <v>-2.0222446916078299E-3</v>
      </c>
      <c r="C196" s="56">
        <v>-2.0222446916078299E-3</v>
      </c>
      <c r="D196" s="56">
        <f t="shared" si="3"/>
        <v>0</v>
      </c>
    </row>
    <row r="197" spans="1:4" x14ac:dyDescent="0.25">
      <c r="A197" s="16">
        <v>40952</v>
      </c>
      <c r="B197" s="56">
        <v>2.0263424518745E-3</v>
      </c>
      <c r="C197" s="56">
        <v>2.0263424518745E-3</v>
      </c>
      <c r="D197" s="56">
        <f t="shared" si="3"/>
        <v>0</v>
      </c>
    </row>
    <row r="198" spans="1:4" x14ac:dyDescent="0.25">
      <c r="A198" s="16">
        <v>40953</v>
      </c>
      <c r="B198" s="56">
        <v>0</v>
      </c>
      <c r="C198" s="56">
        <v>0</v>
      </c>
      <c r="D198" s="56">
        <f t="shared" si="3"/>
        <v>0</v>
      </c>
    </row>
    <row r="199" spans="1:4" x14ac:dyDescent="0.25">
      <c r="A199" s="16">
        <v>40954</v>
      </c>
      <c r="B199" s="56">
        <v>2.02224469160761E-3</v>
      </c>
      <c r="C199" s="56">
        <v>2.02224469160761E-3</v>
      </c>
      <c r="D199" s="56">
        <f t="shared" si="3"/>
        <v>0</v>
      </c>
    </row>
    <row r="200" spans="1:4" x14ac:dyDescent="0.25">
      <c r="A200" s="16">
        <v>40955</v>
      </c>
      <c r="B200" s="56">
        <v>-4.0363269424824599E-3</v>
      </c>
      <c r="C200" s="56">
        <v>-4.0363269424824599E-3</v>
      </c>
      <c r="D200" s="56">
        <f t="shared" si="3"/>
        <v>0</v>
      </c>
    </row>
    <row r="201" spans="1:4" x14ac:dyDescent="0.25">
      <c r="A201" s="16">
        <v>40956</v>
      </c>
      <c r="B201" s="56">
        <v>2.0263424518745E-3</v>
      </c>
      <c r="C201" s="56">
        <v>2.0263424518745E-3</v>
      </c>
      <c r="D201" s="56">
        <f t="shared" si="3"/>
        <v>0</v>
      </c>
    </row>
    <row r="202" spans="1:4" x14ac:dyDescent="0.25">
      <c r="A202" s="16">
        <v>40960</v>
      </c>
      <c r="B202" s="56">
        <v>1.01112234580381E-3</v>
      </c>
      <c r="C202" s="56">
        <v>1.01112234580381E-3</v>
      </c>
      <c r="D202" s="56">
        <f t="shared" si="3"/>
        <v>0</v>
      </c>
    </row>
    <row r="203" spans="1:4" x14ac:dyDescent="0.25">
      <c r="A203" s="16">
        <v>40961</v>
      </c>
      <c r="B203" s="56">
        <v>4.04040404040384E-3</v>
      </c>
      <c r="C203" s="56">
        <v>4.04040404040384E-3</v>
      </c>
      <c r="D203" s="56">
        <f t="shared" si="3"/>
        <v>0</v>
      </c>
    </row>
    <row r="204" spans="1:4" x14ac:dyDescent="0.25">
      <c r="A204" s="16">
        <v>40962</v>
      </c>
      <c r="B204" s="56">
        <v>1.00603621730389E-3</v>
      </c>
      <c r="C204" s="56">
        <v>1.00603621730389E-3</v>
      </c>
      <c r="D204" s="56">
        <f t="shared" si="3"/>
        <v>0</v>
      </c>
    </row>
    <row r="205" spans="1:4" x14ac:dyDescent="0.25">
      <c r="A205" s="16">
        <v>40963</v>
      </c>
      <c r="B205" s="56">
        <v>1.00502512562839E-3</v>
      </c>
      <c r="C205" s="56">
        <v>1.00502512562839E-3</v>
      </c>
      <c r="D205" s="56">
        <f t="shared" si="3"/>
        <v>0</v>
      </c>
    </row>
    <row r="206" spans="1:4" x14ac:dyDescent="0.25">
      <c r="A206" s="16">
        <v>40966</v>
      </c>
      <c r="B206" s="56">
        <v>-1.0040160642571501E-3</v>
      </c>
      <c r="C206" s="56">
        <v>-1.0040160642571501E-3</v>
      </c>
      <c r="D206" s="56">
        <f t="shared" si="3"/>
        <v>0</v>
      </c>
    </row>
    <row r="207" spans="1:4" x14ac:dyDescent="0.25">
      <c r="A207" s="16">
        <v>40967</v>
      </c>
      <c r="B207" s="56">
        <v>1.00502512562839E-3</v>
      </c>
      <c r="C207" s="56">
        <v>1.00502512562839E-3</v>
      </c>
      <c r="D207" s="56">
        <f t="shared" si="3"/>
        <v>0</v>
      </c>
    </row>
    <row r="208" spans="1:4" x14ac:dyDescent="0.25">
      <c r="A208" s="16">
        <v>40968</v>
      </c>
      <c r="B208" s="56">
        <v>2.0080321285140799E-3</v>
      </c>
      <c r="C208" s="56">
        <v>2.0080321285140799E-3</v>
      </c>
      <c r="D208" s="56">
        <f t="shared" si="3"/>
        <v>0</v>
      </c>
    </row>
    <row r="209" spans="1:4" x14ac:dyDescent="0.25">
      <c r="A209" s="16">
        <v>40969</v>
      </c>
      <c r="B209" s="56">
        <v>0</v>
      </c>
      <c r="C209" s="56">
        <v>0</v>
      </c>
      <c r="D209" s="56">
        <f t="shared" si="3"/>
        <v>0</v>
      </c>
    </row>
    <row r="210" spans="1:4" x14ac:dyDescent="0.25">
      <c r="A210" s="16">
        <v>40970</v>
      </c>
      <c r="B210" s="56">
        <v>1.0020040080160901E-3</v>
      </c>
      <c r="C210" s="56">
        <v>1.0020040080160901E-3</v>
      </c>
      <c r="D210" s="56">
        <f t="shared" si="3"/>
        <v>0</v>
      </c>
    </row>
    <row r="211" spans="1:4" x14ac:dyDescent="0.25">
      <c r="A211" s="16">
        <v>40973</v>
      </c>
      <c r="B211" s="56">
        <v>1.0010010010010899E-3</v>
      </c>
      <c r="C211" s="56">
        <v>1.0010010010010899E-3</v>
      </c>
      <c r="D211" s="56">
        <f t="shared" si="3"/>
        <v>0</v>
      </c>
    </row>
    <row r="212" spans="1:4" x14ac:dyDescent="0.25">
      <c r="A212" s="16">
        <v>40974</v>
      </c>
      <c r="B212" s="56">
        <v>-2E-3</v>
      </c>
      <c r="C212" s="56">
        <v>-2E-3</v>
      </c>
      <c r="D212" s="56">
        <f t="shared" si="3"/>
        <v>0</v>
      </c>
    </row>
    <row r="213" spans="1:4" x14ac:dyDescent="0.25">
      <c r="A213" s="16">
        <v>40975</v>
      </c>
      <c r="B213" s="56">
        <v>0</v>
      </c>
      <c r="C213" s="56">
        <v>0</v>
      </c>
      <c r="D213" s="56">
        <f t="shared" si="3"/>
        <v>0</v>
      </c>
    </row>
    <row r="214" spans="1:4" x14ac:dyDescent="0.25">
      <c r="A214" s="16">
        <v>40976</v>
      </c>
      <c r="B214" s="56">
        <v>1.0020040080160901E-3</v>
      </c>
      <c r="C214" s="56">
        <v>1.0020040080160901E-3</v>
      </c>
      <c r="D214" s="56">
        <f t="shared" si="3"/>
        <v>0</v>
      </c>
    </row>
    <row r="215" spans="1:4" x14ac:dyDescent="0.25">
      <c r="A215" s="16">
        <v>40977</v>
      </c>
      <c r="B215" s="56">
        <v>0</v>
      </c>
      <c r="C215" s="56">
        <v>0</v>
      </c>
      <c r="D215" s="56">
        <f t="shared" si="3"/>
        <v>0</v>
      </c>
    </row>
    <row r="216" spans="1:4" x14ac:dyDescent="0.25">
      <c r="A216" s="16">
        <v>40980</v>
      </c>
      <c r="B216" s="56">
        <v>0</v>
      </c>
      <c r="C216" s="56">
        <v>0</v>
      </c>
      <c r="D216" s="56">
        <f t="shared" si="3"/>
        <v>0</v>
      </c>
    </row>
    <row r="217" spans="1:4" x14ac:dyDescent="0.25">
      <c r="A217" s="16">
        <v>40981</v>
      </c>
      <c r="B217" s="56">
        <v>1.0010010010010899E-3</v>
      </c>
      <c r="C217" s="56">
        <v>1.0010010010010899E-3</v>
      </c>
      <c r="D217" s="56">
        <f t="shared" si="3"/>
        <v>0</v>
      </c>
    </row>
    <row r="218" spans="1:4" x14ac:dyDescent="0.25">
      <c r="A218" s="16">
        <v>40982</v>
      </c>
      <c r="B218" s="56">
        <v>9.9999999999989008E-4</v>
      </c>
      <c r="C218" s="56">
        <v>9.9999999999989008E-4</v>
      </c>
      <c r="D218" s="56">
        <f t="shared" si="3"/>
        <v>0</v>
      </c>
    </row>
    <row r="219" spans="1:4" x14ac:dyDescent="0.25">
      <c r="A219" s="16">
        <v>40983</v>
      </c>
      <c r="B219" s="56">
        <v>0</v>
      </c>
      <c r="C219" s="56">
        <v>0</v>
      </c>
      <c r="D219" s="56">
        <f t="shared" si="3"/>
        <v>0</v>
      </c>
    </row>
    <row r="220" spans="1:4" x14ac:dyDescent="0.25">
      <c r="A220" s="16">
        <v>40984</v>
      </c>
      <c r="B220" s="56">
        <v>0</v>
      </c>
      <c r="C220" s="56">
        <v>0</v>
      </c>
      <c r="D220" s="56">
        <f t="shared" si="3"/>
        <v>0</v>
      </c>
    </row>
    <row r="221" spans="1:4" x14ac:dyDescent="0.25">
      <c r="A221" s="16">
        <v>40987</v>
      </c>
      <c r="B221" s="56">
        <v>9.9900099900107598E-4</v>
      </c>
      <c r="C221" s="56">
        <v>9.9900099900107598E-4</v>
      </c>
      <c r="D221" s="56">
        <f t="shared" si="3"/>
        <v>0</v>
      </c>
    </row>
    <row r="222" spans="1:4" x14ac:dyDescent="0.25">
      <c r="A222" s="16">
        <v>40988</v>
      </c>
      <c r="B222" s="56">
        <v>9.9800399201588298E-4</v>
      </c>
      <c r="C222" s="56">
        <v>9.9800399201588298E-4</v>
      </c>
      <c r="D222" s="56">
        <f t="shared" si="3"/>
        <v>0</v>
      </c>
    </row>
    <row r="223" spans="1:4" x14ac:dyDescent="0.25">
      <c r="A223" s="16">
        <v>40989</v>
      </c>
      <c r="B223" s="56">
        <v>-9.9700897308074897E-4</v>
      </c>
      <c r="C223" s="56">
        <v>-9.9700897308074897E-4</v>
      </c>
      <c r="D223" s="56">
        <f t="shared" si="3"/>
        <v>0</v>
      </c>
    </row>
    <row r="224" spans="1:4" x14ac:dyDescent="0.25">
      <c r="A224" s="16">
        <v>40990</v>
      </c>
      <c r="B224" s="56">
        <v>9.9800399201588298E-4</v>
      </c>
      <c r="C224" s="56">
        <v>9.9800399201588298E-4</v>
      </c>
      <c r="D224" s="56">
        <f t="shared" si="3"/>
        <v>0</v>
      </c>
    </row>
    <row r="225" spans="1:4" x14ac:dyDescent="0.25">
      <c r="A225" s="16">
        <v>40991</v>
      </c>
      <c r="B225" s="56">
        <v>-9.9700897308074897E-4</v>
      </c>
      <c r="C225" s="56">
        <v>-9.9700897308074897E-4</v>
      </c>
      <c r="D225" s="56">
        <f t="shared" si="3"/>
        <v>0</v>
      </c>
    </row>
    <row r="226" spans="1:4" x14ac:dyDescent="0.25">
      <c r="A226" s="16">
        <v>40994</v>
      </c>
      <c r="B226" s="56">
        <v>9.9800399201588298E-4</v>
      </c>
      <c r="C226" s="56">
        <v>9.9800399201588298E-4</v>
      </c>
      <c r="D226" s="56">
        <f t="shared" si="3"/>
        <v>0</v>
      </c>
    </row>
    <row r="227" spans="1:4" x14ac:dyDescent="0.25">
      <c r="A227" s="16">
        <v>40995</v>
      </c>
      <c r="B227" s="56">
        <v>0</v>
      </c>
      <c r="C227" s="56">
        <v>0</v>
      </c>
      <c r="D227" s="56">
        <f t="shared" si="3"/>
        <v>0</v>
      </c>
    </row>
    <row r="228" spans="1:4" x14ac:dyDescent="0.25">
      <c r="A228" s="16">
        <v>40996</v>
      </c>
      <c r="B228" s="56">
        <v>0</v>
      </c>
      <c r="C228" s="56">
        <v>0</v>
      </c>
      <c r="D228" s="56">
        <f t="shared" si="3"/>
        <v>0</v>
      </c>
    </row>
    <row r="229" spans="1:4" x14ac:dyDescent="0.25">
      <c r="A229" s="16">
        <v>40997</v>
      </c>
      <c r="B229" s="56">
        <v>-9.9700897308074897E-4</v>
      </c>
      <c r="C229" s="56">
        <v>-9.9700897308074897E-4</v>
      </c>
      <c r="D229" s="56">
        <f t="shared" si="3"/>
        <v>0</v>
      </c>
    </row>
    <row r="230" spans="1:4" x14ac:dyDescent="0.25">
      <c r="A230" s="16">
        <v>40998</v>
      </c>
      <c r="B230" s="56">
        <v>1.9960079840319902E-3</v>
      </c>
      <c r="C230" s="56">
        <v>1.9960079840319902E-3</v>
      </c>
      <c r="D230" s="56">
        <f t="shared" si="3"/>
        <v>0</v>
      </c>
    </row>
    <row r="231" spans="1:4" x14ac:dyDescent="0.25">
      <c r="A231" s="16">
        <v>41001</v>
      </c>
      <c r="B231" s="56">
        <v>0</v>
      </c>
      <c r="C231" s="56">
        <v>0</v>
      </c>
      <c r="D231" s="56">
        <f t="shared" si="3"/>
        <v>0</v>
      </c>
    </row>
    <row r="232" spans="1:4" x14ac:dyDescent="0.25">
      <c r="A232" s="16">
        <v>41002</v>
      </c>
      <c r="B232" s="56">
        <v>0</v>
      </c>
      <c r="C232" s="56">
        <v>0</v>
      </c>
      <c r="D232" s="56">
        <f t="shared" si="3"/>
        <v>0</v>
      </c>
    </row>
    <row r="233" spans="1:4" x14ac:dyDescent="0.25">
      <c r="A233" s="16">
        <v>41003</v>
      </c>
      <c r="B233" s="56">
        <v>-9.9601593625497898E-4</v>
      </c>
      <c r="C233" s="56">
        <v>-9.9601593625497898E-4</v>
      </c>
      <c r="D233" s="56">
        <f t="shared" si="3"/>
        <v>0</v>
      </c>
    </row>
    <row r="234" spans="1:4" x14ac:dyDescent="0.25">
      <c r="A234" s="16">
        <v>41004</v>
      </c>
      <c r="B234" s="56">
        <v>0</v>
      </c>
      <c r="C234" s="56">
        <v>0</v>
      </c>
      <c r="D234" s="56">
        <f t="shared" si="3"/>
        <v>0</v>
      </c>
    </row>
    <row r="235" spans="1:4" x14ac:dyDescent="0.25">
      <c r="A235" s="16">
        <v>41005</v>
      </c>
      <c r="B235" s="56">
        <v>0</v>
      </c>
      <c r="C235" s="56" t="s">
        <v>77</v>
      </c>
      <c r="D235" s="56" t="e">
        <f t="shared" si="3"/>
        <v>#VALUE!</v>
      </c>
    </row>
    <row r="236" spans="1:4" x14ac:dyDescent="0.25">
      <c r="A236" s="16">
        <v>41008</v>
      </c>
      <c r="B236" s="56">
        <v>-1.9940179461615001E-3</v>
      </c>
      <c r="C236" s="56">
        <v>-1.9940179461615001E-3</v>
      </c>
      <c r="D236" s="56">
        <f t="shared" si="3"/>
        <v>0</v>
      </c>
    </row>
    <row r="237" spans="1:4" x14ac:dyDescent="0.25">
      <c r="A237" s="16">
        <v>41009</v>
      </c>
      <c r="B237" s="56">
        <v>0</v>
      </c>
      <c r="C237" s="56">
        <v>0</v>
      </c>
      <c r="D237" s="56">
        <f t="shared" si="3"/>
        <v>0</v>
      </c>
    </row>
    <row r="238" spans="1:4" x14ac:dyDescent="0.25">
      <c r="A238" s="16">
        <v>41010</v>
      </c>
      <c r="B238" s="56">
        <v>0</v>
      </c>
      <c r="C238" s="56">
        <v>0</v>
      </c>
      <c r="D238" s="56">
        <f t="shared" si="3"/>
        <v>0</v>
      </c>
    </row>
    <row r="239" spans="1:4" x14ac:dyDescent="0.25">
      <c r="A239" s="16">
        <v>41011</v>
      </c>
      <c r="B239" s="56">
        <v>-9.9900099900096496E-4</v>
      </c>
      <c r="C239" s="56">
        <v>-9.9900099900096496E-4</v>
      </c>
      <c r="D239" s="56">
        <f t="shared" si="3"/>
        <v>0</v>
      </c>
    </row>
    <row r="240" spans="1:4" x14ac:dyDescent="0.25">
      <c r="A240" s="16">
        <v>41012</v>
      </c>
      <c r="B240" s="56">
        <v>9.9999999999989008E-4</v>
      </c>
      <c r="C240" s="56">
        <v>9.9999999999989008E-4</v>
      </c>
      <c r="D240" s="56">
        <f t="shared" si="3"/>
        <v>0</v>
      </c>
    </row>
    <row r="241" spans="1:4" x14ac:dyDescent="0.25">
      <c r="A241" s="16">
        <v>41015</v>
      </c>
      <c r="B241" s="56">
        <v>0</v>
      </c>
      <c r="C241" s="56">
        <v>0</v>
      </c>
      <c r="D241" s="56">
        <f t="shared" si="3"/>
        <v>0</v>
      </c>
    </row>
    <row r="242" spans="1:4" x14ac:dyDescent="0.25">
      <c r="A242" s="16">
        <v>41016</v>
      </c>
      <c r="B242" s="56">
        <v>0</v>
      </c>
      <c r="C242" s="56">
        <v>0</v>
      </c>
      <c r="D242" s="56">
        <f t="shared" si="3"/>
        <v>0</v>
      </c>
    </row>
    <row r="243" spans="1:4" x14ac:dyDescent="0.25">
      <c r="A243" s="16">
        <v>41017</v>
      </c>
      <c r="B243" s="56">
        <v>9.9900099900107598E-4</v>
      </c>
      <c r="C243" s="56">
        <v>9.9900099900107598E-4</v>
      </c>
      <c r="D243" s="56">
        <f t="shared" si="3"/>
        <v>0</v>
      </c>
    </row>
    <row r="244" spans="1:4" x14ac:dyDescent="0.25">
      <c r="A244" s="16">
        <v>41018</v>
      </c>
      <c r="B244" s="56">
        <v>9.9800399201588298E-4</v>
      </c>
      <c r="C244" s="56">
        <v>9.9800399201588298E-4</v>
      </c>
      <c r="D244" s="56">
        <f t="shared" si="3"/>
        <v>0</v>
      </c>
    </row>
    <row r="245" spans="1:4" x14ac:dyDescent="0.25">
      <c r="A245" s="16">
        <v>41019</v>
      </c>
      <c r="B245" s="56">
        <v>0</v>
      </c>
      <c r="C245" s="56">
        <v>0</v>
      </c>
      <c r="D245" s="56">
        <f t="shared" si="3"/>
        <v>0</v>
      </c>
    </row>
    <row r="246" spans="1:4" x14ac:dyDescent="0.25">
      <c r="A246" s="16">
        <v>41022</v>
      </c>
      <c r="B246" s="56">
        <v>9.9700897308063795E-4</v>
      </c>
      <c r="C246" s="56">
        <v>9.9700897308063795E-4</v>
      </c>
      <c r="D246" s="56">
        <f t="shared" si="3"/>
        <v>0</v>
      </c>
    </row>
    <row r="247" spans="1:4" x14ac:dyDescent="0.25">
      <c r="A247" s="16">
        <v>41023</v>
      </c>
      <c r="B247" s="56">
        <v>0</v>
      </c>
      <c r="C247" s="56">
        <v>0</v>
      </c>
      <c r="D247" s="56">
        <f t="shared" si="3"/>
        <v>0</v>
      </c>
    </row>
    <row r="248" spans="1:4" x14ac:dyDescent="0.25">
      <c r="A248" s="16">
        <v>41024</v>
      </c>
      <c r="B248" s="56">
        <v>0</v>
      </c>
      <c r="C248" s="56">
        <v>0</v>
      </c>
      <c r="D248" s="56">
        <f t="shared" si="3"/>
        <v>0</v>
      </c>
    </row>
    <row r="249" spans="1:4" x14ac:dyDescent="0.25">
      <c r="A249" s="16">
        <v>41025</v>
      </c>
      <c r="B249" s="56">
        <v>9.9601593625520102E-4</v>
      </c>
      <c r="C249" s="56">
        <v>9.9601593625520102E-4</v>
      </c>
      <c r="D249" s="56">
        <f t="shared" si="3"/>
        <v>0</v>
      </c>
    </row>
    <row r="250" spans="1:4" x14ac:dyDescent="0.25">
      <c r="A250" s="16">
        <v>41026</v>
      </c>
      <c r="B250" s="56">
        <v>0</v>
      </c>
      <c r="C250" s="56">
        <v>0</v>
      </c>
      <c r="D250" s="56">
        <f t="shared" si="3"/>
        <v>0</v>
      </c>
    </row>
    <row r="251" spans="1:4" x14ac:dyDescent="0.25">
      <c r="A251" s="16">
        <v>41029</v>
      </c>
      <c r="B251" s="56">
        <v>9.9502487562186403E-4</v>
      </c>
      <c r="C251" s="56">
        <v>9.9502487562186403E-4</v>
      </c>
      <c r="D251" s="56">
        <f t="shared" si="3"/>
        <v>0</v>
      </c>
    </row>
    <row r="252" spans="1:4" x14ac:dyDescent="0.25">
      <c r="A252" s="16">
        <v>41030</v>
      </c>
      <c r="B252" s="56">
        <v>9.9403578528822799E-4</v>
      </c>
      <c r="C252" s="56">
        <v>9.9403578528822799E-4</v>
      </c>
      <c r="D252" s="56">
        <f t="shared" si="3"/>
        <v>0</v>
      </c>
    </row>
    <row r="253" spans="1:4" x14ac:dyDescent="0.25">
      <c r="A253" s="16">
        <v>41031</v>
      </c>
      <c r="B253" s="56">
        <v>9.9304865938432108E-4</v>
      </c>
      <c r="C253" s="56">
        <v>9.9304865938432108E-4</v>
      </c>
      <c r="D253" s="56">
        <f t="shared" si="3"/>
        <v>0</v>
      </c>
    </row>
    <row r="254" spans="1:4" x14ac:dyDescent="0.25">
      <c r="A254" s="16">
        <v>41032</v>
      </c>
      <c r="B254" s="56">
        <v>9.9206349206348897E-4</v>
      </c>
      <c r="C254" s="56">
        <v>9.9206349206348897E-4</v>
      </c>
      <c r="D254" s="56">
        <f t="shared" si="3"/>
        <v>0</v>
      </c>
    </row>
    <row r="255" spans="1:4" x14ac:dyDescent="0.25">
      <c r="A255" s="16">
        <v>41033</v>
      </c>
      <c r="B255" s="56">
        <v>0</v>
      </c>
      <c r="C255" s="56">
        <v>0</v>
      </c>
      <c r="D255" s="56">
        <f t="shared" si="3"/>
        <v>0</v>
      </c>
    </row>
    <row r="256" spans="1:4" x14ac:dyDescent="0.25">
      <c r="A256" s="16">
        <v>41036</v>
      </c>
      <c r="B256" s="56">
        <v>-9.9108027750249893E-4</v>
      </c>
      <c r="C256" s="56">
        <v>-9.9108027750249893E-4</v>
      </c>
      <c r="D256" s="56">
        <f t="shared" si="3"/>
        <v>0</v>
      </c>
    </row>
    <row r="257" spans="1:4" x14ac:dyDescent="0.25">
      <c r="A257" s="16">
        <v>41037</v>
      </c>
      <c r="B257" s="56">
        <v>9.9206349206348897E-4</v>
      </c>
      <c r="C257" s="56">
        <v>9.9206349206348897E-4</v>
      </c>
      <c r="D257" s="56">
        <f t="shared" si="3"/>
        <v>0</v>
      </c>
    </row>
    <row r="258" spans="1:4" x14ac:dyDescent="0.25">
      <c r="A258" s="16">
        <v>41038</v>
      </c>
      <c r="B258" s="56">
        <v>-9.9108027750249893E-4</v>
      </c>
      <c r="C258" s="56">
        <v>-9.9108027750249893E-4</v>
      </c>
      <c r="D258" s="56">
        <f t="shared" ref="D258:D321" si="4">B258-C258</f>
        <v>0</v>
      </c>
    </row>
    <row r="259" spans="1:4" x14ac:dyDescent="0.25">
      <c r="A259" s="16">
        <v>41039</v>
      </c>
      <c r="B259" s="56">
        <v>0</v>
      </c>
      <c r="C259" s="56">
        <v>0</v>
      </c>
      <c r="D259" s="56">
        <f t="shared" si="4"/>
        <v>0</v>
      </c>
    </row>
    <row r="260" spans="1:4" x14ac:dyDescent="0.25">
      <c r="A260" s="16">
        <v>41040</v>
      </c>
      <c r="B260" s="56">
        <v>0</v>
      </c>
      <c r="C260" s="56">
        <v>0</v>
      </c>
      <c r="D260" s="56">
        <f t="shared" si="4"/>
        <v>0</v>
      </c>
    </row>
    <row r="261" spans="1:4" x14ac:dyDescent="0.25">
      <c r="A261" s="16">
        <v>41043</v>
      </c>
      <c r="B261" s="56">
        <v>-1.9841269841269801E-3</v>
      </c>
      <c r="C261" s="56">
        <v>-1.9841269841269801E-3</v>
      </c>
      <c r="D261" s="56">
        <f t="shared" si="4"/>
        <v>0</v>
      </c>
    </row>
    <row r="262" spans="1:4" x14ac:dyDescent="0.25">
      <c r="A262" s="16">
        <v>41044</v>
      </c>
      <c r="B262" s="56">
        <v>0</v>
      </c>
      <c r="C262" s="56">
        <v>0</v>
      </c>
      <c r="D262" s="56">
        <f t="shared" si="4"/>
        <v>0</v>
      </c>
    </row>
    <row r="263" spans="1:4" x14ac:dyDescent="0.25">
      <c r="A263" s="16">
        <v>41045</v>
      </c>
      <c r="B263" s="56">
        <v>-9.9403578528822799E-4</v>
      </c>
      <c r="C263" s="56">
        <v>-9.9403578528822799E-4</v>
      </c>
      <c r="D263" s="56">
        <f t="shared" si="4"/>
        <v>0</v>
      </c>
    </row>
    <row r="264" spans="1:4" x14ac:dyDescent="0.25">
      <c r="A264" s="16">
        <v>41046</v>
      </c>
      <c r="B264" s="56">
        <v>-2.98507462686581E-3</v>
      </c>
      <c r="C264" s="56">
        <v>-2.98507462686581E-3</v>
      </c>
      <c r="D264" s="56">
        <f t="shared" si="4"/>
        <v>0</v>
      </c>
    </row>
    <row r="265" spans="1:4" x14ac:dyDescent="0.25">
      <c r="A265" s="16">
        <v>41047</v>
      </c>
      <c r="B265" s="56">
        <v>-1.99600798403188E-3</v>
      </c>
      <c r="C265" s="56">
        <v>-1.99600798403188E-3</v>
      </c>
      <c r="D265" s="56">
        <f t="shared" si="4"/>
        <v>0</v>
      </c>
    </row>
    <row r="266" spans="1:4" x14ac:dyDescent="0.25">
      <c r="A266" s="16">
        <v>41050</v>
      </c>
      <c r="B266" s="56">
        <v>-2E-3</v>
      </c>
      <c r="C266" s="56">
        <v>-2E-3</v>
      </c>
      <c r="D266" s="56">
        <f t="shared" si="4"/>
        <v>0</v>
      </c>
    </row>
    <row r="267" spans="1:4" x14ac:dyDescent="0.25">
      <c r="A267" s="16">
        <v>41051</v>
      </c>
      <c r="B267" s="56">
        <v>0</v>
      </c>
      <c r="C267" s="56">
        <v>0</v>
      </c>
      <c r="D267" s="56">
        <f t="shared" si="4"/>
        <v>0</v>
      </c>
    </row>
    <row r="268" spans="1:4" x14ac:dyDescent="0.25">
      <c r="A268" s="16">
        <v>41052</v>
      </c>
      <c r="B268" s="56">
        <v>-1.0020040080159799E-3</v>
      </c>
      <c r="C268" s="56">
        <v>-1.0020040080159799E-3</v>
      </c>
      <c r="D268" s="56">
        <f t="shared" si="4"/>
        <v>0</v>
      </c>
    </row>
    <row r="269" spans="1:4" x14ac:dyDescent="0.25">
      <c r="A269" s="16">
        <v>41053</v>
      </c>
      <c r="B269" s="56">
        <v>1.00300902708117E-3</v>
      </c>
      <c r="C269" s="56">
        <v>1.00300902708117E-3</v>
      </c>
      <c r="D269" s="56">
        <f t="shared" si="4"/>
        <v>0</v>
      </c>
    </row>
    <row r="270" spans="1:4" x14ac:dyDescent="0.25">
      <c r="A270" s="16">
        <v>41054</v>
      </c>
      <c r="B270" s="56">
        <v>-1.0020040080159799E-3</v>
      </c>
      <c r="C270" s="56">
        <v>-1.0020040080159799E-3</v>
      </c>
      <c r="D270" s="56">
        <f t="shared" si="4"/>
        <v>0</v>
      </c>
    </row>
    <row r="271" spans="1:4" x14ac:dyDescent="0.25">
      <c r="A271" s="16">
        <v>41058</v>
      </c>
      <c r="B271" s="56">
        <v>0</v>
      </c>
      <c r="C271" s="56">
        <v>0</v>
      </c>
      <c r="D271" s="56">
        <f t="shared" si="4"/>
        <v>0</v>
      </c>
    </row>
    <row r="272" spans="1:4" x14ac:dyDescent="0.25">
      <c r="A272" s="16">
        <v>41059</v>
      </c>
      <c r="B272" s="56">
        <v>-1.00300902708117E-3</v>
      </c>
      <c r="C272" s="56">
        <v>-1.00300902708117E-3</v>
      </c>
      <c r="D272" s="56">
        <f t="shared" si="4"/>
        <v>0</v>
      </c>
    </row>
    <row r="273" spans="1:4" x14ac:dyDescent="0.25">
      <c r="A273" s="16">
        <v>41060</v>
      </c>
      <c r="B273" s="56">
        <v>-1.0040160642571501E-3</v>
      </c>
      <c r="C273" s="56">
        <v>-1.0040160642571501E-3</v>
      </c>
      <c r="D273" s="56">
        <f t="shared" si="4"/>
        <v>0</v>
      </c>
    </row>
    <row r="274" spans="1:4" x14ac:dyDescent="0.25">
      <c r="A274" s="16">
        <v>41061</v>
      </c>
      <c r="B274" s="56">
        <v>-2.01005025125622E-3</v>
      </c>
      <c r="C274" s="56">
        <v>-2.01005025125622E-3</v>
      </c>
      <c r="D274" s="56">
        <f t="shared" si="4"/>
        <v>0</v>
      </c>
    </row>
    <row r="275" spans="1:4" x14ac:dyDescent="0.25">
      <c r="A275" s="16">
        <v>41064</v>
      </c>
      <c r="B275" s="56">
        <v>-1.00704934541795E-3</v>
      </c>
      <c r="C275" s="56">
        <v>-1.00704934541795E-3</v>
      </c>
      <c r="D275" s="56">
        <f t="shared" si="4"/>
        <v>0</v>
      </c>
    </row>
    <row r="276" spans="1:4" x14ac:dyDescent="0.25">
      <c r="A276" s="16">
        <v>41065</v>
      </c>
      <c r="B276" s="56">
        <v>-1.0080645161289999E-3</v>
      </c>
      <c r="C276" s="56">
        <v>-1.0080645161289999E-3</v>
      </c>
      <c r="D276" s="56">
        <f t="shared" si="4"/>
        <v>0</v>
      </c>
    </row>
    <row r="277" spans="1:4" x14ac:dyDescent="0.25">
      <c r="A277" s="16">
        <v>41066</v>
      </c>
      <c r="B277" s="56">
        <v>1.00908173562053E-3</v>
      </c>
      <c r="C277" s="56">
        <v>1.00908173562053E-3</v>
      </c>
      <c r="D277" s="56">
        <f t="shared" si="4"/>
        <v>0</v>
      </c>
    </row>
    <row r="278" spans="1:4" x14ac:dyDescent="0.25">
      <c r="A278" s="16">
        <v>41067</v>
      </c>
      <c r="B278" s="56">
        <v>1.0080645161289999E-3</v>
      </c>
      <c r="C278" s="56">
        <v>1.0080645161289999E-3</v>
      </c>
      <c r="D278" s="56">
        <f t="shared" si="4"/>
        <v>0</v>
      </c>
    </row>
    <row r="279" spans="1:4" x14ac:dyDescent="0.25">
      <c r="A279" s="16">
        <v>41068</v>
      </c>
      <c r="B279" s="56">
        <v>0</v>
      </c>
      <c r="C279" s="56">
        <v>0</v>
      </c>
      <c r="D279" s="56">
        <f t="shared" si="4"/>
        <v>0</v>
      </c>
    </row>
    <row r="280" spans="1:4" x14ac:dyDescent="0.25">
      <c r="A280" s="16">
        <v>41071</v>
      </c>
      <c r="B280" s="56">
        <v>0</v>
      </c>
      <c r="C280" s="56">
        <v>0</v>
      </c>
      <c r="D280" s="56">
        <f t="shared" si="4"/>
        <v>0</v>
      </c>
    </row>
    <row r="281" spans="1:4" x14ac:dyDescent="0.25">
      <c r="A281" s="16">
        <v>41072</v>
      </c>
      <c r="B281" s="56">
        <v>-1.00704934541795E-3</v>
      </c>
      <c r="C281" s="56">
        <v>-1.00704934541795E-3</v>
      </c>
      <c r="D281" s="56">
        <f t="shared" si="4"/>
        <v>0</v>
      </c>
    </row>
    <row r="282" spans="1:4" x14ac:dyDescent="0.25">
      <c r="A282" s="16">
        <v>41073</v>
      </c>
      <c r="B282" s="56">
        <v>-1.0080645161289999E-3</v>
      </c>
      <c r="C282" s="56">
        <v>-1.0080645161289999E-3</v>
      </c>
      <c r="D282" s="56">
        <f t="shared" si="4"/>
        <v>0</v>
      </c>
    </row>
    <row r="283" spans="1:4" x14ac:dyDescent="0.25">
      <c r="A283" s="16">
        <v>41074</v>
      </c>
      <c r="B283" s="56">
        <v>1.00908173562053E-3</v>
      </c>
      <c r="C283" s="56">
        <v>1.00908173562053E-3</v>
      </c>
      <c r="D283" s="56">
        <f t="shared" si="4"/>
        <v>0</v>
      </c>
    </row>
    <row r="284" spans="1:4" x14ac:dyDescent="0.25">
      <c r="A284" s="16">
        <v>41075</v>
      </c>
      <c r="B284" s="56">
        <v>0</v>
      </c>
      <c r="C284" s="56">
        <v>0</v>
      </c>
      <c r="D284" s="56">
        <f t="shared" si="4"/>
        <v>0</v>
      </c>
    </row>
    <row r="285" spans="1:4" x14ac:dyDescent="0.25">
      <c r="A285" s="16">
        <v>41078</v>
      </c>
      <c r="B285" s="56">
        <v>-1.0080645161289999E-3</v>
      </c>
      <c r="C285" s="56">
        <v>-1.0080645161289999E-3</v>
      </c>
      <c r="D285" s="56">
        <f t="shared" si="4"/>
        <v>0</v>
      </c>
    </row>
    <row r="286" spans="1:4" x14ac:dyDescent="0.25">
      <c r="A286" s="16">
        <v>41079</v>
      </c>
      <c r="B286" s="56">
        <v>2.01816347124106E-3</v>
      </c>
      <c r="C286" s="56">
        <v>2.01816347124106E-3</v>
      </c>
      <c r="D286" s="56">
        <f t="shared" si="4"/>
        <v>0</v>
      </c>
    </row>
    <row r="287" spans="1:4" x14ac:dyDescent="0.25">
      <c r="A287" s="16">
        <v>41080</v>
      </c>
      <c r="B287" s="56">
        <v>1.00704934541795E-3</v>
      </c>
      <c r="C287" s="56">
        <v>1.00704934541795E-3</v>
      </c>
      <c r="D287" s="56">
        <f t="shared" si="4"/>
        <v>0</v>
      </c>
    </row>
    <row r="288" spans="1:4" x14ac:dyDescent="0.25">
      <c r="A288" s="16">
        <v>41081</v>
      </c>
      <c r="B288" s="56">
        <v>0</v>
      </c>
      <c r="C288" s="56">
        <v>0</v>
      </c>
      <c r="D288" s="56">
        <f t="shared" si="4"/>
        <v>0</v>
      </c>
    </row>
    <row r="289" spans="1:4" x14ac:dyDescent="0.25">
      <c r="A289" s="16">
        <v>41082</v>
      </c>
      <c r="B289" s="56">
        <v>0</v>
      </c>
      <c r="C289" s="56">
        <v>0</v>
      </c>
      <c r="D289" s="56">
        <f t="shared" si="4"/>
        <v>0</v>
      </c>
    </row>
    <row r="290" spans="1:4" x14ac:dyDescent="0.25">
      <c r="A290" s="16">
        <v>41085</v>
      </c>
      <c r="B290" s="56">
        <v>0</v>
      </c>
      <c r="C290" s="56">
        <v>0</v>
      </c>
      <c r="D290" s="56">
        <f t="shared" si="4"/>
        <v>0</v>
      </c>
    </row>
    <row r="291" spans="1:4" x14ac:dyDescent="0.25">
      <c r="A291" s="16">
        <v>41086</v>
      </c>
      <c r="B291" s="56">
        <v>0</v>
      </c>
      <c r="C291" s="56">
        <v>0</v>
      </c>
      <c r="D291" s="56">
        <f t="shared" si="4"/>
        <v>0</v>
      </c>
    </row>
    <row r="292" spans="1:4" x14ac:dyDescent="0.25">
      <c r="A292" s="16">
        <v>41087</v>
      </c>
      <c r="B292" s="56">
        <v>1.00603621730389E-3</v>
      </c>
      <c r="C292" s="56">
        <v>1.00603621730389E-3</v>
      </c>
      <c r="D292" s="56">
        <f t="shared" si="4"/>
        <v>0</v>
      </c>
    </row>
    <row r="293" spans="1:4" x14ac:dyDescent="0.25">
      <c r="A293" s="16">
        <v>41088</v>
      </c>
      <c r="B293" s="56">
        <v>0</v>
      </c>
      <c r="C293" s="56">
        <v>0</v>
      </c>
      <c r="D293" s="56">
        <f t="shared" si="4"/>
        <v>0</v>
      </c>
    </row>
    <row r="294" spans="1:4" x14ac:dyDescent="0.25">
      <c r="A294" s="16">
        <v>41089</v>
      </c>
      <c r="B294" s="56">
        <v>1.00502512562839E-3</v>
      </c>
      <c r="C294" s="56">
        <v>1.00502512562839E-3</v>
      </c>
      <c r="D294" s="56">
        <f t="shared" si="4"/>
        <v>0</v>
      </c>
    </row>
    <row r="295" spans="1:4" x14ac:dyDescent="0.25">
      <c r="A295" s="16">
        <v>41092</v>
      </c>
      <c r="B295" s="56">
        <v>2.0080321285140799E-3</v>
      </c>
      <c r="C295" s="56">
        <v>2.0080321285140799E-3</v>
      </c>
      <c r="D295" s="56">
        <f t="shared" si="4"/>
        <v>0</v>
      </c>
    </row>
    <row r="296" spans="1:4" x14ac:dyDescent="0.25">
      <c r="A296" s="16">
        <v>41093</v>
      </c>
      <c r="B296" s="56">
        <v>1.0020040080160901E-3</v>
      </c>
      <c r="C296" s="56">
        <v>1.0020040080160901E-3</v>
      </c>
      <c r="D296" s="56">
        <f t="shared" si="4"/>
        <v>0</v>
      </c>
    </row>
    <row r="297" spans="1:4" x14ac:dyDescent="0.25">
      <c r="A297" s="16">
        <v>41095</v>
      </c>
      <c r="B297" s="56">
        <v>1.0010010010010899E-3</v>
      </c>
      <c r="C297" s="56">
        <v>1.0010010010010899E-3</v>
      </c>
      <c r="D297" s="56">
        <f t="shared" si="4"/>
        <v>0</v>
      </c>
    </row>
    <row r="298" spans="1:4" x14ac:dyDescent="0.25">
      <c r="A298" s="16">
        <v>41096</v>
      </c>
      <c r="B298" s="56">
        <v>9.9999999999989008E-4</v>
      </c>
      <c r="C298" s="56">
        <v>9.9999999999989008E-4</v>
      </c>
      <c r="D298" s="56">
        <f t="shared" si="4"/>
        <v>0</v>
      </c>
    </row>
    <row r="299" spans="1:4" x14ac:dyDescent="0.25">
      <c r="A299" s="16">
        <v>41099</v>
      </c>
      <c r="B299" s="56">
        <v>-9.9900099900096496E-4</v>
      </c>
      <c r="C299" s="56">
        <v>-9.9900099900096496E-4</v>
      </c>
      <c r="D299" s="56">
        <f t="shared" si="4"/>
        <v>0</v>
      </c>
    </row>
    <row r="300" spans="1:4" x14ac:dyDescent="0.25">
      <c r="A300" s="16">
        <v>41100</v>
      </c>
      <c r="B300" s="56">
        <v>9.9999999999989008E-4</v>
      </c>
      <c r="C300" s="56">
        <v>9.9999999999989008E-4</v>
      </c>
      <c r="D300" s="56">
        <f t="shared" si="4"/>
        <v>0</v>
      </c>
    </row>
    <row r="301" spans="1:4" x14ac:dyDescent="0.25">
      <c r="A301" s="16">
        <v>41101</v>
      </c>
      <c r="B301" s="56">
        <v>0</v>
      </c>
      <c r="C301" s="56">
        <v>0</v>
      </c>
      <c r="D301" s="56">
        <f t="shared" si="4"/>
        <v>0</v>
      </c>
    </row>
    <row r="302" spans="1:4" x14ac:dyDescent="0.25">
      <c r="A302" s="16">
        <v>41102</v>
      </c>
      <c r="B302" s="56">
        <v>0</v>
      </c>
      <c r="C302" s="56">
        <v>0</v>
      </c>
      <c r="D302" s="56">
        <f t="shared" si="4"/>
        <v>0</v>
      </c>
    </row>
    <row r="303" spans="1:4" x14ac:dyDescent="0.25">
      <c r="A303" s="16">
        <v>41103</v>
      </c>
      <c r="B303" s="56">
        <v>0</v>
      </c>
      <c r="C303" s="56">
        <v>0</v>
      </c>
      <c r="D303" s="56">
        <f t="shared" si="4"/>
        <v>0</v>
      </c>
    </row>
    <row r="304" spans="1:4" x14ac:dyDescent="0.25">
      <c r="A304" s="16">
        <v>41106</v>
      </c>
      <c r="B304" s="56">
        <v>0</v>
      </c>
      <c r="C304" s="56">
        <v>0</v>
      </c>
      <c r="D304" s="56">
        <f t="shared" si="4"/>
        <v>0</v>
      </c>
    </row>
    <row r="305" spans="1:4" x14ac:dyDescent="0.25">
      <c r="A305" s="16">
        <v>41107</v>
      </c>
      <c r="B305" s="56">
        <v>9.9900099900107598E-4</v>
      </c>
      <c r="C305" s="56">
        <v>9.9900099900107598E-4</v>
      </c>
      <c r="D305" s="56">
        <f t="shared" si="4"/>
        <v>0</v>
      </c>
    </row>
    <row r="306" spans="1:4" x14ac:dyDescent="0.25">
      <c r="A306" s="16">
        <v>41108</v>
      </c>
      <c r="B306" s="56">
        <v>9.9800399201588298E-4</v>
      </c>
      <c r="C306" s="56">
        <v>9.9800399201588298E-4</v>
      </c>
      <c r="D306" s="56">
        <f t="shared" si="4"/>
        <v>0</v>
      </c>
    </row>
    <row r="307" spans="1:4" x14ac:dyDescent="0.25">
      <c r="A307" s="16">
        <v>41109</v>
      </c>
      <c r="B307" s="56">
        <v>9.9700897308063795E-4</v>
      </c>
      <c r="C307" s="56">
        <v>9.9700897308063795E-4</v>
      </c>
      <c r="D307" s="56">
        <f t="shared" si="4"/>
        <v>0</v>
      </c>
    </row>
    <row r="308" spans="1:4" x14ac:dyDescent="0.25">
      <c r="A308" s="16">
        <v>41110</v>
      </c>
      <c r="B308" s="56">
        <v>-9.9601593625497898E-4</v>
      </c>
      <c r="C308" s="56">
        <v>-9.9601593625497898E-4</v>
      </c>
      <c r="D308" s="56">
        <f t="shared" si="4"/>
        <v>0</v>
      </c>
    </row>
    <row r="309" spans="1:4" x14ac:dyDescent="0.25">
      <c r="A309" s="16">
        <v>41113</v>
      </c>
      <c r="B309" s="56">
        <v>-9.9700897308074897E-4</v>
      </c>
      <c r="C309" s="56">
        <v>-9.9700897308074897E-4</v>
      </c>
      <c r="D309" s="56">
        <f t="shared" si="4"/>
        <v>0</v>
      </c>
    </row>
    <row r="310" spans="1:4" x14ac:dyDescent="0.25">
      <c r="A310" s="16">
        <v>41114</v>
      </c>
      <c r="B310" s="56">
        <v>0</v>
      </c>
      <c r="C310" s="56">
        <v>0</v>
      </c>
      <c r="D310" s="56">
        <f t="shared" si="4"/>
        <v>0</v>
      </c>
    </row>
    <row r="311" spans="1:4" x14ac:dyDescent="0.25">
      <c r="A311" s="16">
        <v>41115</v>
      </c>
      <c r="B311" s="56">
        <v>0</v>
      </c>
      <c r="C311" s="56">
        <v>0</v>
      </c>
      <c r="D311" s="56">
        <f t="shared" si="4"/>
        <v>0</v>
      </c>
    </row>
    <row r="312" spans="1:4" x14ac:dyDescent="0.25">
      <c r="A312" s="16">
        <v>41116</v>
      </c>
      <c r="B312" s="56">
        <v>0</v>
      </c>
      <c r="C312" s="56">
        <v>0</v>
      </c>
      <c r="D312" s="56">
        <f t="shared" si="4"/>
        <v>0</v>
      </c>
    </row>
    <row r="313" spans="1:4" x14ac:dyDescent="0.25">
      <c r="A313" s="16">
        <v>41117</v>
      </c>
      <c r="B313" s="56">
        <v>0</v>
      </c>
      <c r="C313" s="56">
        <v>0</v>
      </c>
      <c r="D313" s="56">
        <f t="shared" si="4"/>
        <v>0</v>
      </c>
    </row>
    <row r="314" spans="1:4" x14ac:dyDescent="0.25">
      <c r="A314" s="16">
        <v>41120</v>
      </c>
      <c r="B314" s="56">
        <v>9.9800399201588298E-4</v>
      </c>
      <c r="C314" s="56">
        <v>9.9800399201588298E-4</v>
      </c>
      <c r="D314" s="56">
        <f t="shared" si="4"/>
        <v>0</v>
      </c>
    </row>
    <row r="315" spans="1:4" x14ac:dyDescent="0.25">
      <c r="A315" s="16">
        <v>41121</v>
      </c>
      <c r="B315" s="56">
        <v>9.9700897308063795E-4</v>
      </c>
      <c r="C315" s="56">
        <v>9.9700897308063795E-4</v>
      </c>
      <c r="D315" s="56">
        <f t="shared" si="4"/>
        <v>0</v>
      </c>
    </row>
    <row r="316" spans="1:4" x14ac:dyDescent="0.25">
      <c r="A316" s="16">
        <v>41122</v>
      </c>
      <c r="B316" s="56">
        <v>0</v>
      </c>
      <c r="C316" s="56">
        <v>0</v>
      </c>
      <c r="D316" s="56">
        <f t="shared" si="4"/>
        <v>0</v>
      </c>
    </row>
    <row r="317" spans="1:4" x14ac:dyDescent="0.25">
      <c r="A317" s="16">
        <v>41123</v>
      </c>
      <c r="B317" s="56">
        <v>0</v>
      </c>
      <c r="C317" s="56">
        <v>0</v>
      </c>
      <c r="D317" s="56">
        <f t="shared" si="4"/>
        <v>0</v>
      </c>
    </row>
    <row r="318" spans="1:4" x14ac:dyDescent="0.25">
      <c r="A318" s="16">
        <v>41124</v>
      </c>
      <c r="B318" s="56">
        <v>0</v>
      </c>
      <c r="C318" s="56">
        <v>0</v>
      </c>
      <c r="D318" s="56">
        <f t="shared" si="4"/>
        <v>0</v>
      </c>
    </row>
    <row r="319" spans="1:4" x14ac:dyDescent="0.25">
      <c r="A319" s="16">
        <v>41127</v>
      </c>
      <c r="B319" s="56">
        <v>2.9880478087651601E-3</v>
      </c>
      <c r="C319" s="56">
        <v>2.9880478087651601E-3</v>
      </c>
      <c r="D319" s="56">
        <f t="shared" si="4"/>
        <v>0</v>
      </c>
    </row>
    <row r="320" spans="1:4" x14ac:dyDescent="0.25">
      <c r="A320" s="16">
        <v>41128</v>
      </c>
      <c r="B320" s="56">
        <v>-9.9304865938432108E-4</v>
      </c>
      <c r="C320" s="56">
        <v>-9.9304865938432108E-4</v>
      </c>
      <c r="D320" s="56">
        <f t="shared" si="4"/>
        <v>0</v>
      </c>
    </row>
    <row r="321" spans="1:4" x14ac:dyDescent="0.25">
      <c r="A321" s="16">
        <v>41129</v>
      </c>
      <c r="B321" s="56">
        <v>9.9403578528822799E-4</v>
      </c>
      <c r="C321" s="56">
        <v>9.9403578528822799E-4</v>
      </c>
      <c r="D321" s="56">
        <f t="shared" si="4"/>
        <v>0</v>
      </c>
    </row>
    <row r="322" spans="1:4" x14ac:dyDescent="0.25">
      <c r="A322" s="16">
        <v>41130</v>
      </c>
      <c r="B322" s="56">
        <v>9.9304865938432108E-4</v>
      </c>
      <c r="C322" s="56">
        <v>9.9304865938432108E-4</v>
      </c>
      <c r="D322" s="56">
        <f t="shared" ref="D322:D385" si="5">B322-C322</f>
        <v>0</v>
      </c>
    </row>
    <row r="323" spans="1:4" x14ac:dyDescent="0.25">
      <c r="A323" s="16">
        <v>41131</v>
      </c>
      <c r="B323" s="56">
        <v>9.9206349206348897E-4</v>
      </c>
      <c r="C323" s="56">
        <v>9.9206349206348897E-4</v>
      </c>
      <c r="D323" s="56">
        <f t="shared" si="5"/>
        <v>0</v>
      </c>
    </row>
    <row r="324" spans="1:4" x14ac:dyDescent="0.25">
      <c r="A324" s="16">
        <v>41134</v>
      </c>
      <c r="B324" s="56">
        <v>0</v>
      </c>
      <c r="C324" s="56">
        <v>0</v>
      </c>
      <c r="D324" s="56">
        <f t="shared" si="5"/>
        <v>0</v>
      </c>
    </row>
    <row r="325" spans="1:4" x14ac:dyDescent="0.25">
      <c r="A325" s="16">
        <v>41135</v>
      </c>
      <c r="B325" s="56">
        <v>9.9108027750238704E-4</v>
      </c>
      <c r="C325" s="56">
        <v>9.9108027750238704E-4</v>
      </c>
      <c r="D325" s="56">
        <f t="shared" si="5"/>
        <v>0</v>
      </c>
    </row>
    <row r="326" spans="1:4" x14ac:dyDescent="0.25">
      <c r="A326" s="16">
        <v>41136</v>
      </c>
      <c r="B326" s="56">
        <v>0</v>
      </c>
      <c r="C326" s="56">
        <v>0</v>
      </c>
      <c r="D326" s="56">
        <f t="shared" si="5"/>
        <v>0</v>
      </c>
    </row>
    <row r="327" spans="1:4" x14ac:dyDescent="0.25">
      <c r="A327" s="16">
        <v>41137</v>
      </c>
      <c r="B327" s="56">
        <v>0</v>
      </c>
      <c r="C327" s="56">
        <v>0</v>
      </c>
      <c r="D327" s="56">
        <f t="shared" si="5"/>
        <v>0</v>
      </c>
    </row>
    <row r="328" spans="1:4" x14ac:dyDescent="0.25">
      <c r="A328" s="16">
        <v>41138</v>
      </c>
      <c r="B328" s="56">
        <v>0</v>
      </c>
      <c r="C328" s="56">
        <v>0</v>
      </c>
      <c r="D328" s="56">
        <f t="shared" si="5"/>
        <v>0</v>
      </c>
    </row>
    <row r="329" spans="1:4" x14ac:dyDescent="0.25">
      <c r="A329" s="16">
        <v>41141</v>
      </c>
      <c r="B329" s="56">
        <v>0</v>
      </c>
      <c r="C329" s="56">
        <v>0</v>
      </c>
      <c r="D329" s="56">
        <f t="shared" si="5"/>
        <v>0</v>
      </c>
    </row>
    <row r="330" spans="1:4" x14ac:dyDescent="0.25">
      <c r="A330" s="16">
        <v>41142</v>
      </c>
      <c r="B330" s="56">
        <v>0</v>
      </c>
      <c r="C330" s="56">
        <v>0</v>
      </c>
      <c r="D330" s="56">
        <f t="shared" si="5"/>
        <v>0</v>
      </c>
    </row>
    <row r="331" spans="1:4" x14ac:dyDescent="0.25">
      <c r="A331" s="16">
        <v>41143</v>
      </c>
      <c r="B331" s="56">
        <v>9.9009900990099098E-4</v>
      </c>
      <c r="C331" s="56">
        <v>9.9009900990099098E-4</v>
      </c>
      <c r="D331" s="56">
        <f t="shared" si="5"/>
        <v>0</v>
      </c>
    </row>
    <row r="332" spans="1:4" x14ac:dyDescent="0.25">
      <c r="A332" s="16">
        <v>41144</v>
      </c>
      <c r="B332" s="56">
        <v>0</v>
      </c>
      <c r="C332" s="56">
        <v>0</v>
      </c>
      <c r="D332" s="56">
        <f t="shared" si="5"/>
        <v>0</v>
      </c>
    </row>
    <row r="333" spans="1:4" x14ac:dyDescent="0.25">
      <c r="A333" s="16">
        <v>41145</v>
      </c>
      <c r="B333" s="56">
        <v>0</v>
      </c>
      <c r="C333" s="56">
        <v>0</v>
      </c>
      <c r="D333" s="56">
        <f t="shared" si="5"/>
        <v>0</v>
      </c>
    </row>
    <row r="334" spans="1:4" x14ac:dyDescent="0.25">
      <c r="A334" s="16">
        <v>41148</v>
      </c>
      <c r="B334" s="56">
        <v>0</v>
      </c>
      <c r="C334" s="56">
        <v>0</v>
      </c>
      <c r="D334" s="56">
        <f t="shared" si="5"/>
        <v>0</v>
      </c>
    </row>
    <row r="335" spans="1:4" x14ac:dyDescent="0.25">
      <c r="A335" s="16">
        <v>41149</v>
      </c>
      <c r="B335" s="56">
        <v>0</v>
      </c>
      <c r="C335" s="56">
        <v>0</v>
      </c>
      <c r="D335" s="56">
        <f t="shared" si="5"/>
        <v>0</v>
      </c>
    </row>
    <row r="336" spans="1:4" x14ac:dyDescent="0.25">
      <c r="A336" s="16">
        <v>41150</v>
      </c>
      <c r="B336" s="56">
        <v>0</v>
      </c>
      <c r="C336" s="56">
        <v>0</v>
      </c>
      <c r="D336" s="56">
        <f t="shared" si="5"/>
        <v>0</v>
      </c>
    </row>
    <row r="337" spans="1:4" x14ac:dyDescent="0.25">
      <c r="A337" s="16">
        <v>41151</v>
      </c>
      <c r="B337" s="56">
        <v>9.89119683481698E-4</v>
      </c>
      <c r="C337" s="56">
        <v>9.89119683481698E-4</v>
      </c>
      <c r="D337" s="56">
        <f t="shared" si="5"/>
        <v>0</v>
      </c>
    </row>
    <row r="338" spans="1:4" x14ac:dyDescent="0.25">
      <c r="A338" s="16">
        <v>41152</v>
      </c>
      <c r="B338" s="56">
        <v>0</v>
      </c>
      <c r="C338" s="56">
        <v>0</v>
      </c>
      <c r="D338" s="56">
        <f t="shared" si="5"/>
        <v>0</v>
      </c>
    </row>
    <row r="339" spans="1:4" x14ac:dyDescent="0.25">
      <c r="A339" s="16">
        <v>41156</v>
      </c>
      <c r="B339" s="56">
        <v>0</v>
      </c>
      <c r="C339" s="56">
        <v>0</v>
      </c>
      <c r="D339" s="56">
        <f t="shared" si="5"/>
        <v>0</v>
      </c>
    </row>
    <row r="340" spans="1:4" x14ac:dyDescent="0.25">
      <c r="A340" s="16">
        <v>41157</v>
      </c>
      <c r="B340" s="56">
        <v>9.8814229249022389E-4</v>
      </c>
      <c r="C340" s="56">
        <v>9.8814229249022389E-4</v>
      </c>
      <c r="D340" s="56">
        <f t="shared" si="5"/>
        <v>0</v>
      </c>
    </row>
    <row r="341" spans="1:4" x14ac:dyDescent="0.25">
      <c r="A341" s="16">
        <v>41158</v>
      </c>
      <c r="B341" s="56">
        <v>0</v>
      </c>
      <c r="C341" s="56">
        <v>0</v>
      </c>
      <c r="D341" s="56">
        <f t="shared" si="5"/>
        <v>0</v>
      </c>
    </row>
    <row r="342" spans="1:4" x14ac:dyDescent="0.25">
      <c r="A342" s="16">
        <v>41159</v>
      </c>
      <c r="B342" s="56">
        <v>1.9743336623889701E-3</v>
      </c>
      <c r="C342" s="56">
        <v>1.9743336623889701E-3</v>
      </c>
      <c r="D342" s="56">
        <f t="shared" si="5"/>
        <v>0</v>
      </c>
    </row>
    <row r="343" spans="1:4" x14ac:dyDescent="0.25">
      <c r="A343" s="16">
        <v>41162</v>
      </c>
      <c r="B343" s="56">
        <v>9.8522167487691292E-4</v>
      </c>
      <c r="C343" s="56">
        <v>9.8522167487691292E-4</v>
      </c>
      <c r="D343" s="56">
        <f t="shared" si="5"/>
        <v>0</v>
      </c>
    </row>
    <row r="344" spans="1:4" x14ac:dyDescent="0.25">
      <c r="A344" s="16">
        <v>41163</v>
      </c>
      <c r="B344" s="56">
        <v>0</v>
      </c>
      <c r="C344" s="56">
        <v>0</v>
      </c>
      <c r="D344" s="56">
        <f t="shared" si="5"/>
        <v>0</v>
      </c>
    </row>
    <row r="345" spans="1:4" x14ac:dyDescent="0.25">
      <c r="A345" s="16">
        <v>41164</v>
      </c>
      <c r="B345" s="56">
        <v>9.8425196850393504E-4</v>
      </c>
      <c r="C345" s="56">
        <v>9.8425196850393504E-4</v>
      </c>
      <c r="D345" s="56">
        <f t="shared" si="5"/>
        <v>0</v>
      </c>
    </row>
    <row r="346" spans="1:4" x14ac:dyDescent="0.25">
      <c r="A346" s="16">
        <v>41165</v>
      </c>
      <c r="B346" s="56">
        <v>0</v>
      </c>
      <c r="C346" s="56">
        <v>0</v>
      </c>
      <c r="D346" s="56">
        <f t="shared" si="5"/>
        <v>0</v>
      </c>
    </row>
    <row r="347" spans="1:4" x14ac:dyDescent="0.25">
      <c r="A347" s="16">
        <v>41166</v>
      </c>
      <c r="B347" s="56">
        <v>9.8328416912485395E-4</v>
      </c>
      <c r="C347" s="56">
        <v>9.8328416912485395E-4</v>
      </c>
      <c r="D347" s="56">
        <f t="shared" si="5"/>
        <v>0</v>
      </c>
    </row>
    <row r="348" spans="1:4" x14ac:dyDescent="0.25">
      <c r="A348" s="16">
        <v>41169</v>
      </c>
      <c r="B348" s="56">
        <v>9.8231827111972003E-4</v>
      </c>
      <c r="C348" s="56">
        <v>9.8231827111972003E-4</v>
      </c>
      <c r="D348" s="56">
        <f t="shared" si="5"/>
        <v>0</v>
      </c>
    </row>
    <row r="349" spans="1:4" x14ac:dyDescent="0.25">
      <c r="A349" s="16">
        <v>41170</v>
      </c>
      <c r="B349" s="56">
        <v>0</v>
      </c>
      <c r="C349" s="56">
        <v>0</v>
      </c>
      <c r="D349" s="56">
        <f t="shared" si="5"/>
        <v>0</v>
      </c>
    </row>
    <row r="350" spans="1:4" x14ac:dyDescent="0.25">
      <c r="A350" s="16">
        <v>41171</v>
      </c>
      <c r="B350" s="56">
        <v>-9.8135426889100997E-4</v>
      </c>
      <c r="C350" s="56">
        <v>-9.8135426889100997E-4</v>
      </c>
      <c r="D350" s="56">
        <f t="shared" si="5"/>
        <v>0</v>
      </c>
    </row>
    <row r="351" spans="1:4" x14ac:dyDescent="0.25">
      <c r="A351" s="16">
        <v>41172</v>
      </c>
      <c r="B351" s="56">
        <v>0</v>
      </c>
      <c r="C351" s="56">
        <v>0</v>
      </c>
      <c r="D351" s="56">
        <f t="shared" si="5"/>
        <v>0</v>
      </c>
    </row>
    <row r="352" spans="1:4" x14ac:dyDescent="0.25">
      <c r="A352" s="16">
        <v>41173</v>
      </c>
      <c r="B352" s="56">
        <v>9.8231827111972003E-4</v>
      </c>
      <c r="C352" s="56">
        <v>9.8231827111972003E-4</v>
      </c>
      <c r="D352" s="56">
        <f t="shared" si="5"/>
        <v>0</v>
      </c>
    </row>
    <row r="353" spans="1:4" x14ac:dyDescent="0.25">
      <c r="A353" s="16">
        <v>41176</v>
      </c>
      <c r="B353" s="56">
        <v>0</v>
      </c>
      <c r="C353" s="56">
        <v>0</v>
      </c>
      <c r="D353" s="56">
        <f t="shared" si="5"/>
        <v>0</v>
      </c>
    </row>
    <row r="354" spans="1:4" x14ac:dyDescent="0.25">
      <c r="A354" s="16">
        <v>41177</v>
      </c>
      <c r="B354" s="56">
        <v>0</v>
      </c>
      <c r="C354" s="56">
        <v>0</v>
      </c>
      <c r="D354" s="56">
        <f t="shared" si="5"/>
        <v>0</v>
      </c>
    </row>
    <row r="355" spans="1:4" x14ac:dyDescent="0.25">
      <c r="A355" s="16">
        <v>41178</v>
      </c>
      <c r="B355" s="56">
        <v>-1.9627085377821301E-3</v>
      </c>
      <c r="C355" s="56">
        <v>-1.9627085377821301E-3</v>
      </c>
      <c r="D355" s="56">
        <f t="shared" si="5"/>
        <v>0</v>
      </c>
    </row>
    <row r="356" spans="1:4" x14ac:dyDescent="0.25">
      <c r="A356" s="16">
        <v>41179</v>
      </c>
      <c r="B356" s="56">
        <v>-9.8328416912485395E-4</v>
      </c>
      <c r="C356" s="56">
        <v>-9.8328416912485395E-4</v>
      </c>
      <c r="D356" s="56">
        <f t="shared" si="5"/>
        <v>0</v>
      </c>
    </row>
    <row r="357" spans="1:4" x14ac:dyDescent="0.25">
      <c r="A357" s="16">
        <v>41180</v>
      </c>
      <c r="B357" s="56">
        <v>9.8425196850393504E-4</v>
      </c>
      <c r="C357" s="56">
        <v>9.8425196850393504E-4</v>
      </c>
      <c r="D357" s="56">
        <f t="shared" si="5"/>
        <v>0</v>
      </c>
    </row>
    <row r="358" spans="1:4" x14ac:dyDescent="0.25">
      <c r="A358" s="16">
        <v>41183</v>
      </c>
      <c r="B358" s="56">
        <v>-9.8328416912485395E-4</v>
      </c>
      <c r="C358" s="56">
        <v>-9.8328416912485395E-4</v>
      </c>
      <c r="D358" s="56">
        <f t="shared" si="5"/>
        <v>0</v>
      </c>
    </row>
    <row r="359" spans="1:4" x14ac:dyDescent="0.25">
      <c r="A359" s="16">
        <v>41184</v>
      </c>
      <c r="B359" s="56">
        <v>9.8425196850393504E-4</v>
      </c>
      <c r="C359" s="56">
        <v>9.8425196850393504E-4</v>
      </c>
      <c r="D359" s="56">
        <f t="shared" si="5"/>
        <v>0</v>
      </c>
    </row>
    <row r="360" spans="1:4" x14ac:dyDescent="0.25">
      <c r="A360" s="16">
        <v>41185</v>
      </c>
      <c r="B360" s="56">
        <v>9.8328416912485395E-4</v>
      </c>
      <c r="C360" s="56">
        <v>9.8328416912485395E-4</v>
      </c>
      <c r="D360" s="56">
        <f t="shared" si="5"/>
        <v>0</v>
      </c>
    </row>
    <row r="361" spans="1:4" x14ac:dyDescent="0.25">
      <c r="A361" s="16">
        <v>41186</v>
      </c>
      <c r="B361" s="56">
        <v>9.8231827111972003E-4</v>
      </c>
      <c r="C361" s="56">
        <v>9.8231827111972003E-4</v>
      </c>
      <c r="D361" s="56">
        <f t="shared" si="5"/>
        <v>0</v>
      </c>
    </row>
    <row r="362" spans="1:4" x14ac:dyDescent="0.25">
      <c r="A362" s="16">
        <v>41187</v>
      </c>
      <c r="B362" s="56">
        <v>9.8135426889100997E-4</v>
      </c>
      <c r="C362" s="56">
        <v>9.8135426889100997E-4</v>
      </c>
      <c r="D362" s="56">
        <f t="shared" si="5"/>
        <v>0</v>
      </c>
    </row>
    <row r="363" spans="1:4" x14ac:dyDescent="0.25">
      <c r="A363" s="16">
        <v>41191</v>
      </c>
      <c r="B363" s="56">
        <v>0</v>
      </c>
      <c r="C363" s="56">
        <v>0</v>
      </c>
      <c r="D363" s="56">
        <f t="shared" si="5"/>
        <v>0</v>
      </c>
    </row>
    <row r="364" spans="1:4" x14ac:dyDescent="0.25">
      <c r="A364" s="16">
        <v>41192</v>
      </c>
      <c r="B364" s="56">
        <v>0</v>
      </c>
      <c r="C364" s="56">
        <v>0</v>
      </c>
      <c r="D364" s="56">
        <f t="shared" si="5"/>
        <v>0</v>
      </c>
    </row>
    <row r="365" spans="1:4" x14ac:dyDescent="0.25">
      <c r="A365" s="16">
        <v>41193</v>
      </c>
      <c r="B365" s="56">
        <v>0</v>
      </c>
      <c r="C365" s="56">
        <v>0</v>
      </c>
      <c r="D365" s="56">
        <f t="shared" si="5"/>
        <v>0</v>
      </c>
    </row>
    <row r="366" spans="1:4" x14ac:dyDescent="0.25">
      <c r="A366" s="16">
        <v>41194</v>
      </c>
      <c r="B366" s="56">
        <v>9.8039215686296409E-4</v>
      </c>
      <c r="C366" s="56">
        <v>9.8039215686296409E-4</v>
      </c>
      <c r="D366" s="56">
        <f t="shared" si="5"/>
        <v>0</v>
      </c>
    </row>
    <row r="367" spans="1:4" x14ac:dyDescent="0.25">
      <c r="A367" s="16">
        <v>41197</v>
      </c>
      <c r="B367" s="56">
        <v>0</v>
      </c>
      <c r="C367" s="56">
        <v>0</v>
      </c>
      <c r="D367" s="56">
        <f t="shared" si="5"/>
        <v>0</v>
      </c>
    </row>
    <row r="368" spans="1:4" x14ac:dyDescent="0.25">
      <c r="A368" s="16">
        <v>41198</v>
      </c>
      <c r="B368" s="56">
        <v>0</v>
      </c>
      <c r="C368" s="56">
        <v>0</v>
      </c>
      <c r="D368" s="56">
        <f t="shared" si="5"/>
        <v>0</v>
      </c>
    </row>
    <row r="369" spans="1:4" x14ac:dyDescent="0.25">
      <c r="A369" s="16">
        <v>41199</v>
      </c>
      <c r="B369" s="56">
        <v>0</v>
      </c>
      <c r="C369" s="56">
        <v>0</v>
      </c>
      <c r="D369" s="56">
        <f t="shared" si="5"/>
        <v>0</v>
      </c>
    </row>
    <row r="370" spans="1:4" x14ac:dyDescent="0.25">
      <c r="A370" s="16">
        <v>41200</v>
      </c>
      <c r="B370" s="56">
        <v>9.7943192948091195E-4</v>
      </c>
      <c r="C370" s="56">
        <v>9.7943192948091195E-4</v>
      </c>
      <c r="D370" s="56">
        <f t="shared" si="5"/>
        <v>0</v>
      </c>
    </row>
    <row r="371" spans="1:4" x14ac:dyDescent="0.25">
      <c r="A371" s="16">
        <v>41201</v>
      </c>
      <c r="B371" s="56">
        <v>-9.78473581213279E-4</v>
      </c>
      <c r="C371" s="56">
        <v>-9.78473581213279E-4</v>
      </c>
      <c r="D371" s="56">
        <f t="shared" si="5"/>
        <v>0</v>
      </c>
    </row>
    <row r="372" spans="1:4" x14ac:dyDescent="0.25">
      <c r="A372" s="16">
        <v>41204</v>
      </c>
      <c r="B372" s="56">
        <v>0</v>
      </c>
      <c r="C372" s="56">
        <v>0</v>
      </c>
      <c r="D372" s="56">
        <f t="shared" si="5"/>
        <v>0</v>
      </c>
    </row>
    <row r="373" spans="1:4" x14ac:dyDescent="0.25">
      <c r="A373" s="16">
        <v>41205</v>
      </c>
      <c r="B373" s="56">
        <v>-9.7943192948102297E-4</v>
      </c>
      <c r="C373" s="56">
        <v>-9.7943192948102297E-4</v>
      </c>
      <c r="D373" s="56">
        <f t="shared" si="5"/>
        <v>0</v>
      </c>
    </row>
    <row r="374" spans="1:4" x14ac:dyDescent="0.25">
      <c r="A374" s="16">
        <v>41206</v>
      </c>
      <c r="B374" s="56">
        <v>0</v>
      </c>
      <c r="C374" s="56">
        <v>0</v>
      </c>
      <c r="D374" s="56">
        <f t="shared" si="5"/>
        <v>0</v>
      </c>
    </row>
    <row r="375" spans="1:4" x14ac:dyDescent="0.25">
      <c r="A375" s="16">
        <v>41207</v>
      </c>
      <c r="B375" s="56">
        <v>9.8039215686296409E-4</v>
      </c>
      <c r="C375" s="56">
        <v>9.8039215686296409E-4</v>
      </c>
      <c r="D375" s="56">
        <f t="shared" si="5"/>
        <v>0</v>
      </c>
    </row>
    <row r="376" spans="1:4" x14ac:dyDescent="0.25">
      <c r="A376" s="16">
        <v>41208</v>
      </c>
      <c r="B376" s="56">
        <v>-9.7943192948102297E-4</v>
      </c>
      <c r="C376" s="56">
        <v>-9.7943192948102297E-4</v>
      </c>
      <c r="D376" s="56">
        <f t="shared" si="5"/>
        <v>0</v>
      </c>
    </row>
    <row r="377" spans="1:4" x14ac:dyDescent="0.25">
      <c r="A377" s="16">
        <v>41211</v>
      </c>
      <c r="B377" s="56">
        <v>0</v>
      </c>
      <c r="C377" s="56" t="s">
        <v>77</v>
      </c>
      <c r="D377" s="56" t="e">
        <f t="shared" si="5"/>
        <v>#VALUE!</v>
      </c>
    </row>
    <row r="378" spans="1:4" x14ac:dyDescent="0.25">
      <c r="A378" s="16">
        <v>41212</v>
      </c>
      <c r="B378" s="56">
        <v>0</v>
      </c>
      <c r="C378" s="56" t="s">
        <v>77</v>
      </c>
      <c r="D378" s="56" t="e">
        <f t="shared" si="5"/>
        <v>#VALUE!</v>
      </c>
    </row>
    <row r="379" spans="1:4" x14ac:dyDescent="0.25">
      <c r="A379" s="16">
        <v>41213</v>
      </c>
      <c r="B379" s="56">
        <v>-3.9215686274508598E-3</v>
      </c>
      <c r="C379" s="56">
        <v>-3.9215686274508598E-3</v>
      </c>
      <c r="D379" s="56">
        <f t="shared" si="5"/>
        <v>0</v>
      </c>
    </row>
    <row r="380" spans="1:4" x14ac:dyDescent="0.25">
      <c r="A380" s="16">
        <v>41214</v>
      </c>
      <c r="B380" s="56">
        <v>9.8425196850393504E-4</v>
      </c>
      <c r="C380" s="56">
        <v>9.8425196850393504E-4</v>
      </c>
      <c r="D380" s="56">
        <f t="shared" si="5"/>
        <v>0</v>
      </c>
    </row>
    <row r="381" spans="1:4" x14ac:dyDescent="0.25">
      <c r="A381" s="16">
        <v>41215</v>
      </c>
      <c r="B381" s="56">
        <v>0</v>
      </c>
      <c r="C381" s="56">
        <v>0</v>
      </c>
      <c r="D381" s="56">
        <f t="shared" si="5"/>
        <v>0</v>
      </c>
    </row>
    <row r="382" spans="1:4" x14ac:dyDescent="0.25">
      <c r="A382" s="16">
        <v>41218</v>
      </c>
      <c r="B382" s="56">
        <v>9.8328416912485395E-4</v>
      </c>
      <c r="C382" s="56">
        <v>9.8328416912485395E-4</v>
      </c>
      <c r="D382" s="56">
        <f t="shared" si="5"/>
        <v>0</v>
      </c>
    </row>
    <row r="383" spans="1:4" x14ac:dyDescent="0.25">
      <c r="A383" s="16">
        <v>41219</v>
      </c>
      <c r="B383" s="56">
        <v>9.8231827111972003E-4</v>
      </c>
      <c r="C383" s="56">
        <v>9.8231827111972003E-4</v>
      </c>
      <c r="D383" s="56">
        <f t="shared" si="5"/>
        <v>0</v>
      </c>
    </row>
    <row r="384" spans="1:4" x14ac:dyDescent="0.25">
      <c r="A384" s="16">
        <v>41220</v>
      </c>
      <c r="B384" s="56">
        <v>-9.8135426889100997E-4</v>
      </c>
      <c r="C384" s="56">
        <v>-9.8135426889100997E-4</v>
      </c>
      <c r="D384" s="56">
        <f t="shared" si="5"/>
        <v>0</v>
      </c>
    </row>
    <row r="385" spans="1:4" x14ac:dyDescent="0.25">
      <c r="A385" s="16">
        <v>41221</v>
      </c>
      <c r="B385" s="56">
        <v>0</v>
      </c>
      <c r="C385" s="56">
        <v>0</v>
      </c>
      <c r="D385" s="56">
        <f t="shared" si="5"/>
        <v>0</v>
      </c>
    </row>
    <row r="386" spans="1:4" x14ac:dyDescent="0.25">
      <c r="A386" s="16">
        <v>41222</v>
      </c>
      <c r="B386" s="56">
        <v>-9.8231827111983105E-4</v>
      </c>
      <c r="C386" s="56">
        <v>-9.8231827111983105E-4</v>
      </c>
      <c r="D386" s="56">
        <f t="shared" ref="D386:D449" si="6">B386-C386</f>
        <v>0</v>
      </c>
    </row>
    <row r="387" spans="1:4" x14ac:dyDescent="0.25">
      <c r="A387" s="16">
        <v>41226</v>
      </c>
      <c r="B387" s="56">
        <v>-1.9665683382497101E-3</v>
      </c>
      <c r="C387" s="56">
        <v>-1.9665683382497101E-3</v>
      </c>
      <c r="D387" s="56">
        <f t="shared" si="6"/>
        <v>0</v>
      </c>
    </row>
    <row r="388" spans="1:4" x14ac:dyDescent="0.25">
      <c r="A388" s="16">
        <v>41227</v>
      </c>
      <c r="B388" s="56">
        <v>9.8522167487691292E-4</v>
      </c>
      <c r="C388" s="56">
        <v>9.8522167487691292E-4</v>
      </c>
      <c r="D388" s="56">
        <f t="shared" si="6"/>
        <v>0</v>
      </c>
    </row>
    <row r="389" spans="1:4" x14ac:dyDescent="0.25">
      <c r="A389" s="16">
        <v>41228</v>
      </c>
      <c r="B389" s="56">
        <v>-9.8425196850393504E-4</v>
      </c>
      <c r="C389" s="56">
        <v>-9.8425196850393504E-4</v>
      </c>
      <c r="D389" s="56">
        <f t="shared" si="6"/>
        <v>0</v>
      </c>
    </row>
    <row r="390" spans="1:4" x14ac:dyDescent="0.25">
      <c r="A390" s="16">
        <v>41229</v>
      </c>
      <c r="B390" s="56">
        <v>-9.852216748768019E-4</v>
      </c>
      <c r="C390" s="56">
        <v>-9.852216748768019E-4</v>
      </c>
      <c r="D390" s="56">
        <f t="shared" si="6"/>
        <v>0</v>
      </c>
    </row>
    <row r="391" spans="1:4" x14ac:dyDescent="0.25">
      <c r="A391" s="16">
        <v>41232</v>
      </c>
      <c r="B391" s="56">
        <v>0</v>
      </c>
      <c r="C391" s="56">
        <v>0</v>
      </c>
      <c r="D391" s="56">
        <f t="shared" si="6"/>
        <v>0</v>
      </c>
    </row>
    <row r="392" spans="1:4" x14ac:dyDescent="0.25">
      <c r="A392" s="16">
        <v>41233</v>
      </c>
      <c r="B392" s="56">
        <v>0</v>
      </c>
      <c r="C392" s="56">
        <v>0</v>
      </c>
      <c r="D392" s="56">
        <f t="shared" si="6"/>
        <v>0</v>
      </c>
    </row>
    <row r="393" spans="1:4" x14ac:dyDescent="0.25">
      <c r="A393" s="16">
        <v>41234</v>
      </c>
      <c r="B393" s="56">
        <v>9.8619329388549603E-4</v>
      </c>
      <c r="C393" s="56">
        <v>9.8619329388549603E-4</v>
      </c>
      <c r="D393" s="56">
        <f t="shared" si="6"/>
        <v>0</v>
      </c>
    </row>
    <row r="394" spans="1:4" x14ac:dyDescent="0.25">
      <c r="A394" s="16">
        <v>41236</v>
      </c>
      <c r="B394" s="56">
        <v>-9.852216748768019E-4</v>
      </c>
      <c r="C394" s="56">
        <v>-9.852216748768019E-4</v>
      </c>
      <c r="D394" s="56">
        <f t="shared" si="6"/>
        <v>0</v>
      </c>
    </row>
    <row r="395" spans="1:4" x14ac:dyDescent="0.25">
      <c r="A395" s="16">
        <v>41239</v>
      </c>
      <c r="B395" s="56">
        <v>0</v>
      </c>
      <c r="C395" s="56">
        <v>0</v>
      </c>
      <c r="D395" s="56">
        <f t="shared" si="6"/>
        <v>0</v>
      </c>
    </row>
    <row r="396" spans="1:4" x14ac:dyDescent="0.25">
      <c r="A396" s="16">
        <v>41240</v>
      </c>
      <c r="B396" s="56">
        <v>0</v>
      </c>
      <c r="C396" s="56">
        <v>0</v>
      </c>
      <c r="D396" s="56">
        <f t="shared" si="6"/>
        <v>0</v>
      </c>
    </row>
    <row r="397" spans="1:4" x14ac:dyDescent="0.25">
      <c r="A397" s="16">
        <v>41241</v>
      </c>
      <c r="B397" s="56">
        <v>-1.9723865877713199E-3</v>
      </c>
      <c r="C397" s="56">
        <v>-1.9723865877713199E-3</v>
      </c>
      <c r="D397" s="56">
        <f t="shared" si="6"/>
        <v>0</v>
      </c>
    </row>
    <row r="398" spans="1:4" x14ac:dyDescent="0.25">
      <c r="A398" s="16">
        <v>41242</v>
      </c>
      <c r="B398" s="56">
        <v>1.97628458498045E-3</v>
      </c>
      <c r="C398" s="56">
        <v>1.97628458498045E-3</v>
      </c>
      <c r="D398" s="56">
        <f t="shared" si="6"/>
        <v>0</v>
      </c>
    </row>
    <row r="399" spans="1:4" x14ac:dyDescent="0.25">
      <c r="A399" s="16">
        <v>41243</v>
      </c>
      <c r="B399" s="56">
        <v>0</v>
      </c>
      <c r="C399" s="56">
        <v>0</v>
      </c>
      <c r="D399" s="56">
        <f t="shared" si="6"/>
        <v>0</v>
      </c>
    </row>
    <row r="400" spans="1:4" x14ac:dyDescent="0.25">
      <c r="A400" s="16">
        <v>41246</v>
      </c>
      <c r="B400" s="56">
        <v>0</v>
      </c>
      <c r="C400" s="56">
        <v>0</v>
      </c>
      <c r="D400" s="56">
        <f t="shared" si="6"/>
        <v>0</v>
      </c>
    </row>
    <row r="401" spans="1:4" x14ac:dyDescent="0.25">
      <c r="A401" s="16">
        <v>41247</v>
      </c>
      <c r="B401" s="56">
        <v>9.8619329388549603E-4</v>
      </c>
      <c r="C401" s="56">
        <v>9.8619329388549603E-4</v>
      </c>
      <c r="D401" s="56">
        <f t="shared" si="6"/>
        <v>0</v>
      </c>
    </row>
    <row r="402" spans="1:4" x14ac:dyDescent="0.25">
      <c r="A402" s="16">
        <v>41248</v>
      </c>
      <c r="B402" s="56">
        <v>9.8522167487691292E-4</v>
      </c>
      <c r="C402" s="56">
        <v>9.8522167487691292E-4</v>
      </c>
      <c r="D402" s="56">
        <f t="shared" si="6"/>
        <v>0</v>
      </c>
    </row>
    <row r="403" spans="1:4" x14ac:dyDescent="0.25">
      <c r="A403" s="16">
        <v>41249</v>
      </c>
      <c r="B403" s="56">
        <v>0</v>
      </c>
      <c r="C403" s="56">
        <v>0</v>
      </c>
      <c r="D403" s="56">
        <f t="shared" si="6"/>
        <v>0</v>
      </c>
    </row>
    <row r="404" spans="1:4" x14ac:dyDescent="0.25">
      <c r="A404" s="16">
        <v>41250</v>
      </c>
      <c r="B404" s="56">
        <v>9.8425196850393504E-4</v>
      </c>
      <c r="C404" s="56">
        <v>9.8425196850393504E-4</v>
      </c>
      <c r="D404" s="56">
        <f t="shared" si="6"/>
        <v>0</v>
      </c>
    </row>
    <row r="405" spans="1:4" x14ac:dyDescent="0.25">
      <c r="A405" s="16">
        <v>41253</v>
      </c>
      <c r="B405" s="56">
        <v>9.8328416912485395E-4</v>
      </c>
      <c r="C405" s="56">
        <v>9.8328416912485395E-4</v>
      </c>
      <c r="D405" s="56">
        <f t="shared" si="6"/>
        <v>0</v>
      </c>
    </row>
    <row r="406" spans="1:4" x14ac:dyDescent="0.25">
      <c r="A406" s="16">
        <v>41254</v>
      </c>
      <c r="B406" s="56">
        <v>0</v>
      </c>
      <c r="C406" s="56">
        <v>0</v>
      </c>
      <c r="D406" s="56">
        <f t="shared" si="6"/>
        <v>0</v>
      </c>
    </row>
    <row r="407" spans="1:4" x14ac:dyDescent="0.25">
      <c r="A407" s="16">
        <v>41255</v>
      </c>
      <c r="B407" s="56">
        <v>1.9646365422396599E-3</v>
      </c>
      <c r="C407" s="56">
        <v>1.9646365422396599E-3</v>
      </c>
      <c r="D407" s="56">
        <f t="shared" si="6"/>
        <v>0</v>
      </c>
    </row>
    <row r="408" spans="1:4" x14ac:dyDescent="0.25">
      <c r="A408" s="16">
        <v>41256</v>
      </c>
      <c r="B408" s="56">
        <v>9.8039215686296409E-4</v>
      </c>
      <c r="C408" s="56">
        <v>9.8039215686296409E-4</v>
      </c>
      <c r="D408" s="56">
        <f t="shared" si="6"/>
        <v>0</v>
      </c>
    </row>
    <row r="409" spans="1:4" x14ac:dyDescent="0.25">
      <c r="A409" s="16">
        <v>41257</v>
      </c>
      <c r="B409" s="56">
        <v>0</v>
      </c>
      <c r="C409" s="56">
        <v>0</v>
      </c>
      <c r="D409" s="56">
        <f t="shared" si="6"/>
        <v>0</v>
      </c>
    </row>
    <row r="410" spans="1:4" x14ac:dyDescent="0.25">
      <c r="A410" s="16">
        <v>41260</v>
      </c>
      <c r="B410" s="56">
        <v>0</v>
      </c>
      <c r="C410" s="56">
        <v>0</v>
      </c>
      <c r="D410" s="56">
        <f t="shared" si="6"/>
        <v>0</v>
      </c>
    </row>
    <row r="411" spans="1:4" x14ac:dyDescent="0.25">
      <c r="A411" s="16">
        <v>41261</v>
      </c>
      <c r="B411" s="56">
        <v>9.7943192948091195E-4</v>
      </c>
      <c r="C411" s="56">
        <v>9.7943192948091195E-4</v>
      </c>
      <c r="D411" s="56">
        <f t="shared" si="6"/>
        <v>0</v>
      </c>
    </row>
    <row r="412" spans="1:4" x14ac:dyDescent="0.25">
      <c r="A412" s="16">
        <v>41262</v>
      </c>
      <c r="B412" s="56">
        <v>0</v>
      </c>
      <c r="C412" s="56">
        <v>0</v>
      </c>
      <c r="D412" s="56">
        <f t="shared" si="6"/>
        <v>0</v>
      </c>
    </row>
    <row r="413" spans="1:4" x14ac:dyDescent="0.25">
      <c r="A413" s="16">
        <v>41263</v>
      </c>
      <c r="B413" s="56">
        <v>-9.78473581213279E-4</v>
      </c>
      <c r="C413" s="56">
        <v>-9.78473581213279E-4</v>
      </c>
      <c r="D413" s="56">
        <f t="shared" si="6"/>
        <v>0</v>
      </c>
    </row>
    <row r="414" spans="1:4" x14ac:dyDescent="0.25">
      <c r="A414" s="16">
        <v>41264</v>
      </c>
      <c r="B414" s="56">
        <v>0</v>
      </c>
      <c r="C414" s="56">
        <v>0</v>
      </c>
      <c r="D414" s="56">
        <f t="shared" si="6"/>
        <v>0</v>
      </c>
    </row>
    <row r="415" spans="1:4" x14ac:dyDescent="0.25">
      <c r="A415" s="16">
        <v>41267</v>
      </c>
      <c r="B415" s="56">
        <v>0</v>
      </c>
      <c r="C415" s="56">
        <v>0</v>
      </c>
      <c r="D415" s="56">
        <f t="shared" si="6"/>
        <v>0</v>
      </c>
    </row>
    <row r="416" spans="1:4" x14ac:dyDescent="0.25">
      <c r="A416" s="16">
        <v>41269</v>
      </c>
      <c r="B416" s="56">
        <v>0</v>
      </c>
      <c r="C416" s="56">
        <v>0</v>
      </c>
      <c r="D416" s="56">
        <f t="shared" si="6"/>
        <v>0</v>
      </c>
    </row>
    <row r="417" spans="1:4" x14ac:dyDescent="0.25">
      <c r="A417" s="16">
        <v>41270</v>
      </c>
      <c r="B417" s="56">
        <v>0</v>
      </c>
      <c r="C417" s="56">
        <v>0</v>
      </c>
      <c r="D417" s="56">
        <f t="shared" si="6"/>
        <v>0</v>
      </c>
    </row>
    <row r="418" spans="1:4" x14ac:dyDescent="0.25">
      <c r="A418" s="16">
        <v>41271</v>
      </c>
      <c r="B418" s="56">
        <v>-1.14097942354807E-3</v>
      </c>
      <c r="C418" s="56">
        <v>-6.2683643486777699E-2</v>
      </c>
      <c r="D418" s="56">
        <f t="shared" si="6"/>
        <v>6.1542664063229627E-2</v>
      </c>
    </row>
    <row r="419" spans="1:4" x14ac:dyDescent="0.25">
      <c r="A419" s="16">
        <v>41274</v>
      </c>
      <c r="B419" s="56">
        <v>1.04493207941481E-3</v>
      </c>
      <c r="C419" s="56">
        <v>1.04493207941481E-3</v>
      </c>
      <c r="D419" s="56">
        <f t="shared" si="6"/>
        <v>0</v>
      </c>
    </row>
    <row r="420" spans="1:4" x14ac:dyDescent="0.25">
      <c r="A420" s="16">
        <v>41276</v>
      </c>
      <c r="B420" s="56">
        <v>1.0438413361168999E-3</v>
      </c>
      <c r="C420" s="56">
        <v>1.0438413361168999E-3</v>
      </c>
      <c r="D420" s="56">
        <f t="shared" si="6"/>
        <v>0</v>
      </c>
    </row>
    <row r="421" spans="1:4" x14ac:dyDescent="0.25">
      <c r="A421" s="16">
        <v>41277</v>
      </c>
      <c r="B421" s="56">
        <v>0</v>
      </c>
      <c r="C421" s="56">
        <v>0</v>
      </c>
      <c r="D421" s="56">
        <f t="shared" si="6"/>
        <v>0</v>
      </c>
    </row>
    <row r="422" spans="1:4" x14ac:dyDescent="0.25">
      <c r="A422" s="16">
        <v>41278</v>
      </c>
      <c r="B422" s="56">
        <v>1.0427528675702701E-3</v>
      </c>
      <c r="C422" s="56">
        <v>1.0427528675702701E-3</v>
      </c>
      <c r="D422" s="56">
        <f t="shared" si="6"/>
        <v>0</v>
      </c>
    </row>
    <row r="423" spans="1:4" x14ac:dyDescent="0.25">
      <c r="A423" s="16">
        <v>41281</v>
      </c>
      <c r="B423" s="56">
        <v>0</v>
      </c>
      <c r="C423" s="56">
        <v>0</v>
      </c>
      <c r="D423" s="56">
        <f t="shared" si="6"/>
        <v>0</v>
      </c>
    </row>
    <row r="424" spans="1:4" x14ac:dyDescent="0.25">
      <c r="A424" s="16">
        <v>41282</v>
      </c>
      <c r="B424" s="56">
        <v>2.0833333333332101E-3</v>
      </c>
      <c r="C424" s="56">
        <v>2.0833333333332101E-3</v>
      </c>
      <c r="D424" s="56">
        <f t="shared" si="6"/>
        <v>0</v>
      </c>
    </row>
    <row r="425" spans="1:4" x14ac:dyDescent="0.25">
      <c r="A425" s="16">
        <v>41283</v>
      </c>
      <c r="B425" s="56">
        <v>1.0395010395012299E-3</v>
      </c>
      <c r="C425" s="56">
        <v>1.0395010395012299E-3</v>
      </c>
      <c r="D425" s="56">
        <f t="shared" si="6"/>
        <v>0</v>
      </c>
    </row>
    <row r="426" spans="1:4" x14ac:dyDescent="0.25">
      <c r="A426" s="16">
        <v>41284</v>
      </c>
      <c r="B426" s="56">
        <v>1.0384215991692299E-3</v>
      </c>
      <c r="C426" s="56">
        <v>1.0384215991692299E-3</v>
      </c>
      <c r="D426" s="56">
        <f t="shared" si="6"/>
        <v>0</v>
      </c>
    </row>
    <row r="427" spans="1:4" x14ac:dyDescent="0.25">
      <c r="A427" s="16">
        <v>41285</v>
      </c>
      <c r="B427" s="56">
        <v>0</v>
      </c>
      <c r="C427" s="56">
        <v>0</v>
      </c>
      <c r="D427" s="56">
        <f t="shared" si="6"/>
        <v>0</v>
      </c>
    </row>
    <row r="428" spans="1:4" x14ac:dyDescent="0.25">
      <c r="A428" s="16">
        <v>41288</v>
      </c>
      <c r="B428" s="56">
        <v>1.03734439834025E-3</v>
      </c>
      <c r="C428" s="56">
        <v>1.03734439834025E-3</v>
      </c>
      <c r="D428" s="56">
        <f t="shared" si="6"/>
        <v>0</v>
      </c>
    </row>
    <row r="429" spans="1:4" x14ac:dyDescent="0.25">
      <c r="A429" s="16">
        <v>41289</v>
      </c>
      <c r="B429" s="56">
        <v>0</v>
      </c>
      <c r="C429" s="56">
        <v>0</v>
      </c>
      <c r="D429" s="56">
        <f t="shared" si="6"/>
        <v>0</v>
      </c>
    </row>
    <row r="430" spans="1:4" x14ac:dyDescent="0.25">
      <c r="A430" s="16">
        <v>41290</v>
      </c>
      <c r="B430" s="56">
        <v>0</v>
      </c>
      <c r="C430" s="56">
        <v>0</v>
      </c>
      <c r="D430" s="56">
        <f t="shared" si="6"/>
        <v>0</v>
      </c>
    </row>
    <row r="431" spans="1:4" x14ac:dyDescent="0.25">
      <c r="A431" s="16">
        <v>41291</v>
      </c>
      <c r="B431" s="56">
        <v>1.03626943005186E-3</v>
      </c>
      <c r="C431" s="56">
        <v>1.03626943005186E-3</v>
      </c>
      <c r="D431" s="56">
        <f t="shared" si="6"/>
        <v>0</v>
      </c>
    </row>
    <row r="432" spans="1:4" x14ac:dyDescent="0.25">
      <c r="A432" s="16">
        <v>41292</v>
      </c>
      <c r="B432" s="56">
        <v>0</v>
      </c>
      <c r="C432" s="56">
        <v>0</v>
      </c>
      <c r="D432" s="56">
        <f t="shared" si="6"/>
        <v>0</v>
      </c>
    </row>
    <row r="433" spans="1:4" x14ac:dyDescent="0.25">
      <c r="A433" s="16">
        <v>41296</v>
      </c>
      <c r="B433" s="56">
        <v>1.0351966873705101E-3</v>
      </c>
      <c r="C433" s="56">
        <v>1.0351966873705101E-3</v>
      </c>
      <c r="D433" s="56">
        <f t="shared" si="6"/>
        <v>0</v>
      </c>
    </row>
    <row r="434" spans="1:4" x14ac:dyDescent="0.25">
      <c r="A434" s="16">
        <v>41297</v>
      </c>
      <c r="B434" s="56">
        <v>0</v>
      </c>
      <c r="C434" s="56">
        <v>0</v>
      </c>
      <c r="D434" s="56">
        <f t="shared" si="6"/>
        <v>0</v>
      </c>
    </row>
    <row r="435" spans="1:4" x14ac:dyDescent="0.25">
      <c r="A435" s="16">
        <v>41298</v>
      </c>
      <c r="B435" s="56">
        <v>1.03412616339194E-3</v>
      </c>
      <c r="C435" s="56">
        <v>1.03412616339194E-3</v>
      </c>
      <c r="D435" s="56">
        <f t="shared" si="6"/>
        <v>0</v>
      </c>
    </row>
    <row r="436" spans="1:4" x14ac:dyDescent="0.25">
      <c r="A436" s="16">
        <v>41299</v>
      </c>
      <c r="B436" s="56">
        <v>2.0661157024792799E-3</v>
      </c>
      <c r="C436" s="56">
        <v>2.0661157024792799E-3</v>
      </c>
      <c r="D436" s="56">
        <f t="shared" si="6"/>
        <v>0</v>
      </c>
    </row>
    <row r="437" spans="1:4" x14ac:dyDescent="0.25">
      <c r="A437" s="16">
        <v>41302</v>
      </c>
      <c r="B437" s="56">
        <v>1.03092783505176E-3</v>
      </c>
      <c r="C437" s="56">
        <v>1.03092783505176E-3</v>
      </c>
      <c r="D437" s="56">
        <f t="shared" si="6"/>
        <v>0</v>
      </c>
    </row>
    <row r="438" spans="1:4" x14ac:dyDescent="0.25">
      <c r="A438" s="16">
        <v>41303</v>
      </c>
      <c r="B438" s="56">
        <v>0</v>
      </c>
      <c r="C438" s="56">
        <v>0</v>
      </c>
      <c r="D438" s="56">
        <f t="shared" si="6"/>
        <v>0</v>
      </c>
    </row>
    <row r="439" spans="1:4" x14ac:dyDescent="0.25">
      <c r="A439" s="16">
        <v>41304</v>
      </c>
      <c r="B439" s="56">
        <v>0</v>
      </c>
      <c r="C439" s="56">
        <v>0</v>
      </c>
      <c r="D439" s="56">
        <f t="shared" si="6"/>
        <v>0</v>
      </c>
    </row>
    <row r="440" spans="1:4" x14ac:dyDescent="0.25">
      <c r="A440" s="16">
        <v>41305</v>
      </c>
      <c r="B440" s="56">
        <v>0</v>
      </c>
      <c r="C440" s="56">
        <v>0</v>
      </c>
      <c r="D440" s="56">
        <f t="shared" si="6"/>
        <v>0</v>
      </c>
    </row>
    <row r="441" spans="1:4" x14ac:dyDescent="0.25">
      <c r="A441" s="16">
        <v>41306</v>
      </c>
      <c r="B441" s="56">
        <v>0</v>
      </c>
      <c r="C441" s="56">
        <v>0</v>
      </c>
      <c r="D441" s="56">
        <f t="shared" si="6"/>
        <v>0</v>
      </c>
    </row>
    <row r="442" spans="1:4" x14ac:dyDescent="0.25">
      <c r="A442" s="16">
        <v>41309</v>
      </c>
      <c r="B442" s="56">
        <v>0</v>
      </c>
      <c r="C442" s="56">
        <v>0</v>
      </c>
      <c r="D442" s="56">
        <f t="shared" si="6"/>
        <v>0</v>
      </c>
    </row>
    <row r="443" spans="1:4" x14ac:dyDescent="0.25">
      <c r="A443" s="16">
        <v>41310</v>
      </c>
      <c r="B443" s="56">
        <v>0</v>
      </c>
      <c r="C443" s="56">
        <v>0</v>
      </c>
      <c r="D443" s="56">
        <f t="shared" si="6"/>
        <v>0</v>
      </c>
    </row>
    <row r="444" spans="1:4" x14ac:dyDescent="0.25">
      <c r="A444" s="16">
        <v>41311</v>
      </c>
      <c r="B444" s="56">
        <v>-2.0597322348096E-3</v>
      </c>
      <c r="C444" s="56">
        <v>-2.0597322348096E-3</v>
      </c>
      <c r="D444" s="56">
        <f t="shared" si="6"/>
        <v>0</v>
      </c>
    </row>
    <row r="445" spans="1:4" x14ac:dyDescent="0.25">
      <c r="A445" s="16">
        <v>41312</v>
      </c>
      <c r="B445" s="56">
        <v>0</v>
      </c>
      <c r="C445" s="56">
        <v>0</v>
      </c>
      <c r="D445" s="56">
        <f t="shared" si="6"/>
        <v>0</v>
      </c>
    </row>
    <row r="446" spans="1:4" x14ac:dyDescent="0.25">
      <c r="A446" s="16">
        <v>41313</v>
      </c>
      <c r="B446" s="56">
        <v>0</v>
      </c>
      <c r="C446" s="56">
        <v>0</v>
      </c>
      <c r="D446" s="56">
        <f t="shared" si="6"/>
        <v>0</v>
      </c>
    </row>
    <row r="447" spans="1:4" x14ac:dyDescent="0.25">
      <c r="A447" s="16">
        <v>41316</v>
      </c>
      <c r="B447" s="56">
        <v>1.0319917440659899E-3</v>
      </c>
      <c r="C447" s="56">
        <v>1.0319917440659899E-3</v>
      </c>
      <c r="D447" s="56">
        <f t="shared" si="6"/>
        <v>0</v>
      </c>
    </row>
    <row r="448" spans="1:4" x14ac:dyDescent="0.25">
      <c r="A448" s="16">
        <v>41317</v>
      </c>
      <c r="B448" s="56">
        <v>-1.0309278350515399E-3</v>
      </c>
      <c r="C448" s="56">
        <v>-1.0309278350515399E-3</v>
      </c>
      <c r="D448" s="56">
        <f t="shared" si="6"/>
        <v>0</v>
      </c>
    </row>
    <row r="449" spans="1:4" x14ac:dyDescent="0.25">
      <c r="A449" s="16">
        <v>41318</v>
      </c>
      <c r="B449" s="56">
        <v>1.0319917440659899E-3</v>
      </c>
      <c r="C449" s="56">
        <v>1.0319917440659899E-3</v>
      </c>
      <c r="D449" s="56">
        <f t="shared" si="6"/>
        <v>0</v>
      </c>
    </row>
    <row r="450" spans="1:4" x14ac:dyDescent="0.25">
      <c r="A450" s="16">
        <v>41319</v>
      </c>
      <c r="B450" s="56">
        <v>0</v>
      </c>
      <c r="C450" s="56">
        <v>0</v>
      </c>
      <c r="D450" s="56">
        <f t="shared" ref="D450:D513" si="7">B450-C450</f>
        <v>0</v>
      </c>
    </row>
    <row r="451" spans="1:4" x14ac:dyDescent="0.25">
      <c r="A451" s="16">
        <v>41320</v>
      </c>
      <c r="B451" s="56">
        <v>0</v>
      </c>
      <c r="C451" s="56">
        <v>0</v>
      </c>
      <c r="D451" s="56">
        <f t="shared" si="7"/>
        <v>0</v>
      </c>
    </row>
    <row r="452" spans="1:4" x14ac:dyDescent="0.25">
      <c r="A452" s="16">
        <v>41324</v>
      </c>
      <c r="B452" s="56">
        <v>0</v>
      </c>
      <c r="C452" s="56">
        <v>0</v>
      </c>
      <c r="D452" s="56">
        <f t="shared" si="7"/>
        <v>0</v>
      </c>
    </row>
    <row r="453" spans="1:4" x14ac:dyDescent="0.25">
      <c r="A453" s="16">
        <v>41325</v>
      </c>
      <c r="B453" s="56">
        <v>1.03092783505176E-3</v>
      </c>
      <c r="C453" s="56">
        <v>1.03092783505176E-3</v>
      </c>
      <c r="D453" s="56">
        <f t="shared" si="7"/>
        <v>0</v>
      </c>
    </row>
    <row r="454" spans="1:4" x14ac:dyDescent="0.25">
      <c r="A454" s="16">
        <v>41326</v>
      </c>
      <c r="B454" s="56">
        <v>-2.0597322348096E-3</v>
      </c>
      <c r="C454" s="56">
        <v>-2.0597322348096E-3</v>
      </c>
      <c r="D454" s="56">
        <f t="shared" si="7"/>
        <v>0</v>
      </c>
    </row>
    <row r="455" spans="1:4" x14ac:dyDescent="0.25">
      <c r="A455" s="16">
        <v>41327</v>
      </c>
      <c r="B455" s="56">
        <v>1.0319917440659899E-3</v>
      </c>
      <c r="C455" s="56">
        <v>1.0319917440659899E-3</v>
      </c>
      <c r="D455" s="56">
        <f t="shared" si="7"/>
        <v>0</v>
      </c>
    </row>
    <row r="456" spans="1:4" x14ac:dyDescent="0.25">
      <c r="A456" s="16">
        <v>41330</v>
      </c>
      <c r="B456" s="56">
        <v>-1.0309278350515399E-3</v>
      </c>
      <c r="C456" s="56">
        <v>-1.0309278350515399E-3</v>
      </c>
      <c r="D456" s="56">
        <f t="shared" si="7"/>
        <v>0</v>
      </c>
    </row>
    <row r="457" spans="1:4" x14ac:dyDescent="0.25">
      <c r="A457" s="16">
        <v>41331</v>
      </c>
      <c r="B457" s="56">
        <v>-1.0319917440659899E-3</v>
      </c>
      <c r="C457" s="56">
        <v>-1.0319917440659899E-3</v>
      </c>
      <c r="D457" s="56">
        <f t="shared" si="7"/>
        <v>0</v>
      </c>
    </row>
    <row r="458" spans="1:4" x14ac:dyDescent="0.25">
      <c r="A458" s="16">
        <v>41332</v>
      </c>
      <c r="B458" s="56">
        <v>1.03305785123964E-3</v>
      </c>
      <c r="C458" s="56">
        <v>1.03305785123964E-3</v>
      </c>
      <c r="D458" s="56">
        <f t="shared" si="7"/>
        <v>0</v>
      </c>
    </row>
    <row r="459" spans="1:4" x14ac:dyDescent="0.25">
      <c r="A459" s="16">
        <v>41333</v>
      </c>
      <c r="B459" s="56">
        <v>0</v>
      </c>
      <c r="C459" s="56">
        <v>0</v>
      </c>
      <c r="D459" s="56">
        <f t="shared" si="7"/>
        <v>0</v>
      </c>
    </row>
    <row r="460" spans="1:4" x14ac:dyDescent="0.25">
      <c r="A460" s="16">
        <v>41334</v>
      </c>
      <c r="B460" s="56">
        <v>1.0319917440659899E-3</v>
      </c>
      <c r="C460" s="56">
        <v>1.0319917440659899E-3</v>
      </c>
      <c r="D460" s="56">
        <f t="shared" si="7"/>
        <v>0</v>
      </c>
    </row>
    <row r="461" spans="1:4" x14ac:dyDescent="0.25">
      <c r="A461" s="16">
        <v>41337</v>
      </c>
      <c r="B461" s="56">
        <v>0</v>
      </c>
      <c r="C461" s="56">
        <v>0</v>
      </c>
      <c r="D461" s="56">
        <f t="shared" si="7"/>
        <v>0</v>
      </c>
    </row>
    <row r="462" spans="1:4" x14ac:dyDescent="0.25">
      <c r="A462" s="16">
        <v>41338</v>
      </c>
      <c r="B462" s="56">
        <v>1.03092783505176E-3</v>
      </c>
      <c r="C462" s="56">
        <v>1.03092783505176E-3</v>
      </c>
      <c r="D462" s="56">
        <f t="shared" si="7"/>
        <v>0</v>
      </c>
    </row>
    <row r="463" spans="1:4" x14ac:dyDescent="0.25">
      <c r="A463" s="16">
        <v>41339</v>
      </c>
      <c r="B463" s="56">
        <v>1.02986611740463E-3</v>
      </c>
      <c r="C463" s="56">
        <v>1.02986611740463E-3</v>
      </c>
      <c r="D463" s="56">
        <f t="shared" si="7"/>
        <v>0</v>
      </c>
    </row>
    <row r="464" spans="1:4" x14ac:dyDescent="0.25">
      <c r="A464" s="16">
        <v>41340</v>
      </c>
      <c r="B464" s="56">
        <v>1.02880658436222E-3</v>
      </c>
      <c r="C464" s="56">
        <v>1.02880658436222E-3</v>
      </c>
      <c r="D464" s="56">
        <f t="shared" si="7"/>
        <v>0</v>
      </c>
    </row>
    <row r="465" spans="1:4" x14ac:dyDescent="0.25">
      <c r="A465" s="16">
        <v>41341</v>
      </c>
      <c r="B465" s="56">
        <v>1.0277492291881399E-3</v>
      </c>
      <c r="C465" s="56">
        <v>1.0277492291881399E-3</v>
      </c>
      <c r="D465" s="56">
        <f t="shared" si="7"/>
        <v>0</v>
      </c>
    </row>
    <row r="466" spans="1:4" x14ac:dyDescent="0.25">
      <c r="A466" s="16">
        <v>41344</v>
      </c>
      <c r="B466" s="56">
        <v>0</v>
      </c>
      <c r="C466" s="56">
        <v>0</v>
      </c>
      <c r="D466" s="56">
        <f t="shared" si="7"/>
        <v>0</v>
      </c>
    </row>
    <row r="467" spans="1:4" x14ac:dyDescent="0.25">
      <c r="A467" s="16">
        <v>41345</v>
      </c>
      <c r="B467" s="56">
        <v>0</v>
      </c>
      <c r="C467" s="56">
        <v>0</v>
      </c>
      <c r="D467" s="56">
        <f t="shared" si="7"/>
        <v>0</v>
      </c>
    </row>
    <row r="468" spans="1:4" x14ac:dyDescent="0.25">
      <c r="A468" s="16">
        <v>41346</v>
      </c>
      <c r="B468" s="56">
        <v>0</v>
      </c>
      <c r="C468" s="56">
        <v>0</v>
      </c>
      <c r="D468" s="56">
        <f t="shared" si="7"/>
        <v>0</v>
      </c>
    </row>
    <row r="469" spans="1:4" x14ac:dyDescent="0.25">
      <c r="A469" s="16">
        <v>41347</v>
      </c>
      <c r="B469" s="56">
        <v>1.0266940451744101E-3</v>
      </c>
      <c r="C469" s="56">
        <v>1.0266940451744101E-3</v>
      </c>
      <c r="D469" s="56">
        <f t="shared" si="7"/>
        <v>0</v>
      </c>
    </row>
    <row r="470" spans="1:4" x14ac:dyDescent="0.25">
      <c r="A470" s="16">
        <v>41348</v>
      </c>
      <c r="B470" s="56">
        <v>0</v>
      </c>
      <c r="C470" s="56">
        <v>0</v>
      </c>
      <c r="D470" s="56">
        <f t="shared" si="7"/>
        <v>0</v>
      </c>
    </row>
    <row r="471" spans="1:4" x14ac:dyDescent="0.25">
      <c r="A471" s="16">
        <v>41351</v>
      </c>
      <c r="B471" s="56">
        <v>-1.0256410256409599E-3</v>
      </c>
      <c r="C471" s="56">
        <v>-1.0256410256409599E-3</v>
      </c>
      <c r="D471" s="56">
        <f t="shared" si="7"/>
        <v>0</v>
      </c>
    </row>
    <row r="472" spans="1:4" x14ac:dyDescent="0.25">
      <c r="A472" s="16">
        <v>41352</v>
      </c>
      <c r="B472" s="56">
        <v>0</v>
      </c>
      <c r="C472" s="56">
        <v>0</v>
      </c>
      <c r="D472" s="56">
        <f t="shared" si="7"/>
        <v>0</v>
      </c>
    </row>
    <row r="473" spans="1:4" x14ac:dyDescent="0.25">
      <c r="A473" s="16">
        <v>41353</v>
      </c>
      <c r="B473" s="56">
        <v>0</v>
      </c>
      <c r="C473" s="56">
        <v>0</v>
      </c>
      <c r="D473" s="56">
        <f t="shared" si="7"/>
        <v>0</v>
      </c>
    </row>
    <row r="474" spans="1:4" x14ac:dyDescent="0.25">
      <c r="A474" s="16">
        <v>41354</v>
      </c>
      <c r="B474" s="56">
        <v>1.0266940451744101E-3</v>
      </c>
      <c r="C474" s="56">
        <v>1.0266940451744101E-3</v>
      </c>
      <c r="D474" s="56">
        <f t="shared" si="7"/>
        <v>0</v>
      </c>
    </row>
    <row r="475" spans="1:4" x14ac:dyDescent="0.25">
      <c r="A475" s="16">
        <v>41355</v>
      </c>
      <c r="B475" s="56">
        <v>0</v>
      </c>
      <c r="C475" s="56">
        <v>0</v>
      </c>
      <c r="D475" s="56">
        <f t="shared" si="7"/>
        <v>0</v>
      </c>
    </row>
    <row r="476" spans="1:4" x14ac:dyDescent="0.25">
      <c r="A476" s="16">
        <v>41358</v>
      </c>
      <c r="B476" s="56">
        <v>0</v>
      </c>
      <c r="C476" s="56">
        <v>0</v>
      </c>
      <c r="D476" s="56">
        <f t="shared" si="7"/>
        <v>0</v>
      </c>
    </row>
    <row r="477" spans="1:4" x14ac:dyDescent="0.25">
      <c r="A477" s="16">
        <v>41359</v>
      </c>
      <c r="B477" s="56">
        <v>0</v>
      </c>
      <c r="C477" s="56">
        <v>0</v>
      </c>
      <c r="D477" s="56">
        <f t="shared" si="7"/>
        <v>0</v>
      </c>
    </row>
    <row r="478" spans="1:4" x14ac:dyDescent="0.25">
      <c r="A478" s="16">
        <v>41360</v>
      </c>
      <c r="B478" s="56">
        <v>-5.5831076655121802E-4</v>
      </c>
      <c r="C478" s="56">
        <v>-8.2051282051281999E-3</v>
      </c>
      <c r="D478" s="56">
        <f t="shared" si="7"/>
        <v>7.6468174385769822E-3</v>
      </c>
    </row>
    <row r="479" spans="1:4" x14ac:dyDescent="0.25">
      <c r="A479" s="16">
        <v>41361</v>
      </c>
      <c r="B479" s="56">
        <v>0</v>
      </c>
      <c r="C479" s="56">
        <v>0</v>
      </c>
      <c r="D479" s="56">
        <f t="shared" si="7"/>
        <v>0</v>
      </c>
    </row>
    <row r="480" spans="1:4" x14ac:dyDescent="0.25">
      <c r="A480" s="16">
        <v>41362</v>
      </c>
      <c r="B480" s="56">
        <v>0</v>
      </c>
      <c r="C480" s="56" t="s">
        <v>77</v>
      </c>
      <c r="D480" s="56" t="e">
        <f t="shared" si="7"/>
        <v>#VALUE!</v>
      </c>
    </row>
    <row r="481" spans="1:4" x14ac:dyDescent="0.25">
      <c r="A481" s="16">
        <v>41365</v>
      </c>
      <c r="B481" s="56">
        <v>0</v>
      </c>
      <c r="C481" s="56">
        <v>0</v>
      </c>
      <c r="D481" s="56">
        <f t="shared" si="7"/>
        <v>0</v>
      </c>
    </row>
    <row r="482" spans="1:4" x14ac:dyDescent="0.25">
      <c r="A482" s="16">
        <v>41366</v>
      </c>
      <c r="B482" s="56">
        <v>0</v>
      </c>
      <c r="C482" s="56">
        <v>0</v>
      </c>
      <c r="D482" s="56">
        <f t="shared" si="7"/>
        <v>0</v>
      </c>
    </row>
    <row r="483" spans="1:4" x14ac:dyDescent="0.25">
      <c r="A483" s="16">
        <v>41367</v>
      </c>
      <c r="B483" s="56">
        <v>0</v>
      </c>
      <c r="C483" s="56">
        <v>0</v>
      </c>
      <c r="D483" s="56">
        <f t="shared" si="7"/>
        <v>0</v>
      </c>
    </row>
    <row r="484" spans="1:4" x14ac:dyDescent="0.25">
      <c r="A484" s="16">
        <v>41368</v>
      </c>
      <c r="B484" s="56">
        <v>-3.1023784901756898E-3</v>
      </c>
      <c r="C484" s="56">
        <v>-3.1023784901756898E-3</v>
      </c>
      <c r="D484" s="56">
        <f t="shared" si="7"/>
        <v>0</v>
      </c>
    </row>
    <row r="485" spans="1:4" x14ac:dyDescent="0.25">
      <c r="A485" s="16">
        <v>41369</v>
      </c>
      <c r="B485" s="56">
        <v>2.0746887966804901E-3</v>
      </c>
      <c r="C485" s="56">
        <v>2.0746887966804901E-3</v>
      </c>
      <c r="D485" s="56">
        <f t="shared" si="7"/>
        <v>0</v>
      </c>
    </row>
    <row r="486" spans="1:4" x14ac:dyDescent="0.25">
      <c r="A486" s="16">
        <v>41372</v>
      </c>
      <c r="B486" s="56">
        <v>1.0351966873705101E-3</v>
      </c>
      <c r="C486" s="56">
        <v>1.0351966873705101E-3</v>
      </c>
      <c r="D486" s="56">
        <f t="shared" si="7"/>
        <v>0</v>
      </c>
    </row>
    <row r="487" spans="1:4" x14ac:dyDescent="0.25">
      <c r="A487" s="16">
        <v>41373</v>
      </c>
      <c r="B487" s="56">
        <v>0</v>
      </c>
      <c r="C487" s="56">
        <v>0</v>
      </c>
      <c r="D487" s="56">
        <f t="shared" si="7"/>
        <v>0</v>
      </c>
    </row>
    <row r="488" spans="1:4" x14ac:dyDescent="0.25">
      <c r="A488" s="16">
        <v>41374</v>
      </c>
      <c r="B488" s="56">
        <v>1.03412616339194E-3</v>
      </c>
      <c r="C488" s="56">
        <v>1.03412616339194E-3</v>
      </c>
      <c r="D488" s="56">
        <f t="shared" si="7"/>
        <v>0</v>
      </c>
    </row>
    <row r="489" spans="1:4" x14ac:dyDescent="0.25">
      <c r="A489" s="16">
        <v>41375</v>
      </c>
      <c r="B489" s="56">
        <v>1.03305785123964E-3</v>
      </c>
      <c r="C489" s="56">
        <v>1.03305785123964E-3</v>
      </c>
      <c r="D489" s="56">
        <f t="shared" si="7"/>
        <v>0</v>
      </c>
    </row>
    <row r="490" spans="1:4" x14ac:dyDescent="0.25">
      <c r="A490" s="16">
        <v>41376</v>
      </c>
      <c r="B490" s="56">
        <v>0</v>
      </c>
      <c r="C490" s="56">
        <v>0</v>
      </c>
      <c r="D490" s="56">
        <f t="shared" si="7"/>
        <v>0</v>
      </c>
    </row>
    <row r="491" spans="1:4" x14ac:dyDescent="0.25">
      <c r="A491" s="16">
        <v>41379</v>
      </c>
      <c r="B491" s="56">
        <v>-1.0319917440659899E-3</v>
      </c>
      <c r="C491" s="56">
        <v>-1.0319917440659899E-3</v>
      </c>
      <c r="D491" s="56">
        <f t="shared" si="7"/>
        <v>0</v>
      </c>
    </row>
    <row r="492" spans="1:4" x14ac:dyDescent="0.25">
      <c r="A492" s="16">
        <v>41380</v>
      </c>
      <c r="B492" s="56">
        <v>1.03305785123964E-3</v>
      </c>
      <c r="C492" s="56">
        <v>1.03305785123964E-3</v>
      </c>
      <c r="D492" s="56">
        <f t="shared" si="7"/>
        <v>0</v>
      </c>
    </row>
    <row r="493" spans="1:4" x14ac:dyDescent="0.25">
      <c r="A493" s="16">
        <v>41381</v>
      </c>
      <c r="B493" s="56">
        <v>-1.0319917440659899E-3</v>
      </c>
      <c r="C493" s="56">
        <v>-1.0319917440659899E-3</v>
      </c>
      <c r="D493" s="56">
        <f t="shared" si="7"/>
        <v>0</v>
      </c>
    </row>
    <row r="494" spans="1:4" x14ac:dyDescent="0.25">
      <c r="A494" s="16">
        <v>41382</v>
      </c>
      <c r="B494" s="56">
        <v>1.03305785123964E-3</v>
      </c>
      <c r="C494" s="56">
        <v>1.03305785123964E-3</v>
      </c>
      <c r="D494" s="56">
        <f t="shared" si="7"/>
        <v>0</v>
      </c>
    </row>
    <row r="495" spans="1:4" x14ac:dyDescent="0.25">
      <c r="A495" s="16">
        <v>41383</v>
      </c>
      <c r="B495" s="56">
        <v>0</v>
      </c>
      <c r="C495" s="56">
        <v>0</v>
      </c>
      <c r="D495" s="56">
        <f t="shared" si="7"/>
        <v>0</v>
      </c>
    </row>
    <row r="496" spans="1:4" x14ac:dyDescent="0.25">
      <c r="A496" s="16">
        <v>41386</v>
      </c>
      <c r="B496" s="56">
        <v>0</v>
      </c>
      <c r="C496" s="56">
        <v>0</v>
      </c>
      <c r="D496" s="56">
        <f t="shared" si="7"/>
        <v>0</v>
      </c>
    </row>
    <row r="497" spans="1:4" x14ac:dyDescent="0.25">
      <c r="A497" s="16">
        <v>41387</v>
      </c>
      <c r="B497" s="56">
        <v>2.0639834881321902E-3</v>
      </c>
      <c r="C497" s="56">
        <v>2.0639834881321902E-3</v>
      </c>
      <c r="D497" s="56">
        <f t="shared" si="7"/>
        <v>0</v>
      </c>
    </row>
    <row r="498" spans="1:4" x14ac:dyDescent="0.25">
      <c r="A498" s="16">
        <v>41388</v>
      </c>
      <c r="B498" s="56">
        <v>0</v>
      </c>
      <c r="C498" s="56">
        <v>0</v>
      </c>
      <c r="D498" s="56">
        <f t="shared" si="7"/>
        <v>0</v>
      </c>
    </row>
    <row r="499" spans="1:4" x14ac:dyDescent="0.25">
      <c r="A499" s="16">
        <v>41389</v>
      </c>
      <c r="B499" s="56">
        <v>1.02986611740463E-3</v>
      </c>
      <c r="C499" s="56">
        <v>1.02986611740463E-3</v>
      </c>
      <c r="D499" s="56">
        <f t="shared" si="7"/>
        <v>0</v>
      </c>
    </row>
    <row r="500" spans="1:4" x14ac:dyDescent="0.25">
      <c r="A500" s="16">
        <v>41390</v>
      </c>
      <c r="B500" s="56">
        <v>0</v>
      </c>
      <c r="C500" s="56">
        <v>0</v>
      </c>
      <c r="D500" s="56">
        <f t="shared" si="7"/>
        <v>0</v>
      </c>
    </row>
    <row r="501" spans="1:4" x14ac:dyDescent="0.25">
      <c r="A501" s="16">
        <v>41393</v>
      </c>
      <c r="B501" s="56">
        <v>0</v>
      </c>
      <c r="C501" s="56">
        <v>0</v>
      </c>
      <c r="D501" s="56">
        <f t="shared" si="7"/>
        <v>0</v>
      </c>
    </row>
    <row r="502" spans="1:4" x14ac:dyDescent="0.25">
      <c r="A502" s="16">
        <v>41394</v>
      </c>
      <c r="B502" s="56">
        <v>1.02880658436222E-3</v>
      </c>
      <c r="C502" s="56">
        <v>1.02880658436222E-3</v>
      </c>
      <c r="D502" s="56">
        <f t="shared" si="7"/>
        <v>0</v>
      </c>
    </row>
    <row r="503" spans="1:4" x14ac:dyDescent="0.25">
      <c r="A503" s="16">
        <v>41395</v>
      </c>
      <c r="B503" s="56">
        <v>1.0277492291881399E-3</v>
      </c>
      <c r="C503" s="56">
        <v>1.0277492291881399E-3</v>
      </c>
      <c r="D503" s="56">
        <f t="shared" si="7"/>
        <v>0</v>
      </c>
    </row>
    <row r="504" spans="1:4" x14ac:dyDescent="0.25">
      <c r="A504" s="16">
        <v>41396</v>
      </c>
      <c r="B504" s="56">
        <v>1.0266940451744101E-3</v>
      </c>
      <c r="C504" s="56">
        <v>1.0266940451744101E-3</v>
      </c>
      <c r="D504" s="56">
        <f t="shared" si="7"/>
        <v>0</v>
      </c>
    </row>
    <row r="505" spans="1:4" x14ac:dyDescent="0.25">
      <c r="A505" s="16">
        <v>41397</v>
      </c>
      <c r="B505" s="56">
        <v>2.0512820512819099E-3</v>
      </c>
      <c r="C505" s="56">
        <v>2.0512820512819099E-3</v>
      </c>
      <c r="D505" s="56">
        <f t="shared" si="7"/>
        <v>0</v>
      </c>
    </row>
    <row r="506" spans="1:4" x14ac:dyDescent="0.25">
      <c r="A506" s="16">
        <v>41400</v>
      </c>
      <c r="B506" s="56">
        <v>0</v>
      </c>
      <c r="C506" s="56">
        <v>0</v>
      </c>
      <c r="D506" s="56">
        <f t="shared" si="7"/>
        <v>0</v>
      </c>
    </row>
    <row r="507" spans="1:4" x14ac:dyDescent="0.25">
      <c r="A507" s="16">
        <v>41401</v>
      </c>
      <c r="B507" s="56">
        <v>1.02354145342876E-3</v>
      </c>
      <c r="C507" s="56">
        <v>1.02354145342876E-3</v>
      </c>
      <c r="D507" s="56">
        <f t="shared" si="7"/>
        <v>0</v>
      </c>
    </row>
    <row r="508" spans="1:4" x14ac:dyDescent="0.25">
      <c r="A508" s="16">
        <v>41402</v>
      </c>
      <c r="B508" s="56">
        <v>1.0224948875254801E-3</v>
      </c>
      <c r="C508" s="56">
        <v>1.0224948875254801E-3</v>
      </c>
      <c r="D508" s="56">
        <f t="shared" si="7"/>
        <v>0</v>
      </c>
    </row>
    <row r="509" spans="1:4" x14ac:dyDescent="0.25">
      <c r="A509" s="16">
        <v>41403</v>
      </c>
      <c r="B509" s="56">
        <v>1.02145045965285E-3</v>
      </c>
      <c r="C509" s="56">
        <v>1.02145045965285E-3</v>
      </c>
      <c r="D509" s="56">
        <f t="shared" si="7"/>
        <v>0</v>
      </c>
    </row>
    <row r="510" spans="1:4" x14ac:dyDescent="0.25">
      <c r="A510" s="16">
        <v>41404</v>
      </c>
      <c r="B510" s="56">
        <v>1.0204081632652099E-3</v>
      </c>
      <c r="C510" s="56">
        <v>1.0204081632652099E-3</v>
      </c>
      <c r="D510" s="56">
        <f t="shared" si="7"/>
        <v>0</v>
      </c>
    </row>
    <row r="511" spans="1:4" x14ac:dyDescent="0.25">
      <c r="A511" s="16">
        <v>41407</v>
      </c>
      <c r="B511" s="56">
        <v>0</v>
      </c>
      <c r="C511" s="56">
        <v>0</v>
      </c>
      <c r="D511" s="56">
        <f t="shared" si="7"/>
        <v>0</v>
      </c>
    </row>
    <row r="512" spans="1:4" x14ac:dyDescent="0.25">
      <c r="A512" s="16">
        <v>41408</v>
      </c>
      <c r="B512" s="56">
        <v>0</v>
      </c>
      <c r="C512" s="56">
        <v>0</v>
      </c>
      <c r="D512" s="56">
        <f t="shared" si="7"/>
        <v>0</v>
      </c>
    </row>
    <row r="513" spans="1:4" x14ac:dyDescent="0.25">
      <c r="A513" s="16">
        <v>41409</v>
      </c>
      <c r="B513" s="56">
        <v>0</v>
      </c>
      <c r="C513" s="56">
        <v>0</v>
      </c>
      <c r="D513" s="56">
        <f t="shared" si="7"/>
        <v>0</v>
      </c>
    </row>
    <row r="514" spans="1:4" x14ac:dyDescent="0.25">
      <c r="A514" s="16">
        <v>41410</v>
      </c>
      <c r="B514" s="56">
        <v>-1.01936799184499E-3</v>
      </c>
      <c r="C514" s="56">
        <v>-1.01936799184499E-3</v>
      </c>
      <c r="D514" s="56">
        <f t="shared" ref="D514:D577" si="8">B514-C514</f>
        <v>0</v>
      </c>
    </row>
    <row r="515" spans="1:4" x14ac:dyDescent="0.25">
      <c r="A515" s="16">
        <v>41411</v>
      </c>
      <c r="B515" s="56">
        <v>1.0204081632652099E-3</v>
      </c>
      <c r="C515" s="56">
        <v>1.0204081632652099E-3</v>
      </c>
      <c r="D515" s="56">
        <f t="shared" si="8"/>
        <v>0</v>
      </c>
    </row>
    <row r="516" spans="1:4" x14ac:dyDescent="0.25">
      <c r="A516" s="16">
        <v>41414</v>
      </c>
      <c r="B516" s="56">
        <v>1.0193679918450999E-3</v>
      </c>
      <c r="C516" s="56">
        <v>1.0193679918450999E-3</v>
      </c>
      <c r="D516" s="56">
        <f t="shared" si="8"/>
        <v>0</v>
      </c>
    </row>
    <row r="517" spans="1:4" x14ac:dyDescent="0.25">
      <c r="A517" s="16">
        <v>41415</v>
      </c>
      <c r="B517" s="56">
        <v>-1.01832993890016E-3</v>
      </c>
      <c r="C517" s="56">
        <v>-1.01832993890016E-3</v>
      </c>
      <c r="D517" s="56">
        <f t="shared" si="8"/>
        <v>0</v>
      </c>
    </row>
    <row r="518" spans="1:4" x14ac:dyDescent="0.25">
      <c r="A518" s="16">
        <v>41416</v>
      </c>
      <c r="B518" s="56">
        <v>1.0193679918450999E-3</v>
      </c>
      <c r="C518" s="56">
        <v>1.0193679918450999E-3</v>
      </c>
      <c r="D518" s="56">
        <f t="shared" si="8"/>
        <v>0</v>
      </c>
    </row>
    <row r="519" spans="1:4" x14ac:dyDescent="0.25">
      <c r="A519" s="16">
        <v>41417</v>
      </c>
      <c r="B519" s="56">
        <v>-1.01832993890016E-3</v>
      </c>
      <c r="C519" s="56">
        <v>-1.01832993890016E-3</v>
      </c>
      <c r="D519" s="56">
        <f t="shared" si="8"/>
        <v>0</v>
      </c>
    </row>
    <row r="520" spans="1:4" x14ac:dyDescent="0.25">
      <c r="A520" s="16">
        <v>41418</v>
      </c>
      <c r="B520" s="56">
        <v>0</v>
      </c>
      <c r="C520" s="56">
        <v>0</v>
      </c>
      <c r="D520" s="56">
        <f t="shared" si="8"/>
        <v>0</v>
      </c>
    </row>
    <row r="521" spans="1:4" x14ac:dyDescent="0.25">
      <c r="A521" s="16">
        <v>41422</v>
      </c>
      <c r="B521" s="56">
        <v>2.03873598368998E-3</v>
      </c>
      <c r="C521" s="56">
        <v>2.03873598368998E-3</v>
      </c>
      <c r="D521" s="56">
        <f t="shared" si="8"/>
        <v>0</v>
      </c>
    </row>
    <row r="522" spans="1:4" x14ac:dyDescent="0.25">
      <c r="A522" s="16">
        <v>41423</v>
      </c>
      <c r="B522" s="56">
        <v>-2.0345879959309302E-3</v>
      </c>
      <c r="C522" s="56">
        <v>-2.0345879959308101E-3</v>
      </c>
      <c r="D522" s="56">
        <f t="shared" si="8"/>
        <v>-1.2012960071139389E-16</v>
      </c>
    </row>
    <row r="523" spans="1:4" x14ac:dyDescent="0.25">
      <c r="A523" s="16">
        <v>41424</v>
      </c>
      <c r="B523" s="56">
        <v>0</v>
      </c>
      <c r="C523" s="56">
        <v>0</v>
      </c>
      <c r="D523" s="56">
        <f t="shared" si="8"/>
        <v>0</v>
      </c>
    </row>
    <row r="524" spans="1:4" x14ac:dyDescent="0.25">
      <c r="A524" s="16">
        <v>41425</v>
      </c>
      <c r="B524" s="56">
        <v>0</v>
      </c>
      <c r="C524" s="56">
        <v>0</v>
      </c>
      <c r="D524" s="56">
        <f t="shared" si="8"/>
        <v>0</v>
      </c>
    </row>
    <row r="525" spans="1:4" x14ac:dyDescent="0.25">
      <c r="A525" s="16">
        <v>41428</v>
      </c>
      <c r="B525" s="56">
        <v>-1.01936799184499E-3</v>
      </c>
      <c r="C525" s="56">
        <v>-1.01936799184499E-3</v>
      </c>
      <c r="D525" s="56">
        <f t="shared" si="8"/>
        <v>0</v>
      </c>
    </row>
    <row r="526" spans="1:4" x14ac:dyDescent="0.25">
      <c r="A526" s="16">
        <v>41429</v>
      </c>
      <c r="B526" s="56">
        <v>0</v>
      </c>
      <c r="C526" s="56">
        <v>0</v>
      </c>
      <c r="D526" s="56">
        <f t="shared" si="8"/>
        <v>0</v>
      </c>
    </row>
    <row r="527" spans="1:4" x14ac:dyDescent="0.25">
      <c r="A527" s="16">
        <v>41430</v>
      </c>
      <c r="B527" s="56">
        <v>-3.06122448979607E-3</v>
      </c>
      <c r="C527" s="56">
        <v>-3.06122448979607E-3</v>
      </c>
      <c r="D527" s="56">
        <f t="shared" si="8"/>
        <v>0</v>
      </c>
    </row>
    <row r="528" spans="1:4" x14ac:dyDescent="0.25">
      <c r="A528" s="16">
        <v>41431</v>
      </c>
      <c r="B528" s="56">
        <v>-1.02354145342887E-3</v>
      </c>
      <c r="C528" s="56">
        <v>-1.02354145342887E-3</v>
      </c>
      <c r="D528" s="56">
        <f t="shared" si="8"/>
        <v>0</v>
      </c>
    </row>
    <row r="529" spans="1:4" x14ac:dyDescent="0.25">
      <c r="A529" s="16">
        <v>41432</v>
      </c>
      <c r="B529" s="56">
        <v>0</v>
      </c>
      <c r="C529" s="56">
        <v>0</v>
      </c>
      <c r="D529" s="56">
        <f t="shared" si="8"/>
        <v>0</v>
      </c>
    </row>
    <row r="530" spans="1:4" x14ac:dyDescent="0.25">
      <c r="A530" s="16">
        <v>41435</v>
      </c>
      <c r="B530" s="56">
        <v>1.0245901639343001E-3</v>
      </c>
      <c r="C530" s="56">
        <v>1.0245901639343001E-3</v>
      </c>
      <c r="D530" s="56">
        <f t="shared" si="8"/>
        <v>0</v>
      </c>
    </row>
    <row r="531" spans="1:4" x14ac:dyDescent="0.25">
      <c r="A531" s="16">
        <v>41436</v>
      </c>
      <c r="B531" s="56">
        <v>-3.07062436028649E-3</v>
      </c>
      <c r="C531" s="56">
        <v>-3.07062436028649E-3</v>
      </c>
      <c r="D531" s="56">
        <f t="shared" si="8"/>
        <v>0</v>
      </c>
    </row>
    <row r="532" spans="1:4" x14ac:dyDescent="0.25">
      <c r="A532" s="16">
        <v>41437</v>
      </c>
      <c r="B532" s="56">
        <v>0</v>
      </c>
      <c r="C532" s="56">
        <v>0</v>
      </c>
      <c r="D532" s="56">
        <f t="shared" si="8"/>
        <v>0</v>
      </c>
    </row>
    <row r="533" spans="1:4" x14ac:dyDescent="0.25">
      <c r="A533" s="16">
        <v>41438</v>
      </c>
      <c r="B533" s="56">
        <v>-1.02669404517453E-3</v>
      </c>
      <c r="C533" s="56">
        <v>-1.02669404517453E-3</v>
      </c>
      <c r="D533" s="56">
        <f t="shared" si="8"/>
        <v>0</v>
      </c>
    </row>
    <row r="534" spans="1:4" x14ac:dyDescent="0.25">
      <c r="A534" s="16">
        <v>41439</v>
      </c>
      <c r="B534" s="56">
        <v>0</v>
      </c>
      <c r="C534" s="56">
        <v>0</v>
      </c>
      <c r="D534" s="56">
        <f t="shared" si="8"/>
        <v>0</v>
      </c>
    </row>
    <row r="535" spans="1:4" x14ac:dyDescent="0.25">
      <c r="A535" s="16">
        <v>41442</v>
      </c>
      <c r="B535" s="56">
        <v>1.0277492291881399E-3</v>
      </c>
      <c r="C535" s="56">
        <v>1.0277492291881399E-3</v>
      </c>
      <c r="D535" s="56">
        <f t="shared" si="8"/>
        <v>0</v>
      </c>
    </row>
    <row r="536" spans="1:4" x14ac:dyDescent="0.25">
      <c r="A536" s="16">
        <v>41443</v>
      </c>
      <c r="B536" s="56">
        <v>0</v>
      </c>
      <c r="C536" s="56">
        <v>0</v>
      </c>
      <c r="D536" s="56">
        <f t="shared" si="8"/>
        <v>0</v>
      </c>
    </row>
    <row r="537" spans="1:4" x14ac:dyDescent="0.25">
      <c r="A537" s="16">
        <v>41444</v>
      </c>
      <c r="B537" s="56">
        <v>2.05338809034905E-3</v>
      </c>
      <c r="C537" s="56">
        <v>2.05338809034905E-3</v>
      </c>
      <c r="D537" s="56">
        <f t="shared" si="8"/>
        <v>0</v>
      </c>
    </row>
    <row r="538" spans="1:4" x14ac:dyDescent="0.25">
      <c r="A538" s="16">
        <v>41445</v>
      </c>
      <c r="B538" s="56">
        <v>-3.07377049180324E-3</v>
      </c>
      <c r="C538" s="56">
        <v>-3.07377049180324E-3</v>
      </c>
      <c r="D538" s="56">
        <f t="shared" si="8"/>
        <v>0</v>
      </c>
    </row>
    <row r="539" spans="1:4" x14ac:dyDescent="0.25">
      <c r="A539" s="16">
        <v>41446</v>
      </c>
      <c r="B539" s="56">
        <v>-1.02774922918802E-3</v>
      </c>
      <c r="C539" s="56">
        <v>-1.02774922918802E-3</v>
      </c>
      <c r="D539" s="56">
        <f t="shared" si="8"/>
        <v>0</v>
      </c>
    </row>
    <row r="540" spans="1:4" x14ac:dyDescent="0.25">
      <c r="A540" s="16">
        <v>41449</v>
      </c>
      <c r="B540" s="56">
        <v>-3.0864197530866598E-3</v>
      </c>
      <c r="C540" s="56">
        <v>-3.0864197530865401E-3</v>
      </c>
      <c r="D540" s="56">
        <f t="shared" si="8"/>
        <v>-1.1969591984239969E-16</v>
      </c>
    </row>
    <row r="541" spans="1:4" x14ac:dyDescent="0.25">
      <c r="A541" s="16">
        <v>41450</v>
      </c>
      <c r="B541" s="56">
        <v>-2.0639834881321902E-3</v>
      </c>
      <c r="C541" s="56">
        <v>-2.06398348813208E-3</v>
      </c>
      <c r="D541" s="56">
        <f t="shared" si="8"/>
        <v>-1.1015494072452725E-16</v>
      </c>
    </row>
    <row r="542" spans="1:4" x14ac:dyDescent="0.25">
      <c r="A542" s="16">
        <v>41451</v>
      </c>
      <c r="B542" s="56">
        <v>-1.03412616339194E-3</v>
      </c>
      <c r="C542" s="56">
        <v>-1.03412616339194E-3</v>
      </c>
      <c r="D542" s="56">
        <f t="shared" si="8"/>
        <v>0</v>
      </c>
    </row>
    <row r="543" spans="1:4" x14ac:dyDescent="0.25">
      <c r="A543" s="16">
        <v>41452</v>
      </c>
      <c r="B543" s="56">
        <v>1.96144927946396E-4</v>
      </c>
      <c r="C543" s="56">
        <v>-7.2463768115942403E-3</v>
      </c>
      <c r="D543" s="56">
        <f t="shared" si="8"/>
        <v>7.4425217395406359E-3</v>
      </c>
    </row>
    <row r="544" spans="1:4" x14ac:dyDescent="0.25">
      <c r="A544" s="16">
        <v>41453</v>
      </c>
      <c r="B544" s="56">
        <v>1.0427528675702701E-3</v>
      </c>
      <c r="C544" s="56">
        <v>1.0427528675702701E-3</v>
      </c>
      <c r="D544" s="56">
        <f t="shared" si="8"/>
        <v>0</v>
      </c>
    </row>
    <row r="545" spans="1:4" x14ac:dyDescent="0.25">
      <c r="A545" s="16">
        <v>41456</v>
      </c>
      <c r="B545" s="56">
        <v>1.0416666666666101E-3</v>
      </c>
      <c r="C545" s="56">
        <v>1.0416666666666101E-3</v>
      </c>
      <c r="D545" s="56">
        <f t="shared" si="8"/>
        <v>0</v>
      </c>
    </row>
    <row r="546" spans="1:4" x14ac:dyDescent="0.25">
      <c r="A546" s="16">
        <v>41457</v>
      </c>
      <c r="B546" s="56">
        <v>1.04058272632668E-3</v>
      </c>
      <c r="C546" s="56">
        <v>1.04058272632668E-3</v>
      </c>
      <c r="D546" s="56">
        <f t="shared" si="8"/>
        <v>0</v>
      </c>
    </row>
    <row r="547" spans="1:4" x14ac:dyDescent="0.25">
      <c r="A547" s="16">
        <v>41458</v>
      </c>
      <c r="B547" s="56">
        <v>-1.0395010395008999E-3</v>
      </c>
      <c r="C547" s="56">
        <v>-1.0395010395010101E-3</v>
      </c>
      <c r="D547" s="56">
        <f t="shared" si="8"/>
        <v>1.1015494072452725E-16</v>
      </c>
    </row>
    <row r="548" spans="1:4" x14ac:dyDescent="0.25">
      <c r="A548" s="16">
        <v>41460</v>
      </c>
      <c r="B548" s="56">
        <v>1.04058272632668E-3</v>
      </c>
      <c r="C548" s="56">
        <v>1.04058272632668E-3</v>
      </c>
      <c r="D548" s="56">
        <f t="shared" si="8"/>
        <v>0</v>
      </c>
    </row>
    <row r="549" spans="1:4" x14ac:dyDescent="0.25">
      <c r="A549" s="16">
        <v>41463</v>
      </c>
      <c r="B549" s="56">
        <v>0</v>
      </c>
      <c r="C549" s="56">
        <v>0</v>
      </c>
      <c r="D549" s="56">
        <f t="shared" si="8"/>
        <v>0</v>
      </c>
    </row>
    <row r="550" spans="1:4" x14ac:dyDescent="0.25">
      <c r="A550" s="16">
        <v>41464</v>
      </c>
      <c r="B550" s="56">
        <v>1.0395010395012299E-3</v>
      </c>
      <c r="C550" s="56">
        <v>1.0395010395012299E-3</v>
      </c>
      <c r="D550" s="56">
        <f t="shared" si="8"/>
        <v>0</v>
      </c>
    </row>
    <row r="551" spans="1:4" x14ac:dyDescent="0.25">
      <c r="A551" s="16">
        <v>41465</v>
      </c>
      <c r="B551" s="56">
        <v>1.0384215991692299E-3</v>
      </c>
      <c r="C551" s="56">
        <v>1.0384215991692299E-3</v>
      </c>
      <c r="D551" s="56">
        <f t="shared" si="8"/>
        <v>0</v>
      </c>
    </row>
    <row r="552" spans="1:4" x14ac:dyDescent="0.25">
      <c r="A552" s="16">
        <v>41466</v>
      </c>
      <c r="B552" s="56">
        <v>1.03734439834025E-3</v>
      </c>
      <c r="C552" s="56">
        <v>1.03734439834025E-3</v>
      </c>
      <c r="D552" s="56">
        <f t="shared" si="8"/>
        <v>0</v>
      </c>
    </row>
    <row r="553" spans="1:4" x14ac:dyDescent="0.25">
      <c r="A553" s="16">
        <v>41467</v>
      </c>
      <c r="B553" s="56">
        <v>1.03626943005186E-3</v>
      </c>
      <c r="C553" s="56">
        <v>1.03626943005186E-3</v>
      </c>
      <c r="D553" s="56">
        <f t="shared" si="8"/>
        <v>0</v>
      </c>
    </row>
    <row r="554" spans="1:4" x14ac:dyDescent="0.25">
      <c r="A554" s="16">
        <v>41470</v>
      </c>
      <c r="B554" s="56">
        <v>0</v>
      </c>
      <c r="C554" s="56">
        <v>0</v>
      </c>
      <c r="D554" s="56">
        <f t="shared" si="8"/>
        <v>0</v>
      </c>
    </row>
    <row r="555" spans="1:4" x14ac:dyDescent="0.25">
      <c r="A555" s="16">
        <v>41471</v>
      </c>
      <c r="B555" s="56">
        <v>0</v>
      </c>
      <c r="C555" s="56">
        <v>0</v>
      </c>
      <c r="D555" s="56">
        <f t="shared" si="8"/>
        <v>0</v>
      </c>
    </row>
    <row r="556" spans="1:4" x14ac:dyDescent="0.25">
      <c r="A556" s="16">
        <v>41472</v>
      </c>
      <c r="B556" s="56">
        <v>1.0351966873705101E-3</v>
      </c>
      <c r="C556" s="56">
        <v>1.0351966873705101E-3</v>
      </c>
      <c r="D556" s="56">
        <f t="shared" si="8"/>
        <v>0</v>
      </c>
    </row>
    <row r="557" spans="1:4" x14ac:dyDescent="0.25">
      <c r="A557" s="16">
        <v>41473</v>
      </c>
      <c r="B557" s="56">
        <v>1.03412616339194E-3</v>
      </c>
      <c r="C557" s="56">
        <v>1.03412616339194E-3</v>
      </c>
      <c r="D557" s="56">
        <f t="shared" si="8"/>
        <v>0</v>
      </c>
    </row>
    <row r="558" spans="1:4" x14ac:dyDescent="0.25">
      <c r="A558" s="16">
        <v>41474</v>
      </c>
      <c r="B558" s="56">
        <v>0</v>
      </c>
      <c r="C558" s="56">
        <v>0</v>
      </c>
      <c r="D558" s="56">
        <f t="shared" si="8"/>
        <v>0</v>
      </c>
    </row>
    <row r="559" spans="1:4" x14ac:dyDescent="0.25">
      <c r="A559" s="16">
        <v>41477</v>
      </c>
      <c r="B559" s="56">
        <v>1.03305785123964E-3</v>
      </c>
      <c r="C559" s="56">
        <v>1.03305785123964E-3</v>
      </c>
      <c r="D559" s="56">
        <f t="shared" si="8"/>
        <v>0</v>
      </c>
    </row>
    <row r="560" spans="1:4" x14ac:dyDescent="0.25">
      <c r="A560" s="16">
        <v>41478</v>
      </c>
      <c r="B560" s="56">
        <v>0</v>
      </c>
      <c r="C560" s="56">
        <v>0</v>
      </c>
      <c r="D560" s="56">
        <f t="shared" si="8"/>
        <v>0</v>
      </c>
    </row>
    <row r="561" spans="1:4" x14ac:dyDescent="0.25">
      <c r="A561" s="16">
        <v>41479</v>
      </c>
      <c r="B561" s="56">
        <v>0</v>
      </c>
      <c r="C561" s="56">
        <v>0</v>
      </c>
      <c r="D561" s="56">
        <f t="shared" si="8"/>
        <v>0</v>
      </c>
    </row>
    <row r="562" spans="1:4" x14ac:dyDescent="0.25">
      <c r="A562" s="16">
        <v>41480</v>
      </c>
      <c r="B562" s="56">
        <v>-1.0319917440659899E-3</v>
      </c>
      <c r="C562" s="56">
        <v>-1.0319917440659899E-3</v>
      </c>
      <c r="D562" s="56">
        <f t="shared" si="8"/>
        <v>0</v>
      </c>
    </row>
    <row r="563" spans="1:4" x14ac:dyDescent="0.25">
      <c r="A563" s="16">
        <v>41481</v>
      </c>
      <c r="B563" s="56">
        <v>0</v>
      </c>
      <c r="C563" s="56">
        <v>0</v>
      </c>
      <c r="D563" s="56">
        <f t="shared" si="8"/>
        <v>0</v>
      </c>
    </row>
    <row r="564" spans="1:4" x14ac:dyDescent="0.25">
      <c r="A564" s="16">
        <v>41484</v>
      </c>
      <c r="B564" s="56">
        <v>1.03305785123964E-3</v>
      </c>
      <c r="C564" s="56">
        <v>1.03305785123964E-3</v>
      </c>
      <c r="D564" s="56">
        <f t="shared" si="8"/>
        <v>0</v>
      </c>
    </row>
    <row r="565" spans="1:4" x14ac:dyDescent="0.25">
      <c r="A565" s="16">
        <v>41485</v>
      </c>
      <c r="B565" s="56">
        <v>0</v>
      </c>
      <c r="C565" s="56">
        <v>0</v>
      </c>
      <c r="D565" s="56">
        <f t="shared" si="8"/>
        <v>0</v>
      </c>
    </row>
    <row r="566" spans="1:4" x14ac:dyDescent="0.25">
      <c r="A566" s="16">
        <v>41486</v>
      </c>
      <c r="B566" s="56">
        <v>0</v>
      </c>
      <c r="C566" s="56">
        <v>0</v>
      </c>
      <c r="D566" s="56">
        <f t="shared" si="8"/>
        <v>0</v>
      </c>
    </row>
    <row r="567" spans="1:4" x14ac:dyDescent="0.25">
      <c r="A567" s="16">
        <v>41487</v>
      </c>
      <c r="B567" s="56">
        <v>1.0319917440659899E-3</v>
      </c>
      <c r="C567" s="56">
        <v>1.0319917440659899E-3</v>
      </c>
      <c r="D567" s="56">
        <f t="shared" si="8"/>
        <v>0</v>
      </c>
    </row>
    <row r="568" spans="1:4" x14ac:dyDescent="0.25">
      <c r="A568" s="16">
        <v>41488</v>
      </c>
      <c r="B568" s="56">
        <v>0</v>
      </c>
      <c r="C568" s="56">
        <v>0</v>
      </c>
      <c r="D568" s="56">
        <f t="shared" si="8"/>
        <v>0</v>
      </c>
    </row>
    <row r="569" spans="1:4" x14ac:dyDescent="0.25">
      <c r="A569" s="16">
        <v>41491</v>
      </c>
      <c r="B569" s="56">
        <v>-1.0309278350516501E-3</v>
      </c>
      <c r="C569" s="56">
        <v>-1.0309278350515399E-3</v>
      </c>
      <c r="D569" s="56">
        <f t="shared" si="8"/>
        <v>-1.1015494072452725E-16</v>
      </c>
    </row>
    <row r="570" spans="1:4" x14ac:dyDescent="0.25">
      <c r="A570" s="16">
        <v>41492</v>
      </c>
      <c r="B570" s="56">
        <v>1.0319917440659899E-3</v>
      </c>
      <c r="C570" s="56">
        <v>1.0319917440659899E-3</v>
      </c>
      <c r="D570" s="56">
        <f t="shared" si="8"/>
        <v>0</v>
      </c>
    </row>
    <row r="571" spans="1:4" x14ac:dyDescent="0.25">
      <c r="A571" s="16">
        <v>41493</v>
      </c>
      <c r="B571" s="56">
        <v>-1.0309278350516501E-3</v>
      </c>
      <c r="C571" s="56">
        <v>-1.0309278350515399E-3</v>
      </c>
      <c r="D571" s="56">
        <f t="shared" si="8"/>
        <v>-1.1015494072452725E-16</v>
      </c>
    </row>
    <row r="572" spans="1:4" x14ac:dyDescent="0.25">
      <c r="A572" s="16">
        <v>41494</v>
      </c>
      <c r="B572" s="56">
        <v>1.0319917440659899E-3</v>
      </c>
      <c r="C572" s="56">
        <v>1.0319917440659899E-3</v>
      </c>
      <c r="D572" s="56">
        <f t="shared" si="8"/>
        <v>0</v>
      </c>
    </row>
    <row r="573" spans="1:4" x14ac:dyDescent="0.25">
      <c r="A573" s="16">
        <v>41495</v>
      </c>
      <c r="B573" s="56">
        <v>0</v>
      </c>
      <c r="C573" s="56">
        <v>0</v>
      </c>
      <c r="D573" s="56">
        <f t="shared" si="8"/>
        <v>0</v>
      </c>
    </row>
    <row r="574" spans="1:4" x14ac:dyDescent="0.25">
      <c r="A574" s="16">
        <v>41498</v>
      </c>
      <c r="B574" s="56">
        <v>0</v>
      </c>
      <c r="C574" s="56">
        <v>0</v>
      </c>
      <c r="D574" s="56">
        <f t="shared" si="8"/>
        <v>0</v>
      </c>
    </row>
    <row r="575" spans="1:4" x14ac:dyDescent="0.25">
      <c r="A575" s="16">
        <v>41499</v>
      </c>
      <c r="B575" s="56">
        <v>1.03092783505176E-3</v>
      </c>
      <c r="C575" s="56">
        <v>1.03092783505176E-3</v>
      </c>
      <c r="D575" s="56">
        <f t="shared" si="8"/>
        <v>0</v>
      </c>
    </row>
    <row r="576" spans="1:4" x14ac:dyDescent="0.25">
      <c r="A576" s="16">
        <v>41500</v>
      </c>
      <c r="B576" s="56">
        <v>0</v>
      </c>
      <c r="C576" s="56">
        <v>0</v>
      </c>
      <c r="D576" s="56">
        <f t="shared" si="8"/>
        <v>0</v>
      </c>
    </row>
    <row r="577" spans="1:4" x14ac:dyDescent="0.25">
      <c r="A577" s="16">
        <v>41501</v>
      </c>
      <c r="B577" s="56">
        <v>-1.0298661174048501E-3</v>
      </c>
      <c r="C577" s="56">
        <v>-1.0298661174048501E-3</v>
      </c>
      <c r="D577" s="56">
        <f t="shared" si="8"/>
        <v>0</v>
      </c>
    </row>
    <row r="578" spans="1:4" x14ac:dyDescent="0.25">
      <c r="A578" s="16">
        <v>41502</v>
      </c>
      <c r="B578" s="56">
        <v>0</v>
      </c>
      <c r="C578" s="56">
        <v>0</v>
      </c>
      <c r="D578" s="56">
        <f t="shared" ref="D578:D641" si="9">B578-C578</f>
        <v>0</v>
      </c>
    </row>
    <row r="579" spans="1:4" x14ac:dyDescent="0.25">
      <c r="A579" s="16">
        <v>41505</v>
      </c>
      <c r="B579" s="56">
        <v>0</v>
      </c>
      <c r="C579" s="56">
        <v>0</v>
      </c>
      <c r="D579" s="56">
        <f t="shared" si="9"/>
        <v>0</v>
      </c>
    </row>
    <row r="580" spans="1:4" x14ac:dyDescent="0.25">
      <c r="A580" s="16">
        <v>41506</v>
      </c>
      <c r="B580" s="56">
        <v>-2.0618556701030898E-3</v>
      </c>
      <c r="C580" s="56">
        <v>-2.0618556701030898E-3</v>
      </c>
      <c r="D580" s="56">
        <f t="shared" si="9"/>
        <v>0</v>
      </c>
    </row>
    <row r="581" spans="1:4" x14ac:dyDescent="0.25">
      <c r="A581" s="16">
        <v>41507</v>
      </c>
      <c r="B581" s="56">
        <v>0</v>
      </c>
      <c r="C581" s="56">
        <v>0</v>
      </c>
      <c r="D581" s="56">
        <f t="shared" si="9"/>
        <v>0</v>
      </c>
    </row>
    <row r="582" spans="1:4" x14ac:dyDescent="0.25">
      <c r="A582" s="16">
        <v>41508</v>
      </c>
      <c r="B582" s="56">
        <v>1.03305785123964E-3</v>
      </c>
      <c r="C582" s="56">
        <v>1.03305785123964E-3</v>
      </c>
      <c r="D582" s="56">
        <f t="shared" si="9"/>
        <v>0</v>
      </c>
    </row>
    <row r="583" spans="1:4" x14ac:dyDescent="0.25">
      <c r="A583" s="16">
        <v>41509</v>
      </c>
      <c r="B583" s="56">
        <v>-1.0319917440659899E-3</v>
      </c>
      <c r="C583" s="56">
        <v>-1.0319917440659899E-3</v>
      </c>
      <c r="D583" s="56">
        <f t="shared" si="9"/>
        <v>0</v>
      </c>
    </row>
    <row r="584" spans="1:4" x14ac:dyDescent="0.25">
      <c r="A584" s="16">
        <v>41512</v>
      </c>
      <c r="B584" s="56">
        <v>1.03305785123964E-3</v>
      </c>
      <c r="C584" s="56">
        <v>1.03305785123964E-3</v>
      </c>
      <c r="D584" s="56">
        <f t="shared" si="9"/>
        <v>0</v>
      </c>
    </row>
    <row r="585" spans="1:4" x14ac:dyDescent="0.25">
      <c r="A585" s="16">
        <v>41513</v>
      </c>
      <c r="B585" s="56">
        <v>-1.0319917440659899E-3</v>
      </c>
      <c r="C585" s="56">
        <v>-1.0319917440659899E-3</v>
      </c>
      <c r="D585" s="56">
        <f t="shared" si="9"/>
        <v>0</v>
      </c>
    </row>
    <row r="586" spans="1:4" x14ac:dyDescent="0.25">
      <c r="A586" s="16">
        <v>41514</v>
      </c>
      <c r="B586" s="56">
        <v>0</v>
      </c>
      <c r="C586" s="56">
        <v>0</v>
      </c>
      <c r="D586" s="56">
        <f t="shared" si="9"/>
        <v>0</v>
      </c>
    </row>
    <row r="587" spans="1:4" x14ac:dyDescent="0.25">
      <c r="A587" s="16">
        <v>41515</v>
      </c>
      <c r="B587" s="56">
        <v>1.03305785123964E-3</v>
      </c>
      <c r="C587" s="56">
        <v>1.03305785123964E-3</v>
      </c>
      <c r="D587" s="56">
        <f t="shared" si="9"/>
        <v>0</v>
      </c>
    </row>
    <row r="588" spans="1:4" x14ac:dyDescent="0.25">
      <c r="A588" s="16">
        <v>41516</v>
      </c>
      <c r="B588" s="56">
        <v>1.0319917440659899E-3</v>
      </c>
      <c r="C588" s="56">
        <v>1.0319917440659899E-3</v>
      </c>
      <c r="D588" s="56">
        <f t="shared" si="9"/>
        <v>0</v>
      </c>
    </row>
    <row r="589" spans="1:4" x14ac:dyDescent="0.25">
      <c r="A589" s="16">
        <v>41520</v>
      </c>
      <c r="B589" s="56">
        <v>0</v>
      </c>
      <c r="C589" s="56">
        <v>0</v>
      </c>
      <c r="D589" s="56">
        <f t="shared" si="9"/>
        <v>0</v>
      </c>
    </row>
    <row r="590" spans="1:4" x14ac:dyDescent="0.25">
      <c r="A590" s="16">
        <v>41521</v>
      </c>
      <c r="B590" s="56">
        <v>0</v>
      </c>
      <c r="C590" s="56">
        <v>0</v>
      </c>
      <c r="D590" s="56">
        <f t="shared" si="9"/>
        <v>0</v>
      </c>
    </row>
    <row r="591" spans="1:4" x14ac:dyDescent="0.25">
      <c r="A591" s="16">
        <v>41522</v>
      </c>
      <c r="B591" s="56">
        <v>0</v>
      </c>
      <c r="C591" s="56">
        <v>0</v>
      </c>
      <c r="D591" s="56">
        <f t="shared" si="9"/>
        <v>0</v>
      </c>
    </row>
    <row r="592" spans="1:4" x14ac:dyDescent="0.25">
      <c r="A592" s="16">
        <v>41523</v>
      </c>
      <c r="B592" s="56">
        <v>1.03092783505176E-3</v>
      </c>
      <c r="C592" s="56">
        <v>1.03092783505176E-3</v>
      </c>
      <c r="D592" s="56">
        <f t="shared" si="9"/>
        <v>0</v>
      </c>
    </row>
    <row r="593" spans="1:4" x14ac:dyDescent="0.25">
      <c r="A593" s="16">
        <v>41526</v>
      </c>
      <c r="B593" s="56">
        <v>0</v>
      </c>
      <c r="C593" s="56">
        <v>0</v>
      </c>
      <c r="D593" s="56">
        <f t="shared" si="9"/>
        <v>0</v>
      </c>
    </row>
    <row r="594" spans="1:4" x14ac:dyDescent="0.25">
      <c r="A594" s="16">
        <v>41527</v>
      </c>
      <c r="B594" s="56">
        <v>1.02986611740463E-3</v>
      </c>
      <c r="C594" s="56">
        <v>1.02986611740463E-3</v>
      </c>
      <c r="D594" s="56">
        <f t="shared" si="9"/>
        <v>0</v>
      </c>
    </row>
    <row r="595" spans="1:4" x14ac:dyDescent="0.25">
      <c r="A595" s="16">
        <v>41528</v>
      </c>
      <c r="B595" s="56">
        <v>-1.0288065843619999E-3</v>
      </c>
      <c r="C595" s="56">
        <v>-1.0288065843621101E-3</v>
      </c>
      <c r="D595" s="56">
        <f t="shared" si="9"/>
        <v>1.1015494072452725E-16</v>
      </c>
    </row>
    <row r="596" spans="1:4" x14ac:dyDescent="0.25">
      <c r="A596" s="16">
        <v>41529</v>
      </c>
      <c r="B596" s="56">
        <v>1.02986611740463E-3</v>
      </c>
      <c r="C596" s="56">
        <v>1.02986611740463E-3</v>
      </c>
      <c r="D596" s="56">
        <f t="shared" si="9"/>
        <v>0</v>
      </c>
    </row>
    <row r="597" spans="1:4" x14ac:dyDescent="0.25">
      <c r="A597" s="16">
        <v>41530</v>
      </c>
      <c r="B597" s="56">
        <v>0</v>
      </c>
      <c r="C597" s="56">
        <v>0</v>
      </c>
      <c r="D597" s="56">
        <f t="shared" si="9"/>
        <v>0</v>
      </c>
    </row>
    <row r="598" spans="1:4" x14ac:dyDescent="0.25">
      <c r="A598" s="16">
        <v>41533</v>
      </c>
      <c r="B598" s="56">
        <v>1.02880658436222E-3</v>
      </c>
      <c r="C598" s="56">
        <v>1.02880658436222E-3</v>
      </c>
      <c r="D598" s="56">
        <f t="shared" si="9"/>
        <v>0</v>
      </c>
    </row>
    <row r="599" spans="1:4" x14ac:dyDescent="0.25">
      <c r="A599" s="16">
        <v>41534</v>
      </c>
      <c r="B599" s="56">
        <v>1.0277492291881399E-3</v>
      </c>
      <c r="C599" s="56">
        <v>1.0277492291881399E-3</v>
      </c>
      <c r="D599" s="56">
        <f t="shared" si="9"/>
        <v>0</v>
      </c>
    </row>
    <row r="600" spans="1:4" x14ac:dyDescent="0.25">
      <c r="A600" s="16">
        <v>41535</v>
      </c>
      <c r="B600" s="56">
        <v>-1.0266940451746399E-3</v>
      </c>
      <c r="C600" s="56">
        <v>-1.02669404517453E-3</v>
      </c>
      <c r="D600" s="56">
        <f t="shared" si="9"/>
        <v>-1.0993810029003015E-16</v>
      </c>
    </row>
    <row r="601" spans="1:4" x14ac:dyDescent="0.25">
      <c r="A601" s="16">
        <v>41536</v>
      </c>
      <c r="B601" s="56">
        <v>2.05549845837605E-3</v>
      </c>
      <c r="C601" s="56">
        <v>2.05549845837605E-3</v>
      </c>
      <c r="D601" s="56">
        <f t="shared" si="9"/>
        <v>0</v>
      </c>
    </row>
    <row r="602" spans="1:4" x14ac:dyDescent="0.25">
      <c r="A602" s="16">
        <v>41537</v>
      </c>
      <c r="B602" s="56">
        <v>0</v>
      </c>
      <c r="C602" s="56">
        <v>0</v>
      </c>
      <c r="D602" s="56">
        <f t="shared" si="9"/>
        <v>0</v>
      </c>
    </row>
    <row r="603" spans="1:4" x14ac:dyDescent="0.25">
      <c r="A603" s="16">
        <v>41540</v>
      </c>
      <c r="B603" s="56">
        <v>0</v>
      </c>
      <c r="C603" s="56">
        <v>0</v>
      </c>
      <c r="D603" s="56">
        <f t="shared" si="9"/>
        <v>0</v>
      </c>
    </row>
    <row r="604" spans="1:4" x14ac:dyDescent="0.25">
      <c r="A604" s="16">
        <v>41541</v>
      </c>
      <c r="B604" s="56">
        <v>0</v>
      </c>
      <c r="C604" s="56">
        <v>0</v>
      </c>
      <c r="D604" s="56">
        <f t="shared" si="9"/>
        <v>0</v>
      </c>
    </row>
    <row r="605" spans="1:4" x14ac:dyDescent="0.25">
      <c r="A605" s="16">
        <v>41542</v>
      </c>
      <c r="B605" s="56">
        <v>0</v>
      </c>
      <c r="C605" s="56">
        <v>0</v>
      </c>
      <c r="D605" s="56">
        <f t="shared" si="9"/>
        <v>0</v>
      </c>
    </row>
    <row r="606" spans="1:4" x14ac:dyDescent="0.25">
      <c r="A606" s="16">
        <v>41543</v>
      </c>
      <c r="B606" s="56">
        <v>2.33435897632583E-4</v>
      </c>
      <c r="C606" s="56">
        <v>-7.1794871794872402E-3</v>
      </c>
      <c r="D606" s="56">
        <f t="shared" si="9"/>
        <v>7.4129230771198228E-3</v>
      </c>
    </row>
    <row r="607" spans="1:4" x14ac:dyDescent="0.25">
      <c r="A607" s="16">
        <v>41544</v>
      </c>
      <c r="B607" s="56">
        <v>0</v>
      </c>
      <c r="C607" s="56">
        <v>0</v>
      </c>
      <c r="D607" s="56">
        <f t="shared" si="9"/>
        <v>0</v>
      </c>
    </row>
    <row r="608" spans="1:4" x14ac:dyDescent="0.25">
      <c r="A608" s="16">
        <v>41547</v>
      </c>
      <c r="B608" s="56">
        <v>0</v>
      </c>
      <c r="C608" s="56">
        <v>0</v>
      </c>
      <c r="D608" s="56">
        <f t="shared" si="9"/>
        <v>0</v>
      </c>
    </row>
    <row r="609" spans="1:4" x14ac:dyDescent="0.25">
      <c r="A609" s="16">
        <v>41548</v>
      </c>
      <c r="B609" s="56">
        <v>0</v>
      </c>
      <c r="C609" s="56">
        <v>0</v>
      </c>
      <c r="D609" s="56">
        <f t="shared" si="9"/>
        <v>0</v>
      </c>
    </row>
    <row r="610" spans="1:4" x14ac:dyDescent="0.25">
      <c r="A610" s="16">
        <v>41549</v>
      </c>
      <c r="B610" s="56">
        <v>1.03305785123964E-3</v>
      </c>
      <c r="C610" s="56">
        <v>1.03305785123964E-3</v>
      </c>
      <c r="D610" s="56">
        <f t="shared" si="9"/>
        <v>0</v>
      </c>
    </row>
    <row r="611" spans="1:4" x14ac:dyDescent="0.25">
      <c r="A611" s="16">
        <v>41550</v>
      </c>
      <c r="B611" s="56">
        <v>0</v>
      </c>
      <c r="C611" s="56">
        <v>0</v>
      </c>
      <c r="D611" s="56">
        <f t="shared" si="9"/>
        <v>0</v>
      </c>
    </row>
    <row r="612" spans="1:4" x14ac:dyDescent="0.25">
      <c r="A612" s="16">
        <v>41551</v>
      </c>
      <c r="B612" s="56">
        <v>1.0319917440659899E-3</v>
      </c>
      <c r="C612" s="56">
        <v>1.0319917440659899E-3</v>
      </c>
      <c r="D612" s="56">
        <f t="shared" si="9"/>
        <v>0</v>
      </c>
    </row>
    <row r="613" spans="1:4" x14ac:dyDescent="0.25">
      <c r="A613" s="16">
        <v>41554</v>
      </c>
      <c r="B613" s="56">
        <v>0</v>
      </c>
      <c r="C613" s="56">
        <v>0</v>
      </c>
      <c r="D613" s="56">
        <f t="shared" si="9"/>
        <v>0</v>
      </c>
    </row>
    <row r="614" spans="1:4" x14ac:dyDescent="0.25">
      <c r="A614" s="16">
        <v>41555</v>
      </c>
      <c r="B614" s="56">
        <v>0</v>
      </c>
      <c r="C614" s="56">
        <v>0</v>
      </c>
      <c r="D614" s="56">
        <f t="shared" si="9"/>
        <v>0</v>
      </c>
    </row>
    <row r="615" spans="1:4" x14ac:dyDescent="0.25">
      <c r="A615" s="16">
        <v>41556</v>
      </c>
      <c r="B615" s="56">
        <v>-1.0309278350515399E-3</v>
      </c>
      <c r="C615" s="56">
        <v>-1.0309278350515399E-3</v>
      </c>
      <c r="D615" s="56">
        <f t="shared" si="9"/>
        <v>0</v>
      </c>
    </row>
    <row r="616" spans="1:4" x14ac:dyDescent="0.25">
      <c r="A616" s="16">
        <v>41557</v>
      </c>
      <c r="B616" s="56">
        <v>1.0319917440659899E-3</v>
      </c>
      <c r="C616" s="56">
        <v>1.0319917440659899E-3</v>
      </c>
      <c r="D616" s="56">
        <f t="shared" si="9"/>
        <v>0</v>
      </c>
    </row>
    <row r="617" spans="1:4" x14ac:dyDescent="0.25">
      <c r="A617" s="16">
        <v>41558</v>
      </c>
      <c r="B617" s="56">
        <v>0</v>
      </c>
      <c r="C617" s="56">
        <v>0</v>
      </c>
      <c r="D617" s="56">
        <f t="shared" si="9"/>
        <v>0</v>
      </c>
    </row>
    <row r="618" spans="1:4" x14ac:dyDescent="0.25">
      <c r="A618" s="16">
        <v>41562</v>
      </c>
      <c r="B618" s="56">
        <v>1.03092783505176E-3</v>
      </c>
      <c r="C618" s="56">
        <v>1.03092783505176E-3</v>
      </c>
      <c r="D618" s="56">
        <f t="shared" si="9"/>
        <v>0</v>
      </c>
    </row>
    <row r="619" spans="1:4" x14ac:dyDescent="0.25">
      <c r="A619" s="16">
        <v>41563</v>
      </c>
      <c r="B619" s="56">
        <v>0</v>
      </c>
      <c r="C619" s="56">
        <v>0</v>
      </c>
      <c r="D619" s="56">
        <f t="shared" si="9"/>
        <v>0</v>
      </c>
    </row>
    <row r="620" spans="1:4" x14ac:dyDescent="0.25">
      <c r="A620" s="16">
        <v>41564</v>
      </c>
      <c r="B620" s="56">
        <v>1.02986611740463E-3</v>
      </c>
      <c r="C620" s="56">
        <v>1.02986611740463E-3</v>
      </c>
      <c r="D620" s="56">
        <f t="shared" si="9"/>
        <v>0</v>
      </c>
    </row>
    <row r="621" spans="1:4" x14ac:dyDescent="0.25">
      <c r="A621" s="16">
        <v>41565</v>
      </c>
      <c r="B621" s="56">
        <v>2.0576131687242202E-3</v>
      </c>
      <c r="C621" s="56">
        <v>2.0576131687242202E-3</v>
      </c>
      <c r="D621" s="56">
        <f t="shared" si="9"/>
        <v>0</v>
      </c>
    </row>
    <row r="622" spans="1:4" x14ac:dyDescent="0.25">
      <c r="A622" s="16">
        <v>41568</v>
      </c>
      <c r="B622" s="56">
        <v>1.0266940451744101E-3</v>
      </c>
      <c r="C622" s="56">
        <v>1.0266940451744101E-3</v>
      </c>
      <c r="D622" s="56">
        <f t="shared" si="9"/>
        <v>0</v>
      </c>
    </row>
    <row r="623" spans="1:4" x14ac:dyDescent="0.25">
      <c r="A623" s="16">
        <v>41569</v>
      </c>
      <c r="B623" s="56">
        <v>0</v>
      </c>
      <c r="C623" s="56">
        <v>0</v>
      </c>
      <c r="D623" s="56">
        <f t="shared" si="9"/>
        <v>0</v>
      </c>
    </row>
    <row r="624" spans="1:4" x14ac:dyDescent="0.25">
      <c r="A624" s="16">
        <v>41570</v>
      </c>
      <c r="B624" s="56">
        <v>1.0256410256410701E-3</v>
      </c>
      <c r="C624" s="56">
        <v>1.0256410256410701E-3</v>
      </c>
      <c r="D624" s="56">
        <f t="shared" si="9"/>
        <v>0</v>
      </c>
    </row>
    <row r="625" spans="1:4" x14ac:dyDescent="0.25">
      <c r="A625" s="16">
        <v>41571</v>
      </c>
      <c r="B625" s="56">
        <v>2.04918032786883E-3</v>
      </c>
      <c r="C625" s="56">
        <v>2.04918032786883E-3</v>
      </c>
      <c r="D625" s="56">
        <f t="shared" si="9"/>
        <v>0</v>
      </c>
    </row>
    <row r="626" spans="1:4" x14ac:dyDescent="0.25">
      <c r="A626" s="16">
        <v>41572</v>
      </c>
      <c r="B626" s="56">
        <v>0</v>
      </c>
      <c r="C626" s="56">
        <v>0</v>
      </c>
      <c r="D626" s="56">
        <f t="shared" si="9"/>
        <v>0</v>
      </c>
    </row>
    <row r="627" spans="1:4" x14ac:dyDescent="0.25">
      <c r="A627" s="16">
        <v>41575</v>
      </c>
      <c r="B627" s="56">
        <v>0</v>
      </c>
      <c r="C627" s="56">
        <v>0</v>
      </c>
      <c r="D627" s="56">
        <f t="shared" si="9"/>
        <v>0</v>
      </c>
    </row>
    <row r="628" spans="1:4" x14ac:dyDescent="0.25">
      <c r="A628" s="16">
        <v>41576</v>
      </c>
      <c r="B628" s="56">
        <v>0</v>
      </c>
      <c r="C628" s="56">
        <v>0</v>
      </c>
      <c r="D628" s="56">
        <f t="shared" si="9"/>
        <v>0</v>
      </c>
    </row>
    <row r="629" spans="1:4" x14ac:dyDescent="0.25">
      <c r="A629" s="16">
        <v>41577</v>
      </c>
      <c r="B629" s="56">
        <v>1.0224948875254801E-3</v>
      </c>
      <c r="C629" s="56">
        <v>1.0224948875254801E-3</v>
      </c>
      <c r="D629" s="56">
        <f t="shared" si="9"/>
        <v>0</v>
      </c>
    </row>
    <row r="630" spans="1:4" x14ac:dyDescent="0.25">
      <c r="A630" s="16">
        <v>41578</v>
      </c>
      <c r="B630" s="56">
        <v>0</v>
      </c>
      <c r="C630" s="56">
        <v>0</v>
      </c>
      <c r="D630" s="56">
        <f t="shared" si="9"/>
        <v>0</v>
      </c>
    </row>
    <row r="631" spans="1:4" x14ac:dyDescent="0.25">
      <c r="A631" s="16">
        <v>41579</v>
      </c>
      <c r="B631" s="56">
        <v>0</v>
      </c>
      <c r="C631" s="56">
        <v>0</v>
      </c>
      <c r="D631" s="56">
        <f t="shared" si="9"/>
        <v>0</v>
      </c>
    </row>
    <row r="632" spans="1:4" x14ac:dyDescent="0.25">
      <c r="A632" s="16">
        <v>41582</v>
      </c>
      <c r="B632" s="56">
        <v>0</v>
      </c>
      <c r="C632" s="56">
        <v>0</v>
      </c>
      <c r="D632" s="56">
        <f t="shared" si="9"/>
        <v>0</v>
      </c>
    </row>
    <row r="633" spans="1:4" x14ac:dyDescent="0.25">
      <c r="A633" s="16">
        <v>41583</v>
      </c>
      <c r="B633" s="56">
        <v>1.02145045965285E-3</v>
      </c>
      <c r="C633" s="56">
        <v>1.02145045965285E-3</v>
      </c>
      <c r="D633" s="56">
        <f t="shared" si="9"/>
        <v>0</v>
      </c>
    </row>
    <row r="634" spans="1:4" x14ac:dyDescent="0.25">
      <c r="A634" s="16">
        <v>41584</v>
      </c>
      <c r="B634" s="56">
        <v>0</v>
      </c>
      <c r="C634" s="56">
        <v>0</v>
      </c>
      <c r="D634" s="56">
        <f t="shared" si="9"/>
        <v>0</v>
      </c>
    </row>
    <row r="635" spans="1:4" x14ac:dyDescent="0.25">
      <c r="A635" s="16">
        <v>41585</v>
      </c>
      <c r="B635" s="56">
        <v>0</v>
      </c>
      <c r="C635" s="56">
        <v>0</v>
      </c>
      <c r="D635" s="56">
        <f t="shared" si="9"/>
        <v>0</v>
      </c>
    </row>
    <row r="636" spans="1:4" x14ac:dyDescent="0.25">
      <c r="A636" s="16">
        <v>41586</v>
      </c>
      <c r="B636" s="56">
        <v>0</v>
      </c>
      <c r="C636" s="56">
        <v>0</v>
      </c>
      <c r="D636" s="56">
        <f t="shared" si="9"/>
        <v>0</v>
      </c>
    </row>
    <row r="637" spans="1:4" x14ac:dyDescent="0.25">
      <c r="A637" s="16">
        <v>41590</v>
      </c>
      <c r="B637" s="56">
        <v>0</v>
      </c>
      <c r="C637" s="56">
        <v>-1.01936799184499E-3</v>
      </c>
      <c r="D637" s="56">
        <f t="shared" si="9"/>
        <v>1.01936799184499E-3</v>
      </c>
    </row>
    <row r="638" spans="1:4" x14ac:dyDescent="0.25">
      <c r="A638" s="16">
        <v>41591</v>
      </c>
      <c r="B638" s="56">
        <v>0</v>
      </c>
      <c r="C638" s="56">
        <v>0</v>
      </c>
      <c r="D638" s="56">
        <f t="shared" si="9"/>
        <v>0</v>
      </c>
    </row>
    <row r="639" spans="1:4" x14ac:dyDescent="0.25">
      <c r="A639" s="16">
        <v>41592</v>
      </c>
      <c r="B639" s="56">
        <v>0</v>
      </c>
      <c r="C639" s="56">
        <v>0</v>
      </c>
      <c r="D639" s="56">
        <f t="shared" si="9"/>
        <v>0</v>
      </c>
    </row>
    <row r="640" spans="1:4" x14ac:dyDescent="0.25">
      <c r="A640" s="16">
        <v>41593</v>
      </c>
      <c r="B640" s="56">
        <v>1.0204081632652099E-3</v>
      </c>
      <c r="C640" s="56">
        <v>1.0204081632652099E-3</v>
      </c>
      <c r="D640" s="56">
        <f t="shared" si="9"/>
        <v>0</v>
      </c>
    </row>
    <row r="641" spans="1:4" x14ac:dyDescent="0.25">
      <c r="A641" s="16">
        <v>41596</v>
      </c>
      <c r="B641" s="56">
        <v>0</v>
      </c>
      <c r="C641" s="56">
        <v>0</v>
      </c>
      <c r="D641" s="56">
        <f t="shared" si="9"/>
        <v>0</v>
      </c>
    </row>
    <row r="642" spans="1:4" x14ac:dyDescent="0.25">
      <c r="A642" s="16">
        <v>41597</v>
      </c>
      <c r="B642" s="56">
        <v>0</v>
      </c>
      <c r="C642" s="56">
        <v>0</v>
      </c>
      <c r="D642" s="56">
        <f t="shared" ref="D642:D705" si="10">B642-C642</f>
        <v>0</v>
      </c>
    </row>
    <row r="643" spans="1:4" x14ac:dyDescent="0.25">
      <c r="A643" s="16">
        <v>41598</v>
      </c>
      <c r="B643" s="56">
        <v>1.0193679918450999E-3</v>
      </c>
      <c r="C643" s="56">
        <v>1.0193679918450999E-3</v>
      </c>
      <c r="D643" s="56">
        <f t="shared" si="10"/>
        <v>0</v>
      </c>
    </row>
    <row r="644" spans="1:4" x14ac:dyDescent="0.25">
      <c r="A644" s="16">
        <v>41599</v>
      </c>
      <c r="B644" s="56">
        <v>-1.01832993890016E-3</v>
      </c>
      <c r="C644" s="56">
        <v>-1.01832993890016E-3</v>
      </c>
      <c r="D644" s="56">
        <f t="shared" si="10"/>
        <v>0</v>
      </c>
    </row>
    <row r="645" spans="1:4" x14ac:dyDescent="0.25">
      <c r="A645" s="16">
        <v>41600</v>
      </c>
      <c r="B645" s="56">
        <v>2.03873598368998E-3</v>
      </c>
      <c r="C645" s="56">
        <v>2.03873598368998E-3</v>
      </c>
      <c r="D645" s="56">
        <f t="shared" si="10"/>
        <v>0</v>
      </c>
    </row>
    <row r="646" spans="1:4" x14ac:dyDescent="0.25">
      <c r="A646" s="16">
        <v>41603</v>
      </c>
      <c r="B646" s="56">
        <v>0</v>
      </c>
      <c r="C646" s="56">
        <v>0</v>
      </c>
      <c r="D646" s="56">
        <f t="shared" si="10"/>
        <v>0</v>
      </c>
    </row>
    <row r="647" spans="1:4" x14ac:dyDescent="0.25">
      <c r="A647" s="16">
        <v>41604</v>
      </c>
      <c r="B647" s="56">
        <v>0</v>
      </c>
      <c r="C647" s="56">
        <v>0</v>
      </c>
      <c r="D647" s="56">
        <f t="shared" si="10"/>
        <v>0</v>
      </c>
    </row>
    <row r="648" spans="1:4" x14ac:dyDescent="0.25">
      <c r="A648" s="16">
        <v>41605</v>
      </c>
      <c r="B648" s="56">
        <v>1.01729399796535E-3</v>
      </c>
      <c r="C648" s="56">
        <v>1.01729399796535E-3</v>
      </c>
      <c r="D648" s="56">
        <f t="shared" si="10"/>
        <v>0</v>
      </c>
    </row>
    <row r="649" spans="1:4" x14ac:dyDescent="0.25">
      <c r="A649" s="16">
        <v>41607</v>
      </c>
      <c r="B649" s="56">
        <v>0</v>
      </c>
      <c r="C649" s="56">
        <v>0</v>
      </c>
      <c r="D649" s="56">
        <f t="shared" si="10"/>
        <v>0</v>
      </c>
    </row>
    <row r="650" spans="1:4" x14ac:dyDescent="0.25">
      <c r="A650" s="16">
        <v>41610</v>
      </c>
      <c r="B650" s="56">
        <v>1.0162601626015899E-3</v>
      </c>
      <c r="C650" s="56">
        <v>1.0162601626015899E-3</v>
      </c>
      <c r="D650" s="56">
        <f t="shared" si="10"/>
        <v>0</v>
      </c>
    </row>
    <row r="651" spans="1:4" x14ac:dyDescent="0.25">
      <c r="A651" s="16">
        <v>41611</v>
      </c>
      <c r="B651" s="56">
        <v>0</v>
      </c>
      <c r="C651" s="56">
        <v>0</v>
      </c>
      <c r="D651" s="56">
        <f t="shared" si="10"/>
        <v>0</v>
      </c>
    </row>
    <row r="652" spans="1:4" x14ac:dyDescent="0.25">
      <c r="A652" s="16">
        <v>41612</v>
      </c>
      <c r="B652" s="56">
        <v>1.01522842639601E-3</v>
      </c>
      <c r="C652" s="56">
        <v>1.01522842639601E-3</v>
      </c>
      <c r="D652" s="56">
        <f t="shared" si="10"/>
        <v>0</v>
      </c>
    </row>
    <row r="653" spans="1:4" x14ac:dyDescent="0.25">
      <c r="A653" s="16">
        <v>41613</v>
      </c>
      <c r="B653" s="56">
        <v>-1.01419878296138E-3</v>
      </c>
      <c r="C653" s="56">
        <v>-1.01419878296138E-3</v>
      </c>
      <c r="D653" s="56">
        <f t="shared" si="10"/>
        <v>0</v>
      </c>
    </row>
    <row r="654" spans="1:4" x14ac:dyDescent="0.25">
      <c r="A654" s="16">
        <v>41614</v>
      </c>
      <c r="B654" s="56">
        <v>1.01522842639601E-3</v>
      </c>
      <c r="C654" s="56">
        <v>1.01522842639601E-3</v>
      </c>
      <c r="D654" s="56">
        <f t="shared" si="10"/>
        <v>0</v>
      </c>
    </row>
    <row r="655" spans="1:4" x14ac:dyDescent="0.25">
      <c r="A655" s="16">
        <v>41617</v>
      </c>
      <c r="B655" s="56">
        <v>0</v>
      </c>
      <c r="C655" s="56">
        <v>0</v>
      </c>
      <c r="D655" s="56">
        <f t="shared" si="10"/>
        <v>0</v>
      </c>
    </row>
    <row r="656" spans="1:4" x14ac:dyDescent="0.25">
      <c r="A656" s="16">
        <v>41618</v>
      </c>
      <c r="B656" s="56">
        <v>0</v>
      </c>
      <c r="C656" s="56">
        <v>0</v>
      </c>
      <c r="D656" s="56">
        <f t="shared" si="10"/>
        <v>0</v>
      </c>
    </row>
    <row r="657" spans="1:4" x14ac:dyDescent="0.25">
      <c r="A657" s="16">
        <v>41619</v>
      </c>
      <c r="B657" s="56">
        <v>0</v>
      </c>
      <c r="C657" s="56">
        <v>0</v>
      </c>
      <c r="D657" s="56">
        <f t="shared" si="10"/>
        <v>0</v>
      </c>
    </row>
    <row r="658" spans="1:4" x14ac:dyDescent="0.25">
      <c r="A658" s="16">
        <v>41620</v>
      </c>
      <c r="B658" s="56">
        <v>0</v>
      </c>
      <c r="C658" s="56">
        <v>0</v>
      </c>
      <c r="D658" s="56">
        <f t="shared" si="10"/>
        <v>0</v>
      </c>
    </row>
    <row r="659" spans="1:4" x14ac:dyDescent="0.25">
      <c r="A659" s="16">
        <v>41621</v>
      </c>
      <c r="B659" s="56">
        <v>0</v>
      </c>
      <c r="C659" s="56">
        <v>0</v>
      </c>
      <c r="D659" s="56">
        <f t="shared" si="10"/>
        <v>0</v>
      </c>
    </row>
    <row r="660" spans="1:4" x14ac:dyDescent="0.25">
      <c r="A660" s="16">
        <v>41624</v>
      </c>
      <c r="B660" s="56">
        <v>1.0141987829614999E-3</v>
      </c>
      <c r="C660" s="56">
        <v>1.0141987829614999E-3</v>
      </c>
      <c r="D660" s="56">
        <f t="shared" si="10"/>
        <v>0</v>
      </c>
    </row>
    <row r="661" spans="1:4" x14ac:dyDescent="0.25">
      <c r="A661" s="16">
        <v>41625</v>
      </c>
      <c r="B661" s="56">
        <v>0</v>
      </c>
      <c r="C661" s="56">
        <v>0</v>
      </c>
      <c r="D661" s="56">
        <f t="shared" si="10"/>
        <v>0</v>
      </c>
    </row>
    <row r="662" spans="1:4" x14ac:dyDescent="0.25">
      <c r="A662" s="16">
        <v>41626</v>
      </c>
      <c r="B662" s="56">
        <v>0</v>
      </c>
      <c r="C662" s="56">
        <v>0</v>
      </c>
      <c r="D662" s="56">
        <f t="shared" si="10"/>
        <v>0</v>
      </c>
    </row>
    <row r="663" spans="1:4" x14ac:dyDescent="0.25">
      <c r="A663" s="16">
        <v>41627</v>
      </c>
      <c r="B663" s="56">
        <v>0</v>
      </c>
      <c r="C663" s="56">
        <v>0</v>
      </c>
      <c r="D663" s="56">
        <f t="shared" si="10"/>
        <v>0</v>
      </c>
    </row>
    <row r="664" spans="1:4" x14ac:dyDescent="0.25">
      <c r="A664" s="16">
        <v>41628</v>
      </c>
      <c r="B664" s="56">
        <v>0</v>
      </c>
      <c r="C664" s="56">
        <v>0</v>
      </c>
      <c r="D664" s="56">
        <f t="shared" si="10"/>
        <v>0</v>
      </c>
    </row>
    <row r="665" spans="1:4" x14ac:dyDescent="0.25">
      <c r="A665" s="16">
        <v>41631</v>
      </c>
      <c r="B665" s="56">
        <v>1.01317122593736E-3</v>
      </c>
      <c r="C665" s="56">
        <v>1.01317122593736E-3</v>
      </c>
      <c r="D665" s="56">
        <f t="shared" si="10"/>
        <v>0</v>
      </c>
    </row>
    <row r="666" spans="1:4" x14ac:dyDescent="0.25">
      <c r="A666" s="16">
        <v>41632</v>
      </c>
      <c r="B666" s="56">
        <v>1.0121457489877801E-3</v>
      </c>
      <c r="C666" s="56">
        <v>1.0121457489877801E-3</v>
      </c>
      <c r="D666" s="56">
        <f t="shared" si="10"/>
        <v>0</v>
      </c>
    </row>
    <row r="667" spans="1:4" x14ac:dyDescent="0.25">
      <c r="A667" s="16">
        <v>41634</v>
      </c>
      <c r="B667" s="56">
        <v>0</v>
      </c>
      <c r="C667" s="56">
        <v>0</v>
      </c>
      <c r="D667" s="56">
        <f t="shared" si="10"/>
        <v>0</v>
      </c>
    </row>
    <row r="668" spans="1:4" x14ac:dyDescent="0.25">
      <c r="A668" s="16">
        <v>41635</v>
      </c>
      <c r="B668" s="56">
        <v>1.01112234580381E-3</v>
      </c>
      <c r="C668" s="56">
        <v>1.01112234580381E-3</v>
      </c>
      <c r="D668" s="56">
        <f t="shared" si="10"/>
        <v>0</v>
      </c>
    </row>
    <row r="669" spans="1:4" x14ac:dyDescent="0.25">
      <c r="A669" s="16">
        <v>41638</v>
      </c>
      <c r="B669" s="56">
        <v>2.2543535361552199E-4</v>
      </c>
      <c r="C669" s="56">
        <v>-7.0707070707071197E-3</v>
      </c>
      <c r="D669" s="56">
        <f t="shared" si="10"/>
        <v>7.2961424243226415E-3</v>
      </c>
    </row>
    <row r="670" spans="1:4" x14ac:dyDescent="0.25">
      <c r="A670" s="16">
        <v>41639</v>
      </c>
      <c r="B670" s="56">
        <v>0</v>
      </c>
      <c r="C670" s="56">
        <v>0</v>
      </c>
      <c r="D670" s="56">
        <f t="shared" si="10"/>
        <v>0</v>
      </c>
    </row>
    <row r="671" spans="1:4" x14ac:dyDescent="0.25">
      <c r="A671" s="16">
        <v>41641</v>
      </c>
      <c r="B671" s="56">
        <v>1.01729399796535E-3</v>
      </c>
      <c r="C671" s="56">
        <v>1.01729399796535E-3</v>
      </c>
      <c r="D671" s="56">
        <f t="shared" si="10"/>
        <v>0</v>
      </c>
    </row>
    <row r="672" spans="1:4" x14ac:dyDescent="0.25">
      <c r="A672" s="16">
        <v>41642</v>
      </c>
      <c r="B672" s="56">
        <v>0</v>
      </c>
      <c r="C672" s="56">
        <v>0</v>
      </c>
      <c r="D672" s="56">
        <f t="shared" si="10"/>
        <v>0</v>
      </c>
    </row>
    <row r="673" spans="1:4" x14ac:dyDescent="0.25">
      <c r="A673" s="16">
        <v>41645</v>
      </c>
      <c r="B673" s="56">
        <v>1.0162601626015899E-3</v>
      </c>
      <c r="C673" s="56">
        <v>1.0162601626015899E-3</v>
      </c>
      <c r="D673" s="56">
        <f t="shared" si="10"/>
        <v>0</v>
      </c>
    </row>
    <row r="674" spans="1:4" x14ac:dyDescent="0.25">
      <c r="A674" s="16">
        <v>41646</v>
      </c>
      <c r="B674" s="56">
        <v>1.01522842639601E-3</v>
      </c>
      <c r="C674" s="56">
        <v>1.01522842639601E-3</v>
      </c>
      <c r="D674" s="56">
        <f t="shared" si="10"/>
        <v>0</v>
      </c>
    </row>
    <row r="675" spans="1:4" x14ac:dyDescent="0.25">
      <c r="A675" s="16">
        <v>41647</v>
      </c>
      <c r="B675" s="56">
        <v>1.0141987829614999E-3</v>
      </c>
      <c r="C675" s="56">
        <v>1.0141987829614999E-3</v>
      </c>
      <c r="D675" s="56">
        <f t="shared" si="10"/>
        <v>0</v>
      </c>
    </row>
    <row r="676" spans="1:4" x14ac:dyDescent="0.25">
      <c r="A676" s="16">
        <v>41648</v>
      </c>
      <c r="B676" s="56">
        <v>1.01317122593736E-3</v>
      </c>
      <c r="C676" s="56">
        <v>1.01317122593736E-3</v>
      </c>
      <c r="D676" s="56">
        <f t="shared" si="10"/>
        <v>0</v>
      </c>
    </row>
    <row r="677" spans="1:4" x14ac:dyDescent="0.25">
      <c r="A677" s="16">
        <v>41649</v>
      </c>
      <c r="B677" s="56">
        <v>0</v>
      </c>
      <c r="C677" s="56">
        <v>0</v>
      </c>
      <c r="D677" s="56">
        <f t="shared" si="10"/>
        <v>0</v>
      </c>
    </row>
    <row r="678" spans="1:4" x14ac:dyDescent="0.25">
      <c r="A678" s="16">
        <v>41652</v>
      </c>
      <c r="B678" s="56">
        <v>0</v>
      </c>
      <c r="C678" s="56">
        <v>0</v>
      </c>
      <c r="D678" s="56">
        <f t="shared" si="10"/>
        <v>0</v>
      </c>
    </row>
    <row r="679" spans="1:4" x14ac:dyDescent="0.25">
      <c r="A679" s="16">
        <v>41653</v>
      </c>
      <c r="B679" s="56">
        <v>0</v>
      </c>
      <c r="C679" s="56">
        <v>0</v>
      </c>
      <c r="D679" s="56">
        <f t="shared" si="10"/>
        <v>0</v>
      </c>
    </row>
    <row r="680" spans="1:4" x14ac:dyDescent="0.25">
      <c r="A680" s="16">
        <v>41654</v>
      </c>
      <c r="B680" s="56">
        <v>1.0121457489877801E-3</v>
      </c>
      <c r="C680" s="56">
        <v>1.0121457489877801E-3</v>
      </c>
      <c r="D680" s="56">
        <f t="shared" si="10"/>
        <v>0</v>
      </c>
    </row>
    <row r="681" spans="1:4" x14ac:dyDescent="0.25">
      <c r="A681" s="16">
        <v>41655</v>
      </c>
      <c r="B681" s="56">
        <v>0</v>
      </c>
      <c r="C681" s="56">
        <v>0</v>
      </c>
      <c r="D681" s="56">
        <f t="shared" si="10"/>
        <v>0</v>
      </c>
    </row>
    <row r="682" spans="1:4" x14ac:dyDescent="0.25">
      <c r="A682" s="16">
        <v>41656</v>
      </c>
      <c r="B682" s="56">
        <v>0</v>
      </c>
      <c r="C682" s="56">
        <v>0</v>
      </c>
      <c r="D682" s="56">
        <f t="shared" si="10"/>
        <v>0</v>
      </c>
    </row>
    <row r="683" spans="1:4" x14ac:dyDescent="0.25">
      <c r="A683" s="16">
        <v>41660</v>
      </c>
      <c r="B683" s="56">
        <v>1.01112234580381E-3</v>
      </c>
      <c r="C683" s="56">
        <v>1.01112234580381E-3</v>
      </c>
      <c r="D683" s="56">
        <f t="shared" si="10"/>
        <v>0</v>
      </c>
    </row>
    <row r="684" spans="1:4" x14ac:dyDescent="0.25">
      <c r="A684" s="16">
        <v>41661</v>
      </c>
      <c r="B684" s="56">
        <v>1.0101010101009099E-3</v>
      </c>
      <c r="C684" s="56">
        <v>1.0101010101009099E-3</v>
      </c>
      <c r="D684" s="56">
        <f t="shared" si="10"/>
        <v>0</v>
      </c>
    </row>
    <row r="685" spans="1:4" x14ac:dyDescent="0.25">
      <c r="A685" s="16">
        <v>41662</v>
      </c>
      <c r="B685" s="56">
        <v>-1.00908173562053E-3</v>
      </c>
      <c r="C685" s="56">
        <v>-1.00908173562053E-3</v>
      </c>
      <c r="D685" s="56">
        <f t="shared" si="10"/>
        <v>0</v>
      </c>
    </row>
    <row r="686" spans="1:4" x14ac:dyDescent="0.25">
      <c r="A686" s="16">
        <v>41663</v>
      </c>
      <c r="B686" s="56">
        <v>-2.0202020202020302E-3</v>
      </c>
      <c r="C686" s="56">
        <v>-2.02020202020192E-3</v>
      </c>
      <c r="D686" s="56">
        <f t="shared" si="10"/>
        <v>-1.1015494072452725E-16</v>
      </c>
    </row>
    <row r="687" spans="1:4" x14ac:dyDescent="0.25">
      <c r="A687" s="16">
        <v>41666</v>
      </c>
      <c r="B687" s="56">
        <v>-1.012145748988E-3</v>
      </c>
      <c r="C687" s="56">
        <v>-1.012145748988E-3</v>
      </c>
      <c r="D687" s="56">
        <f t="shared" si="10"/>
        <v>0</v>
      </c>
    </row>
    <row r="688" spans="1:4" x14ac:dyDescent="0.25">
      <c r="A688" s="16">
        <v>41667</v>
      </c>
      <c r="B688" s="56">
        <v>-1.0131712259371401E-3</v>
      </c>
      <c r="C688" s="56">
        <v>-1.0131712259371401E-3</v>
      </c>
      <c r="D688" s="56">
        <f t="shared" si="10"/>
        <v>0</v>
      </c>
    </row>
    <row r="689" spans="1:4" x14ac:dyDescent="0.25">
      <c r="A689" s="16">
        <v>41668</v>
      </c>
      <c r="B689" s="56">
        <v>0</v>
      </c>
      <c r="C689" s="56">
        <v>0</v>
      </c>
      <c r="D689" s="56">
        <f t="shared" si="10"/>
        <v>0</v>
      </c>
    </row>
    <row r="690" spans="1:4" x14ac:dyDescent="0.25">
      <c r="A690" s="16">
        <v>41669</v>
      </c>
      <c r="B690" s="56">
        <v>1.0141987829614999E-3</v>
      </c>
      <c r="C690" s="56">
        <v>1.0141987829614999E-3</v>
      </c>
      <c r="D690" s="56">
        <f t="shared" si="10"/>
        <v>0</v>
      </c>
    </row>
    <row r="691" spans="1:4" x14ac:dyDescent="0.25">
      <c r="A691" s="16">
        <v>41670</v>
      </c>
      <c r="B691" s="56">
        <v>-1.0131712259371401E-3</v>
      </c>
      <c r="C691" s="56">
        <v>-1.0131712259371401E-3</v>
      </c>
      <c r="D691" s="56">
        <f t="shared" si="10"/>
        <v>0</v>
      </c>
    </row>
    <row r="692" spans="1:4" x14ac:dyDescent="0.25">
      <c r="A692" s="16">
        <v>41673</v>
      </c>
      <c r="B692" s="56">
        <v>0</v>
      </c>
      <c r="C692" s="56">
        <v>0</v>
      </c>
      <c r="D692" s="56">
        <f t="shared" si="10"/>
        <v>0</v>
      </c>
    </row>
    <row r="693" spans="1:4" x14ac:dyDescent="0.25">
      <c r="A693" s="16">
        <v>41674</v>
      </c>
      <c r="B693" s="56">
        <v>-1.0141987829614999E-3</v>
      </c>
      <c r="C693" s="56">
        <v>-1.01419878296138E-3</v>
      </c>
      <c r="D693" s="56">
        <f t="shared" si="10"/>
        <v>-1.1991276027689679E-16</v>
      </c>
    </row>
    <row r="694" spans="1:4" x14ac:dyDescent="0.25">
      <c r="A694" s="16">
        <v>41675</v>
      </c>
      <c r="B694" s="56">
        <v>0</v>
      </c>
      <c r="C694" s="56">
        <v>0</v>
      </c>
      <c r="D694" s="56">
        <f t="shared" si="10"/>
        <v>0</v>
      </c>
    </row>
    <row r="695" spans="1:4" x14ac:dyDescent="0.25">
      <c r="A695" s="16">
        <v>41676</v>
      </c>
      <c r="B695" s="56">
        <v>1.01522842639601E-3</v>
      </c>
      <c r="C695" s="56">
        <v>1.01522842639601E-3</v>
      </c>
      <c r="D695" s="56">
        <f t="shared" si="10"/>
        <v>0</v>
      </c>
    </row>
    <row r="696" spans="1:4" x14ac:dyDescent="0.25">
      <c r="A696" s="16">
        <v>41677</v>
      </c>
      <c r="B696" s="56">
        <v>1.0141987829614999E-3</v>
      </c>
      <c r="C696" s="56">
        <v>1.0141987829614999E-3</v>
      </c>
      <c r="D696" s="56">
        <f t="shared" si="10"/>
        <v>0</v>
      </c>
    </row>
    <row r="697" spans="1:4" x14ac:dyDescent="0.25">
      <c r="A697" s="16">
        <v>41680</v>
      </c>
      <c r="B697" s="56">
        <v>1.01317122593736E-3</v>
      </c>
      <c r="C697" s="56">
        <v>1.01317122593736E-3</v>
      </c>
      <c r="D697" s="56">
        <f t="shared" si="10"/>
        <v>0</v>
      </c>
    </row>
    <row r="698" spans="1:4" x14ac:dyDescent="0.25">
      <c r="A698" s="16">
        <v>41681</v>
      </c>
      <c r="B698" s="56">
        <v>0</v>
      </c>
      <c r="C698" s="56">
        <v>0</v>
      </c>
      <c r="D698" s="56">
        <f t="shared" si="10"/>
        <v>0</v>
      </c>
    </row>
    <row r="699" spans="1:4" x14ac:dyDescent="0.25">
      <c r="A699" s="16">
        <v>41682</v>
      </c>
      <c r="B699" s="56">
        <v>2.0242914979755602E-3</v>
      </c>
      <c r="C699" s="56">
        <v>2.0242914979755602E-3</v>
      </c>
      <c r="D699" s="56">
        <f t="shared" si="10"/>
        <v>0</v>
      </c>
    </row>
    <row r="700" spans="1:4" x14ac:dyDescent="0.25">
      <c r="A700" s="16">
        <v>41683</v>
      </c>
      <c r="B700" s="56">
        <v>-1.0101010101010201E-3</v>
      </c>
      <c r="C700" s="56">
        <v>-1.0101010101010201E-3</v>
      </c>
      <c r="D700" s="56">
        <f t="shared" si="10"/>
        <v>0</v>
      </c>
    </row>
    <row r="701" spans="1:4" x14ac:dyDescent="0.25">
      <c r="A701" s="16">
        <v>41684</v>
      </c>
      <c r="B701" s="56">
        <v>1.01112234580381E-3</v>
      </c>
      <c r="C701" s="56">
        <v>1.01112234580381E-3</v>
      </c>
      <c r="D701" s="56">
        <f t="shared" si="10"/>
        <v>0</v>
      </c>
    </row>
    <row r="702" spans="1:4" x14ac:dyDescent="0.25">
      <c r="A702" s="16">
        <v>41688</v>
      </c>
      <c r="B702" s="56">
        <v>0</v>
      </c>
      <c r="C702" s="56">
        <v>0</v>
      </c>
      <c r="D702" s="56">
        <f t="shared" si="10"/>
        <v>0</v>
      </c>
    </row>
    <row r="703" spans="1:4" x14ac:dyDescent="0.25">
      <c r="A703" s="16">
        <v>41689</v>
      </c>
      <c r="B703" s="56">
        <v>1.0101010101009099E-3</v>
      </c>
      <c r="C703" s="56">
        <v>1.0101010101009099E-3</v>
      </c>
      <c r="D703" s="56">
        <f t="shared" si="10"/>
        <v>0</v>
      </c>
    </row>
    <row r="704" spans="1:4" x14ac:dyDescent="0.25">
      <c r="A704" s="16">
        <v>41690</v>
      </c>
      <c r="B704" s="56">
        <v>0</v>
      </c>
      <c r="C704" s="56">
        <v>0</v>
      </c>
      <c r="D704" s="56">
        <f t="shared" si="10"/>
        <v>0</v>
      </c>
    </row>
    <row r="705" spans="1:4" x14ac:dyDescent="0.25">
      <c r="A705" s="16">
        <v>41691</v>
      </c>
      <c r="B705" s="56">
        <v>1.00908173562053E-3</v>
      </c>
      <c r="C705" s="56">
        <v>1.00908173562053E-3</v>
      </c>
      <c r="D705" s="56">
        <f t="shared" si="10"/>
        <v>0</v>
      </c>
    </row>
    <row r="706" spans="1:4" x14ac:dyDescent="0.25">
      <c r="A706" s="16">
        <v>41694</v>
      </c>
      <c r="B706" s="56">
        <v>0</v>
      </c>
      <c r="C706" s="56">
        <v>0</v>
      </c>
      <c r="D706" s="56">
        <f t="shared" ref="D706:D769" si="11">B706-C706</f>
        <v>0</v>
      </c>
    </row>
    <row r="707" spans="1:4" x14ac:dyDescent="0.25">
      <c r="A707" s="16">
        <v>41695</v>
      </c>
      <c r="B707" s="56">
        <v>1.0080645161289999E-3</v>
      </c>
      <c r="C707" s="56">
        <v>1.0080645161289999E-3</v>
      </c>
      <c r="D707" s="56">
        <f t="shared" si="11"/>
        <v>0</v>
      </c>
    </row>
    <row r="708" spans="1:4" x14ac:dyDescent="0.25">
      <c r="A708" s="16">
        <v>41696</v>
      </c>
      <c r="B708" s="56">
        <v>0</v>
      </c>
      <c r="C708" s="56">
        <v>0</v>
      </c>
      <c r="D708" s="56">
        <f t="shared" si="11"/>
        <v>0</v>
      </c>
    </row>
    <row r="709" spans="1:4" x14ac:dyDescent="0.25">
      <c r="A709" s="16">
        <v>41697</v>
      </c>
      <c r="B709" s="56">
        <v>1.00704934541795E-3</v>
      </c>
      <c r="C709" s="56">
        <v>1.00704934541795E-3</v>
      </c>
      <c r="D709" s="56">
        <f t="shared" si="11"/>
        <v>0</v>
      </c>
    </row>
    <row r="710" spans="1:4" x14ac:dyDescent="0.25">
      <c r="A710" s="16">
        <v>41698</v>
      </c>
      <c r="B710" s="56">
        <v>2.0120724346077701E-3</v>
      </c>
      <c r="C710" s="56">
        <v>2.0120724346077701E-3</v>
      </c>
      <c r="D710" s="56">
        <f t="shared" si="11"/>
        <v>0</v>
      </c>
    </row>
    <row r="711" spans="1:4" x14ac:dyDescent="0.25">
      <c r="A711" s="16">
        <v>41701</v>
      </c>
      <c r="B711" s="56">
        <v>1.0040160642570399E-3</v>
      </c>
      <c r="C711" s="56">
        <v>1.0040160642570399E-3</v>
      </c>
      <c r="D711" s="56">
        <f t="shared" si="11"/>
        <v>0</v>
      </c>
    </row>
    <row r="712" spans="1:4" x14ac:dyDescent="0.25">
      <c r="A712" s="16">
        <v>41702</v>
      </c>
      <c r="B712" s="56">
        <v>1.00300902708117E-3</v>
      </c>
      <c r="C712" s="56">
        <v>1.00300902708117E-3</v>
      </c>
      <c r="D712" s="56">
        <f t="shared" si="11"/>
        <v>0</v>
      </c>
    </row>
    <row r="713" spans="1:4" x14ac:dyDescent="0.25">
      <c r="A713" s="16">
        <v>41703</v>
      </c>
      <c r="B713" s="56">
        <v>1.0020040080160901E-3</v>
      </c>
      <c r="C713" s="56">
        <v>1.0020040080160901E-3</v>
      </c>
      <c r="D713" s="56">
        <f t="shared" si="11"/>
        <v>0</v>
      </c>
    </row>
    <row r="714" spans="1:4" x14ac:dyDescent="0.25">
      <c r="A714" s="16">
        <v>41704</v>
      </c>
      <c r="B714" s="56">
        <v>0</v>
      </c>
      <c r="C714" s="56">
        <v>0</v>
      </c>
      <c r="D714" s="56">
        <f t="shared" si="11"/>
        <v>0</v>
      </c>
    </row>
    <row r="715" spans="1:4" x14ac:dyDescent="0.25">
      <c r="A715" s="16">
        <v>41705</v>
      </c>
      <c r="B715" s="56">
        <v>0</v>
      </c>
      <c r="C715" s="56">
        <v>0</v>
      </c>
      <c r="D715" s="56">
        <f t="shared" si="11"/>
        <v>0</v>
      </c>
    </row>
    <row r="716" spans="1:4" x14ac:dyDescent="0.25">
      <c r="A716" s="16">
        <v>41708</v>
      </c>
      <c r="B716" s="56">
        <v>0</v>
      </c>
      <c r="C716" s="56">
        <v>0</v>
      </c>
      <c r="D716" s="56">
        <f t="shared" si="11"/>
        <v>0</v>
      </c>
    </row>
    <row r="717" spans="1:4" x14ac:dyDescent="0.25">
      <c r="A717" s="16">
        <v>41709</v>
      </c>
      <c r="B717" s="56">
        <v>-1.00100100100098E-3</v>
      </c>
      <c r="C717" s="56">
        <v>-1.00100100100098E-3</v>
      </c>
      <c r="D717" s="56">
        <f t="shared" si="11"/>
        <v>0</v>
      </c>
    </row>
    <row r="718" spans="1:4" x14ac:dyDescent="0.25">
      <c r="A718" s="16">
        <v>41710</v>
      </c>
      <c r="B718" s="56">
        <v>0</v>
      </c>
      <c r="C718" s="56">
        <v>0</v>
      </c>
      <c r="D718" s="56">
        <f t="shared" si="11"/>
        <v>0</v>
      </c>
    </row>
    <row r="719" spans="1:4" x14ac:dyDescent="0.25">
      <c r="A719" s="16">
        <v>41711</v>
      </c>
      <c r="B719" s="56">
        <v>-1.0020040080159799E-3</v>
      </c>
      <c r="C719" s="56">
        <v>-1.0020040080159799E-3</v>
      </c>
      <c r="D719" s="56">
        <f t="shared" si="11"/>
        <v>0</v>
      </c>
    </row>
    <row r="720" spans="1:4" x14ac:dyDescent="0.25">
      <c r="A720" s="16">
        <v>41712</v>
      </c>
      <c r="B720" s="56">
        <v>0</v>
      </c>
      <c r="C720" s="56">
        <v>0</v>
      </c>
      <c r="D720" s="56">
        <f t="shared" si="11"/>
        <v>0</v>
      </c>
    </row>
    <row r="721" spans="1:4" x14ac:dyDescent="0.25">
      <c r="A721" s="16">
        <v>41715</v>
      </c>
      <c r="B721" s="56">
        <v>0</v>
      </c>
      <c r="C721" s="56">
        <v>0</v>
      </c>
      <c r="D721" s="56">
        <f t="shared" si="11"/>
        <v>0</v>
      </c>
    </row>
    <row r="722" spans="1:4" x14ac:dyDescent="0.25">
      <c r="A722" s="16">
        <v>41716</v>
      </c>
      <c r="B722" s="56">
        <v>1.00300902708117E-3</v>
      </c>
      <c r="C722" s="56">
        <v>1.00300902708117E-3</v>
      </c>
      <c r="D722" s="56">
        <f t="shared" si="11"/>
        <v>0</v>
      </c>
    </row>
    <row r="723" spans="1:4" x14ac:dyDescent="0.25">
      <c r="A723" s="16">
        <v>41717</v>
      </c>
      <c r="B723" s="56">
        <v>1.0020040080160901E-3</v>
      </c>
      <c r="C723" s="56">
        <v>1.0020040080160901E-3</v>
      </c>
      <c r="D723" s="56">
        <f t="shared" si="11"/>
        <v>0</v>
      </c>
    </row>
    <row r="724" spans="1:4" x14ac:dyDescent="0.25">
      <c r="A724" s="16">
        <v>41718</v>
      </c>
      <c r="B724" s="56">
        <v>-1.00100100100098E-3</v>
      </c>
      <c r="C724" s="56">
        <v>-1.00100100100098E-3</v>
      </c>
      <c r="D724" s="56">
        <f t="shared" si="11"/>
        <v>0</v>
      </c>
    </row>
    <row r="725" spans="1:4" x14ac:dyDescent="0.25">
      <c r="A725" s="16">
        <v>41719</v>
      </c>
      <c r="B725" s="56">
        <v>-1.0020040080159799E-3</v>
      </c>
      <c r="C725" s="56">
        <v>-1.0020040080159799E-3</v>
      </c>
      <c r="D725" s="56">
        <f t="shared" si="11"/>
        <v>0</v>
      </c>
    </row>
    <row r="726" spans="1:4" x14ac:dyDescent="0.25">
      <c r="A726" s="16">
        <v>41722</v>
      </c>
      <c r="B726" s="56">
        <v>1.00300902708117E-3</v>
      </c>
      <c r="C726" s="56">
        <v>1.00300902708117E-3</v>
      </c>
      <c r="D726" s="56">
        <f t="shared" si="11"/>
        <v>0</v>
      </c>
    </row>
    <row r="727" spans="1:4" x14ac:dyDescent="0.25">
      <c r="A727" s="16">
        <v>41723</v>
      </c>
      <c r="B727" s="56">
        <v>0</v>
      </c>
      <c r="C727" s="56">
        <v>0</v>
      </c>
      <c r="D727" s="56">
        <f t="shared" si="11"/>
        <v>0</v>
      </c>
    </row>
    <row r="728" spans="1:4" x14ac:dyDescent="0.25">
      <c r="A728" s="16">
        <v>41724</v>
      </c>
      <c r="B728" s="56">
        <v>-1.0020040080159799E-3</v>
      </c>
      <c r="C728" s="56">
        <v>-1.0020040080159799E-3</v>
      </c>
      <c r="D728" s="56">
        <f t="shared" si="11"/>
        <v>0</v>
      </c>
    </row>
    <row r="729" spans="1:4" x14ac:dyDescent="0.25">
      <c r="A729" s="16">
        <v>41725</v>
      </c>
      <c r="B729" s="56">
        <v>0</v>
      </c>
      <c r="C729" s="56">
        <v>0</v>
      </c>
      <c r="D729" s="56">
        <f t="shared" si="11"/>
        <v>0</v>
      </c>
    </row>
    <row r="730" spans="1:4" x14ac:dyDescent="0.25">
      <c r="A730" s="16">
        <v>41726</v>
      </c>
      <c r="B730" s="56">
        <v>-3.56609829477827E-4</v>
      </c>
      <c r="C730" s="56">
        <v>-8.02407221664991E-3</v>
      </c>
      <c r="D730" s="56">
        <f t="shared" si="11"/>
        <v>7.6674623871720833E-3</v>
      </c>
    </row>
    <row r="731" spans="1:4" x14ac:dyDescent="0.25">
      <c r="A731" s="16">
        <v>41729</v>
      </c>
      <c r="B731" s="56">
        <v>0</v>
      </c>
      <c r="C731" s="56">
        <v>0</v>
      </c>
      <c r="D731" s="56">
        <f t="shared" si="11"/>
        <v>0</v>
      </c>
    </row>
    <row r="732" spans="1:4" x14ac:dyDescent="0.25">
      <c r="A732" s="16">
        <v>41730</v>
      </c>
      <c r="B732" s="56">
        <v>1.01112234580381E-3</v>
      </c>
      <c r="C732" s="56">
        <v>1.01112234580381E-3</v>
      </c>
      <c r="D732" s="56">
        <f t="shared" si="11"/>
        <v>0</v>
      </c>
    </row>
    <row r="733" spans="1:4" x14ac:dyDescent="0.25">
      <c r="A733" s="16">
        <v>41731</v>
      </c>
      <c r="B733" s="56">
        <v>1.0101010101009099E-3</v>
      </c>
      <c r="C733" s="56">
        <v>1.0101010101009099E-3</v>
      </c>
      <c r="D733" s="56">
        <f t="shared" si="11"/>
        <v>0</v>
      </c>
    </row>
    <row r="734" spans="1:4" x14ac:dyDescent="0.25">
      <c r="A734" s="16">
        <v>41732</v>
      </c>
      <c r="B734" s="56">
        <v>1.00908173562053E-3</v>
      </c>
      <c r="C734" s="56">
        <v>1.00908173562053E-3</v>
      </c>
      <c r="D734" s="56">
        <f t="shared" si="11"/>
        <v>0</v>
      </c>
    </row>
    <row r="735" spans="1:4" x14ac:dyDescent="0.25">
      <c r="A735" s="16">
        <v>41733</v>
      </c>
      <c r="B735" s="56">
        <v>0</v>
      </c>
      <c r="C735" s="56">
        <v>0</v>
      </c>
      <c r="D735" s="56">
        <f t="shared" si="11"/>
        <v>0</v>
      </c>
    </row>
    <row r="736" spans="1:4" x14ac:dyDescent="0.25">
      <c r="A736" s="16">
        <v>41736</v>
      </c>
      <c r="B736" s="56">
        <v>-1.0080645161289999E-3</v>
      </c>
      <c r="C736" s="56">
        <v>-1.0080645161289999E-3</v>
      </c>
      <c r="D736" s="56">
        <f t="shared" si="11"/>
        <v>0</v>
      </c>
    </row>
    <row r="737" spans="1:4" x14ac:dyDescent="0.25">
      <c r="A737" s="16">
        <v>41737</v>
      </c>
      <c r="B737" s="56">
        <v>0</v>
      </c>
      <c r="C737" s="56">
        <v>0</v>
      </c>
      <c r="D737" s="56">
        <f t="shared" si="11"/>
        <v>0</v>
      </c>
    </row>
    <row r="738" spans="1:4" x14ac:dyDescent="0.25">
      <c r="A738" s="16">
        <v>41738</v>
      </c>
      <c r="B738" s="56">
        <v>0</v>
      </c>
      <c r="C738" s="56">
        <v>0</v>
      </c>
      <c r="D738" s="56">
        <f t="shared" si="11"/>
        <v>0</v>
      </c>
    </row>
    <row r="739" spans="1:4" x14ac:dyDescent="0.25">
      <c r="A739" s="16">
        <v>41739</v>
      </c>
      <c r="B739" s="56">
        <v>1.00908173562053E-3</v>
      </c>
      <c r="C739" s="56">
        <v>1.00908173562053E-3</v>
      </c>
      <c r="D739" s="56">
        <f t="shared" si="11"/>
        <v>0</v>
      </c>
    </row>
    <row r="740" spans="1:4" x14ac:dyDescent="0.25">
      <c r="A740" s="16">
        <v>41740</v>
      </c>
      <c r="B740" s="56">
        <v>0</v>
      </c>
      <c r="C740" s="56">
        <v>0</v>
      </c>
      <c r="D740" s="56">
        <f t="shared" si="11"/>
        <v>0</v>
      </c>
    </row>
    <row r="741" spans="1:4" x14ac:dyDescent="0.25">
      <c r="A741" s="16">
        <v>41743</v>
      </c>
      <c r="B741" s="56">
        <v>1.0080645161289999E-3</v>
      </c>
      <c r="C741" s="56">
        <v>1.0080645161289999E-3</v>
      </c>
      <c r="D741" s="56">
        <f t="shared" si="11"/>
        <v>0</v>
      </c>
    </row>
    <row r="742" spans="1:4" x14ac:dyDescent="0.25">
      <c r="A742" s="16">
        <v>41744</v>
      </c>
      <c r="B742" s="56">
        <v>0</v>
      </c>
      <c r="C742" s="56">
        <v>0</v>
      </c>
      <c r="D742" s="56">
        <f t="shared" si="11"/>
        <v>0</v>
      </c>
    </row>
    <row r="743" spans="1:4" x14ac:dyDescent="0.25">
      <c r="A743" s="16">
        <v>41745</v>
      </c>
      <c r="B743" s="56">
        <v>0</v>
      </c>
      <c r="C743" s="56">
        <v>0</v>
      </c>
      <c r="D743" s="56">
        <f t="shared" si="11"/>
        <v>0</v>
      </c>
    </row>
    <row r="744" spans="1:4" x14ac:dyDescent="0.25">
      <c r="A744" s="16">
        <v>41746</v>
      </c>
      <c r="B744" s="56">
        <v>0</v>
      </c>
      <c r="C744" s="56">
        <v>0</v>
      </c>
      <c r="D744" s="56">
        <f t="shared" si="11"/>
        <v>0</v>
      </c>
    </row>
    <row r="745" spans="1:4" x14ac:dyDescent="0.25">
      <c r="A745" s="16">
        <v>41747</v>
      </c>
      <c r="B745" s="56">
        <v>0</v>
      </c>
      <c r="C745" s="56" t="s">
        <v>77</v>
      </c>
      <c r="D745" s="56" t="e">
        <f t="shared" si="11"/>
        <v>#VALUE!</v>
      </c>
    </row>
    <row r="746" spans="1:4" x14ac:dyDescent="0.25">
      <c r="A746" s="16">
        <v>41750</v>
      </c>
      <c r="B746" s="56">
        <v>0</v>
      </c>
      <c r="C746" s="56">
        <v>0</v>
      </c>
      <c r="D746" s="56">
        <f t="shared" si="11"/>
        <v>0</v>
      </c>
    </row>
    <row r="747" spans="1:4" x14ac:dyDescent="0.25">
      <c r="A747" s="16">
        <v>41751</v>
      </c>
      <c r="B747" s="56">
        <v>0</v>
      </c>
      <c r="C747" s="56">
        <v>0</v>
      </c>
      <c r="D747" s="56">
        <f t="shared" si="11"/>
        <v>0</v>
      </c>
    </row>
    <row r="748" spans="1:4" x14ac:dyDescent="0.25">
      <c r="A748" s="16">
        <v>41752</v>
      </c>
      <c r="B748" s="56">
        <v>0</v>
      </c>
      <c r="C748" s="56">
        <v>0</v>
      </c>
      <c r="D748" s="56">
        <f t="shared" si="11"/>
        <v>0</v>
      </c>
    </row>
    <row r="749" spans="1:4" x14ac:dyDescent="0.25">
      <c r="A749" s="16">
        <v>41753</v>
      </c>
      <c r="B749" s="56">
        <v>1.00704934541795E-3</v>
      </c>
      <c r="C749" s="56">
        <v>1.00704934541795E-3</v>
      </c>
      <c r="D749" s="56">
        <f t="shared" si="11"/>
        <v>0</v>
      </c>
    </row>
    <row r="750" spans="1:4" x14ac:dyDescent="0.25">
      <c r="A750" s="16">
        <v>41754</v>
      </c>
      <c r="B750" s="56">
        <v>0</v>
      </c>
      <c r="C750" s="56">
        <v>0</v>
      </c>
      <c r="D750" s="56">
        <f t="shared" si="11"/>
        <v>0</v>
      </c>
    </row>
    <row r="751" spans="1:4" x14ac:dyDescent="0.25">
      <c r="A751" s="16">
        <v>41757</v>
      </c>
      <c r="B751" s="56">
        <v>0</v>
      </c>
      <c r="C751" s="56">
        <v>0</v>
      </c>
      <c r="D751" s="56">
        <f t="shared" si="11"/>
        <v>0</v>
      </c>
    </row>
    <row r="752" spans="1:4" x14ac:dyDescent="0.25">
      <c r="A752" s="16">
        <v>41758</v>
      </c>
      <c r="B752" s="56">
        <v>0</v>
      </c>
      <c r="C752" s="56">
        <v>0</v>
      </c>
      <c r="D752" s="56">
        <f t="shared" si="11"/>
        <v>0</v>
      </c>
    </row>
    <row r="753" spans="1:4" x14ac:dyDescent="0.25">
      <c r="A753" s="16">
        <v>41759</v>
      </c>
      <c r="B753" s="56">
        <v>0</v>
      </c>
      <c r="C753" s="56">
        <v>0</v>
      </c>
      <c r="D753" s="56">
        <f t="shared" si="11"/>
        <v>0</v>
      </c>
    </row>
    <row r="754" spans="1:4" x14ac:dyDescent="0.25">
      <c r="A754" s="16">
        <v>41760</v>
      </c>
      <c r="B754" s="56">
        <v>1.00603621730389E-3</v>
      </c>
      <c r="C754" s="56">
        <v>1.00603621730389E-3</v>
      </c>
      <c r="D754" s="56">
        <f t="shared" si="11"/>
        <v>0</v>
      </c>
    </row>
    <row r="755" spans="1:4" x14ac:dyDescent="0.25">
      <c r="A755" s="16">
        <v>41761</v>
      </c>
      <c r="B755" s="56">
        <v>0</v>
      </c>
      <c r="C755" s="56">
        <v>0</v>
      </c>
      <c r="D755" s="56">
        <f t="shared" si="11"/>
        <v>0</v>
      </c>
    </row>
    <row r="756" spans="1:4" x14ac:dyDescent="0.25">
      <c r="A756" s="16">
        <v>41764</v>
      </c>
      <c r="B756" s="56">
        <v>1.00502512562839E-3</v>
      </c>
      <c r="C756" s="56">
        <v>1.00502512562839E-3</v>
      </c>
      <c r="D756" s="56">
        <f t="shared" si="11"/>
        <v>0</v>
      </c>
    </row>
    <row r="757" spans="1:4" x14ac:dyDescent="0.25">
      <c r="A757" s="16">
        <v>41765</v>
      </c>
      <c r="B757" s="56">
        <v>-1.0040160642571501E-3</v>
      </c>
      <c r="C757" s="56">
        <v>-1.0040160642571501E-3</v>
      </c>
      <c r="D757" s="56">
        <f t="shared" si="11"/>
        <v>0</v>
      </c>
    </row>
    <row r="758" spans="1:4" x14ac:dyDescent="0.25">
      <c r="A758" s="16">
        <v>41766</v>
      </c>
      <c r="B758" s="56">
        <v>1.00502512562839E-3</v>
      </c>
      <c r="C758" s="56">
        <v>1.00502512562839E-3</v>
      </c>
      <c r="D758" s="56">
        <f t="shared" si="11"/>
        <v>0</v>
      </c>
    </row>
    <row r="759" spans="1:4" x14ac:dyDescent="0.25">
      <c r="A759" s="16">
        <v>41767</v>
      </c>
      <c r="B759" s="56">
        <v>0</v>
      </c>
      <c r="C759" s="56">
        <v>0</v>
      </c>
      <c r="D759" s="56">
        <f t="shared" si="11"/>
        <v>0</v>
      </c>
    </row>
    <row r="760" spans="1:4" x14ac:dyDescent="0.25">
      <c r="A760" s="16">
        <v>41768</v>
      </c>
      <c r="B760" s="56">
        <v>0</v>
      </c>
      <c r="C760" s="56">
        <v>0</v>
      </c>
      <c r="D760" s="56">
        <f t="shared" si="11"/>
        <v>0</v>
      </c>
    </row>
    <row r="761" spans="1:4" x14ac:dyDescent="0.25">
      <c r="A761" s="16">
        <v>41771</v>
      </c>
      <c r="B761" s="56">
        <v>1.0040160642570399E-3</v>
      </c>
      <c r="C761" s="56">
        <v>1.0040160642570399E-3</v>
      </c>
      <c r="D761" s="56">
        <f t="shared" si="11"/>
        <v>0</v>
      </c>
    </row>
    <row r="762" spans="1:4" x14ac:dyDescent="0.25">
      <c r="A762" s="16">
        <v>41772</v>
      </c>
      <c r="B762" s="56">
        <v>0</v>
      </c>
      <c r="C762" s="56">
        <v>0</v>
      </c>
      <c r="D762" s="56">
        <f t="shared" si="11"/>
        <v>0</v>
      </c>
    </row>
    <row r="763" spans="1:4" x14ac:dyDescent="0.25">
      <c r="A763" s="16">
        <v>41773</v>
      </c>
      <c r="B763" s="56">
        <v>1.00300902708117E-3</v>
      </c>
      <c r="C763" s="56">
        <v>1.00300902708117E-3</v>
      </c>
      <c r="D763" s="56">
        <f t="shared" si="11"/>
        <v>0</v>
      </c>
    </row>
    <row r="764" spans="1:4" x14ac:dyDescent="0.25">
      <c r="A764" s="16">
        <v>41774</v>
      </c>
      <c r="B764" s="56">
        <v>-1.0020040080159799E-3</v>
      </c>
      <c r="C764" s="56">
        <v>-1.0020040080159799E-3</v>
      </c>
      <c r="D764" s="56">
        <f t="shared" si="11"/>
        <v>0</v>
      </c>
    </row>
    <row r="765" spans="1:4" x14ac:dyDescent="0.25">
      <c r="A765" s="16">
        <v>41775</v>
      </c>
      <c r="B765" s="56">
        <v>0</v>
      </c>
      <c r="C765" s="56">
        <v>0</v>
      </c>
      <c r="D765" s="56">
        <f t="shared" si="11"/>
        <v>0</v>
      </c>
    </row>
    <row r="766" spans="1:4" x14ac:dyDescent="0.25">
      <c r="A766" s="16">
        <v>41778</v>
      </c>
      <c r="B766" s="56">
        <v>1.00300902708117E-3</v>
      </c>
      <c r="C766" s="56">
        <v>1.00300902708117E-3</v>
      </c>
      <c r="D766" s="56">
        <f t="shared" si="11"/>
        <v>0</v>
      </c>
    </row>
    <row r="767" spans="1:4" x14ac:dyDescent="0.25">
      <c r="A767" s="16">
        <v>41779</v>
      </c>
      <c r="B767" s="56">
        <v>0</v>
      </c>
      <c r="C767" s="56">
        <v>0</v>
      </c>
      <c r="D767" s="56">
        <f t="shared" si="11"/>
        <v>0</v>
      </c>
    </row>
    <row r="768" spans="1:4" x14ac:dyDescent="0.25">
      <c r="A768" s="16">
        <v>41780</v>
      </c>
      <c r="B768" s="56">
        <v>0</v>
      </c>
      <c r="C768" s="56">
        <v>0</v>
      </c>
      <c r="D768" s="56">
        <f t="shared" si="11"/>
        <v>0</v>
      </c>
    </row>
    <row r="769" spans="1:4" x14ac:dyDescent="0.25">
      <c r="A769" s="16">
        <v>41781</v>
      </c>
      <c r="B769" s="56">
        <v>0</v>
      </c>
      <c r="C769" s="56">
        <v>0</v>
      </c>
      <c r="D769" s="56">
        <f t="shared" si="11"/>
        <v>0</v>
      </c>
    </row>
    <row r="770" spans="1:4" x14ac:dyDescent="0.25">
      <c r="A770" s="16">
        <v>41782</v>
      </c>
      <c r="B770" s="56">
        <v>0</v>
      </c>
      <c r="C770" s="56">
        <v>0</v>
      </c>
      <c r="D770" s="56">
        <f t="shared" ref="D770:D833" si="12">B770-C770</f>
        <v>0</v>
      </c>
    </row>
    <row r="771" spans="1:4" x14ac:dyDescent="0.25">
      <c r="A771" s="16">
        <v>41786</v>
      </c>
      <c r="B771" s="56">
        <v>-1.0020040080159799E-3</v>
      </c>
      <c r="C771" s="56">
        <v>-1.0020040080159799E-3</v>
      </c>
      <c r="D771" s="56">
        <f t="shared" si="12"/>
        <v>0</v>
      </c>
    </row>
    <row r="772" spans="1:4" x14ac:dyDescent="0.25">
      <c r="A772" s="16">
        <v>41787</v>
      </c>
      <c r="B772" s="56">
        <v>0</v>
      </c>
      <c r="C772" s="56">
        <v>0</v>
      </c>
      <c r="D772" s="56">
        <f t="shared" si="12"/>
        <v>0</v>
      </c>
    </row>
    <row r="773" spans="1:4" x14ac:dyDescent="0.25">
      <c r="A773" s="16">
        <v>41788</v>
      </c>
      <c r="B773" s="56">
        <v>0</v>
      </c>
      <c r="C773" s="56">
        <v>0</v>
      </c>
      <c r="D773" s="56">
        <f t="shared" si="12"/>
        <v>0</v>
      </c>
    </row>
    <row r="774" spans="1:4" x14ac:dyDescent="0.25">
      <c r="A774" s="16">
        <v>41789</v>
      </c>
      <c r="B774" s="56">
        <v>1.00300902708117E-3</v>
      </c>
      <c r="C774" s="56">
        <v>1.00300902708117E-3</v>
      </c>
      <c r="D774" s="56">
        <f t="shared" si="12"/>
        <v>0</v>
      </c>
    </row>
    <row r="775" spans="1:4" x14ac:dyDescent="0.25">
      <c r="A775" s="16">
        <v>41792</v>
      </c>
      <c r="B775" s="56">
        <v>1.0020040080160901E-3</v>
      </c>
      <c r="C775" s="56">
        <v>1.0020040080160901E-3</v>
      </c>
      <c r="D775" s="56">
        <f t="shared" si="12"/>
        <v>0</v>
      </c>
    </row>
    <row r="776" spans="1:4" x14ac:dyDescent="0.25">
      <c r="A776" s="16">
        <v>41793</v>
      </c>
      <c r="B776" s="56">
        <v>0</v>
      </c>
      <c r="C776" s="56">
        <v>0</v>
      </c>
      <c r="D776" s="56">
        <f t="shared" si="12"/>
        <v>0</v>
      </c>
    </row>
    <row r="777" spans="1:4" x14ac:dyDescent="0.25">
      <c r="A777" s="16">
        <v>41794</v>
      </c>
      <c r="B777" s="56">
        <v>1.0010010010010899E-3</v>
      </c>
      <c r="C777" s="56">
        <v>1.0010010010010899E-3</v>
      </c>
      <c r="D777" s="56">
        <f t="shared" si="12"/>
        <v>0</v>
      </c>
    </row>
    <row r="778" spans="1:4" x14ac:dyDescent="0.25">
      <c r="A778" s="16">
        <v>41795</v>
      </c>
      <c r="B778" s="56">
        <v>0</v>
      </c>
      <c r="C778" s="56">
        <v>0</v>
      </c>
      <c r="D778" s="56">
        <f t="shared" si="12"/>
        <v>0</v>
      </c>
    </row>
    <row r="779" spans="1:4" x14ac:dyDescent="0.25">
      <c r="A779" s="16">
        <v>41796</v>
      </c>
      <c r="B779" s="56">
        <v>0</v>
      </c>
      <c r="C779" s="56">
        <v>0</v>
      </c>
      <c r="D779" s="56">
        <f t="shared" si="12"/>
        <v>0</v>
      </c>
    </row>
    <row r="780" spans="1:4" x14ac:dyDescent="0.25">
      <c r="A780" s="16">
        <v>41799</v>
      </c>
      <c r="B780" s="56">
        <v>2E-3</v>
      </c>
      <c r="C780" s="56">
        <v>2E-3</v>
      </c>
      <c r="D780" s="56">
        <f t="shared" si="12"/>
        <v>0</v>
      </c>
    </row>
    <row r="781" spans="1:4" x14ac:dyDescent="0.25">
      <c r="A781" s="16">
        <v>41800</v>
      </c>
      <c r="B781" s="56">
        <v>0</v>
      </c>
      <c r="C781" s="56">
        <v>0</v>
      </c>
      <c r="D781" s="56">
        <f t="shared" si="12"/>
        <v>0</v>
      </c>
    </row>
    <row r="782" spans="1:4" x14ac:dyDescent="0.25">
      <c r="A782" s="16">
        <v>41801</v>
      </c>
      <c r="B782" s="56">
        <v>9.9800399201588298E-4</v>
      </c>
      <c r="C782" s="56">
        <v>9.9800399201588298E-4</v>
      </c>
      <c r="D782" s="56">
        <f t="shared" si="12"/>
        <v>0</v>
      </c>
    </row>
    <row r="783" spans="1:4" x14ac:dyDescent="0.25">
      <c r="A783" s="16">
        <v>41802</v>
      </c>
      <c r="B783" s="56">
        <v>0</v>
      </c>
      <c r="C783" s="56">
        <v>0</v>
      </c>
      <c r="D783" s="56">
        <f t="shared" si="12"/>
        <v>0</v>
      </c>
    </row>
    <row r="784" spans="1:4" x14ac:dyDescent="0.25">
      <c r="A784" s="16">
        <v>41803</v>
      </c>
      <c r="B784" s="56">
        <v>9.9700897308063795E-4</v>
      </c>
      <c r="C784" s="56">
        <v>9.9700897308063795E-4</v>
      </c>
      <c r="D784" s="56">
        <f t="shared" si="12"/>
        <v>0</v>
      </c>
    </row>
    <row r="785" spans="1:4" x14ac:dyDescent="0.25">
      <c r="A785" s="16">
        <v>41806</v>
      </c>
      <c r="B785" s="56">
        <v>0</v>
      </c>
      <c r="C785" s="56">
        <v>0</v>
      </c>
      <c r="D785" s="56">
        <f t="shared" si="12"/>
        <v>0</v>
      </c>
    </row>
    <row r="786" spans="1:4" x14ac:dyDescent="0.25">
      <c r="A786" s="16">
        <v>41807</v>
      </c>
      <c r="B786" s="56">
        <v>0</v>
      </c>
      <c r="C786" s="56">
        <v>0</v>
      </c>
      <c r="D786" s="56">
        <f t="shared" si="12"/>
        <v>0</v>
      </c>
    </row>
    <row r="787" spans="1:4" x14ac:dyDescent="0.25">
      <c r="A787" s="16">
        <v>41808</v>
      </c>
      <c r="B787" s="56">
        <v>0</v>
      </c>
      <c r="C787" s="56">
        <v>0</v>
      </c>
      <c r="D787" s="56">
        <f t="shared" si="12"/>
        <v>0</v>
      </c>
    </row>
    <row r="788" spans="1:4" x14ac:dyDescent="0.25">
      <c r="A788" s="16">
        <v>41809</v>
      </c>
      <c r="B788" s="56">
        <v>9.9601593625520102E-4</v>
      </c>
      <c r="C788" s="56">
        <v>9.9601593625520102E-4</v>
      </c>
      <c r="D788" s="56">
        <f t="shared" si="12"/>
        <v>0</v>
      </c>
    </row>
    <row r="789" spans="1:4" x14ac:dyDescent="0.25">
      <c r="A789" s="16">
        <v>41810</v>
      </c>
      <c r="B789" s="56">
        <v>0</v>
      </c>
      <c r="C789" s="56">
        <v>0</v>
      </c>
      <c r="D789" s="56">
        <f t="shared" si="12"/>
        <v>0</v>
      </c>
    </row>
    <row r="790" spans="1:4" x14ac:dyDescent="0.25">
      <c r="A790" s="16">
        <v>41813</v>
      </c>
      <c r="B790" s="56">
        <v>9.9502487562186403E-4</v>
      </c>
      <c r="C790" s="56">
        <v>9.9502487562186403E-4</v>
      </c>
      <c r="D790" s="56">
        <f t="shared" si="12"/>
        <v>0</v>
      </c>
    </row>
    <row r="791" spans="1:4" x14ac:dyDescent="0.25">
      <c r="A791" s="16">
        <v>41814</v>
      </c>
      <c r="B791" s="56">
        <v>9.9403578528822799E-4</v>
      </c>
      <c r="C791" s="56">
        <v>9.9403578528822799E-4</v>
      </c>
      <c r="D791" s="56">
        <f t="shared" si="12"/>
        <v>0</v>
      </c>
    </row>
    <row r="792" spans="1:4" x14ac:dyDescent="0.25">
      <c r="A792" s="16">
        <v>41815</v>
      </c>
      <c r="B792" s="56">
        <v>-9.9304865938421006E-4</v>
      </c>
      <c r="C792" s="56">
        <v>-9.9304865938432108E-4</v>
      </c>
      <c r="D792" s="56">
        <f t="shared" si="12"/>
        <v>1.1102230246251565E-16</v>
      </c>
    </row>
    <row r="793" spans="1:4" x14ac:dyDescent="0.25">
      <c r="A793" s="16">
        <v>41816</v>
      </c>
      <c r="B793" s="56">
        <v>9.9403578528822799E-4</v>
      </c>
      <c r="C793" s="56">
        <v>9.9403578528822799E-4</v>
      </c>
      <c r="D793" s="56">
        <f t="shared" si="12"/>
        <v>0</v>
      </c>
    </row>
    <row r="794" spans="1:4" x14ac:dyDescent="0.25">
      <c r="A794" s="16">
        <v>41817</v>
      </c>
      <c r="B794" s="56">
        <v>-1.7900993048802801E-4</v>
      </c>
      <c r="C794" s="56">
        <v>-7.9443892750744594E-3</v>
      </c>
      <c r="D794" s="56">
        <f t="shared" si="12"/>
        <v>7.7653793445864316E-3</v>
      </c>
    </row>
    <row r="795" spans="1:4" x14ac:dyDescent="0.25">
      <c r="A795" s="16">
        <v>41820</v>
      </c>
      <c r="B795" s="56">
        <v>0</v>
      </c>
      <c r="C795" s="56">
        <v>0</v>
      </c>
      <c r="D795" s="56">
        <f t="shared" si="12"/>
        <v>0</v>
      </c>
    </row>
    <row r="796" spans="1:4" x14ac:dyDescent="0.25">
      <c r="A796" s="16">
        <v>41821</v>
      </c>
      <c r="B796" s="56">
        <v>0</v>
      </c>
      <c r="C796" s="56">
        <v>0</v>
      </c>
      <c r="D796" s="56">
        <f t="shared" si="12"/>
        <v>0</v>
      </c>
    </row>
    <row r="797" spans="1:4" x14ac:dyDescent="0.25">
      <c r="A797" s="16">
        <v>41822</v>
      </c>
      <c r="B797" s="56">
        <v>1.0010010010010899E-3</v>
      </c>
      <c r="C797" s="56">
        <v>1.0010010010010899E-3</v>
      </c>
      <c r="D797" s="56">
        <f t="shared" si="12"/>
        <v>0</v>
      </c>
    </row>
    <row r="798" spans="1:4" x14ac:dyDescent="0.25">
      <c r="A798" s="16">
        <v>41823</v>
      </c>
      <c r="B798" s="56">
        <v>0</v>
      </c>
      <c r="C798" s="56">
        <v>0</v>
      </c>
      <c r="D798" s="56">
        <f t="shared" si="12"/>
        <v>0</v>
      </c>
    </row>
    <row r="799" spans="1:4" x14ac:dyDescent="0.25">
      <c r="A799" s="16">
        <v>41827</v>
      </c>
      <c r="B799" s="56">
        <v>0</v>
      </c>
      <c r="C799" s="56">
        <v>0</v>
      </c>
      <c r="D799" s="56">
        <f t="shared" si="12"/>
        <v>0</v>
      </c>
    </row>
    <row r="800" spans="1:4" x14ac:dyDescent="0.25">
      <c r="A800" s="16">
        <v>41828</v>
      </c>
      <c r="B800" s="56">
        <v>0</v>
      </c>
      <c r="C800" s="56">
        <v>0</v>
      </c>
      <c r="D800" s="56">
        <f t="shared" si="12"/>
        <v>0</v>
      </c>
    </row>
    <row r="801" spans="1:4" x14ac:dyDescent="0.25">
      <c r="A801" s="16">
        <v>41829</v>
      </c>
      <c r="B801" s="56">
        <v>0</v>
      </c>
      <c r="C801" s="56">
        <v>0</v>
      </c>
      <c r="D801" s="56">
        <f t="shared" si="12"/>
        <v>0</v>
      </c>
    </row>
    <row r="802" spans="1:4" x14ac:dyDescent="0.25">
      <c r="A802" s="16">
        <v>41830</v>
      </c>
      <c r="B802" s="56">
        <v>-1.00000000000011E-3</v>
      </c>
      <c r="C802" s="56">
        <v>-1E-3</v>
      </c>
      <c r="D802" s="56">
        <f t="shared" si="12"/>
        <v>-1.0993810029003015E-16</v>
      </c>
    </row>
    <row r="803" spans="1:4" x14ac:dyDescent="0.25">
      <c r="A803" s="16">
        <v>41831</v>
      </c>
      <c r="B803" s="56">
        <v>0</v>
      </c>
      <c r="C803" s="56">
        <v>0</v>
      </c>
      <c r="D803" s="56">
        <f t="shared" si="12"/>
        <v>0</v>
      </c>
    </row>
    <row r="804" spans="1:4" x14ac:dyDescent="0.25">
      <c r="A804" s="16">
        <v>41834</v>
      </c>
      <c r="B804" s="56">
        <v>0</v>
      </c>
      <c r="C804" s="56">
        <v>0</v>
      </c>
      <c r="D804" s="56">
        <f t="shared" si="12"/>
        <v>0</v>
      </c>
    </row>
    <row r="805" spans="1:4" x14ac:dyDescent="0.25">
      <c r="A805" s="16">
        <v>41835</v>
      </c>
      <c r="B805" s="56">
        <v>0</v>
      </c>
      <c r="C805" s="56">
        <v>0</v>
      </c>
      <c r="D805" s="56">
        <f t="shared" si="12"/>
        <v>0</v>
      </c>
    </row>
    <row r="806" spans="1:4" x14ac:dyDescent="0.25">
      <c r="A806" s="16">
        <v>41836</v>
      </c>
      <c r="B806" s="56">
        <v>0</v>
      </c>
      <c r="C806" s="56">
        <v>0</v>
      </c>
      <c r="D806" s="56">
        <f t="shared" si="12"/>
        <v>0</v>
      </c>
    </row>
    <row r="807" spans="1:4" x14ac:dyDescent="0.25">
      <c r="A807" s="16">
        <v>41837</v>
      </c>
      <c r="B807" s="56">
        <v>-1.00100100100087E-3</v>
      </c>
      <c r="C807" s="56">
        <v>-1.00100100100098E-3</v>
      </c>
      <c r="D807" s="56">
        <f t="shared" si="12"/>
        <v>1.0993810029003015E-16</v>
      </c>
    </row>
    <row r="808" spans="1:4" x14ac:dyDescent="0.25">
      <c r="A808" s="16">
        <v>41838</v>
      </c>
      <c r="B808" s="56">
        <v>0</v>
      </c>
      <c r="C808" s="56">
        <v>0</v>
      </c>
      <c r="D808" s="56">
        <f t="shared" si="12"/>
        <v>0</v>
      </c>
    </row>
    <row r="809" spans="1:4" x14ac:dyDescent="0.25">
      <c r="A809" s="16">
        <v>41841</v>
      </c>
      <c r="B809" s="56">
        <v>-1.0020040080159799E-3</v>
      </c>
      <c r="C809" s="56">
        <v>-1.0020040080159799E-3</v>
      </c>
      <c r="D809" s="56">
        <f t="shared" si="12"/>
        <v>0</v>
      </c>
    </row>
    <row r="810" spans="1:4" x14ac:dyDescent="0.25">
      <c r="A810" s="16">
        <v>41842</v>
      </c>
      <c r="B810" s="56">
        <v>-1.00300902708117E-3</v>
      </c>
      <c r="C810" s="56">
        <v>-1.00300902708117E-3</v>
      </c>
      <c r="D810" s="56">
        <f t="shared" si="12"/>
        <v>0</v>
      </c>
    </row>
    <row r="811" spans="1:4" x14ac:dyDescent="0.25">
      <c r="A811" s="16">
        <v>41843</v>
      </c>
      <c r="B811" s="56">
        <v>1.0040160642570399E-3</v>
      </c>
      <c r="C811" s="56">
        <v>1.0040160642570399E-3</v>
      </c>
      <c r="D811" s="56">
        <f t="shared" si="12"/>
        <v>0</v>
      </c>
    </row>
    <row r="812" spans="1:4" x14ac:dyDescent="0.25">
      <c r="A812" s="16">
        <v>41844</v>
      </c>
      <c r="B812" s="56">
        <v>0</v>
      </c>
      <c r="C812" s="56">
        <v>0</v>
      </c>
      <c r="D812" s="56">
        <f t="shared" si="12"/>
        <v>0</v>
      </c>
    </row>
    <row r="813" spans="1:4" x14ac:dyDescent="0.25">
      <c r="A813" s="16">
        <v>41845</v>
      </c>
      <c r="B813" s="56">
        <v>0</v>
      </c>
      <c r="C813" s="56">
        <v>0</v>
      </c>
      <c r="D813" s="56">
        <f t="shared" si="12"/>
        <v>0</v>
      </c>
    </row>
    <row r="814" spans="1:4" x14ac:dyDescent="0.25">
      <c r="A814" s="16">
        <v>41848</v>
      </c>
      <c r="B814" s="56">
        <v>0</v>
      </c>
      <c r="C814" s="56">
        <v>0</v>
      </c>
      <c r="D814" s="56">
        <f t="shared" si="12"/>
        <v>0</v>
      </c>
    </row>
    <row r="815" spans="1:4" x14ac:dyDescent="0.25">
      <c r="A815" s="16">
        <v>41849</v>
      </c>
      <c r="B815" s="56">
        <v>-1.00300902708117E-3</v>
      </c>
      <c r="C815" s="56">
        <v>-1.00300902708117E-3</v>
      </c>
      <c r="D815" s="56">
        <f t="shared" si="12"/>
        <v>0</v>
      </c>
    </row>
    <row r="816" spans="1:4" x14ac:dyDescent="0.25">
      <c r="A816" s="16">
        <v>41850</v>
      </c>
      <c r="B816" s="56">
        <v>0</v>
      </c>
      <c r="C816" s="56">
        <v>0</v>
      </c>
      <c r="D816" s="56">
        <f t="shared" si="12"/>
        <v>0</v>
      </c>
    </row>
    <row r="817" spans="1:4" x14ac:dyDescent="0.25">
      <c r="A817" s="16">
        <v>41851</v>
      </c>
      <c r="B817" s="56">
        <v>-1.0040160642571501E-3</v>
      </c>
      <c r="C817" s="56">
        <v>-1.0040160642571501E-3</v>
      </c>
      <c r="D817" s="56">
        <f t="shared" si="12"/>
        <v>0</v>
      </c>
    </row>
    <row r="818" spans="1:4" x14ac:dyDescent="0.25">
      <c r="A818" s="16">
        <v>41852</v>
      </c>
      <c r="B818" s="56">
        <v>-2.01005025125622E-3</v>
      </c>
      <c r="C818" s="56">
        <v>-2.01005025125622E-3</v>
      </c>
      <c r="D818" s="56">
        <f t="shared" si="12"/>
        <v>0</v>
      </c>
    </row>
    <row r="819" spans="1:4" x14ac:dyDescent="0.25">
      <c r="A819" s="16">
        <v>41855</v>
      </c>
      <c r="B819" s="56">
        <v>-2.0140986908358002E-3</v>
      </c>
      <c r="C819" s="56">
        <v>-2.0140986908358002E-3</v>
      </c>
      <c r="D819" s="56">
        <f t="shared" si="12"/>
        <v>0</v>
      </c>
    </row>
    <row r="820" spans="1:4" x14ac:dyDescent="0.25">
      <c r="A820" s="16">
        <v>41856</v>
      </c>
      <c r="B820" s="56">
        <v>1.00908173562053E-3</v>
      </c>
      <c r="C820" s="56">
        <v>1.00908173562053E-3</v>
      </c>
      <c r="D820" s="56">
        <f t="shared" si="12"/>
        <v>0</v>
      </c>
    </row>
    <row r="821" spans="1:4" x14ac:dyDescent="0.25">
      <c r="A821" s="16">
        <v>41857</v>
      </c>
      <c r="B821" s="56">
        <v>-1.0080645161289999E-3</v>
      </c>
      <c r="C821" s="56">
        <v>-1.0080645161289999E-3</v>
      </c>
      <c r="D821" s="56">
        <f t="shared" si="12"/>
        <v>0</v>
      </c>
    </row>
    <row r="822" spans="1:4" x14ac:dyDescent="0.25">
      <c r="A822" s="16">
        <v>41858</v>
      </c>
      <c r="B822" s="56">
        <v>0</v>
      </c>
      <c r="C822" s="56">
        <v>0</v>
      </c>
      <c r="D822" s="56">
        <f t="shared" si="12"/>
        <v>0</v>
      </c>
    </row>
    <row r="823" spans="1:4" x14ac:dyDescent="0.25">
      <c r="A823" s="16">
        <v>41859</v>
      </c>
      <c r="B823" s="56">
        <v>-2.0181634712411701E-3</v>
      </c>
      <c r="C823" s="56">
        <v>-2.0181634712411701E-3</v>
      </c>
      <c r="D823" s="56">
        <f t="shared" si="12"/>
        <v>0</v>
      </c>
    </row>
    <row r="824" spans="1:4" x14ac:dyDescent="0.25">
      <c r="A824" s="16">
        <v>41862</v>
      </c>
      <c r="B824" s="56">
        <v>0</v>
      </c>
      <c r="C824" s="56">
        <v>0</v>
      </c>
      <c r="D824" s="56">
        <f t="shared" si="12"/>
        <v>0</v>
      </c>
    </row>
    <row r="825" spans="1:4" x14ac:dyDescent="0.25">
      <c r="A825" s="16">
        <v>41863</v>
      </c>
      <c r="B825" s="56">
        <v>0</v>
      </c>
      <c r="C825" s="56">
        <v>0</v>
      </c>
      <c r="D825" s="56">
        <f t="shared" si="12"/>
        <v>0</v>
      </c>
    </row>
    <row r="826" spans="1:4" x14ac:dyDescent="0.25">
      <c r="A826" s="16">
        <v>41864</v>
      </c>
      <c r="B826" s="56">
        <v>-1.01112234580381E-3</v>
      </c>
      <c r="C826" s="56">
        <v>-1.01112234580381E-3</v>
      </c>
      <c r="D826" s="56">
        <f t="shared" si="12"/>
        <v>0</v>
      </c>
    </row>
    <row r="827" spans="1:4" x14ac:dyDescent="0.25">
      <c r="A827" s="16">
        <v>41865</v>
      </c>
      <c r="B827" s="56">
        <v>0</v>
      </c>
      <c r="C827" s="56">
        <v>0</v>
      </c>
      <c r="D827" s="56">
        <f t="shared" si="12"/>
        <v>0</v>
      </c>
    </row>
    <row r="828" spans="1:4" x14ac:dyDescent="0.25">
      <c r="A828" s="16">
        <v>41866</v>
      </c>
      <c r="B828" s="56">
        <v>0</v>
      </c>
      <c r="C828" s="56">
        <v>0</v>
      </c>
      <c r="D828" s="56">
        <f t="shared" si="12"/>
        <v>0</v>
      </c>
    </row>
    <row r="829" spans="1:4" x14ac:dyDescent="0.25">
      <c r="A829" s="16">
        <v>41869</v>
      </c>
      <c r="B829" s="56">
        <v>1.0121457489877801E-3</v>
      </c>
      <c r="C829" s="56">
        <v>1.0121457489877801E-3</v>
      </c>
      <c r="D829" s="56">
        <f t="shared" si="12"/>
        <v>0</v>
      </c>
    </row>
    <row r="830" spans="1:4" x14ac:dyDescent="0.25">
      <c r="A830" s="16">
        <v>41870</v>
      </c>
      <c r="B830" s="56">
        <v>-1.01112234580381E-3</v>
      </c>
      <c r="C830" s="56">
        <v>-1.01112234580381E-3</v>
      </c>
      <c r="D830" s="56">
        <f t="shared" si="12"/>
        <v>0</v>
      </c>
    </row>
    <row r="831" spans="1:4" x14ac:dyDescent="0.25">
      <c r="A831" s="16">
        <v>41871</v>
      </c>
      <c r="B831" s="56">
        <v>1.0121457489877801E-3</v>
      </c>
      <c r="C831" s="56">
        <v>1.0121457489877801E-3</v>
      </c>
      <c r="D831" s="56">
        <f t="shared" si="12"/>
        <v>0</v>
      </c>
    </row>
    <row r="832" spans="1:4" x14ac:dyDescent="0.25">
      <c r="A832" s="16">
        <v>41872</v>
      </c>
      <c r="B832" s="56">
        <v>0</v>
      </c>
      <c r="C832" s="56">
        <v>0</v>
      </c>
      <c r="D832" s="56">
        <f t="shared" si="12"/>
        <v>0</v>
      </c>
    </row>
    <row r="833" spans="1:4" x14ac:dyDescent="0.25">
      <c r="A833" s="16">
        <v>41873</v>
      </c>
      <c r="B833" s="56">
        <v>0</v>
      </c>
      <c r="C833" s="56">
        <v>0</v>
      </c>
      <c r="D833" s="56">
        <f t="shared" si="12"/>
        <v>0</v>
      </c>
    </row>
    <row r="834" spans="1:4" x14ac:dyDescent="0.25">
      <c r="A834" s="16">
        <v>41876</v>
      </c>
      <c r="B834" s="56">
        <v>0</v>
      </c>
      <c r="C834" s="56">
        <v>0</v>
      </c>
      <c r="D834" s="56">
        <f t="shared" ref="D834:D897" si="13">B834-C834</f>
        <v>0</v>
      </c>
    </row>
    <row r="835" spans="1:4" x14ac:dyDescent="0.25">
      <c r="A835" s="16">
        <v>41877</v>
      </c>
      <c r="B835" s="56">
        <v>-1.01112234580381E-3</v>
      </c>
      <c r="C835" s="56">
        <v>-1.01112234580381E-3</v>
      </c>
      <c r="D835" s="56">
        <f t="shared" si="13"/>
        <v>0</v>
      </c>
    </row>
    <row r="836" spans="1:4" x14ac:dyDescent="0.25">
      <c r="A836" s="16">
        <v>41878</v>
      </c>
      <c r="B836" s="56">
        <v>0</v>
      </c>
      <c r="C836" s="56">
        <v>0</v>
      </c>
      <c r="D836" s="56">
        <f t="shared" si="13"/>
        <v>0</v>
      </c>
    </row>
    <row r="837" spans="1:4" x14ac:dyDescent="0.25">
      <c r="A837" s="16">
        <v>41879</v>
      </c>
      <c r="B837" s="56">
        <v>0</v>
      </c>
      <c r="C837" s="56">
        <v>0</v>
      </c>
      <c r="D837" s="56">
        <f t="shared" si="13"/>
        <v>0</v>
      </c>
    </row>
    <row r="838" spans="1:4" x14ac:dyDescent="0.25">
      <c r="A838" s="16">
        <v>41880</v>
      </c>
      <c r="B838" s="56">
        <v>0</v>
      </c>
      <c r="C838" s="56">
        <v>0</v>
      </c>
      <c r="D838" s="56">
        <f t="shared" si="13"/>
        <v>0</v>
      </c>
    </row>
    <row r="839" spans="1:4" x14ac:dyDescent="0.25">
      <c r="A839" s="16">
        <v>41884</v>
      </c>
      <c r="B839" s="56">
        <v>1.0121457489877801E-3</v>
      </c>
      <c r="C839" s="56">
        <v>1.0121457489877801E-3</v>
      </c>
      <c r="D839" s="56">
        <f t="shared" si="13"/>
        <v>0</v>
      </c>
    </row>
    <row r="840" spans="1:4" x14ac:dyDescent="0.25">
      <c r="A840" s="16">
        <v>41885</v>
      </c>
      <c r="B840" s="56">
        <v>0</v>
      </c>
      <c r="C840" s="56">
        <v>0</v>
      </c>
      <c r="D840" s="56">
        <f t="shared" si="13"/>
        <v>0</v>
      </c>
    </row>
    <row r="841" spans="1:4" x14ac:dyDescent="0.25">
      <c r="A841" s="16">
        <v>41886</v>
      </c>
      <c r="B841" s="56">
        <v>0</v>
      </c>
      <c r="C841" s="56">
        <v>0</v>
      </c>
      <c r="D841" s="56">
        <f t="shared" si="13"/>
        <v>0</v>
      </c>
    </row>
    <row r="842" spans="1:4" x14ac:dyDescent="0.25">
      <c r="A842" s="16">
        <v>41887</v>
      </c>
      <c r="B842" s="56">
        <v>-1.01112234580381E-3</v>
      </c>
      <c r="C842" s="56">
        <v>-1.01112234580381E-3</v>
      </c>
      <c r="D842" s="56">
        <f t="shared" si="13"/>
        <v>0</v>
      </c>
    </row>
    <row r="843" spans="1:4" x14ac:dyDescent="0.25">
      <c r="A843" s="16">
        <v>41890</v>
      </c>
      <c r="B843" s="56">
        <v>0</v>
      </c>
      <c r="C843" s="56">
        <v>0</v>
      </c>
      <c r="D843" s="56">
        <f t="shared" si="13"/>
        <v>0</v>
      </c>
    </row>
    <row r="844" spans="1:4" x14ac:dyDescent="0.25">
      <c r="A844" s="16">
        <v>41891</v>
      </c>
      <c r="B844" s="56">
        <v>-1.01214574898789E-3</v>
      </c>
      <c r="C844" s="56">
        <v>-1.012145748988E-3</v>
      </c>
      <c r="D844" s="56">
        <f t="shared" si="13"/>
        <v>1.0993810029003015E-16</v>
      </c>
    </row>
    <row r="845" spans="1:4" x14ac:dyDescent="0.25">
      <c r="A845" s="16">
        <v>41892</v>
      </c>
      <c r="B845" s="56">
        <v>-1.0131712259371401E-3</v>
      </c>
      <c r="C845" s="56">
        <v>-1.0131712259371401E-3</v>
      </c>
      <c r="D845" s="56">
        <f t="shared" si="13"/>
        <v>0</v>
      </c>
    </row>
    <row r="846" spans="1:4" x14ac:dyDescent="0.25">
      <c r="A846" s="16">
        <v>41893</v>
      </c>
      <c r="B846" s="56">
        <v>0</v>
      </c>
      <c r="C846" s="56">
        <v>0</v>
      </c>
      <c r="D846" s="56">
        <f t="shared" si="13"/>
        <v>0</v>
      </c>
    </row>
    <row r="847" spans="1:4" x14ac:dyDescent="0.25">
      <c r="A847" s="16">
        <v>41894</v>
      </c>
      <c r="B847" s="56">
        <v>0</v>
      </c>
      <c r="C847" s="56">
        <v>0</v>
      </c>
      <c r="D847" s="56">
        <f t="shared" si="13"/>
        <v>0</v>
      </c>
    </row>
    <row r="848" spans="1:4" x14ac:dyDescent="0.25">
      <c r="A848" s="16">
        <v>41897</v>
      </c>
      <c r="B848" s="56">
        <v>0</v>
      </c>
      <c r="C848" s="56">
        <v>0</v>
      </c>
      <c r="D848" s="56">
        <f t="shared" si="13"/>
        <v>0</v>
      </c>
    </row>
    <row r="849" spans="1:4" x14ac:dyDescent="0.25">
      <c r="A849" s="16">
        <v>41898</v>
      </c>
      <c r="B849" s="56">
        <v>-1.01419878296138E-3</v>
      </c>
      <c r="C849" s="56">
        <v>-1.01419878296138E-3</v>
      </c>
      <c r="D849" s="56">
        <f t="shared" si="13"/>
        <v>0</v>
      </c>
    </row>
    <row r="850" spans="1:4" x14ac:dyDescent="0.25">
      <c r="A850" s="16">
        <v>41899</v>
      </c>
      <c r="B850" s="56">
        <v>0</v>
      </c>
      <c r="C850" s="56">
        <v>0</v>
      </c>
      <c r="D850" s="56">
        <f t="shared" si="13"/>
        <v>0</v>
      </c>
    </row>
    <row r="851" spans="1:4" x14ac:dyDescent="0.25">
      <c r="A851" s="16">
        <v>41900</v>
      </c>
      <c r="B851" s="56">
        <v>0</v>
      </c>
      <c r="C851" s="56">
        <v>0</v>
      </c>
      <c r="D851" s="56">
        <f t="shared" si="13"/>
        <v>0</v>
      </c>
    </row>
    <row r="852" spans="1:4" x14ac:dyDescent="0.25">
      <c r="A852" s="16">
        <v>41901</v>
      </c>
      <c r="B852" s="56">
        <v>0</v>
      </c>
      <c r="C852" s="56">
        <v>0</v>
      </c>
      <c r="D852" s="56">
        <f t="shared" si="13"/>
        <v>0</v>
      </c>
    </row>
    <row r="853" spans="1:4" x14ac:dyDescent="0.25">
      <c r="A853" s="16">
        <v>41904</v>
      </c>
      <c r="B853" s="56">
        <v>-1.0152284263959001E-3</v>
      </c>
      <c r="C853" s="56">
        <v>-1.0152284263959001E-3</v>
      </c>
      <c r="D853" s="56">
        <f t="shared" si="13"/>
        <v>0</v>
      </c>
    </row>
    <row r="854" spans="1:4" x14ac:dyDescent="0.25">
      <c r="A854" s="16">
        <v>41905</v>
      </c>
      <c r="B854" s="56">
        <v>-2.03252032520329E-3</v>
      </c>
      <c r="C854" s="56">
        <v>-2.0325203252031798E-3</v>
      </c>
      <c r="D854" s="56">
        <f t="shared" si="13"/>
        <v>-1.1015494072452725E-16</v>
      </c>
    </row>
    <row r="855" spans="1:4" x14ac:dyDescent="0.25">
      <c r="A855" s="16">
        <v>41906</v>
      </c>
      <c r="B855" s="56">
        <v>-1.01832993890016E-3</v>
      </c>
      <c r="C855" s="56">
        <v>-1.01832993890016E-3</v>
      </c>
      <c r="D855" s="56">
        <f t="shared" si="13"/>
        <v>0</v>
      </c>
    </row>
    <row r="856" spans="1:4" x14ac:dyDescent="0.25">
      <c r="A856" s="16">
        <v>41907</v>
      </c>
      <c r="B856" s="56">
        <v>-1.01936799184499E-3</v>
      </c>
      <c r="C856" s="56">
        <v>-1.01936799184499E-3</v>
      </c>
      <c r="D856" s="56">
        <f t="shared" si="13"/>
        <v>0</v>
      </c>
    </row>
    <row r="857" spans="1:4" x14ac:dyDescent="0.25">
      <c r="A857" s="16">
        <v>41908</v>
      </c>
      <c r="B857" s="56">
        <v>-2.0408163265307499E-3</v>
      </c>
      <c r="C857" s="56">
        <v>-2.0408163265307499E-3</v>
      </c>
      <c r="D857" s="56">
        <f t="shared" si="13"/>
        <v>0</v>
      </c>
    </row>
    <row r="858" spans="1:4" x14ac:dyDescent="0.25">
      <c r="A858" s="16">
        <v>41911</v>
      </c>
      <c r="B858" s="56">
        <v>-1.3567801636283901E-3</v>
      </c>
      <c r="C858" s="56">
        <v>-9.20245398773001E-3</v>
      </c>
      <c r="D858" s="56">
        <f t="shared" si="13"/>
        <v>7.8456738241016195E-3</v>
      </c>
    </row>
    <row r="859" spans="1:4" x14ac:dyDescent="0.25">
      <c r="A859" s="16">
        <v>41912</v>
      </c>
      <c r="B859" s="56">
        <v>0</v>
      </c>
      <c r="C859" s="56">
        <v>0</v>
      </c>
      <c r="D859" s="56">
        <f t="shared" si="13"/>
        <v>0</v>
      </c>
    </row>
    <row r="860" spans="1:4" x14ac:dyDescent="0.25">
      <c r="A860" s="16">
        <v>41913</v>
      </c>
      <c r="B860" s="56">
        <v>-2.0639834881319699E-3</v>
      </c>
      <c r="C860" s="56">
        <v>-2.06398348813208E-3</v>
      </c>
      <c r="D860" s="56">
        <f t="shared" si="13"/>
        <v>1.1015494072452725E-16</v>
      </c>
    </row>
    <row r="861" spans="1:4" x14ac:dyDescent="0.25">
      <c r="A861" s="16">
        <v>41914</v>
      </c>
      <c r="B861" s="56">
        <v>-1.03412616339194E-3</v>
      </c>
      <c r="C861" s="56">
        <v>-1.03412616339194E-3</v>
      </c>
      <c r="D861" s="56">
        <f t="shared" si="13"/>
        <v>0</v>
      </c>
    </row>
    <row r="862" spans="1:4" x14ac:dyDescent="0.25">
      <c r="A862" s="16">
        <v>41915</v>
      </c>
      <c r="B862" s="56">
        <v>0</v>
      </c>
      <c r="C862" s="56">
        <v>0</v>
      </c>
      <c r="D862" s="56">
        <f t="shared" si="13"/>
        <v>0</v>
      </c>
    </row>
    <row r="863" spans="1:4" x14ac:dyDescent="0.25">
      <c r="A863" s="16">
        <v>41918</v>
      </c>
      <c r="B863" s="56">
        <v>1.0351966873705101E-3</v>
      </c>
      <c r="C863" s="56">
        <v>1.0351966873705101E-3</v>
      </c>
      <c r="D863" s="56">
        <f t="shared" si="13"/>
        <v>0</v>
      </c>
    </row>
    <row r="864" spans="1:4" x14ac:dyDescent="0.25">
      <c r="A864" s="16">
        <v>41919</v>
      </c>
      <c r="B864" s="56">
        <v>-1.03412616339194E-3</v>
      </c>
      <c r="C864" s="56">
        <v>-1.03412616339194E-3</v>
      </c>
      <c r="D864" s="56">
        <f t="shared" si="13"/>
        <v>0</v>
      </c>
    </row>
    <row r="865" spans="1:4" x14ac:dyDescent="0.25">
      <c r="A865" s="16">
        <v>41920</v>
      </c>
      <c r="B865" s="56">
        <v>-3.1055900621117499E-3</v>
      </c>
      <c r="C865" s="56">
        <v>-3.1055900621117499E-3</v>
      </c>
      <c r="D865" s="56">
        <f t="shared" si="13"/>
        <v>0</v>
      </c>
    </row>
    <row r="866" spans="1:4" x14ac:dyDescent="0.25">
      <c r="A866" s="16">
        <v>41921</v>
      </c>
      <c r="B866" s="56">
        <v>-1.03842159916945E-3</v>
      </c>
      <c r="C866" s="56">
        <v>-1.03842159916945E-3</v>
      </c>
      <c r="D866" s="56">
        <f t="shared" si="13"/>
        <v>0</v>
      </c>
    </row>
    <row r="867" spans="1:4" x14ac:dyDescent="0.25">
      <c r="A867" s="16">
        <v>41922</v>
      </c>
      <c r="B867" s="56">
        <v>-3.1185031185030402E-3</v>
      </c>
      <c r="C867" s="56">
        <v>-3.1185031185030402E-3</v>
      </c>
      <c r="D867" s="56">
        <f t="shared" si="13"/>
        <v>0</v>
      </c>
    </row>
    <row r="868" spans="1:4" x14ac:dyDescent="0.25">
      <c r="A868" s="16">
        <v>41926</v>
      </c>
      <c r="B868" s="56">
        <v>-4.1710114702814298E-3</v>
      </c>
      <c r="C868" s="56">
        <v>-3.13152400835071E-3</v>
      </c>
      <c r="D868" s="56">
        <f t="shared" si="13"/>
        <v>-1.0394874619307198E-3</v>
      </c>
    </row>
    <row r="869" spans="1:4" x14ac:dyDescent="0.25">
      <c r="A869" s="16">
        <v>41927</v>
      </c>
      <c r="B869" s="56">
        <v>-5.2356020942408996E-3</v>
      </c>
      <c r="C869" s="56">
        <v>-5.2356020942408996E-3</v>
      </c>
      <c r="D869" s="56">
        <f t="shared" si="13"/>
        <v>0</v>
      </c>
    </row>
    <row r="870" spans="1:4" x14ac:dyDescent="0.25">
      <c r="A870" s="16">
        <v>41928</v>
      </c>
      <c r="B870" s="56">
        <v>-2.1052631578946102E-3</v>
      </c>
      <c r="C870" s="56">
        <v>-2.1052631578947199E-3</v>
      </c>
      <c r="D870" s="56">
        <f t="shared" si="13"/>
        <v>1.0972125985553305E-16</v>
      </c>
    </row>
    <row r="871" spans="1:4" x14ac:dyDescent="0.25">
      <c r="A871" s="16">
        <v>41929</v>
      </c>
      <c r="B871" s="56">
        <v>4.2194092827003704E-3</v>
      </c>
      <c r="C871" s="56">
        <v>4.2194092827003704E-3</v>
      </c>
      <c r="D871" s="56">
        <f t="shared" si="13"/>
        <v>0</v>
      </c>
    </row>
    <row r="872" spans="1:4" x14ac:dyDescent="0.25">
      <c r="A872" s="16">
        <v>41932</v>
      </c>
      <c r="B872" s="56">
        <v>0</v>
      </c>
      <c r="C872" s="56">
        <v>0</v>
      </c>
      <c r="D872" s="56">
        <f t="shared" si="13"/>
        <v>0</v>
      </c>
    </row>
    <row r="873" spans="1:4" x14ac:dyDescent="0.25">
      <c r="A873" s="16">
        <v>41933</v>
      </c>
      <c r="B873" s="56">
        <v>1.0504201680672199E-3</v>
      </c>
      <c r="C873" s="56">
        <v>1.0504201680672199E-3</v>
      </c>
      <c r="D873" s="56">
        <f t="shared" si="13"/>
        <v>0</v>
      </c>
    </row>
    <row r="874" spans="1:4" x14ac:dyDescent="0.25">
      <c r="A874" s="16">
        <v>41934</v>
      </c>
      <c r="B874" s="56">
        <v>2.0986358866736899E-3</v>
      </c>
      <c r="C874" s="56">
        <v>2.0986358866736899E-3</v>
      </c>
      <c r="D874" s="56">
        <f t="shared" si="13"/>
        <v>0</v>
      </c>
    </row>
    <row r="875" spans="1:4" x14ac:dyDescent="0.25">
      <c r="A875" s="16">
        <v>41935</v>
      </c>
      <c r="B875" s="56">
        <v>0</v>
      </c>
      <c r="C875" s="56">
        <v>0</v>
      </c>
      <c r="D875" s="56">
        <f t="shared" si="13"/>
        <v>0</v>
      </c>
    </row>
    <row r="876" spans="1:4" x14ac:dyDescent="0.25">
      <c r="A876" s="16">
        <v>41936</v>
      </c>
      <c r="B876" s="56">
        <v>1.04712041884825E-3</v>
      </c>
      <c r="C876" s="56">
        <v>1.04712041884825E-3</v>
      </c>
      <c r="D876" s="56">
        <f t="shared" si="13"/>
        <v>0</v>
      </c>
    </row>
    <row r="877" spans="1:4" x14ac:dyDescent="0.25">
      <c r="A877" s="16">
        <v>41939</v>
      </c>
      <c r="B877" s="56">
        <v>0</v>
      </c>
      <c r="C877" s="56">
        <v>0</v>
      </c>
      <c r="D877" s="56">
        <f t="shared" si="13"/>
        <v>0</v>
      </c>
    </row>
    <row r="878" spans="1:4" x14ac:dyDescent="0.25">
      <c r="A878" s="16">
        <v>41940</v>
      </c>
      <c r="B878" s="56">
        <v>-1.0460251046026099E-3</v>
      </c>
      <c r="C878" s="56">
        <v>-1.0460251046025E-3</v>
      </c>
      <c r="D878" s="56">
        <f t="shared" si="13"/>
        <v>-1.0993810029003015E-16</v>
      </c>
    </row>
    <row r="879" spans="1:4" x14ac:dyDescent="0.25">
      <c r="A879" s="16">
        <v>41941</v>
      </c>
      <c r="B879" s="56">
        <v>1.04712041884825E-3</v>
      </c>
      <c r="C879" s="56">
        <v>1.04712041884825E-3</v>
      </c>
      <c r="D879" s="56">
        <f t="shared" si="13"/>
        <v>0</v>
      </c>
    </row>
    <row r="880" spans="1:4" x14ac:dyDescent="0.25">
      <c r="A880" s="16">
        <v>41942</v>
      </c>
      <c r="B880" s="56">
        <v>-1.0460251046026099E-3</v>
      </c>
      <c r="C880" s="56">
        <v>-1.0460251046025E-3</v>
      </c>
      <c r="D880" s="56">
        <f t="shared" si="13"/>
        <v>-1.0993810029003015E-16</v>
      </c>
    </row>
    <row r="881" spans="1:4" x14ac:dyDescent="0.25">
      <c r="A881" s="16">
        <v>41943</v>
      </c>
      <c r="B881" s="56">
        <v>0</v>
      </c>
      <c r="C881" s="56">
        <v>0</v>
      </c>
      <c r="D881" s="56">
        <f t="shared" si="13"/>
        <v>0</v>
      </c>
    </row>
    <row r="882" spans="1:4" x14ac:dyDescent="0.25">
      <c r="A882" s="16">
        <v>41946</v>
      </c>
      <c r="B882" s="56">
        <v>2.0942408376962698E-3</v>
      </c>
      <c r="C882" s="56">
        <v>2.0942408376962698E-3</v>
      </c>
      <c r="D882" s="56">
        <f t="shared" si="13"/>
        <v>0</v>
      </c>
    </row>
    <row r="883" spans="1:4" x14ac:dyDescent="0.25">
      <c r="A883" s="16">
        <v>41947</v>
      </c>
      <c r="B883" s="56">
        <v>-1.0449320794149201E-3</v>
      </c>
      <c r="C883" s="56">
        <v>-1.04493207941481E-3</v>
      </c>
      <c r="D883" s="56">
        <f t="shared" si="13"/>
        <v>-1.1015494072452725E-16</v>
      </c>
    </row>
    <row r="884" spans="1:4" x14ac:dyDescent="0.25">
      <c r="A884" s="16">
        <v>41948</v>
      </c>
      <c r="B884" s="56">
        <v>0</v>
      </c>
      <c r="C884" s="56">
        <v>0</v>
      </c>
      <c r="D884" s="56">
        <f t="shared" si="13"/>
        <v>0</v>
      </c>
    </row>
    <row r="885" spans="1:4" x14ac:dyDescent="0.25">
      <c r="A885" s="16">
        <v>41949</v>
      </c>
      <c r="B885" s="56">
        <v>0</v>
      </c>
      <c r="C885" s="56">
        <v>0</v>
      </c>
      <c r="D885" s="56">
        <f t="shared" si="13"/>
        <v>0</v>
      </c>
    </row>
    <row r="886" spans="1:4" x14ac:dyDescent="0.25">
      <c r="A886" s="16">
        <v>41950</v>
      </c>
      <c r="B886" s="56">
        <v>-2.0920502092051101E-3</v>
      </c>
      <c r="C886" s="56">
        <v>-2.0920502092051101E-3</v>
      </c>
      <c r="D886" s="56">
        <f t="shared" si="13"/>
        <v>0</v>
      </c>
    </row>
    <row r="887" spans="1:4" x14ac:dyDescent="0.25">
      <c r="A887" s="16">
        <v>41953</v>
      </c>
      <c r="B887" s="56">
        <v>1.0482180293502901E-3</v>
      </c>
      <c r="C887" s="56">
        <v>1.0482180293502901E-3</v>
      </c>
      <c r="D887" s="56">
        <f t="shared" si="13"/>
        <v>0</v>
      </c>
    </row>
    <row r="888" spans="1:4" x14ac:dyDescent="0.25">
      <c r="A888" s="16">
        <v>41955</v>
      </c>
      <c r="B888" s="56">
        <v>0</v>
      </c>
      <c r="C888" s="56">
        <v>-1.0460251046025E-3</v>
      </c>
      <c r="D888" s="56">
        <f t="shared" si="13"/>
        <v>1.0460251046025E-3</v>
      </c>
    </row>
    <row r="889" spans="1:4" x14ac:dyDescent="0.25">
      <c r="A889" s="16">
        <v>41956</v>
      </c>
      <c r="B889" s="56">
        <v>0</v>
      </c>
      <c r="C889" s="56">
        <v>0</v>
      </c>
      <c r="D889" s="56">
        <f t="shared" si="13"/>
        <v>0</v>
      </c>
    </row>
    <row r="890" spans="1:4" x14ac:dyDescent="0.25">
      <c r="A890" s="16">
        <v>41957</v>
      </c>
      <c r="B890" s="56">
        <v>-2.09424083769638E-3</v>
      </c>
      <c r="C890" s="56">
        <v>-2.0942408376964901E-3</v>
      </c>
      <c r="D890" s="56">
        <f t="shared" si="13"/>
        <v>1.1015494072452725E-16</v>
      </c>
    </row>
    <row r="891" spans="1:4" x14ac:dyDescent="0.25">
      <c r="A891" s="16">
        <v>41960</v>
      </c>
      <c r="B891" s="56">
        <v>0</v>
      </c>
      <c r="C891" s="56">
        <v>0</v>
      </c>
      <c r="D891" s="56">
        <f t="shared" si="13"/>
        <v>0</v>
      </c>
    </row>
    <row r="892" spans="1:4" x14ac:dyDescent="0.25">
      <c r="A892" s="16">
        <v>41961</v>
      </c>
      <c r="B892" s="56">
        <v>-3.14795383001043E-3</v>
      </c>
      <c r="C892" s="56">
        <v>-3.14795383001043E-3</v>
      </c>
      <c r="D892" s="56">
        <f t="shared" si="13"/>
        <v>0</v>
      </c>
    </row>
    <row r="893" spans="1:4" x14ac:dyDescent="0.25">
      <c r="A893" s="16">
        <v>41962</v>
      </c>
      <c r="B893" s="56">
        <v>0</v>
      </c>
      <c r="C893" s="56">
        <v>0</v>
      </c>
      <c r="D893" s="56">
        <f t="shared" si="13"/>
        <v>0</v>
      </c>
    </row>
    <row r="894" spans="1:4" x14ac:dyDescent="0.25">
      <c r="A894" s="16">
        <v>41963</v>
      </c>
      <c r="B894" s="56">
        <v>-2.1052631578946102E-3</v>
      </c>
      <c r="C894" s="56">
        <v>-2.1052631578947199E-3</v>
      </c>
      <c r="D894" s="56">
        <f t="shared" si="13"/>
        <v>1.0972125985553305E-16</v>
      </c>
    </row>
    <row r="895" spans="1:4" x14ac:dyDescent="0.25">
      <c r="A895" s="16">
        <v>41964</v>
      </c>
      <c r="B895" s="56">
        <v>1.0548523206750399E-3</v>
      </c>
      <c r="C895" s="56">
        <v>1.0548523206750399E-3</v>
      </c>
      <c r="D895" s="56">
        <f t="shared" si="13"/>
        <v>0</v>
      </c>
    </row>
    <row r="896" spans="1:4" x14ac:dyDescent="0.25">
      <c r="A896" s="16">
        <v>41967</v>
      </c>
      <c r="B896" s="56">
        <v>1.05374077976816E-3</v>
      </c>
      <c r="C896" s="56">
        <v>1.05374077976816E-3</v>
      </c>
      <c r="D896" s="56">
        <f t="shared" si="13"/>
        <v>0</v>
      </c>
    </row>
    <row r="897" spans="1:4" x14ac:dyDescent="0.25">
      <c r="A897" s="16">
        <v>41968</v>
      </c>
      <c r="B897" s="56">
        <v>0</v>
      </c>
      <c r="C897" s="56">
        <v>0</v>
      </c>
      <c r="D897" s="56">
        <f t="shared" si="13"/>
        <v>0</v>
      </c>
    </row>
    <row r="898" spans="1:4" x14ac:dyDescent="0.25">
      <c r="A898" s="16">
        <v>41969</v>
      </c>
      <c r="B898" s="56">
        <v>0</v>
      </c>
      <c r="C898" s="56">
        <v>0</v>
      </c>
      <c r="D898" s="56">
        <f t="shared" ref="D898:D961" si="14">B898-C898</f>
        <v>0</v>
      </c>
    </row>
    <row r="899" spans="1:4" x14ac:dyDescent="0.25">
      <c r="A899" s="16">
        <v>41971</v>
      </c>
      <c r="B899" s="56">
        <v>0</v>
      </c>
      <c r="C899" s="56">
        <v>0</v>
      </c>
      <c r="D899" s="56">
        <f t="shared" si="14"/>
        <v>0</v>
      </c>
    </row>
    <row r="900" spans="1:4" x14ac:dyDescent="0.25">
      <c r="A900" s="16">
        <v>41974</v>
      </c>
      <c r="B900" s="56">
        <v>-3.1578947368420302E-3</v>
      </c>
      <c r="C900" s="56">
        <v>-3.1578947368420302E-3</v>
      </c>
      <c r="D900" s="56">
        <f t="shared" si="14"/>
        <v>0</v>
      </c>
    </row>
    <row r="901" spans="1:4" x14ac:dyDescent="0.25">
      <c r="A901" s="16">
        <v>41975</v>
      </c>
      <c r="B901" s="56">
        <v>-2.11193241816277E-3</v>
      </c>
      <c r="C901" s="56">
        <v>-2.11193241816277E-3</v>
      </c>
      <c r="D901" s="56">
        <f t="shared" si="14"/>
        <v>0</v>
      </c>
    </row>
    <row r="902" spans="1:4" x14ac:dyDescent="0.25">
      <c r="A902" s="16">
        <v>41976</v>
      </c>
      <c r="B902" s="56">
        <v>-1.05820105820098E-3</v>
      </c>
      <c r="C902" s="56">
        <v>-1.05820105820098E-3</v>
      </c>
      <c r="D902" s="56">
        <f t="shared" si="14"/>
        <v>0</v>
      </c>
    </row>
    <row r="903" spans="1:4" x14ac:dyDescent="0.25">
      <c r="A903" s="16">
        <v>41977</v>
      </c>
      <c r="B903" s="56">
        <v>0</v>
      </c>
      <c r="C903" s="56">
        <v>0</v>
      </c>
      <c r="D903" s="56">
        <f t="shared" si="14"/>
        <v>0</v>
      </c>
    </row>
    <row r="904" spans="1:4" x14ac:dyDescent="0.25">
      <c r="A904" s="16">
        <v>41978</v>
      </c>
      <c r="B904" s="56">
        <v>0</v>
      </c>
      <c r="C904" s="56">
        <v>0</v>
      </c>
      <c r="D904" s="56">
        <f t="shared" si="14"/>
        <v>0</v>
      </c>
    </row>
    <row r="905" spans="1:4" x14ac:dyDescent="0.25">
      <c r="A905" s="16">
        <v>41981</v>
      </c>
      <c r="B905" s="56">
        <v>-1.0593220338981401E-3</v>
      </c>
      <c r="C905" s="56">
        <v>-1.05932203389825E-3</v>
      </c>
      <c r="D905" s="56">
        <f t="shared" si="14"/>
        <v>1.0993810029003015E-16</v>
      </c>
    </row>
    <row r="906" spans="1:4" x14ac:dyDescent="0.25">
      <c r="A906" s="16">
        <v>41982</v>
      </c>
      <c r="B906" s="56">
        <v>-4.2417815482501701E-3</v>
      </c>
      <c r="C906" s="56">
        <v>-4.2417815482501701E-3</v>
      </c>
      <c r="D906" s="56">
        <f t="shared" si="14"/>
        <v>0</v>
      </c>
    </row>
    <row r="907" spans="1:4" x14ac:dyDescent="0.25">
      <c r="A907" s="16">
        <v>41983</v>
      </c>
      <c r="B907" s="56">
        <v>-1.0649627263044101E-3</v>
      </c>
      <c r="C907" s="56">
        <v>-1.06496272630452E-3</v>
      </c>
      <c r="D907" s="56">
        <f t="shared" si="14"/>
        <v>1.0993810029003015E-16</v>
      </c>
    </row>
    <row r="908" spans="1:4" x14ac:dyDescent="0.25">
      <c r="A908" s="16">
        <v>41984</v>
      </c>
      <c r="B908" s="56">
        <v>-3.1982942430704999E-3</v>
      </c>
      <c r="C908" s="56">
        <v>-3.1982942430704999E-3</v>
      </c>
      <c r="D908" s="56">
        <f t="shared" si="14"/>
        <v>0</v>
      </c>
    </row>
    <row r="909" spans="1:4" x14ac:dyDescent="0.25">
      <c r="A909" s="16">
        <v>41985</v>
      </c>
      <c r="B909" s="56">
        <v>-2.13903743315502E-3</v>
      </c>
      <c r="C909" s="56">
        <v>-2.13903743315502E-3</v>
      </c>
      <c r="D909" s="56">
        <f t="shared" si="14"/>
        <v>0</v>
      </c>
    </row>
    <row r="910" spans="1:4" x14ac:dyDescent="0.25">
      <c r="A910" s="16">
        <v>41988</v>
      </c>
      <c r="B910" s="56">
        <v>-1.07181136120027E-3</v>
      </c>
      <c r="C910" s="56">
        <v>-1.0718113612003799E-3</v>
      </c>
      <c r="D910" s="56">
        <f t="shared" si="14"/>
        <v>1.0993810029003015E-16</v>
      </c>
    </row>
    <row r="911" spans="1:4" x14ac:dyDescent="0.25">
      <c r="A911" s="16">
        <v>41989</v>
      </c>
      <c r="B911" s="56">
        <v>-5.36480686695284E-3</v>
      </c>
      <c r="C911" s="56">
        <v>-5.36480686695284E-3</v>
      </c>
      <c r="D911" s="56">
        <f t="shared" si="14"/>
        <v>0</v>
      </c>
    </row>
    <row r="912" spans="1:4" x14ac:dyDescent="0.25">
      <c r="A912" s="16">
        <v>41990</v>
      </c>
      <c r="B912" s="56">
        <v>0</v>
      </c>
      <c r="C912" s="56">
        <v>0</v>
      </c>
      <c r="D912" s="56">
        <f t="shared" si="14"/>
        <v>0</v>
      </c>
    </row>
    <row r="913" spans="1:4" x14ac:dyDescent="0.25">
      <c r="A913" s="16">
        <v>41991</v>
      </c>
      <c r="B913" s="56">
        <v>4.3149946062568398E-3</v>
      </c>
      <c r="C913" s="56">
        <v>4.3149946062568398E-3</v>
      </c>
      <c r="D913" s="56">
        <f t="shared" si="14"/>
        <v>0</v>
      </c>
    </row>
    <row r="914" spans="1:4" x14ac:dyDescent="0.25">
      <c r="A914" s="16">
        <v>41992</v>
      </c>
      <c r="B914" s="56">
        <v>0</v>
      </c>
      <c r="C914" s="56">
        <v>0</v>
      </c>
      <c r="D914" s="56">
        <f t="shared" si="14"/>
        <v>0</v>
      </c>
    </row>
    <row r="915" spans="1:4" x14ac:dyDescent="0.25">
      <c r="A915" s="16">
        <v>41995</v>
      </c>
      <c r="B915" s="56">
        <v>1.07411385606881E-3</v>
      </c>
      <c r="C915" s="56">
        <v>1.07411385606881E-3</v>
      </c>
      <c r="D915" s="56">
        <f t="shared" si="14"/>
        <v>0</v>
      </c>
    </row>
    <row r="916" spans="1:4" x14ac:dyDescent="0.25">
      <c r="A916" s="16">
        <v>41996</v>
      </c>
      <c r="B916" s="56">
        <v>2.14592274678105E-3</v>
      </c>
      <c r="C916" s="56">
        <v>2.14592274678105E-3</v>
      </c>
      <c r="D916" s="56">
        <f t="shared" si="14"/>
        <v>0</v>
      </c>
    </row>
    <row r="917" spans="1:4" x14ac:dyDescent="0.25">
      <c r="A917" s="16">
        <v>41997</v>
      </c>
      <c r="B917" s="56">
        <v>1.0706638115631801E-3</v>
      </c>
      <c r="C917" s="56">
        <v>1.0706638115631801E-3</v>
      </c>
      <c r="D917" s="56">
        <f t="shared" si="14"/>
        <v>0</v>
      </c>
    </row>
    <row r="918" spans="1:4" x14ac:dyDescent="0.25">
      <c r="A918" s="16">
        <v>41999</v>
      </c>
      <c r="B918" s="56">
        <v>0</v>
      </c>
      <c r="C918" s="56">
        <v>0</v>
      </c>
      <c r="D918" s="56">
        <f t="shared" si="14"/>
        <v>0</v>
      </c>
    </row>
    <row r="919" spans="1:4" x14ac:dyDescent="0.25">
      <c r="A919" s="16">
        <v>42002</v>
      </c>
      <c r="B919" s="56">
        <v>0</v>
      </c>
      <c r="C919" s="56">
        <v>0</v>
      </c>
      <c r="D919" s="56">
        <f t="shared" si="14"/>
        <v>0</v>
      </c>
    </row>
    <row r="920" spans="1:4" s="60" customFormat="1" x14ac:dyDescent="0.25">
      <c r="A920" s="59">
        <v>42003</v>
      </c>
      <c r="B920" s="58">
        <v>3.7914973257446898E-4</v>
      </c>
      <c r="C920" s="58">
        <v>-7.4866310160428603E-3</v>
      </c>
      <c r="D920" s="58">
        <f t="shared" si="14"/>
        <v>7.8657807486173289E-3</v>
      </c>
    </row>
    <row r="921" spans="1:4" x14ac:dyDescent="0.25">
      <c r="A921" s="16">
        <v>42004</v>
      </c>
      <c r="B921" s="56">
        <v>0</v>
      </c>
      <c r="C921" s="56">
        <v>0</v>
      </c>
      <c r="D921" s="56">
        <f t="shared" si="14"/>
        <v>0</v>
      </c>
    </row>
    <row r="922" spans="1:4" x14ac:dyDescent="0.25">
      <c r="A922" s="16">
        <v>42006</v>
      </c>
      <c r="B922" s="56">
        <v>0</v>
      </c>
      <c r="C922" s="56">
        <v>0</v>
      </c>
      <c r="D922" s="56">
        <f t="shared" si="14"/>
        <v>0</v>
      </c>
    </row>
    <row r="923" spans="1:4" x14ac:dyDescent="0.25">
      <c r="A923" s="16">
        <v>42009</v>
      </c>
      <c r="B923" s="56">
        <v>-1.0775862068965699E-3</v>
      </c>
      <c r="C923" s="56">
        <v>-1.0775862068965699E-3</v>
      </c>
      <c r="D923" s="56">
        <f t="shared" si="14"/>
        <v>0</v>
      </c>
    </row>
    <row r="924" spans="1:4" x14ac:dyDescent="0.25">
      <c r="A924" s="16">
        <v>42010</v>
      </c>
      <c r="B924" s="56">
        <v>-2.1574973031284199E-3</v>
      </c>
      <c r="C924" s="56">
        <v>-2.1574973031283102E-3</v>
      </c>
      <c r="D924" s="56">
        <f t="shared" si="14"/>
        <v>-1.0972125985553305E-16</v>
      </c>
    </row>
    <row r="925" spans="1:4" x14ac:dyDescent="0.25">
      <c r="A925" s="16">
        <v>42011</v>
      </c>
      <c r="B925" s="56">
        <v>-1.08108108108107E-3</v>
      </c>
      <c r="C925" s="56">
        <v>-1.08108108108107E-3</v>
      </c>
      <c r="D925" s="56">
        <f t="shared" si="14"/>
        <v>0</v>
      </c>
    </row>
    <row r="926" spans="1:4" x14ac:dyDescent="0.25">
      <c r="A926" s="16">
        <v>42012</v>
      </c>
      <c r="B926" s="56">
        <v>1.08225108225102E-3</v>
      </c>
      <c r="C926" s="56">
        <v>1.08225108225102E-3</v>
      </c>
      <c r="D926" s="56">
        <f t="shared" si="14"/>
        <v>0</v>
      </c>
    </row>
    <row r="927" spans="1:4" x14ac:dyDescent="0.25">
      <c r="A927" s="16">
        <v>42013</v>
      </c>
      <c r="B927" s="56">
        <v>1.08108108108107E-3</v>
      </c>
      <c r="C927" s="56">
        <v>1.08108108108107E-3</v>
      </c>
      <c r="D927" s="56">
        <f t="shared" si="14"/>
        <v>0</v>
      </c>
    </row>
    <row r="928" spans="1:4" x14ac:dyDescent="0.25">
      <c r="A928" s="16">
        <v>42016</v>
      </c>
      <c r="B928" s="56">
        <v>0</v>
      </c>
      <c r="C928" s="56">
        <v>0</v>
      </c>
      <c r="D928" s="56">
        <f t="shared" si="14"/>
        <v>0</v>
      </c>
    </row>
    <row r="929" spans="1:4" x14ac:dyDescent="0.25">
      <c r="A929" s="16">
        <v>42017</v>
      </c>
      <c r="B929" s="56">
        <v>0</v>
      </c>
      <c r="C929" s="56">
        <v>0</v>
      </c>
      <c r="D929" s="56">
        <f t="shared" si="14"/>
        <v>0</v>
      </c>
    </row>
    <row r="930" spans="1:4" x14ac:dyDescent="0.25">
      <c r="A930" s="16">
        <v>42018</v>
      </c>
      <c r="B930" s="56">
        <v>-1.0799136069114001E-3</v>
      </c>
      <c r="C930" s="56">
        <v>-1.0799136069114001E-3</v>
      </c>
      <c r="D930" s="56">
        <f t="shared" si="14"/>
        <v>0</v>
      </c>
    </row>
    <row r="931" spans="1:4" x14ac:dyDescent="0.25">
      <c r="A931" s="16">
        <v>42019</v>
      </c>
      <c r="B931" s="56">
        <v>0</v>
      </c>
      <c r="C931" s="56">
        <v>0</v>
      </c>
      <c r="D931" s="56">
        <f t="shared" si="14"/>
        <v>0</v>
      </c>
    </row>
    <row r="932" spans="1:4" x14ac:dyDescent="0.25">
      <c r="A932" s="16">
        <v>42020</v>
      </c>
      <c r="B932" s="56">
        <v>-1.08108108108107E-3</v>
      </c>
      <c r="C932" s="56">
        <v>-1.08108108108107E-3</v>
      </c>
      <c r="D932" s="56">
        <f t="shared" si="14"/>
        <v>0</v>
      </c>
    </row>
    <row r="933" spans="1:4" x14ac:dyDescent="0.25">
      <c r="A933" s="16">
        <v>42024</v>
      </c>
      <c r="B933" s="56">
        <v>-1.08225108225113E-3</v>
      </c>
      <c r="C933" s="56">
        <v>-1.08225108225102E-3</v>
      </c>
      <c r="D933" s="56">
        <f t="shared" si="14"/>
        <v>-1.0993810029003015E-16</v>
      </c>
    </row>
    <row r="934" spans="1:4" x14ac:dyDescent="0.25">
      <c r="A934" s="16">
        <v>42025</v>
      </c>
      <c r="B934" s="56">
        <v>-1.0834236186348901E-3</v>
      </c>
      <c r="C934" s="56">
        <v>-1.0834236186348901E-3</v>
      </c>
      <c r="D934" s="56">
        <f t="shared" si="14"/>
        <v>0</v>
      </c>
    </row>
    <row r="935" spans="1:4" x14ac:dyDescent="0.25">
      <c r="A935" s="16">
        <v>42026</v>
      </c>
      <c r="B935" s="56">
        <v>1.08459869848154E-3</v>
      </c>
      <c r="C935" s="56">
        <v>1.08459869848154E-3</v>
      </c>
      <c r="D935" s="56">
        <f t="shared" si="14"/>
        <v>0</v>
      </c>
    </row>
    <row r="936" spans="1:4" x14ac:dyDescent="0.25">
      <c r="A936" s="16">
        <v>42027</v>
      </c>
      <c r="B936" s="56">
        <v>0</v>
      </c>
      <c r="C936" s="56">
        <v>0</v>
      </c>
      <c r="D936" s="56">
        <f t="shared" si="14"/>
        <v>0</v>
      </c>
    </row>
    <row r="937" spans="1:4" x14ac:dyDescent="0.25">
      <c r="A937" s="16">
        <v>42030</v>
      </c>
      <c r="B937" s="56">
        <v>0</v>
      </c>
      <c r="C937" s="56">
        <v>0</v>
      </c>
      <c r="D937" s="56">
        <f t="shared" si="14"/>
        <v>0</v>
      </c>
    </row>
    <row r="938" spans="1:4" x14ac:dyDescent="0.25">
      <c r="A938" s="16">
        <v>42031</v>
      </c>
      <c r="B938" s="56">
        <v>0</v>
      </c>
      <c r="C938" s="56">
        <v>0</v>
      </c>
      <c r="D938" s="56">
        <f t="shared" si="14"/>
        <v>0</v>
      </c>
    </row>
    <row r="939" spans="1:4" x14ac:dyDescent="0.25">
      <c r="A939" s="16">
        <v>42032</v>
      </c>
      <c r="B939" s="56">
        <v>0</v>
      </c>
      <c r="C939" s="56">
        <v>0</v>
      </c>
      <c r="D939" s="56">
        <f t="shared" si="14"/>
        <v>0</v>
      </c>
    </row>
    <row r="940" spans="1:4" x14ac:dyDescent="0.25">
      <c r="A940" s="16">
        <v>42033</v>
      </c>
      <c r="B940" s="56">
        <v>1.0834236186347799E-3</v>
      </c>
      <c r="C940" s="56">
        <v>1.0834236186347799E-3</v>
      </c>
      <c r="D940" s="56">
        <f t="shared" si="14"/>
        <v>0</v>
      </c>
    </row>
    <row r="941" spans="1:4" x14ac:dyDescent="0.25">
      <c r="A941" s="16">
        <v>42034</v>
      </c>
      <c r="B941" s="56">
        <v>-1.08225108225113E-3</v>
      </c>
      <c r="C941" s="56">
        <v>-1.08225108225102E-3</v>
      </c>
      <c r="D941" s="56">
        <f t="shared" si="14"/>
        <v>-1.0993810029003015E-16</v>
      </c>
    </row>
    <row r="942" spans="1:4" x14ac:dyDescent="0.25">
      <c r="A942" s="16">
        <v>42037</v>
      </c>
      <c r="B942" s="56">
        <v>-1.0834236186348901E-3</v>
      </c>
      <c r="C942" s="56">
        <v>-1.0834236186348901E-3</v>
      </c>
      <c r="D942" s="56">
        <f t="shared" si="14"/>
        <v>0</v>
      </c>
    </row>
    <row r="943" spans="1:4" x14ac:dyDescent="0.25">
      <c r="A943" s="16">
        <v>42038</v>
      </c>
      <c r="B943" s="56">
        <v>2.1691973969630899E-3</v>
      </c>
      <c r="C943" s="56">
        <v>2.1691973969630899E-3</v>
      </c>
      <c r="D943" s="56">
        <f t="shared" si="14"/>
        <v>0</v>
      </c>
    </row>
    <row r="944" spans="1:4" x14ac:dyDescent="0.25">
      <c r="A944" s="16">
        <v>42039</v>
      </c>
      <c r="B944" s="56">
        <v>1.08225108225102E-3</v>
      </c>
      <c r="C944" s="56">
        <v>1.08225108225102E-3</v>
      </c>
      <c r="D944" s="56">
        <f t="shared" si="14"/>
        <v>0</v>
      </c>
    </row>
    <row r="945" spans="1:4" x14ac:dyDescent="0.25">
      <c r="A945" s="16">
        <v>42040</v>
      </c>
      <c r="B945" s="56">
        <v>0</v>
      </c>
      <c r="C945" s="56">
        <v>0</v>
      </c>
      <c r="D945" s="56">
        <f t="shared" si="14"/>
        <v>0</v>
      </c>
    </row>
    <row r="946" spans="1:4" x14ac:dyDescent="0.25">
      <c r="A946" s="16">
        <v>42041</v>
      </c>
      <c r="B946" s="56">
        <v>3.2432432432432101E-3</v>
      </c>
      <c r="C946" s="56">
        <v>3.2432432432432101E-3</v>
      </c>
      <c r="D946" s="56">
        <f t="shared" si="14"/>
        <v>0</v>
      </c>
    </row>
    <row r="947" spans="1:4" x14ac:dyDescent="0.25">
      <c r="A947" s="16">
        <v>42044</v>
      </c>
      <c r="B947" s="56">
        <v>0</v>
      </c>
      <c r="C947" s="56">
        <v>0</v>
      </c>
      <c r="D947" s="56">
        <f t="shared" si="14"/>
        <v>0</v>
      </c>
    </row>
    <row r="948" spans="1:4" x14ac:dyDescent="0.25">
      <c r="A948" s="16">
        <v>42045</v>
      </c>
      <c r="B948" s="56">
        <v>0</v>
      </c>
      <c r="C948" s="56">
        <v>0</v>
      </c>
      <c r="D948" s="56">
        <f t="shared" si="14"/>
        <v>0</v>
      </c>
    </row>
    <row r="949" spans="1:4" x14ac:dyDescent="0.25">
      <c r="A949" s="16">
        <v>42046</v>
      </c>
      <c r="B949" s="56">
        <v>0</v>
      </c>
      <c r="C949" s="56">
        <v>0</v>
      </c>
      <c r="D949" s="56">
        <f t="shared" si="14"/>
        <v>0</v>
      </c>
    </row>
    <row r="950" spans="1:4" x14ac:dyDescent="0.25">
      <c r="A950" s="16">
        <v>42047</v>
      </c>
      <c r="B950" s="56">
        <v>1.0775862068965699E-3</v>
      </c>
      <c r="C950" s="56">
        <v>1.0775862068965699E-3</v>
      </c>
      <c r="D950" s="56">
        <f t="shared" si="14"/>
        <v>0</v>
      </c>
    </row>
    <row r="951" spans="1:4" x14ac:dyDescent="0.25">
      <c r="A951" s="16">
        <v>42048</v>
      </c>
      <c r="B951" s="56">
        <v>1.07642626480109E-3</v>
      </c>
      <c r="C951" s="56">
        <v>1.07642626480109E-3</v>
      </c>
      <c r="D951" s="56">
        <f t="shared" si="14"/>
        <v>0</v>
      </c>
    </row>
    <row r="952" spans="1:4" x14ac:dyDescent="0.25">
      <c r="A952" s="16">
        <v>42052</v>
      </c>
      <c r="B952" s="56">
        <v>1.07526881720421E-3</v>
      </c>
      <c r="C952" s="56">
        <v>1.07526881720421E-3</v>
      </c>
      <c r="D952" s="56">
        <f t="shared" si="14"/>
        <v>0</v>
      </c>
    </row>
    <row r="953" spans="1:4" x14ac:dyDescent="0.25">
      <c r="A953" s="16">
        <v>42053</v>
      </c>
      <c r="B953" s="56">
        <v>0</v>
      </c>
      <c r="C953" s="56">
        <v>0</v>
      </c>
      <c r="D953" s="56">
        <f t="shared" si="14"/>
        <v>0</v>
      </c>
    </row>
    <row r="954" spans="1:4" x14ac:dyDescent="0.25">
      <c r="A954" s="16">
        <v>42054</v>
      </c>
      <c r="B954" s="56">
        <v>0</v>
      </c>
      <c r="C954" s="56">
        <v>0</v>
      </c>
      <c r="D954" s="56">
        <f t="shared" si="14"/>
        <v>0</v>
      </c>
    </row>
    <row r="955" spans="1:4" x14ac:dyDescent="0.25">
      <c r="A955" s="16">
        <v>42055</v>
      </c>
      <c r="B955" s="56">
        <v>1.07411385606881E-3</v>
      </c>
      <c r="C955" s="56">
        <v>1.07411385606881E-3</v>
      </c>
      <c r="D955" s="56">
        <f t="shared" si="14"/>
        <v>0</v>
      </c>
    </row>
    <row r="956" spans="1:4" x14ac:dyDescent="0.25">
      <c r="A956" s="16">
        <v>42058</v>
      </c>
      <c r="B956" s="56">
        <v>0</v>
      </c>
      <c r="C956" s="56">
        <v>0</v>
      </c>
      <c r="D956" s="56">
        <f t="shared" si="14"/>
        <v>0</v>
      </c>
    </row>
    <row r="957" spans="1:4" x14ac:dyDescent="0.25">
      <c r="A957" s="16">
        <v>42059</v>
      </c>
      <c r="B957" s="56">
        <v>2.14592274678105E-3</v>
      </c>
      <c r="C957" s="56">
        <v>2.14592274678105E-3</v>
      </c>
      <c r="D957" s="56">
        <f t="shared" si="14"/>
        <v>0</v>
      </c>
    </row>
    <row r="958" spans="1:4" x14ac:dyDescent="0.25">
      <c r="A958" s="16">
        <v>42060</v>
      </c>
      <c r="B958" s="56">
        <v>1.0706638115631801E-3</v>
      </c>
      <c r="C958" s="56">
        <v>1.0706638115631801E-3</v>
      </c>
      <c r="D958" s="56">
        <f t="shared" si="14"/>
        <v>0</v>
      </c>
    </row>
    <row r="959" spans="1:4" x14ac:dyDescent="0.25">
      <c r="A959" s="16">
        <v>42061</v>
      </c>
      <c r="B959" s="56">
        <v>2.1390374331551301E-3</v>
      </c>
      <c r="C959" s="56">
        <v>2.1390374331551301E-3</v>
      </c>
      <c r="D959" s="56">
        <f t="shared" si="14"/>
        <v>0</v>
      </c>
    </row>
    <row r="960" spans="1:4" x14ac:dyDescent="0.25">
      <c r="A960" s="16">
        <v>42062</v>
      </c>
      <c r="B960" s="56">
        <v>0</v>
      </c>
      <c r="C960" s="56">
        <v>0</v>
      </c>
      <c r="D960" s="56">
        <f t="shared" si="14"/>
        <v>0</v>
      </c>
    </row>
    <row r="961" spans="1:4" x14ac:dyDescent="0.25">
      <c r="A961" s="16">
        <v>42065</v>
      </c>
      <c r="B961" s="56">
        <v>1.0672358591250499E-3</v>
      </c>
      <c r="C961" s="56">
        <v>1.0672358591250499E-3</v>
      </c>
      <c r="D961" s="56">
        <f t="shared" si="14"/>
        <v>0</v>
      </c>
    </row>
    <row r="962" spans="1:4" x14ac:dyDescent="0.25">
      <c r="A962" s="16">
        <v>42066</v>
      </c>
      <c r="B962" s="56">
        <v>1.06609808102354E-3</v>
      </c>
      <c r="C962" s="56">
        <v>1.06609808102354E-3</v>
      </c>
      <c r="D962" s="56">
        <f t="shared" ref="D962:D1025" si="15">B962-C962</f>
        <v>0</v>
      </c>
    </row>
    <row r="963" spans="1:4" x14ac:dyDescent="0.25">
      <c r="A963" s="16">
        <v>42067</v>
      </c>
      <c r="B963" s="56">
        <v>0</v>
      </c>
      <c r="C963" s="56">
        <v>0</v>
      </c>
      <c r="D963" s="56">
        <f t="shared" si="15"/>
        <v>0</v>
      </c>
    </row>
    <row r="964" spans="1:4" x14ac:dyDescent="0.25">
      <c r="A964" s="16">
        <v>42068</v>
      </c>
      <c r="B964" s="56">
        <v>0</v>
      </c>
      <c r="C964" s="56">
        <v>0</v>
      </c>
      <c r="D964" s="56">
        <f t="shared" si="15"/>
        <v>0</v>
      </c>
    </row>
    <row r="965" spans="1:4" x14ac:dyDescent="0.25">
      <c r="A965" s="16">
        <v>42069</v>
      </c>
      <c r="B965" s="56">
        <v>1.06496272630463E-3</v>
      </c>
      <c r="C965" s="56">
        <v>1.06496272630463E-3</v>
      </c>
      <c r="D965" s="56">
        <f t="shared" si="15"/>
        <v>0</v>
      </c>
    </row>
    <row r="966" spans="1:4" x14ac:dyDescent="0.25">
      <c r="A966" s="16">
        <v>42072</v>
      </c>
      <c r="B966" s="56">
        <v>0</v>
      </c>
      <c r="C966" s="56">
        <v>0</v>
      </c>
      <c r="D966" s="56">
        <f t="shared" si="15"/>
        <v>0</v>
      </c>
    </row>
    <row r="967" spans="1:4" x14ac:dyDescent="0.25">
      <c r="A967" s="16">
        <v>42073</v>
      </c>
      <c r="B967" s="56">
        <v>0</v>
      </c>
      <c r="C967" s="56">
        <v>0</v>
      </c>
      <c r="D967" s="56">
        <f t="shared" si="15"/>
        <v>0</v>
      </c>
    </row>
    <row r="968" spans="1:4" x14ac:dyDescent="0.25">
      <c r="A968" s="16">
        <v>42074</v>
      </c>
      <c r="B968" s="56">
        <v>1.0638297872340699E-3</v>
      </c>
      <c r="C968" s="56">
        <v>1.0638297872340699E-3</v>
      </c>
      <c r="D968" s="56">
        <f t="shared" si="15"/>
        <v>0</v>
      </c>
    </row>
    <row r="969" spans="1:4" x14ac:dyDescent="0.25">
      <c r="A969" s="16">
        <v>42075</v>
      </c>
      <c r="B969" s="56">
        <v>2.1253985122209299E-3</v>
      </c>
      <c r="C969" s="56">
        <v>2.1253985122209299E-3</v>
      </c>
      <c r="D969" s="56">
        <f t="shared" si="15"/>
        <v>0</v>
      </c>
    </row>
    <row r="970" spans="1:4" x14ac:dyDescent="0.25">
      <c r="A970" s="16">
        <v>42076</v>
      </c>
      <c r="B970" s="56">
        <v>-1.0604453870626299E-3</v>
      </c>
      <c r="C970" s="56">
        <v>-1.06044538706251E-3</v>
      </c>
      <c r="D970" s="56">
        <f t="shared" si="15"/>
        <v>-1.1991276027689679E-16</v>
      </c>
    </row>
    <row r="971" spans="1:4" x14ac:dyDescent="0.25">
      <c r="A971" s="16">
        <v>42079</v>
      </c>
      <c r="B971" s="56">
        <v>0</v>
      </c>
      <c r="C971" s="56">
        <v>0</v>
      </c>
      <c r="D971" s="56">
        <f t="shared" si="15"/>
        <v>0</v>
      </c>
    </row>
    <row r="972" spans="1:4" x14ac:dyDescent="0.25">
      <c r="A972" s="16">
        <v>42080</v>
      </c>
      <c r="B972" s="56">
        <v>-1.0615711252653899E-3</v>
      </c>
      <c r="C972" s="56">
        <v>-1.0615711252653899E-3</v>
      </c>
      <c r="D972" s="56">
        <f t="shared" si="15"/>
        <v>0</v>
      </c>
    </row>
    <row r="973" spans="1:4" x14ac:dyDescent="0.25">
      <c r="A973" s="16">
        <v>42081</v>
      </c>
      <c r="B973" s="56">
        <v>-1.0626992561105801E-3</v>
      </c>
      <c r="C973" s="56">
        <v>-1.0626992561104699E-3</v>
      </c>
      <c r="D973" s="56">
        <f t="shared" si="15"/>
        <v>-1.1015494072452725E-16</v>
      </c>
    </row>
    <row r="974" spans="1:4" x14ac:dyDescent="0.25">
      <c r="A974" s="16">
        <v>42082</v>
      </c>
      <c r="B974" s="56">
        <v>0</v>
      </c>
      <c r="C974" s="56">
        <v>0</v>
      </c>
      <c r="D974" s="56">
        <f t="shared" si="15"/>
        <v>0</v>
      </c>
    </row>
    <row r="975" spans="1:4" x14ac:dyDescent="0.25">
      <c r="A975" s="16">
        <v>42083</v>
      </c>
      <c r="B975" s="56">
        <v>0</v>
      </c>
      <c r="C975" s="56">
        <v>0</v>
      </c>
      <c r="D975" s="56">
        <f t="shared" si="15"/>
        <v>0</v>
      </c>
    </row>
    <row r="976" spans="1:4" x14ac:dyDescent="0.25">
      <c r="A976" s="16">
        <v>42086</v>
      </c>
      <c r="B976" s="56">
        <v>0</v>
      </c>
      <c r="C976" s="56">
        <v>0</v>
      </c>
      <c r="D976" s="56">
        <f t="shared" si="15"/>
        <v>0</v>
      </c>
    </row>
    <row r="977" spans="1:4" x14ac:dyDescent="0.25">
      <c r="A977" s="16">
        <v>42087</v>
      </c>
      <c r="B977" s="56">
        <v>0</v>
      </c>
      <c r="C977" s="56">
        <v>0</v>
      </c>
      <c r="D977" s="56">
        <f t="shared" si="15"/>
        <v>0</v>
      </c>
    </row>
    <row r="978" spans="1:4" x14ac:dyDescent="0.25">
      <c r="A978" s="16">
        <v>42088</v>
      </c>
      <c r="B978" s="56">
        <v>1.0638297872340699E-3</v>
      </c>
      <c r="C978" s="56">
        <v>1.0638297872340699E-3</v>
      </c>
      <c r="D978" s="56">
        <f t="shared" si="15"/>
        <v>0</v>
      </c>
    </row>
    <row r="979" spans="1:4" x14ac:dyDescent="0.25">
      <c r="A979" s="16">
        <v>42089</v>
      </c>
      <c r="B979" s="56">
        <v>0</v>
      </c>
      <c r="C979" s="56">
        <v>0</v>
      </c>
      <c r="D979" s="56">
        <f t="shared" si="15"/>
        <v>0</v>
      </c>
    </row>
    <row r="980" spans="1:4" x14ac:dyDescent="0.25">
      <c r="A980" s="16">
        <v>42090</v>
      </c>
      <c r="B980" s="56">
        <v>0</v>
      </c>
      <c r="C980" s="56">
        <v>0</v>
      </c>
      <c r="D980" s="56">
        <f t="shared" si="15"/>
        <v>0</v>
      </c>
    </row>
    <row r="981" spans="1:4" s="60" customFormat="1" x14ac:dyDescent="0.25">
      <c r="A981" s="59">
        <v>42093</v>
      </c>
      <c r="B981" s="58">
        <v>-5.9744633368674605E-4</v>
      </c>
      <c r="C981" s="58">
        <v>-8.5015940488841792E-3</v>
      </c>
      <c r="D981" s="58">
        <f t="shared" si="15"/>
        <v>7.9041477151974328E-3</v>
      </c>
    </row>
    <row r="982" spans="1:4" x14ac:dyDescent="0.25">
      <c r="A982" s="16">
        <v>42094</v>
      </c>
      <c r="B982" s="56">
        <v>0</v>
      </c>
      <c r="C982" s="56">
        <v>0</v>
      </c>
      <c r="D982" s="56">
        <f t="shared" si="15"/>
        <v>0</v>
      </c>
    </row>
    <row r="983" spans="1:4" x14ac:dyDescent="0.25">
      <c r="A983" s="16">
        <v>42095</v>
      </c>
      <c r="B983" s="56">
        <v>0</v>
      </c>
      <c r="C983" s="56">
        <v>0</v>
      </c>
      <c r="D983" s="56">
        <f t="shared" si="15"/>
        <v>0</v>
      </c>
    </row>
    <row r="984" spans="1:4" x14ac:dyDescent="0.25">
      <c r="A984" s="16">
        <v>42096</v>
      </c>
      <c r="B984" s="56">
        <v>0</v>
      </c>
      <c r="C984" s="56">
        <v>0</v>
      </c>
      <c r="D984" s="56">
        <f t="shared" si="15"/>
        <v>0</v>
      </c>
    </row>
    <row r="985" spans="1:4" x14ac:dyDescent="0.25">
      <c r="A985" s="16">
        <v>42097</v>
      </c>
      <c r="B985" s="56">
        <v>0</v>
      </c>
      <c r="C985" s="56" t="s">
        <v>77</v>
      </c>
      <c r="D985" s="56" t="e">
        <f t="shared" si="15"/>
        <v>#VALUE!</v>
      </c>
    </row>
    <row r="986" spans="1:4" x14ac:dyDescent="0.25">
      <c r="A986" s="16">
        <v>42100</v>
      </c>
      <c r="B986" s="56">
        <v>0</v>
      </c>
      <c r="C986" s="56">
        <v>0</v>
      </c>
      <c r="D986" s="56">
        <f t="shared" si="15"/>
        <v>0</v>
      </c>
    </row>
    <row r="987" spans="1:4" x14ac:dyDescent="0.25">
      <c r="A987" s="16">
        <v>42101</v>
      </c>
      <c r="B987" s="56">
        <v>0</v>
      </c>
      <c r="C987" s="56">
        <v>0</v>
      </c>
      <c r="D987" s="56">
        <f t="shared" si="15"/>
        <v>0</v>
      </c>
    </row>
    <row r="988" spans="1:4" x14ac:dyDescent="0.25">
      <c r="A988" s="16">
        <v>42102</v>
      </c>
      <c r="B988" s="56">
        <v>1.0718113612004901E-3</v>
      </c>
      <c r="C988" s="56">
        <v>1.0718113612004901E-3</v>
      </c>
      <c r="D988" s="56">
        <f t="shared" si="15"/>
        <v>0</v>
      </c>
    </row>
    <row r="989" spans="1:4" x14ac:dyDescent="0.25">
      <c r="A989" s="16">
        <v>42103</v>
      </c>
      <c r="B989" s="56">
        <v>0</v>
      </c>
      <c r="C989" s="56">
        <v>0</v>
      </c>
      <c r="D989" s="56">
        <f t="shared" si="15"/>
        <v>0</v>
      </c>
    </row>
    <row r="990" spans="1:4" x14ac:dyDescent="0.25">
      <c r="A990" s="16">
        <v>42104</v>
      </c>
      <c r="B990" s="56">
        <v>1.0706638115631801E-3</v>
      </c>
      <c r="C990" s="56">
        <v>1.0706638115631801E-3</v>
      </c>
      <c r="D990" s="56">
        <f t="shared" si="15"/>
        <v>0</v>
      </c>
    </row>
    <row r="991" spans="1:4" x14ac:dyDescent="0.25">
      <c r="A991" s="16">
        <v>42107</v>
      </c>
      <c r="B991" s="56">
        <v>0</v>
      </c>
      <c r="C991" s="56">
        <v>0</v>
      </c>
      <c r="D991" s="56">
        <f t="shared" si="15"/>
        <v>0</v>
      </c>
    </row>
    <row r="992" spans="1:4" x14ac:dyDescent="0.25">
      <c r="A992" s="16">
        <v>42108</v>
      </c>
      <c r="B992" s="56">
        <v>0</v>
      </c>
      <c r="C992" s="56">
        <v>0</v>
      </c>
      <c r="D992" s="56">
        <f t="shared" si="15"/>
        <v>0</v>
      </c>
    </row>
    <row r="993" spans="1:4" x14ac:dyDescent="0.25">
      <c r="A993" s="16">
        <v>42109</v>
      </c>
      <c r="B993" s="56">
        <v>2.1390374331551301E-3</v>
      </c>
      <c r="C993" s="56">
        <v>2.1390374331551301E-3</v>
      </c>
      <c r="D993" s="56">
        <f t="shared" si="15"/>
        <v>0</v>
      </c>
    </row>
    <row r="994" spans="1:4" x14ac:dyDescent="0.25">
      <c r="A994" s="16">
        <v>42110</v>
      </c>
      <c r="B994" s="56">
        <v>-1.06723585912483E-3</v>
      </c>
      <c r="C994" s="56">
        <v>-1.06723585912483E-3</v>
      </c>
      <c r="D994" s="56">
        <f t="shared" si="15"/>
        <v>0</v>
      </c>
    </row>
    <row r="995" spans="1:4" x14ac:dyDescent="0.25">
      <c r="A995" s="16">
        <v>42111</v>
      </c>
      <c r="B995" s="56">
        <v>1.06837606837606E-3</v>
      </c>
      <c r="C995" s="56">
        <v>1.06837606837606E-3</v>
      </c>
      <c r="D995" s="56">
        <f t="shared" si="15"/>
        <v>0</v>
      </c>
    </row>
    <row r="996" spans="1:4" x14ac:dyDescent="0.25">
      <c r="A996" s="16">
        <v>42114</v>
      </c>
      <c r="B996" s="56">
        <v>0</v>
      </c>
      <c r="C996" s="56">
        <v>0</v>
      </c>
      <c r="D996" s="56">
        <f t="shared" si="15"/>
        <v>0</v>
      </c>
    </row>
    <row r="997" spans="1:4" x14ac:dyDescent="0.25">
      <c r="A997" s="16">
        <v>42115</v>
      </c>
      <c r="B997" s="56">
        <v>0</v>
      </c>
      <c r="C997" s="56">
        <v>0</v>
      </c>
      <c r="D997" s="56">
        <f t="shared" si="15"/>
        <v>0</v>
      </c>
    </row>
    <row r="998" spans="1:4" x14ac:dyDescent="0.25">
      <c r="A998" s="16">
        <v>42116</v>
      </c>
      <c r="B998" s="56">
        <v>0</v>
      </c>
      <c r="C998" s="56">
        <v>0</v>
      </c>
      <c r="D998" s="56">
        <f t="shared" si="15"/>
        <v>0</v>
      </c>
    </row>
    <row r="999" spans="1:4" x14ac:dyDescent="0.25">
      <c r="A999" s="16">
        <v>42117</v>
      </c>
      <c r="B999" s="56">
        <v>0</v>
      </c>
      <c r="C999" s="56">
        <v>0</v>
      </c>
      <c r="D999" s="56">
        <f t="shared" si="15"/>
        <v>0</v>
      </c>
    </row>
    <row r="1000" spans="1:4" x14ac:dyDescent="0.25">
      <c r="A1000" s="16">
        <v>42118</v>
      </c>
      <c r="B1000" s="56">
        <v>1.0672358591250499E-3</v>
      </c>
      <c r="C1000" s="56">
        <v>1.0672358591250499E-3</v>
      </c>
      <c r="D1000" s="56">
        <f t="shared" si="15"/>
        <v>0</v>
      </c>
    </row>
    <row r="1001" spans="1:4" x14ac:dyDescent="0.25">
      <c r="A1001" s="16">
        <v>42121</v>
      </c>
      <c r="B1001" s="56">
        <v>0</v>
      </c>
      <c r="C1001" s="56">
        <v>0</v>
      </c>
      <c r="D1001" s="56">
        <f t="shared" si="15"/>
        <v>0</v>
      </c>
    </row>
    <row r="1002" spans="1:4" x14ac:dyDescent="0.25">
      <c r="A1002" s="16">
        <v>42122</v>
      </c>
      <c r="B1002" s="56">
        <v>-1.0660980810237601E-3</v>
      </c>
      <c r="C1002" s="56">
        <v>-1.0660980810236499E-3</v>
      </c>
      <c r="D1002" s="56">
        <f t="shared" si="15"/>
        <v>-1.1015494072452725E-16</v>
      </c>
    </row>
    <row r="1003" spans="1:4" x14ac:dyDescent="0.25">
      <c r="A1003" s="16">
        <v>42123</v>
      </c>
      <c r="B1003" s="56">
        <v>0</v>
      </c>
      <c r="C1003" s="56">
        <v>0</v>
      </c>
      <c r="D1003" s="56">
        <f t="shared" si="15"/>
        <v>0</v>
      </c>
    </row>
    <row r="1004" spans="1:4" x14ac:dyDescent="0.25">
      <c r="A1004" s="16">
        <v>42124</v>
      </c>
      <c r="B1004" s="56">
        <v>2.1344717182498799E-3</v>
      </c>
      <c r="C1004" s="56">
        <v>2.1344717182498799E-3</v>
      </c>
      <c r="D1004" s="56">
        <f t="shared" si="15"/>
        <v>0</v>
      </c>
    </row>
    <row r="1005" spans="1:4" x14ac:dyDescent="0.25">
      <c r="A1005" s="16">
        <v>42125</v>
      </c>
      <c r="B1005" s="56">
        <v>-1.06496272630452E-3</v>
      </c>
      <c r="C1005" s="56">
        <v>-1.06496272630452E-3</v>
      </c>
      <c r="D1005" s="56">
        <f t="shared" si="15"/>
        <v>0</v>
      </c>
    </row>
    <row r="1006" spans="1:4" x14ac:dyDescent="0.25">
      <c r="A1006" s="16">
        <v>42128</v>
      </c>
      <c r="B1006" s="56">
        <v>1.06609808102354E-3</v>
      </c>
      <c r="C1006" s="56">
        <v>1.06609808102354E-3</v>
      </c>
      <c r="D1006" s="56">
        <f t="shared" si="15"/>
        <v>0</v>
      </c>
    </row>
    <row r="1007" spans="1:4" x14ac:dyDescent="0.25">
      <c r="A1007" s="16">
        <v>42129</v>
      </c>
      <c r="B1007" s="56">
        <v>2.1299254526090401E-3</v>
      </c>
      <c r="C1007" s="56">
        <v>2.1299254526090401E-3</v>
      </c>
      <c r="D1007" s="56">
        <f t="shared" si="15"/>
        <v>0</v>
      </c>
    </row>
    <row r="1008" spans="1:4" x14ac:dyDescent="0.25">
      <c r="A1008" s="16">
        <v>42130</v>
      </c>
      <c r="B1008" s="56">
        <v>-1.0626992561104699E-3</v>
      </c>
      <c r="C1008" s="56">
        <v>-1.0626992561104699E-3</v>
      </c>
      <c r="D1008" s="56">
        <f t="shared" si="15"/>
        <v>0</v>
      </c>
    </row>
    <row r="1009" spans="1:4" x14ac:dyDescent="0.25">
      <c r="A1009" s="16">
        <v>42131</v>
      </c>
      <c r="B1009" s="56">
        <v>0</v>
      </c>
      <c r="C1009" s="56">
        <v>0</v>
      </c>
      <c r="D1009" s="56">
        <f t="shared" si="15"/>
        <v>0</v>
      </c>
    </row>
    <row r="1010" spans="1:4" x14ac:dyDescent="0.25">
      <c r="A1010" s="16">
        <v>42132</v>
      </c>
      <c r="B1010" s="56">
        <v>-1.06382978723418E-3</v>
      </c>
      <c r="C1010" s="56">
        <v>-1.0638297872340699E-3</v>
      </c>
      <c r="D1010" s="56">
        <f t="shared" si="15"/>
        <v>-1.1015494072452725E-16</v>
      </c>
    </row>
    <row r="1011" spans="1:4" x14ac:dyDescent="0.25">
      <c r="A1011" s="16">
        <v>42135</v>
      </c>
      <c r="B1011" s="56">
        <v>1.06496272630463E-3</v>
      </c>
      <c r="C1011" s="56">
        <v>1.06496272630463E-3</v>
      </c>
      <c r="D1011" s="56">
        <f t="shared" si="15"/>
        <v>0</v>
      </c>
    </row>
    <row r="1012" spans="1:4" x14ac:dyDescent="0.25">
      <c r="A1012" s="16">
        <v>42136</v>
      </c>
      <c r="B1012" s="56">
        <v>-1.06382978723418E-3</v>
      </c>
      <c r="C1012" s="56">
        <v>-1.0638297872340699E-3</v>
      </c>
      <c r="D1012" s="56">
        <f t="shared" si="15"/>
        <v>-1.1015494072452725E-16</v>
      </c>
    </row>
    <row r="1013" spans="1:4" x14ac:dyDescent="0.25">
      <c r="A1013" s="16">
        <v>42137</v>
      </c>
      <c r="B1013" s="56">
        <v>0</v>
      </c>
      <c r="C1013" s="56">
        <v>0</v>
      </c>
      <c r="D1013" s="56">
        <f t="shared" si="15"/>
        <v>0</v>
      </c>
    </row>
    <row r="1014" spans="1:4" x14ac:dyDescent="0.25">
      <c r="A1014" s="16">
        <v>42138</v>
      </c>
      <c r="B1014" s="56">
        <v>0</v>
      </c>
      <c r="C1014" s="56">
        <v>0</v>
      </c>
      <c r="D1014" s="56">
        <f t="shared" si="15"/>
        <v>0</v>
      </c>
    </row>
    <row r="1015" spans="1:4" x14ac:dyDescent="0.25">
      <c r="A1015" s="16">
        <v>42139</v>
      </c>
      <c r="B1015" s="56">
        <v>0</v>
      </c>
      <c r="C1015" s="56">
        <v>0</v>
      </c>
      <c r="D1015" s="56">
        <f t="shared" si="15"/>
        <v>0</v>
      </c>
    </row>
    <row r="1016" spans="1:4" x14ac:dyDescent="0.25">
      <c r="A1016" s="16">
        <v>42142</v>
      </c>
      <c r="B1016" s="56">
        <v>0</v>
      </c>
      <c r="C1016" s="56">
        <v>0</v>
      </c>
      <c r="D1016" s="56">
        <f t="shared" si="15"/>
        <v>0</v>
      </c>
    </row>
    <row r="1017" spans="1:4" x14ac:dyDescent="0.25">
      <c r="A1017" s="16">
        <v>42143</v>
      </c>
      <c r="B1017" s="56">
        <v>-1.06496272630452E-3</v>
      </c>
      <c r="C1017" s="56">
        <v>-1.06496272630452E-3</v>
      </c>
      <c r="D1017" s="56">
        <f t="shared" si="15"/>
        <v>0</v>
      </c>
    </row>
    <row r="1018" spans="1:4" x14ac:dyDescent="0.25">
      <c r="A1018" s="16">
        <v>42144</v>
      </c>
      <c r="B1018" s="56">
        <v>0</v>
      </c>
      <c r="C1018" s="56">
        <v>0</v>
      </c>
      <c r="D1018" s="56">
        <f t="shared" si="15"/>
        <v>0</v>
      </c>
    </row>
    <row r="1019" spans="1:4" x14ac:dyDescent="0.25">
      <c r="A1019" s="16">
        <v>42145</v>
      </c>
      <c r="B1019" s="56">
        <v>-1.0660980810237601E-3</v>
      </c>
      <c r="C1019" s="56">
        <v>-1.0660980810236499E-3</v>
      </c>
      <c r="D1019" s="56">
        <f t="shared" si="15"/>
        <v>-1.1015494072452725E-16</v>
      </c>
    </row>
    <row r="1020" spans="1:4" x14ac:dyDescent="0.25">
      <c r="A1020" s="16">
        <v>42146</v>
      </c>
      <c r="B1020" s="56">
        <v>1.0672358591250499E-3</v>
      </c>
      <c r="C1020" s="56">
        <v>1.0672358591250499E-3</v>
      </c>
      <c r="D1020" s="56">
        <f t="shared" si="15"/>
        <v>0</v>
      </c>
    </row>
    <row r="1021" spans="1:4" x14ac:dyDescent="0.25">
      <c r="A1021" s="16">
        <v>42150</v>
      </c>
      <c r="B1021" s="56">
        <v>1.06609808102354E-3</v>
      </c>
      <c r="C1021" s="56">
        <v>1.06609808102354E-3</v>
      </c>
      <c r="D1021" s="56">
        <f t="shared" si="15"/>
        <v>0</v>
      </c>
    </row>
    <row r="1022" spans="1:4" x14ac:dyDescent="0.25">
      <c r="A1022" s="16">
        <v>42151</v>
      </c>
      <c r="B1022" s="56">
        <v>-1.06496272630452E-3</v>
      </c>
      <c r="C1022" s="56">
        <v>-1.06496272630452E-3</v>
      </c>
      <c r="D1022" s="56">
        <f t="shared" si="15"/>
        <v>0</v>
      </c>
    </row>
    <row r="1023" spans="1:4" x14ac:dyDescent="0.25">
      <c r="A1023" s="16">
        <v>42152</v>
      </c>
      <c r="B1023" s="56">
        <v>0</v>
      </c>
      <c r="C1023" s="56">
        <v>0</v>
      </c>
      <c r="D1023" s="56">
        <f t="shared" si="15"/>
        <v>0</v>
      </c>
    </row>
    <row r="1024" spans="1:4" x14ac:dyDescent="0.25">
      <c r="A1024" s="16">
        <v>42153</v>
      </c>
      <c r="B1024" s="56">
        <v>0</v>
      </c>
      <c r="C1024" s="56">
        <v>0</v>
      </c>
      <c r="D1024" s="56">
        <f t="shared" si="15"/>
        <v>0</v>
      </c>
    </row>
    <row r="1025" spans="1:4" x14ac:dyDescent="0.25">
      <c r="A1025" s="16">
        <v>42156</v>
      </c>
      <c r="B1025" s="56">
        <v>1.06609808102354E-3</v>
      </c>
      <c r="C1025" s="56">
        <v>1.06609808102354E-3</v>
      </c>
      <c r="D1025" s="56">
        <f t="shared" si="15"/>
        <v>0</v>
      </c>
    </row>
    <row r="1026" spans="1:4" x14ac:dyDescent="0.25">
      <c r="A1026" s="16">
        <v>42157</v>
      </c>
      <c r="B1026" s="56">
        <v>-1.06496272630452E-3</v>
      </c>
      <c r="C1026" s="56">
        <v>-1.06496272630452E-3</v>
      </c>
      <c r="D1026" s="56">
        <f t="shared" ref="D1026:D1089" si="16">B1026-C1026</f>
        <v>0</v>
      </c>
    </row>
    <row r="1027" spans="1:4" x14ac:dyDescent="0.25">
      <c r="A1027" s="16">
        <v>42158</v>
      </c>
      <c r="B1027" s="56">
        <v>0</v>
      </c>
      <c r="C1027" s="56">
        <v>0</v>
      </c>
      <c r="D1027" s="56">
        <f t="shared" si="16"/>
        <v>0</v>
      </c>
    </row>
    <row r="1028" spans="1:4" x14ac:dyDescent="0.25">
      <c r="A1028" s="16">
        <v>42159</v>
      </c>
      <c r="B1028" s="56">
        <v>-1.0660980810237601E-3</v>
      </c>
      <c r="C1028" s="56">
        <v>-1.0660980810236499E-3</v>
      </c>
      <c r="D1028" s="56">
        <f t="shared" si="16"/>
        <v>-1.1015494072452725E-16</v>
      </c>
    </row>
    <row r="1029" spans="1:4" x14ac:dyDescent="0.25">
      <c r="A1029" s="16">
        <v>42160</v>
      </c>
      <c r="B1029" s="56">
        <v>-1.06723585912483E-3</v>
      </c>
      <c r="C1029" s="56">
        <v>-1.06723585912483E-3</v>
      </c>
      <c r="D1029" s="56">
        <f t="shared" si="16"/>
        <v>0</v>
      </c>
    </row>
    <row r="1030" spans="1:4" x14ac:dyDescent="0.25">
      <c r="A1030" s="16">
        <v>42163</v>
      </c>
      <c r="B1030" s="56">
        <v>-1.06837606837606E-3</v>
      </c>
      <c r="C1030" s="56">
        <v>-1.06837606837606E-3</v>
      </c>
      <c r="D1030" s="56">
        <f t="shared" si="16"/>
        <v>0</v>
      </c>
    </row>
    <row r="1031" spans="1:4" x14ac:dyDescent="0.25">
      <c r="A1031" s="16">
        <v>42164</v>
      </c>
      <c r="B1031" s="56">
        <v>0</v>
      </c>
      <c r="C1031" s="56">
        <v>0</v>
      </c>
      <c r="D1031" s="56">
        <f t="shared" si="16"/>
        <v>0</v>
      </c>
    </row>
    <row r="1032" spans="1:4" x14ac:dyDescent="0.25">
      <c r="A1032" s="16">
        <v>42165</v>
      </c>
      <c r="B1032" s="56">
        <v>-1.0695187165774599E-3</v>
      </c>
      <c r="C1032" s="56">
        <v>-1.0695187165775701E-3</v>
      </c>
      <c r="D1032" s="56">
        <f t="shared" si="16"/>
        <v>1.1015494072452725E-16</v>
      </c>
    </row>
    <row r="1033" spans="1:4" x14ac:dyDescent="0.25">
      <c r="A1033" s="16">
        <v>42166</v>
      </c>
      <c r="B1033" s="56">
        <v>0</v>
      </c>
      <c r="C1033" s="56">
        <v>0</v>
      </c>
      <c r="D1033" s="56">
        <f t="shared" si="16"/>
        <v>0</v>
      </c>
    </row>
    <row r="1034" spans="1:4" x14ac:dyDescent="0.25">
      <c r="A1034" s="16">
        <v>42167</v>
      </c>
      <c r="B1034" s="56">
        <v>0</v>
      </c>
      <c r="C1034" s="56">
        <v>0</v>
      </c>
      <c r="D1034" s="56">
        <f t="shared" si="16"/>
        <v>0</v>
      </c>
    </row>
    <row r="1035" spans="1:4" x14ac:dyDescent="0.25">
      <c r="A1035" s="16">
        <v>42170</v>
      </c>
      <c r="B1035" s="56">
        <v>0</v>
      </c>
      <c r="C1035" s="56">
        <v>0</v>
      </c>
      <c r="D1035" s="56">
        <f t="shared" si="16"/>
        <v>0</v>
      </c>
    </row>
    <row r="1036" spans="1:4" x14ac:dyDescent="0.25">
      <c r="A1036" s="16">
        <v>42171</v>
      </c>
      <c r="B1036" s="56">
        <v>-2.14132762312624E-3</v>
      </c>
      <c r="C1036" s="56">
        <v>-2.14132762312624E-3</v>
      </c>
      <c r="D1036" s="56">
        <f t="shared" si="16"/>
        <v>0</v>
      </c>
    </row>
    <row r="1037" spans="1:4" x14ac:dyDescent="0.25">
      <c r="A1037" s="16">
        <v>42172</v>
      </c>
      <c r="B1037" s="56">
        <v>0</v>
      </c>
      <c r="C1037" s="56">
        <v>0</v>
      </c>
      <c r="D1037" s="56">
        <f t="shared" si="16"/>
        <v>0</v>
      </c>
    </row>
    <row r="1038" spans="1:4" x14ac:dyDescent="0.25">
      <c r="A1038" s="16">
        <v>42173</v>
      </c>
      <c r="B1038" s="56">
        <v>-1.07296137339052E-3</v>
      </c>
      <c r="C1038" s="56">
        <v>-1.07296137339052E-3</v>
      </c>
      <c r="D1038" s="56">
        <f t="shared" si="16"/>
        <v>0</v>
      </c>
    </row>
    <row r="1039" spans="1:4" x14ac:dyDescent="0.25">
      <c r="A1039" s="16">
        <v>42174</v>
      </c>
      <c r="B1039" s="56">
        <v>0</v>
      </c>
      <c r="C1039" s="56">
        <v>0</v>
      </c>
      <c r="D1039" s="56">
        <f t="shared" si="16"/>
        <v>0</v>
      </c>
    </row>
    <row r="1040" spans="1:4" x14ac:dyDescent="0.25">
      <c r="A1040" s="16">
        <v>42177</v>
      </c>
      <c r="B1040" s="56">
        <v>0</v>
      </c>
      <c r="C1040" s="56">
        <v>0</v>
      </c>
      <c r="D1040" s="56">
        <f t="shared" si="16"/>
        <v>0</v>
      </c>
    </row>
    <row r="1041" spans="1:4" x14ac:dyDescent="0.25">
      <c r="A1041" s="16">
        <v>42178</v>
      </c>
      <c r="B1041" s="56">
        <v>0</v>
      </c>
      <c r="C1041" s="56">
        <v>0</v>
      </c>
      <c r="D1041" s="56">
        <f t="shared" si="16"/>
        <v>0</v>
      </c>
    </row>
    <row r="1042" spans="1:4" x14ac:dyDescent="0.25">
      <c r="A1042" s="16">
        <v>42179</v>
      </c>
      <c r="B1042" s="56">
        <v>-1.0741138560687001E-3</v>
      </c>
      <c r="C1042" s="56">
        <v>-1.0741138560687001E-3</v>
      </c>
      <c r="D1042" s="56">
        <f t="shared" si="16"/>
        <v>0</v>
      </c>
    </row>
    <row r="1043" spans="1:4" x14ac:dyDescent="0.25">
      <c r="A1043" s="16">
        <v>42180</v>
      </c>
      <c r="B1043" s="56">
        <v>0</v>
      </c>
      <c r="C1043" s="56">
        <v>0</v>
      </c>
      <c r="D1043" s="56">
        <f t="shared" si="16"/>
        <v>0</v>
      </c>
    </row>
    <row r="1044" spans="1:4" x14ac:dyDescent="0.25">
      <c r="A1044" s="16">
        <v>42181</v>
      </c>
      <c r="B1044" s="56">
        <v>0</v>
      </c>
      <c r="C1044" s="56">
        <v>0</v>
      </c>
      <c r="D1044" s="56">
        <f t="shared" si="16"/>
        <v>0</v>
      </c>
    </row>
    <row r="1045" spans="1:4" s="60" customFormat="1" x14ac:dyDescent="0.25">
      <c r="A1045" s="59">
        <v>42184</v>
      </c>
      <c r="B1045" s="58">
        <v>-8.8337957377103704E-3</v>
      </c>
      <c r="C1045" s="58">
        <v>-1.18279569892474E-2</v>
      </c>
      <c r="D1045" s="58">
        <f t="shared" si="16"/>
        <v>2.9941612515370294E-3</v>
      </c>
    </row>
    <row r="1046" spans="1:4" x14ac:dyDescent="0.25">
      <c r="A1046" s="16">
        <v>42185</v>
      </c>
      <c r="B1046" s="56">
        <v>-1.0881392818281601E-3</v>
      </c>
      <c r="C1046" s="56">
        <v>-1.0881392818280499E-3</v>
      </c>
      <c r="D1046" s="56">
        <f t="shared" si="16"/>
        <v>-1.1015494072452725E-16</v>
      </c>
    </row>
    <row r="1047" spans="1:4" x14ac:dyDescent="0.25">
      <c r="A1047" s="16">
        <v>42186</v>
      </c>
      <c r="B1047" s="56">
        <v>1.0893246187364499E-3</v>
      </c>
      <c r="C1047" s="56">
        <v>1.0893246187364499E-3</v>
      </c>
      <c r="D1047" s="56">
        <f t="shared" si="16"/>
        <v>0</v>
      </c>
    </row>
    <row r="1048" spans="1:4" x14ac:dyDescent="0.25">
      <c r="A1048" s="16">
        <v>42187</v>
      </c>
      <c r="B1048" s="56">
        <v>0</v>
      </c>
      <c r="C1048" s="56">
        <v>0</v>
      </c>
      <c r="D1048" s="56">
        <f t="shared" si="16"/>
        <v>0</v>
      </c>
    </row>
    <row r="1049" spans="1:4" x14ac:dyDescent="0.25">
      <c r="A1049" s="16">
        <v>42191</v>
      </c>
      <c r="B1049" s="56">
        <v>-2.1762785636560999E-3</v>
      </c>
      <c r="C1049" s="56">
        <v>-2.1762785636560999E-3</v>
      </c>
      <c r="D1049" s="56">
        <f t="shared" si="16"/>
        <v>0</v>
      </c>
    </row>
    <row r="1050" spans="1:4" x14ac:dyDescent="0.25">
      <c r="A1050" s="16">
        <v>42192</v>
      </c>
      <c r="B1050" s="56">
        <v>-2.1810250817884099E-3</v>
      </c>
      <c r="C1050" s="56">
        <v>-2.1810250817884099E-3</v>
      </c>
      <c r="D1050" s="56">
        <f t="shared" si="16"/>
        <v>0</v>
      </c>
    </row>
    <row r="1051" spans="1:4" x14ac:dyDescent="0.25">
      <c r="A1051" s="16">
        <v>42193</v>
      </c>
      <c r="B1051" s="56">
        <v>-2.18579234972671E-3</v>
      </c>
      <c r="C1051" s="56">
        <v>-2.18579234972671E-3</v>
      </c>
      <c r="D1051" s="56">
        <f t="shared" si="16"/>
        <v>0</v>
      </c>
    </row>
    <row r="1052" spans="1:4" x14ac:dyDescent="0.25">
      <c r="A1052" s="16">
        <v>42194</v>
      </c>
      <c r="B1052" s="56">
        <v>1.09529025191679E-3</v>
      </c>
      <c r="C1052" s="56">
        <v>1.09529025191679E-3</v>
      </c>
      <c r="D1052" s="56">
        <f t="shared" si="16"/>
        <v>0</v>
      </c>
    </row>
    <row r="1053" spans="1:4" x14ac:dyDescent="0.25">
      <c r="A1053" s="16">
        <v>42195</v>
      </c>
      <c r="B1053" s="56">
        <v>1.0940919037199001E-3</v>
      </c>
      <c r="C1053" s="56">
        <v>1.0940919037199001E-3</v>
      </c>
      <c r="D1053" s="56">
        <f t="shared" si="16"/>
        <v>0</v>
      </c>
    </row>
    <row r="1054" spans="1:4" x14ac:dyDescent="0.25">
      <c r="A1054" s="16">
        <v>42198</v>
      </c>
      <c r="B1054" s="56">
        <v>0</v>
      </c>
      <c r="C1054" s="56">
        <v>0</v>
      </c>
      <c r="D1054" s="56">
        <f t="shared" si="16"/>
        <v>0</v>
      </c>
    </row>
    <row r="1055" spans="1:4" x14ac:dyDescent="0.25">
      <c r="A1055" s="16">
        <v>42199</v>
      </c>
      <c r="B1055" s="56">
        <v>-1.0928961748634101E-3</v>
      </c>
      <c r="C1055" s="56">
        <v>-1.0928961748634101E-3</v>
      </c>
      <c r="D1055" s="56">
        <f t="shared" si="16"/>
        <v>0</v>
      </c>
    </row>
    <row r="1056" spans="1:4" x14ac:dyDescent="0.25">
      <c r="A1056" s="16">
        <v>42200</v>
      </c>
      <c r="B1056" s="56">
        <v>1.0940919037199001E-3</v>
      </c>
      <c r="C1056" s="56">
        <v>1.0940919037199001E-3</v>
      </c>
      <c r="D1056" s="56">
        <f t="shared" si="16"/>
        <v>0</v>
      </c>
    </row>
    <row r="1057" spans="1:4" x14ac:dyDescent="0.25">
      <c r="A1057" s="16">
        <v>42201</v>
      </c>
      <c r="B1057" s="56">
        <v>0</v>
      </c>
      <c r="C1057" s="56">
        <v>0</v>
      </c>
      <c r="D1057" s="56">
        <f t="shared" si="16"/>
        <v>0</v>
      </c>
    </row>
    <row r="1058" spans="1:4" x14ac:dyDescent="0.25">
      <c r="A1058" s="16">
        <v>42202</v>
      </c>
      <c r="B1058" s="56">
        <v>0</v>
      </c>
      <c r="C1058" s="56">
        <v>0</v>
      </c>
      <c r="D1058" s="56">
        <f t="shared" si="16"/>
        <v>0</v>
      </c>
    </row>
    <row r="1059" spans="1:4" x14ac:dyDescent="0.25">
      <c r="A1059" s="16">
        <v>42205</v>
      </c>
      <c r="B1059" s="56">
        <v>0</v>
      </c>
      <c r="C1059" s="56">
        <v>0</v>
      </c>
      <c r="D1059" s="56">
        <f t="shared" si="16"/>
        <v>0</v>
      </c>
    </row>
    <row r="1060" spans="1:4" x14ac:dyDescent="0.25">
      <c r="A1060" s="16">
        <v>42206</v>
      </c>
      <c r="B1060" s="56">
        <v>0</v>
      </c>
      <c r="C1060" s="56">
        <v>0</v>
      </c>
      <c r="D1060" s="56">
        <f t="shared" si="16"/>
        <v>0</v>
      </c>
    </row>
    <row r="1061" spans="1:4" x14ac:dyDescent="0.25">
      <c r="A1061" s="16">
        <v>42207</v>
      </c>
      <c r="B1061" s="56">
        <v>-1.0928961748634101E-3</v>
      </c>
      <c r="C1061" s="56">
        <v>-1.0928961748634101E-3</v>
      </c>
      <c r="D1061" s="56">
        <f t="shared" si="16"/>
        <v>0</v>
      </c>
    </row>
    <row r="1062" spans="1:4" x14ac:dyDescent="0.25">
      <c r="A1062" s="16">
        <v>42208</v>
      </c>
      <c r="B1062" s="56">
        <v>-2.1881838074398999E-3</v>
      </c>
      <c r="C1062" s="56">
        <v>-2.18818380744001E-3</v>
      </c>
      <c r="D1062" s="56">
        <f t="shared" si="16"/>
        <v>1.1015494072452725E-16</v>
      </c>
    </row>
    <row r="1063" spans="1:4" x14ac:dyDescent="0.25">
      <c r="A1063" s="16">
        <v>42209</v>
      </c>
      <c r="B1063" s="56">
        <v>-1.0964912280702101E-3</v>
      </c>
      <c r="C1063" s="56">
        <v>-1.0964912280702101E-3</v>
      </c>
      <c r="D1063" s="56">
        <f t="shared" si="16"/>
        <v>0</v>
      </c>
    </row>
    <row r="1064" spans="1:4" x14ac:dyDescent="0.25">
      <c r="A1064" s="16">
        <v>42212</v>
      </c>
      <c r="B1064" s="56">
        <v>-2.1953896816684399E-3</v>
      </c>
      <c r="C1064" s="56">
        <v>-2.1953896816684399E-3</v>
      </c>
      <c r="D1064" s="56">
        <f t="shared" si="16"/>
        <v>0</v>
      </c>
    </row>
    <row r="1065" spans="1:4" x14ac:dyDescent="0.25">
      <c r="A1065" s="16">
        <v>42213</v>
      </c>
      <c r="B1065" s="56">
        <v>-1.10011001100119E-3</v>
      </c>
      <c r="C1065" s="56">
        <v>-1.1001100110010801E-3</v>
      </c>
      <c r="D1065" s="56">
        <f t="shared" si="16"/>
        <v>-1.0993810029003015E-16</v>
      </c>
    </row>
    <row r="1066" spans="1:4" x14ac:dyDescent="0.25">
      <c r="A1066" s="16">
        <v>42214</v>
      </c>
      <c r="B1066" s="56">
        <v>0</v>
      </c>
      <c r="C1066" s="56">
        <v>0</v>
      </c>
      <c r="D1066" s="56">
        <f t="shared" si="16"/>
        <v>0</v>
      </c>
    </row>
    <row r="1067" spans="1:4" x14ac:dyDescent="0.25">
      <c r="A1067" s="16">
        <v>42215</v>
      </c>
      <c r="B1067" s="56">
        <v>2.20264317180607E-3</v>
      </c>
      <c r="C1067" s="56">
        <v>2.20264317180607E-3</v>
      </c>
      <c r="D1067" s="56">
        <f t="shared" si="16"/>
        <v>0</v>
      </c>
    </row>
    <row r="1068" spans="1:4" x14ac:dyDescent="0.25">
      <c r="A1068" s="16">
        <v>42216</v>
      </c>
      <c r="B1068" s="56">
        <v>0</v>
      </c>
      <c r="C1068" s="56">
        <v>0</v>
      </c>
      <c r="D1068" s="56">
        <f t="shared" si="16"/>
        <v>0</v>
      </c>
    </row>
    <row r="1069" spans="1:4" x14ac:dyDescent="0.25">
      <c r="A1069" s="16">
        <v>42219</v>
      </c>
      <c r="B1069" s="56">
        <v>0</v>
      </c>
      <c r="C1069" s="56">
        <v>0</v>
      </c>
      <c r="D1069" s="56">
        <f t="shared" si="16"/>
        <v>0</v>
      </c>
    </row>
    <row r="1070" spans="1:4" x14ac:dyDescent="0.25">
      <c r="A1070" s="16">
        <v>42220</v>
      </c>
      <c r="B1070" s="56">
        <v>-1.0989010989012099E-3</v>
      </c>
      <c r="C1070" s="56">
        <v>-1.0989010989011E-3</v>
      </c>
      <c r="D1070" s="56">
        <f t="shared" si="16"/>
        <v>-1.0993810029003015E-16</v>
      </c>
    </row>
    <row r="1071" spans="1:4" x14ac:dyDescent="0.25">
      <c r="A1071" s="16">
        <v>42221</v>
      </c>
      <c r="B1071" s="56">
        <v>0</v>
      </c>
      <c r="C1071" s="56">
        <v>0</v>
      </c>
      <c r="D1071" s="56">
        <f t="shared" si="16"/>
        <v>0</v>
      </c>
    </row>
    <row r="1072" spans="1:4" x14ac:dyDescent="0.25">
      <c r="A1072" s="16">
        <v>42222</v>
      </c>
      <c r="B1072" s="56">
        <v>-2.2002200220021498E-3</v>
      </c>
      <c r="C1072" s="56">
        <v>-2.2002200220021498E-3</v>
      </c>
      <c r="D1072" s="56">
        <f t="shared" si="16"/>
        <v>0</v>
      </c>
    </row>
    <row r="1073" spans="1:4" x14ac:dyDescent="0.25">
      <c r="A1073" s="16">
        <v>42223</v>
      </c>
      <c r="B1073" s="56">
        <v>0</v>
      </c>
      <c r="C1073" s="56">
        <v>0</v>
      </c>
      <c r="D1073" s="56">
        <f t="shared" si="16"/>
        <v>0</v>
      </c>
    </row>
    <row r="1074" spans="1:4" x14ac:dyDescent="0.25">
      <c r="A1074" s="16">
        <v>42226</v>
      </c>
      <c r="B1074" s="56">
        <v>-3.3076074972437901E-3</v>
      </c>
      <c r="C1074" s="56">
        <v>-3.3076074972437901E-3</v>
      </c>
      <c r="D1074" s="56">
        <f t="shared" si="16"/>
        <v>0</v>
      </c>
    </row>
    <row r="1075" spans="1:4" x14ac:dyDescent="0.25">
      <c r="A1075" s="16">
        <v>42227</v>
      </c>
      <c r="B1075" s="56">
        <v>-2.2123893805309201E-3</v>
      </c>
      <c r="C1075" s="56">
        <v>-2.2123893805309201E-3</v>
      </c>
      <c r="D1075" s="56">
        <f t="shared" si="16"/>
        <v>0</v>
      </c>
    </row>
    <row r="1076" spans="1:4" x14ac:dyDescent="0.25">
      <c r="A1076" s="16">
        <v>42228</v>
      </c>
      <c r="B1076" s="56">
        <v>-3.3259423503325699E-3</v>
      </c>
      <c r="C1076" s="56">
        <v>-3.3259423503325699E-3</v>
      </c>
      <c r="D1076" s="56">
        <f t="shared" si="16"/>
        <v>0</v>
      </c>
    </row>
    <row r="1077" spans="1:4" x14ac:dyDescent="0.25">
      <c r="A1077" s="16">
        <v>42229</v>
      </c>
      <c r="B1077" s="56">
        <v>0</v>
      </c>
      <c r="C1077" s="56">
        <v>0</v>
      </c>
      <c r="D1077" s="56">
        <f t="shared" si="16"/>
        <v>0</v>
      </c>
    </row>
    <row r="1078" spans="1:4" x14ac:dyDescent="0.25">
      <c r="A1078" s="16">
        <v>42230</v>
      </c>
      <c r="B1078" s="56">
        <v>0</v>
      </c>
      <c r="C1078" s="56">
        <v>0</v>
      </c>
      <c r="D1078" s="56">
        <f t="shared" si="16"/>
        <v>0</v>
      </c>
    </row>
    <row r="1079" spans="1:4" x14ac:dyDescent="0.25">
      <c r="A1079" s="16">
        <v>42233</v>
      </c>
      <c r="B1079" s="56">
        <v>0</v>
      </c>
      <c r="C1079" s="56">
        <v>0</v>
      </c>
      <c r="D1079" s="56">
        <f t="shared" si="16"/>
        <v>0</v>
      </c>
    </row>
    <row r="1080" spans="1:4" x14ac:dyDescent="0.25">
      <c r="A1080" s="16">
        <v>42234</v>
      </c>
      <c r="B1080" s="56">
        <v>0</v>
      </c>
      <c r="C1080" s="56">
        <v>0</v>
      </c>
      <c r="D1080" s="56">
        <f t="shared" si="16"/>
        <v>0</v>
      </c>
    </row>
    <row r="1081" spans="1:4" x14ac:dyDescent="0.25">
      <c r="A1081" s="16">
        <v>42235</v>
      </c>
      <c r="B1081" s="56">
        <v>-1.1123470522802501E-3</v>
      </c>
      <c r="C1081" s="56">
        <v>-1.1123470522802501E-3</v>
      </c>
      <c r="D1081" s="56">
        <f t="shared" si="16"/>
        <v>0</v>
      </c>
    </row>
    <row r="1082" spans="1:4" x14ac:dyDescent="0.25">
      <c r="A1082" s="16">
        <v>42236</v>
      </c>
      <c r="B1082" s="56">
        <v>-1.11358574610254E-3</v>
      </c>
      <c r="C1082" s="56">
        <v>-1.1135857461024301E-3</v>
      </c>
      <c r="D1082" s="56">
        <f t="shared" si="16"/>
        <v>-1.0993810029003015E-16</v>
      </c>
    </row>
    <row r="1083" spans="1:4" x14ac:dyDescent="0.25">
      <c r="A1083" s="16">
        <v>42237</v>
      </c>
      <c r="B1083" s="56">
        <v>-1.11482720178357E-3</v>
      </c>
      <c r="C1083" s="56">
        <v>-1.1148272017836899E-3</v>
      </c>
      <c r="D1083" s="56">
        <f t="shared" si="16"/>
        <v>1.1991276027689679E-16</v>
      </c>
    </row>
    <row r="1084" spans="1:4" x14ac:dyDescent="0.25">
      <c r="A1084" s="16">
        <v>42240</v>
      </c>
      <c r="B1084" s="56">
        <v>-3.34821428571441E-3</v>
      </c>
      <c r="C1084" s="56">
        <v>-3.34821428571441E-3</v>
      </c>
      <c r="D1084" s="56">
        <f t="shared" si="16"/>
        <v>0</v>
      </c>
    </row>
    <row r="1085" spans="1:4" x14ac:dyDescent="0.25">
      <c r="A1085" s="16">
        <v>42241</v>
      </c>
      <c r="B1085" s="56">
        <v>1.1198208286673499E-3</v>
      </c>
      <c r="C1085" s="56">
        <v>1.1198208286673499E-3</v>
      </c>
      <c r="D1085" s="56">
        <f t="shared" si="16"/>
        <v>0</v>
      </c>
    </row>
    <row r="1086" spans="1:4" x14ac:dyDescent="0.25">
      <c r="A1086" s="16">
        <v>42242</v>
      </c>
      <c r="B1086" s="56">
        <v>-1.1185682326622099E-3</v>
      </c>
      <c r="C1086" s="56">
        <v>-1.1185682326622099E-3</v>
      </c>
      <c r="D1086" s="56">
        <f t="shared" si="16"/>
        <v>0</v>
      </c>
    </row>
    <row r="1087" spans="1:4" x14ac:dyDescent="0.25">
      <c r="A1087" s="16">
        <v>42243</v>
      </c>
      <c r="B1087" s="56">
        <v>0</v>
      </c>
      <c r="C1087" s="56">
        <v>0</v>
      </c>
      <c r="D1087" s="56">
        <f t="shared" si="16"/>
        <v>0</v>
      </c>
    </row>
    <row r="1088" spans="1:4" x14ac:dyDescent="0.25">
      <c r="A1088" s="16">
        <v>42244</v>
      </c>
      <c r="B1088" s="56">
        <v>1.1198208286673499E-3</v>
      </c>
      <c r="C1088" s="56">
        <v>1.1198208286673499E-3</v>
      </c>
      <c r="D1088" s="56">
        <f t="shared" si="16"/>
        <v>0</v>
      </c>
    </row>
    <row r="1089" spans="1:4" x14ac:dyDescent="0.25">
      <c r="A1089" s="16">
        <v>42247</v>
      </c>
      <c r="B1089" s="56">
        <v>1.1185682326622099E-3</v>
      </c>
      <c r="C1089" s="56">
        <v>1.1185682326622099E-3</v>
      </c>
      <c r="D1089" s="56">
        <f t="shared" si="16"/>
        <v>0</v>
      </c>
    </row>
    <row r="1090" spans="1:4" x14ac:dyDescent="0.25">
      <c r="A1090" s="16">
        <v>42248</v>
      </c>
      <c r="B1090" s="56">
        <v>0</v>
      </c>
      <c r="C1090" s="56">
        <v>0</v>
      </c>
      <c r="D1090" s="56">
        <f t="shared" ref="D1090:D1153" si="17">B1090-C1090</f>
        <v>0</v>
      </c>
    </row>
    <row r="1091" spans="1:4" x14ac:dyDescent="0.25">
      <c r="A1091" s="16">
        <v>42249</v>
      </c>
      <c r="B1091" s="56">
        <v>-1.1173184357540201E-3</v>
      </c>
      <c r="C1091" s="56">
        <v>-1.11731843575413E-3</v>
      </c>
      <c r="D1091" s="56">
        <f t="shared" si="17"/>
        <v>1.0993810029003015E-16</v>
      </c>
    </row>
    <row r="1092" spans="1:4" x14ac:dyDescent="0.25">
      <c r="A1092" s="16">
        <v>42250</v>
      </c>
      <c r="B1092" s="56">
        <v>-1.1185682326622099E-3</v>
      </c>
      <c r="C1092" s="56">
        <v>-1.1185682326622099E-3</v>
      </c>
      <c r="D1092" s="56">
        <f t="shared" si="17"/>
        <v>0</v>
      </c>
    </row>
    <row r="1093" spans="1:4" x14ac:dyDescent="0.25">
      <c r="A1093" s="16">
        <v>42251</v>
      </c>
      <c r="B1093" s="56">
        <v>0</v>
      </c>
      <c r="C1093" s="56">
        <v>0</v>
      </c>
      <c r="D1093" s="56">
        <f t="shared" si="17"/>
        <v>0</v>
      </c>
    </row>
    <row r="1094" spans="1:4" x14ac:dyDescent="0.25">
      <c r="A1094" s="16">
        <v>42255</v>
      </c>
      <c r="B1094" s="56">
        <v>-1.1198208286673499E-3</v>
      </c>
      <c r="C1094" s="56">
        <v>-1.1198208286673499E-3</v>
      </c>
      <c r="D1094" s="56">
        <f t="shared" si="17"/>
        <v>0</v>
      </c>
    </row>
    <row r="1095" spans="1:4" x14ac:dyDescent="0.25">
      <c r="A1095" s="16">
        <v>42256</v>
      </c>
      <c r="B1095" s="56">
        <v>0</v>
      </c>
      <c r="C1095" s="56">
        <v>0</v>
      </c>
      <c r="D1095" s="56">
        <f t="shared" si="17"/>
        <v>0</v>
      </c>
    </row>
    <row r="1096" spans="1:4" x14ac:dyDescent="0.25">
      <c r="A1096" s="16">
        <v>42257</v>
      </c>
      <c r="B1096" s="56">
        <v>0</v>
      </c>
      <c r="C1096" s="56">
        <v>0</v>
      </c>
      <c r="D1096" s="56">
        <f t="shared" si="17"/>
        <v>0</v>
      </c>
    </row>
    <row r="1097" spans="1:4" x14ac:dyDescent="0.25">
      <c r="A1097" s="16">
        <v>42258</v>
      </c>
      <c r="B1097" s="56">
        <v>-1.12107623318369E-3</v>
      </c>
      <c r="C1097" s="56">
        <v>-1.1210762331838001E-3</v>
      </c>
      <c r="D1097" s="56">
        <f t="shared" si="17"/>
        <v>1.1015494072452725E-16</v>
      </c>
    </row>
    <row r="1098" spans="1:4" x14ac:dyDescent="0.25">
      <c r="A1098" s="16">
        <v>42261</v>
      </c>
      <c r="B1098" s="56">
        <v>0</v>
      </c>
      <c r="C1098" s="56">
        <v>0</v>
      </c>
      <c r="D1098" s="56">
        <f t="shared" si="17"/>
        <v>0</v>
      </c>
    </row>
    <row r="1099" spans="1:4" x14ac:dyDescent="0.25">
      <c r="A1099" s="16">
        <v>42262</v>
      </c>
      <c r="B1099" s="56">
        <v>1.1223344556676701E-3</v>
      </c>
      <c r="C1099" s="56">
        <v>1.1223344556676701E-3</v>
      </c>
      <c r="D1099" s="56">
        <f t="shared" si="17"/>
        <v>0</v>
      </c>
    </row>
    <row r="1100" spans="1:4" x14ac:dyDescent="0.25">
      <c r="A1100" s="16">
        <v>42263</v>
      </c>
      <c r="B1100" s="56">
        <v>-2.2421524663676102E-3</v>
      </c>
      <c r="C1100" s="56">
        <v>-2.2421524663677199E-3</v>
      </c>
      <c r="D1100" s="56">
        <f t="shared" si="17"/>
        <v>1.0972125985553305E-16</v>
      </c>
    </row>
    <row r="1101" spans="1:4" x14ac:dyDescent="0.25">
      <c r="A1101" s="16">
        <v>42264</v>
      </c>
      <c r="B1101" s="56">
        <v>0</v>
      </c>
      <c r="C1101" s="56">
        <v>0</v>
      </c>
      <c r="D1101" s="56">
        <f t="shared" si="17"/>
        <v>0</v>
      </c>
    </row>
    <row r="1102" spans="1:4" x14ac:dyDescent="0.25">
      <c r="A1102" s="16">
        <v>42265</v>
      </c>
      <c r="B1102" s="56">
        <v>1.12359550561791E-3</v>
      </c>
      <c r="C1102" s="56">
        <v>1.12359550561791E-3</v>
      </c>
      <c r="D1102" s="56">
        <f t="shared" si="17"/>
        <v>0</v>
      </c>
    </row>
    <row r="1103" spans="1:4" x14ac:dyDescent="0.25">
      <c r="A1103" s="16">
        <v>42268</v>
      </c>
      <c r="B1103" s="56">
        <v>-1.1223344556678899E-3</v>
      </c>
      <c r="C1103" s="56">
        <v>-1.12233445566778E-3</v>
      </c>
      <c r="D1103" s="56">
        <f t="shared" si="17"/>
        <v>-1.0993810029003015E-16</v>
      </c>
    </row>
    <row r="1104" spans="1:4" x14ac:dyDescent="0.25">
      <c r="A1104" s="16">
        <v>42269</v>
      </c>
      <c r="B1104" s="56">
        <v>-1.12359550561791E-3</v>
      </c>
      <c r="C1104" s="56">
        <v>-1.12359550561791E-3</v>
      </c>
      <c r="D1104" s="56">
        <f t="shared" si="17"/>
        <v>0</v>
      </c>
    </row>
    <row r="1105" spans="1:4" x14ac:dyDescent="0.25">
      <c r="A1105" s="16">
        <v>42270</v>
      </c>
      <c r="B1105" s="56">
        <v>-2.2497187851520102E-3</v>
      </c>
      <c r="C1105" s="56">
        <v>-2.2497187851520102E-3</v>
      </c>
      <c r="D1105" s="56">
        <f t="shared" si="17"/>
        <v>0</v>
      </c>
    </row>
    <row r="1106" spans="1:4" x14ac:dyDescent="0.25">
      <c r="A1106" s="16">
        <v>42271</v>
      </c>
      <c r="B1106" s="56">
        <v>-2.2547914317925201E-3</v>
      </c>
      <c r="C1106" s="56">
        <v>-2.2547914317925201E-3</v>
      </c>
      <c r="D1106" s="56">
        <f t="shared" si="17"/>
        <v>0</v>
      </c>
    </row>
    <row r="1107" spans="1:4" x14ac:dyDescent="0.25">
      <c r="A1107" s="16">
        <v>42272</v>
      </c>
      <c r="B1107" s="56">
        <v>-1.1299435028246901E-3</v>
      </c>
      <c r="C1107" s="56">
        <v>-1.1299435028248E-3</v>
      </c>
      <c r="D1107" s="56">
        <f t="shared" si="17"/>
        <v>1.0993810029003015E-16</v>
      </c>
    </row>
    <row r="1108" spans="1:4" x14ac:dyDescent="0.25">
      <c r="A1108" s="16">
        <v>42275</v>
      </c>
      <c r="B1108" s="56">
        <v>-2.26244343891402E-3</v>
      </c>
      <c r="C1108" s="56">
        <v>-2.26244343891402E-3</v>
      </c>
      <c r="D1108" s="56">
        <f t="shared" si="17"/>
        <v>0</v>
      </c>
    </row>
    <row r="1109" spans="1:4" s="60" customFormat="1" x14ac:dyDescent="0.25">
      <c r="A1109" s="59">
        <v>42276</v>
      </c>
      <c r="B1109" s="58">
        <v>-9.4025662687533505E-3</v>
      </c>
      <c r="C1109" s="58">
        <v>-1.24716553287981E-2</v>
      </c>
      <c r="D1109" s="58">
        <f t="shared" si="17"/>
        <v>3.0690890600447492E-3</v>
      </c>
    </row>
    <row r="1110" spans="1:4" x14ac:dyDescent="0.25">
      <c r="A1110" s="16">
        <v>42277</v>
      </c>
      <c r="B1110" s="56">
        <v>0</v>
      </c>
      <c r="C1110" s="56">
        <v>0</v>
      </c>
      <c r="D1110" s="56">
        <f t="shared" si="17"/>
        <v>0</v>
      </c>
    </row>
    <row r="1111" spans="1:4" x14ac:dyDescent="0.25">
      <c r="A1111" s="16">
        <v>42278</v>
      </c>
      <c r="B1111" s="56">
        <v>-1.1481056257177701E-3</v>
      </c>
      <c r="C1111" s="56">
        <v>-1.1481056257177701E-3</v>
      </c>
      <c r="D1111" s="56">
        <f t="shared" si="17"/>
        <v>0</v>
      </c>
    </row>
    <row r="1112" spans="1:4" x14ac:dyDescent="0.25">
      <c r="A1112" s="16">
        <v>42279</v>
      </c>
      <c r="B1112" s="56">
        <v>-2.2988505747126901E-3</v>
      </c>
      <c r="C1112" s="56">
        <v>-2.2988505747125699E-3</v>
      </c>
      <c r="D1112" s="56">
        <f t="shared" si="17"/>
        <v>-1.2012960071139389E-16</v>
      </c>
    </row>
    <row r="1113" spans="1:4" x14ac:dyDescent="0.25">
      <c r="A1113" s="16">
        <v>42282</v>
      </c>
      <c r="B1113" s="56">
        <v>0</v>
      </c>
      <c r="C1113" s="56">
        <v>0</v>
      </c>
      <c r="D1113" s="56">
        <f t="shared" si="17"/>
        <v>0</v>
      </c>
    </row>
    <row r="1114" spans="1:4" x14ac:dyDescent="0.25">
      <c r="A1114" s="16">
        <v>42283</v>
      </c>
      <c r="B1114" s="56">
        <v>0</v>
      </c>
      <c r="C1114" s="56">
        <v>0</v>
      </c>
      <c r="D1114" s="56">
        <f t="shared" si="17"/>
        <v>0</v>
      </c>
    </row>
    <row r="1115" spans="1:4" x14ac:dyDescent="0.25">
      <c r="A1115" s="16">
        <v>42284</v>
      </c>
      <c r="B1115" s="56">
        <v>1.15207373271886E-3</v>
      </c>
      <c r="C1115" s="56">
        <v>1.15207373271886E-3</v>
      </c>
      <c r="D1115" s="56">
        <f t="shared" si="17"/>
        <v>0</v>
      </c>
    </row>
    <row r="1116" spans="1:4" x14ac:dyDescent="0.25">
      <c r="A1116" s="16">
        <v>42285</v>
      </c>
      <c r="B1116" s="56">
        <v>0</v>
      </c>
      <c r="C1116" s="56">
        <v>0</v>
      </c>
      <c r="D1116" s="56">
        <f t="shared" si="17"/>
        <v>0</v>
      </c>
    </row>
    <row r="1117" spans="1:4" x14ac:dyDescent="0.25">
      <c r="A1117" s="16">
        <v>42286</v>
      </c>
      <c r="B1117" s="56">
        <v>0</v>
      </c>
      <c r="C1117" s="56">
        <v>0</v>
      </c>
      <c r="D1117" s="56">
        <f t="shared" si="17"/>
        <v>0</v>
      </c>
    </row>
    <row r="1118" spans="1:4" x14ac:dyDescent="0.25">
      <c r="A1118" s="16">
        <v>42289</v>
      </c>
      <c r="B1118" s="56">
        <v>1.15074798619097E-3</v>
      </c>
      <c r="C1118" s="56">
        <v>1.15074798619097E-3</v>
      </c>
      <c r="D1118" s="56">
        <f t="shared" si="17"/>
        <v>0</v>
      </c>
    </row>
    <row r="1119" spans="1:4" x14ac:dyDescent="0.25">
      <c r="A1119" s="16">
        <v>42290</v>
      </c>
      <c r="B1119" s="56">
        <v>-1.1494252873562899E-3</v>
      </c>
      <c r="C1119" s="56">
        <v>-1.1494252873562899E-3</v>
      </c>
      <c r="D1119" s="56">
        <f t="shared" si="17"/>
        <v>0</v>
      </c>
    </row>
    <row r="1120" spans="1:4" x14ac:dyDescent="0.25">
      <c r="A1120" s="16">
        <v>42291</v>
      </c>
      <c r="B1120" s="56">
        <v>-1.15074798619097E-3</v>
      </c>
      <c r="C1120" s="56">
        <v>-1.15074798619097E-3</v>
      </c>
      <c r="D1120" s="56">
        <f t="shared" si="17"/>
        <v>0</v>
      </c>
    </row>
    <row r="1121" spans="1:4" x14ac:dyDescent="0.25">
      <c r="A1121" s="16">
        <v>42292</v>
      </c>
      <c r="B1121" s="56">
        <v>-2.3041474654378301E-3</v>
      </c>
      <c r="C1121" s="56">
        <v>-2.3041474654377199E-3</v>
      </c>
      <c r="D1121" s="56">
        <f t="shared" si="17"/>
        <v>-1.1015494072452725E-16</v>
      </c>
    </row>
    <row r="1122" spans="1:4" x14ac:dyDescent="0.25">
      <c r="A1122" s="16">
        <v>42293</v>
      </c>
      <c r="B1122" s="56">
        <v>-1.15473441108549E-3</v>
      </c>
      <c r="C1122" s="56">
        <v>-1.1547344110853801E-3</v>
      </c>
      <c r="D1122" s="56">
        <f t="shared" si="17"/>
        <v>-1.0993810029003015E-16</v>
      </c>
    </row>
    <row r="1123" spans="1:4" x14ac:dyDescent="0.25">
      <c r="A1123" s="16">
        <v>42296</v>
      </c>
      <c r="B1123" s="56">
        <v>0</v>
      </c>
      <c r="C1123" s="56">
        <v>0</v>
      </c>
      <c r="D1123" s="56">
        <f t="shared" si="17"/>
        <v>0</v>
      </c>
    </row>
    <row r="1124" spans="1:4" x14ac:dyDescent="0.25">
      <c r="A1124" s="16">
        <v>42297</v>
      </c>
      <c r="B1124" s="56">
        <v>-1.1560693641617899E-3</v>
      </c>
      <c r="C1124" s="56">
        <v>-1.1560693641617899E-3</v>
      </c>
      <c r="D1124" s="56">
        <f t="shared" si="17"/>
        <v>0</v>
      </c>
    </row>
    <row r="1125" spans="1:4" x14ac:dyDescent="0.25">
      <c r="A1125" s="16">
        <v>42298</v>
      </c>
      <c r="B1125" s="56">
        <v>0</v>
      </c>
      <c r="C1125" s="56">
        <v>0</v>
      </c>
      <c r="D1125" s="56">
        <f t="shared" si="17"/>
        <v>0</v>
      </c>
    </row>
    <row r="1126" spans="1:4" x14ac:dyDescent="0.25">
      <c r="A1126" s="16">
        <v>42299</v>
      </c>
      <c r="B1126" s="56">
        <v>0</v>
      </c>
      <c r="C1126" s="56">
        <v>0</v>
      </c>
      <c r="D1126" s="56">
        <f t="shared" si="17"/>
        <v>0</v>
      </c>
    </row>
    <row r="1127" spans="1:4" x14ac:dyDescent="0.25">
      <c r="A1127" s="16">
        <v>42300</v>
      </c>
      <c r="B1127" s="56">
        <v>1.1574074074074401E-3</v>
      </c>
      <c r="C1127" s="56">
        <v>1.1574074074074401E-3</v>
      </c>
      <c r="D1127" s="56">
        <f t="shared" si="17"/>
        <v>0</v>
      </c>
    </row>
    <row r="1128" spans="1:4" x14ac:dyDescent="0.25">
      <c r="A1128" s="16">
        <v>42303</v>
      </c>
      <c r="B1128" s="56">
        <v>1.1560693641619001E-3</v>
      </c>
      <c r="C1128" s="56">
        <v>1.1560693641619001E-3</v>
      </c>
      <c r="D1128" s="56">
        <f t="shared" si="17"/>
        <v>0</v>
      </c>
    </row>
    <row r="1129" spans="1:4" x14ac:dyDescent="0.25">
      <c r="A1129" s="16">
        <v>42304</v>
      </c>
      <c r="B1129" s="56">
        <v>-1.15473441108549E-3</v>
      </c>
      <c r="C1129" s="56">
        <v>-1.1547344110853801E-3</v>
      </c>
      <c r="D1129" s="56">
        <f t="shared" si="17"/>
        <v>-1.0993810029003015E-16</v>
      </c>
    </row>
    <row r="1130" spans="1:4" x14ac:dyDescent="0.25">
      <c r="A1130" s="16">
        <v>42305</v>
      </c>
      <c r="B1130" s="56">
        <v>0</v>
      </c>
      <c r="C1130" s="56">
        <v>0</v>
      </c>
      <c r="D1130" s="56">
        <f t="shared" si="17"/>
        <v>0</v>
      </c>
    </row>
    <row r="1131" spans="1:4" x14ac:dyDescent="0.25">
      <c r="A1131" s="16">
        <v>42306</v>
      </c>
      <c r="B1131" s="56">
        <v>0</v>
      </c>
      <c r="C1131" s="56">
        <v>0</v>
      </c>
      <c r="D1131" s="56">
        <f t="shared" si="17"/>
        <v>0</v>
      </c>
    </row>
    <row r="1132" spans="1:4" x14ac:dyDescent="0.25">
      <c r="A1132" s="16">
        <v>42307</v>
      </c>
      <c r="B1132" s="56">
        <v>1.1560693641619001E-3</v>
      </c>
      <c r="C1132" s="56">
        <v>1.1560693641619001E-3</v>
      </c>
      <c r="D1132" s="56">
        <f t="shared" si="17"/>
        <v>0</v>
      </c>
    </row>
    <row r="1133" spans="1:4" x14ac:dyDescent="0.25">
      <c r="A1133" s="16">
        <v>42310</v>
      </c>
      <c r="B1133" s="56">
        <v>-1.15473441108549E-3</v>
      </c>
      <c r="C1133" s="56">
        <v>-1.1547344110853801E-3</v>
      </c>
      <c r="D1133" s="56">
        <f t="shared" si="17"/>
        <v>-1.0993810029003015E-16</v>
      </c>
    </row>
    <row r="1134" spans="1:4" s="60" customFormat="1" x14ac:dyDescent="0.25">
      <c r="A1134" s="59">
        <v>42311</v>
      </c>
      <c r="B1134" s="58">
        <v>0</v>
      </c>
      <c r="C1134" s="58">
        <v>-3.46820809248571E-3</v>
      </c>
      <c r="D1134" s="58">
        <f t="shared" si="17"/>
        <v>3.46820809248571E-3</v>
      </c>
    </row>
    <row r="1135" spans="1:4" s="60" customFormat="1" x14ac:dyDescent="0.25">
      <c r="A1135" s="59">
        <v>42312</v>
      </c>
      <c r="B1135" s="58">
        <v>-1.1560693641617899E-3</v>
      </c>
      <c r="C1135" s="58">
        <v>2.32018561484937E-3</v>
      </c>
      <c r="D1135" s="58">
        <f t="shared" si="17"/>
        <v>-3.4762549790111601E-3</v>
      </c>
    </row>
    <row r="1136" spans="1:4" x14ac:dyDescent="0.25">
      <c r="A1136" s="16">
        <v>42313</v>
      </c>
      <c r="B1136" s="56">
        <v>0</v>
      </c>
      <c r="C1136" s="56">
        <v>0</v>
      </c>
      <c r="D1136" s="56">
        <f t="shared" si="17"/>
        <v>0</v>
      </c>
    </row>
    <row r="1137" spans="1:4" x14ac:dyDescent="0.25">
      <c r="A1137" s="16">
        <v>42314</v>
      </c>
      <c r="B1137" s="56">
        <v>-1.1574074074074401E-3</v>
      </c>
      <c r="C1137" s="56">
        <v>-1.1574074074073299E-3</v>
      </c>
      <c r="D1137" s="56">
        <f t="shared" si="17"/>
        <v>-1.1015494072452725E-16</v>
      </c>
    </row>
    <row r="1138" spans="1:4" x14ac:dyDescent="0.25">
      <c r="A1138" s="16">
        <v>42317</v>
      </c>
      <c r="B1138" s="56">
        <v>0</v>
      </c>
      <c r="C1138" s="56">
        <v>0</v>
      </c>
      <c r="D1138" s="56">
        <f t="shared" si="17"/>
        <v>0</v>
      </c>
    </row>
    <row r="1139" spans="1:4" x14ac:dyDescent="0.25">
      <c r="A1139" s="16">
        <v>42318</v>
      </c>
      <c r="B1139" s="56">
        <v>-1.1587485515645E-3</v>
      </c>
      <c r="C1139" s="56">
        <v>-1.1587485515645E-3</v>
      </c>
      <c r="D1139" s="56">
        <f t="shared" si="17"/>
        <v>0</v>
      </c>
    </row>
    <row r="1140" spans="1:4" x14ac:dyDescent="0.25">
      <c r="A1140" s="16">
        <v>42319</v>
      </c>
      <c r="B1140" s="56">
        <v>1.16009280742468E-3</v>
      </c>
      <c r="C1140" s="56">
        <v>1.16009280742468E-3</v>
      </c>
      <c r="D1140" s="56">
        <f t="shared" si="17"/>
        <v>0</v>
      </c>
    </row>
    <row r="1141" spans="1:4" x14ac:dyDescent="0.25">
      <c r="A1141" s="16">
        <v>42320</v>
      </c>
      <c r="B1141" s="56">
        <v>-1.1587485515645E-3</v>
      </c>
      <c r="C1141" s="56">
        <v>-1.1587485515645E-3</v>
      </c>
      <c r="D1141" s="56">
        <f t="shared" si="17"/>
        <v>0</v>
      </c>
    </row>
    <row r="1142" spans="1:4" x14ac:dyDescent="0.25">
      <c r="A1142" s="16">
        <v>42321</v>
      </c>
      <c r="B1142" s="56">
        <v>1.16009280742468E-3</v>
      </c>
      <c r="C1142" s="56">
        <v>1.16009280742468E-3</v>
      </c>
      <c r="D1142" s="56">
        <f t="shared" si="17"/>
        <v>0</v>
      </c>
    </row>
    <row r="1143" spans="1:4" x14ac:dyDescent="0.25">
      <c r="A1143" s="16">
        <v>42324</v>
      </c>
      <c r="B1143" s="56">
        <v>-1.1587485515645E-3</v>
      </c>
      <c r="C1143" s="56">
        <v>-1.1587485515645E-3</v>
      </c>
      <c r="D1143" s="56">
        <f t="shared" si="17"/>
        <v>0</v>
      </c>
    </row>
    <row r="1144" spans="1:4" x14ac:dyDescent="0.25">
      <c r="A1144" s="16">
        <v>42325</v>
      </c>
      <c r="B1144" s="56">
        <v>-1.1600928074245701E-3</v>
      </c>
      <c r="C1144" s="56">
        <v>-1.1600928074245701E-3</v>
      </c>
      <c r="D1144" s="56">
        <f t="shared" si="17"/>
        <v>0</v>
      </c>
    </row>
    <row r="1145" spans="1:4" x14ac:dyDescent="0.25">
      <c r="A1145" s="16">
        <v>42326</v>
      </c>
      <c r="B1145" s="56">
        <v>-1.16144018583042E-3</v>
      </c>
      <c r="C1145" s="56">
        <v>-1.16144018583042E-3</v>
      </c>
      <c r="D1145" s="56">
        <f t="shared" si="17"/>
        <v>0</v>
      </c>
    </row>
    <row r="1146" spans="1:4" x14ac:dyDescent="0.25">
      <c r="A1146" s="16">
        <v>42327</v>
      </c>
      <c r="B1146" s="56">
        <v>-1.1627906976744401E-3</v>
      </c>
      <c r="C1146" s="56">
        <v>-1.1627906976744401E-3</v>
      </c>
      <c r="D1146" s="56">
        <f t="shared" si="17"/>
        <v>0</v>
      </c>
    </row>
    <row r="1147" spans="1:4" x14ac:dyDescent="0.25">
      <c r="A1147" s="16">
        <v>42328</v>
      </c>
      <c r="B1147" s="56">
        <v>-1.1641443538998901E-3</v>
      </c>
      <c r="C1147" s="56">
        <v>-1.1641443538998901E-3</v>
      </c>
      <c r="D1147" s="56">
        <f t="shared" si="17"/>
        <v>0</v>
      </c>
    </row>
    <row r="1148" spans="1:4" x14ac:dyDescent="0.25">
      <c r="A1148" s="16">
        <v>42331</v>
      </c>
      <c r="B1148" s="56">
        <v>-2.3310023310023601E-3</v>
      </c>
      <c r="C1148" s="56">
        <v>-2.3310023310022499E-3</v>
      </c>
      <c r="D1148" s="56">
        <f t="shared" si="17"/>
        <v>-1.1015494072452725E-16</v>
      </c>
    </row>
    <row r="1149" spans="1:4" x14ac:dyDescent="0.25">
      <c r="A1149" s="16">
        <v>42332</v>
      </c>
      <c r="B1149" s="56">
        <v>-1.1682242990653799E-3</v>
      </c>
      <c r="C1149" s="56">
        <v>-1.1682242990653799E-3</v>
      </c>
      <c r="D1149" s="56">
        <f t="shared" si="17"/>
        <v>0</v>
      </c>
    </row>
    <row r="1150" spans="1:4" x14ac:dyDescent="0.25">
      <c r="A1150" s="16">
        <v>42333</v>
      </c>
      <c r="B1150" s="56">
        <v>-2.3391812865498599E-3</v>
      </c>
      <c r="C1150" s="56">
        <v>-2.3391812865498599E-3</v>
      </c>
      <c r="D1150" s="56">
        <f t="shared" si="17"/>
        <v>0</v>
      </c>
    </row>
    <row r="1151" spans="1:4" x14ac:dyDescent="0.25">
      <c r="A1151" s="16">
        <v>42335</v>
      </c>
      <c r="B1151" s="56">
        <v>0</v>
      </c>
      <c r="C1151" s="56">
        <v>0</v>
      </c>
      <c r="D1151" s="56">
        <f t="shared" si="17"/>
        <v>0</v>
      </c>
    </row>
    <row r="1152" spans="1:4" x14ac:dyDescent="0.25">
      <c r="A1152" s="16">
        <v>42338</v>
      </c>
      <c r="B1152" s="56">
        <v>-1.1723329425557E-3</v>
      </c>
      <c r="C1152" s="56">
        <v>-1.1723329425557E-3</v>
      </c>
      <c r="D1152" s="56">
        <f t="shared" si="17"/>
        <v>0</v>
      </c>
    </row>
    <row r="1153" spans="1:4" x14ac:dyDescent="0.25">
      <c r="A1153" s="16">
        <v>42339</v>
      </c>
      <c r="B1153" s="56">
        <v>-1.1737089201877501E-3</v>
      </c>
      <c r="C1153" s="56">
        <v>-1.1737089201877501E-3</v>
      </c>
      <c r="D1153" s="56">
        <f t="shared" si="17"/>
        <v>0</v>
      </c>
    </row>
    <row r="1154" spans="1:4" x14ac:dyDescent="0.25">
      <c r="A1154" s="16">
        <v>42340</v>
      </c>
      <c r="B1154" s="56">
        <v>-1.17508813160982E-3</v>
      </c>
      <c r="C1154" s="56">
        <v>-1.17508813160982E-3</v>
      </c>
      <c r="D1154" s="56">
        <f t="shared" ref="D1154:D1217" si="18">B1154-C1154</f>
        <v>0</v>
      </c>
    </row>
    <row r="1155" spans="1:4" x14ac:dyDescent="0.25">
      <c r="A1155" s="16">
        <v>42341</v>
      </c>
      <c r="B1155" s="56">
        <v>-1.17647058823533E-3</v>
      </c>
      <c r="C1155" s="56">
        <v>-1.1764705882352201E-3</v>
      </c>
      <c r="D1155" s="56">
        <f t="shared" si="18"/>
        <v>-1.0993810029003015E-16</v>
      </c>
    </row>
    <row r="1156" spans="1:4" x14ac:dyDescent="0.25">
      <c r="A1156" s="16">
        <v>42342</v>
      </c>
      <c r="B1156" s="56">
        <v>-1.17785630153122E-3</v>
      </c>
      <c r="C1156" s="56">
        <v>-1.17785630153122E-3</v>
      </c>
      <c r="D1156" s="56">
        <f t="shared" si="18"/>
        <v>0</v>
      </c>
    </row>
    <row r="1157" spans="1:4" x14ac:dyDescent="0.25">
      <c r="A1157" s="16">
        <v>42345</v>
      </c>
      <c r="B1157" s="56">
        <v>-1.1792452830188299E-3</v>
      </c>
      <c r="C1157" s="56">
        <v>-1.1792452830188299E-3</v>
      </c>
      <c r="D1157" s="56">
        <f t="shared" si="18"/>
        <v>0</v>
      </c>
    </row>
    <row r="1158" spans="1:4" x14ac:dyDescent="0.25">
      <c r="A1158" s="16">
        <v>42346</v>
      </c>
      <c r="B1158" s="56">
        <v>-3.5419126328218899E-3</v>
      </c>
      <c r="C1158" s="56">
        <v>-3.5419126328218899E-3</v>
      </c>
      <c r="D1158" s="56">
        <f t="shared" si="18"/>
        <v>0</v>
      </c>
    </row>
    <row r="1159" spans="1:4" x14ac:dyDescent="0.25">
      <c r="A1159" s="16">
        <v>42347</v>
      </c>
      <c r="B1159" s="56">
        <v>1.1848341232227901E-3</v>
      </c>
      <c r="C1159" s="56">
        <v>1.1848341232227901E-3</v>
      </c>
      <c r="D1159" s="56">
        <f t="shared" si="18"/>
        <v>0</v>
      </c>
    </row>
    <row r="1160" spans="1:4" x14ac:dyDescent="0.25">
      <c r="A1160" s="16">
        <v>42348</v>
      </c>
      <c r="B1160" s="56">
        <v>-3.55029585798794E-3</v>
      </c>
      <c r="C1160" s="56">
        <v>-3.5502958579880502E-3</v>
      </c>
      <c r="D1160" s="56">
        <f t="shared" si="18"/>
        <v>1.1015494072452725E-16</v>
      </c>
    </row>
    <row r="1161" spans="1:4" x14ac:dyDescent="0.25">
      <c r="A1161" s="16">
        <v>42349</v>
      </c>
      <c r="B1161" s="56">
        <v>-1.18764845605701E-3</v>
      </c>
      <c r="C1161" s="56">
        <v>-1.18764845605701E-3</v>
      </c>
      <c r="D1161" s="56">
        <f t="shared" si="18"/>
        <v>0</v>
      </c>
    </row>
    <row r="1162" spans="1:4" x14ac:dyDescent="0.25">
      <c r="A1162" s="16">
        <v>42352</v>
      </c>
      <c r="B1162" s="56">
        <v>-2.3781212841854599E-3</v>
      </c>
      <c r="C1162" s="56">
        <v>-2.3781212841854599E-3</v>
      </c>
      <c r="D1162" s="56">
        <f t="shared" si="18"/>
        <v>0</v>
      </c>
    </row>
    <row r="1163" spans="1:4" x14ac:dyDescent="0.25">
      <c r="A1163" s="16">
        <v>42353</v>
      </c>
      <c r="B1163" s="56">
        <v>-2.38379022646029E-3</v>
      </c>
      <c r="C1163" s="56">
        <v>-2.3837902264601798E-3</v>
      </c>
      <c r="D1163" s="56">
        <f t="shared" si="18"/>
        <v>-1.1015494072452725E-16</v>
      </c>
    </row>
    <row r="1164" spans="1:4" x14ac:dyDescent="0.25">
      <c r="A1164" s="16">
        <v>42354</v>
      </c>
      <c r="B1164" s="56">
        <v>-1.1947431302270499E-3</v>
      </c>
      <c r="C1164" s="56">
        <v>-1.19474313022694E-3</v>
      </c>
      <c r="D1164" s="56">
        <f t="shared" si="18"/>
        <v>-1.0993810029003015E-16</v>
      </c>
    </row>
    <row r="1165" spans="1:4" x14ac:dyDescent="0.25">
      <c r="A1165" s="16">
        <v>42355</v>
      </c>
      <c r="B1165" s="56">
        <v>-1.19617224880386E-3</v>
      </c>
      <c r="C1165" s="56">
        <v>-1.1961722488037501E-3</v>
      </c>
      <c r="D1165" s="56">
        <f t="shared" si="18"/>
        <v>-1.0993810029003015E-16</v>
      </c>
    </row>
    <row r="1166" spans="1:4" x14ac:dyDescent="0.25">
      <c r="A1166" s="16">
        <v>42356</v>
      </c>
      <c r="B1166" s="56">
        <v>-1.1976047904191901E-3</v>
      </c>
      <c r="C1166" s="56">
        <v>-1.1976047904190799E-3</v>
      </c>
      <c r="D1166" s="56">
        <f t="shared" si="18"/>
        <v>-1.1015494072452725E-16</v>
      </c>
    </row>
    <row r="1167" spans="1:4" x14ac:dyDescent="0.25">
      <c r="A1167" s="16">
        <v>42359</v>
      </c>
      <c r="B1167" s="56">
        <v>0</v>
      </c>
      <c r="C1167" s="56">
        <v>0</v>
      </c>
      <c r="D1167" s="56">
        <f t="shared" si="18"/>
        <v>0</v>
      </c>
    </row>
    <row r="1168" spans="1:4" x14ac:dyDescent="0.25">
      <c r="A1168" s="16">
        <v>42360</v>
      </c>
      <c r="B1168" s="56">
        <v>0</v>
      </c>
      <c r="C1168" s="56">
        <v>0</v>
      </c>
      <c r="D1168" s="56">
        <f t="shared" si="18"/>
        <v>0</v>
      </c>
    </row>
    <row r="1169" spans="1:4" x14ac:dyDescent="0.25">
      <c r="A1169" s="16">
        <v>42361</v>
      </c>
      <c r="B1169" s="56">
        <v>-1.19904076738608E-3</v>
      </c>
      <c r="C1169" s="56">
        <v>-1.19904076738608E-3</v>
      </c>
      <c r="D1169" s="56">
        <f t="shared" si="18"/>
        <v>0</v>
      </c>
    </row>
    <row r="1170" spans="1:4" x14ac:dyDescent="0.25">
      <c r="A1170" s="16">
        <v>42362</v>
      </c>
      <c r="B1170" s="56">
        <v>0</v>
      </c>
      <c r="C1170" s="56">
        <v>0</v>
      </c>
      <c r="D1170" s="56">
        <f t="shared" si="18"/>
        <v>0</v>
      </c>
    </row>
    <row r="1171" spans="1:4" x14ac:dyDescent="0.25">
      <c r="A1171" s="16">
        <v>42366</v>
      </c>
      <c r="B1171" s="56">
        <v>0</v>
      </c>
      <c r="C1171" s="56">
        <v>0</v>
      </c>
      <c r="D1171" s="56">
        <f t="shared" si="18"/>
        <v>0</v>
      </c>
    </row>
    <row r="1172" spans="1:4" x14ac:dyDescent="0.25">
      <c r="A1172" s="16">
        <v>42367</v>
      </c>
      <c r="B1172" s="56">
        <v>1.2004801920768599E-3</v>
      </c>
      <c r="C1172" s="56">
        <v>1.2004801920768599E-3</v>
      </c>
      <c r="D1172" s="56">
        <f t="shared" si="18"/>
        <v>0</v>
      </c>
    </row>
    <row r="1173" spans="1:4" s="60" customFormat="1" x14ac:dyDescent="0.25">
      <c r="A1173" s="59">
        <v>42368</v>
      </c>
      <c r="B1173" s="58">
        <v>-3.4986762300648301E-4</v>
      </c>
      <c r="C1173" s="58">
        <v>-8.3932853717027002E-3</v>
      </c>
      <c r="D1173" s="58">
        <f t="shared" si="18"/>
        <v>8.0434177486962168E-3</v>
      </c>
    </row>
    <row r="1174" spans="1:4" x14ac:dyDescent="0.25">
      <c r="A1174" s="16">
        <v>42369</v>
      </c>
      <c r="B1174" s="56">
        <v>-1.2091899444873801E-3</v>
      </c>
      <c r="C1174" s="56">
        <v>-1.2091898428052701E-3</v>
      </c>
      <c r="D1174" s="56">
        <f t="shared" si="18"/>
        <v>-1.0168210999757232E-10</v>
      </c>
    </row>
    <row r="1175" spans="1:4" x14ac:dyDescent="0.25">
      <c r="A1175" s="16">
        <v>42373</v>
      </c>
      <c r="B1175" s="56">
        <v>-2.42130750605318E-3</v>
      </c>
      <c r="C1175" s="56">
        <v>-2.42130750605318E-3</v>
      </c>
      <c r="D1175" s="56">
        <f t="shared" si="18"/>
        <v>0</v>
      </c>
    </row>
    <row r="1176" spans="1:4" x14ac:dyDescent="0.25">
      <c r="A1176" s="16">
        <v>42374</v>
      </c>
      <c r="B1176" s="56">
        <v>-3.64077669902907E-3</v>
      </c>
      <c r="C1176" s="56">
        <v>-3.64077669902907E-3</v>
      </c>
      <c r="D1176" s="56">
        <f t="shared" si="18"/>
        <v>0</v>
      </c>
    </row>
    <row r="1177" spans="1:4" x14ac:dyDescent="0.25">
      <c r="A1177" s="16">
        <v>42375</v>
      </c>
      <c r="B1177" s="56">
        <v>0</v>
      </c>
      <c r="C1177" s="56">
        <v>0</v>
      </c>
      <c r="D1177" s="56">
        <f t="shared" si="18"/>
        <v>0</v>
      </c>
    </row>
    <row r="1178" spans="1:4" x14ac:dyDescent="0.25">
      <c r="A1178" s="16">
        <v>42376</v>
      </c>
      <c r="B1178" s="56">
        <v>-2.4360535931791101E-3</v>
      </c>
      <c r="C1178" s="56">
        <v>-2.4360535931792198E-3</v>
      </c>
      <c r="D1178" s="56">
        <f t="shared" si="18"/>
        <v>1.0972125985553305E-16</v>
      </c>
    </row>
    <row r="1179" spans="1:4" x14ac:dyDescent="0.25">
      <c r="A1179" s="16">
        <v>42377</v>
      </c>
      <c r="B1179" s="56">
        <v>0</v>
      </c>
      <c r="C1179" s="56">
        <v>0</v>
      </c>
      <c r="D1179" s="56">
        <f t="shared" si="18"/>
        <v>0</v>
      </c>
    </row>
    <row r="1180" spans="1:4" x14ac:dyDescent="0.25">
      <c r="A1180" s="16">
        <v>42380</v>
      </c>
      <c r="B1180" s="56">
        <v>-1.2210012210012199E-3</v>
      </c>
      <c r="C1180" s="56">
        <v>-1.2210012210012199E-3</v>
      </c>
      <c r="D1180" s="56">
        <f t="shared" si="18"/>
        <v>0</v>
      </c>
    </row>
    <row r="1181" spans="1:4" x14ac:dyDescent="0.25">
      <c r="A1181" s="16">
        <v>42381</v>
      </c>
      <c r="B1181" s="56">
        <v>0</v>
      </c>
      <c r="C1181" s="56">
        <v>0</v>
      </c>
      <c r="D1181" s="56">
        <f t="shared" si="18"/>
        <v>0</v>
      </c>
    </row>
    <row r="1182" spans="1:4" x14ac:dyDescent="0.25">
      <c r="A1182" s="16">
        <v>42382</v>
      </c>
      <c r="B1182" s="56">
        <v>-1.22249388753037E-3</v>
      </c>
      <c r="C1182" s="56">
        <v>-1.2224938875304799E-3</v>
      </c>
      <c r="D1182" s="56">
        <f t="shared" si="18"/>
        <v>1.0993810029003015E-16</v>
      </c>
    </row>
    <row r="1183" spans="1:4" x14ac:dyDescent="0.25">
      <c r="A1183" s="16">
        <v>42383</v>
      </c>
      <c r="B1183" s="56">
        <v>-2.4479804161565699E-3</v>
      </c>
      <c r="C1183" s="56">
        <v>-2.4479804161565699E-3</v>
      </c>
      <c r="D1183" s="56">
        <f t="shared" si="18"/>
        <v>0</v>
      </c>
    </row>
    <row r="1184" spans="1:4" x14ac:dyDescent="0.25">
      <c r="A1184" s="16">
        <v>42384</v>
      </c>
      <c r="B1184" s="56">
        <v>-3.68098159509211E-3</v>
      </c>
      <c r="C1184" s="56">
        <v>-3.68098159509211E-3</v>
      </c>
      <c r="D1184" s="56">
        <f t="shared" si="18"/>
        <v>0</v>
      </c>
    </row>
    <row r="1185" spans="1:4" x14ac:dyDescent="0.25">
      <c r="A1185" s="16">
        <v>42388</v>
      </c>
      <c r="B1185" s="56">
        <v>-4.9261083743842296E-3</v>
      </c>
      <c r="C1185" s="56">
        <v>-4.9261083743841203E-3</v>
      </c>
      <c r="D1185" s="56">
        <f t="shared" si="18"/>
        <v>-1.0928757898653885E-16</v>
      </c>
    </row>
    <row r="1186" spans="1:4" x14ac:dyDescent="0.25">
      <c r="A1186" s="16">
        <v>42389</v>
      </c>
      <c r="B1186" s="56">
        <v>-3.7128712871286099E-3</v>
      </c>
      <c r="C1186" s="56">
        <v>-3.7128712871286099E-3</v>
      </c>
      <c r="D1186" s="56">
        <f t="shared" si="18"/>
        <v>0</v>
      </c>
    </row>
    <row r="1187" spans="1:4" x14ac:dyDescent="0.25">
      <c r="A1187" s="16">
        <v>42390</v>
      </c>
      <c r="B1187" s="56">
        <v>-1.2422360248449699E-3</v>
      </c>
      <c r="C1187" s="56">
        <v>-1.2422360248449699E-3</v>
      </c>
      <c r="D1187" s="56">
        <f t="shared" si="18"/>
        <v>0</v>
      </c>
    </row>
    <row r="1188" spans="1:4" x14ac:dyDescent="0.25">
      <c r="A1188" s="16">
        <v>42391</v>
      </c>
      <c r="B1188" s="56">
        <v>-1.24378109452739E-3</v>
      </c>
      <c r="C1188" s="56">
        <v>-1.24378109452739E-3</v>
      </c>
      <c r="D1188" s="56">
        <f t="shared" si="18"/>
        <v>0</v>
      </c>
    </row>
    <row r="1189" spans="1:4" x14ac:dyDescent="0.25">
      <c r="A1189" s="16">
        <v>42394</v>
      </c>
      <c r="B1189" s="56">
        <v>1.2453300124533101E-3</v>
      </c>
      <c r="C1189" s="56">
        <v>1.2453300124533101E-3</v>
      </c>
      <c r="D1189" s="56">
        <f t="shared" si="18"/>
        <v>0</v>
      </c>
    </row>
    <row r="1190" spans="1:4" x14ac:dyDescent="0.25">
      <c r="A1190" s="16">
        <v>42395</v>
      </c>
      <c r="B1190" s="56">
        <v>0</v>
      </c>
      <c r="C1190" s="56">
        <v>0</v>
      </c>
      <c r="D1190" s="56">
        <f t="shared" si="18"/>
        <v>0</v>
      </c>
    </row>
    <row r="1191" spans="1:4" x14ac:dyDescent="0.25">
      <c r="A1191" s="16">
        <v>42396</v>
      </c>
      <c r="B1191" s="56">
        <v>0</v>
      </c>
      <c r="C1191" s="56">
        <v>0</v>
      </c>
      <c r="D1191" s="56">
        <f t="shared" si="18"/>
        <v>0</v>
      </c>
    </row>
    <row r="1192" spans="1:4" x14ac:dyDescent="0.25">
      <c r="A1192" s="16">
        <v>42397</v>
      </c>
      <c r="B1192" s="56">
        <v>-6.2189054726365899E-3</v>
      </c>
      <c r="C1192" s="56">
        <v>-6.2189054726367E-3</v>
      </c>
      <c r="D1192" s="56">
        <f t="shared" si="18"/>
        <v>1.1015494072452725E-16</v>
      </c>
    </row>
    <row r="1193" spans="1:4" x14ac:dyDescent="0.25">
      <c r="A1193" s="16">
        <v>42398</v>
      </c>
      <c r="B1193" s="56">
        <v>1.25156445556951E-3</v>
      </c>
      <c r="C1193" s="56">
        <v>1.25156445556951E-3</v>
      </c>
      <c r="D1193" s="56">
        <f t="shared" si="18"/>
        <v>0</v>
      </c>
    </row>
    <row r="1194" spans="1:4" x14ac:dyDescent="0.25">
      <c r="A1194" s="16">
        <v>42401</v>
      </c>
      <c r="B1194" s="56">
        <v>-1.25000000000008E-3</v>
      </c>
      <c r="C1194" s="56">
        <v>-1.2499999999999701E-3</v>
      </c>
      <c r="D1194" s="56">
        <f t="shared" si="18"/>
        <v>-1.0993810029003015E-16</v>
      </c>
    </row>
    <row r="1195" spans="1:4" x14ac:dyDescent="0.25">
      <c r="A1195" s="16">
        <v>42402</v>
      </c>
      <c r="B1195" s="56">
        <v>-3.7546933667085302E-3</v>
      </c>
      <c r="C1195" s="56">
        <v>-3.7546933667084201E-3</v>
      </c>
      <c r="D1195" s="56">
        <f t="shared" si="18"/>
        <v>-1.1015494072452725E-16</v>
      </c>
    </row>
    <row r="1196" spans="1:4" x14ac:dyDescent="0.25">
      <c r="A1196" s="16">
        <v>42403</v>
      </c>
      <c r="B1196" s="56">
        <v>1.2562814070351501E-3</v>
      </c>
      <c r="C1196" s="56">
        <v>1.2562814070351501E-3</v>
      </c>
      <c r="D1196" s="56">
        <f t="shared" si="18"/>
        <v>0</v>
      </c>
    </row>
    <row r="1197" spans="1:4" x14ac:dyDescent="0.25">
      <c r="A1197" s="16">
        <v>42404</v>
      </c>
      <c r="B1197" s="56">
        <v>-1.25470514429116E-3</v>
      </c>
      <c r="C1197" s="56">
        <v>-1.2547051442910501E-3</v>
      </c>
      <c r="D1197" s="56">
        <f t="shared" si="18"/>
        <v>-1.0993810029003015E-16</v>
      </c>
    </row>
    <row r="1198" spans="1:4" x14ac:dyDescent="0.25">
      <c r="A1198" s="16">
        <v>42405</v>
      </c>
      <c r="B1198" s="56">
        <v>-1.25628140703526E-3</v>
      </c>
      <c r="C1198" s="56">
        <v>-1.2562814070351501E-3</v>
      </c>
      <c r="D1198" s="56">
        <f t="shared" si="18"/>
        <v>-1.0993810029003015E-16</v>
      </c>
    </row>
    <row r="1199" spans="1:4" x14ac:dyDescent="0.25">
      <c r="A1199" s="16">
        <v>42408</v>
      </c>
      <c r="B1199" s="56">
        <v>-5.0314465408805003E-3</v>
      </c>
      <c r="C1199" s="56">
        <v>-5.0314465408805003E-3</v>
      </c>
      <c r="D1199" s="56">
        <f t="shared" si="18"/>
        <v>0</v>
      </c>
    </row>
    <row r="1200" spans="1:4" x14ac:dyDescent="0.25">
      <c r="A1200" s="16">
        <v>42409</v>
      </c>
      <c r="B1200" s="56">
        <v>-5.0568900126422003E-3</v>
      </c>
      <c r="C1200" s="56">
        <v>-5.0568900126422003E-3</v>
      </c>
      <c r="D1200" s="56">
        <f t="shared" si="18"/>
        <v>0</v>
      </c>
    </row>
    <row r="1201" spans="1:4" x14ac:dyDescent="0.25">
      <c r="A1201" s="16">
        <v>42410</v>
      </c>
      <c r="B1201" s="56">
        <v>-1.27064803049537E-3</v>
      </c>
      <c r="C1201" s="56">
        <v>-1.2706480304954799E-3</v>
      </c>
      <c r="D1201" s="56">
        <f t="shared" si="18"/>
        <v>1.0993810029003015E-16</v>
      </c>
    </row>
    <row r="1202" spans="1:4" x14ac:dyDescent="0.25">
      <c r="A1202" s="16">
        <v>42411</v>
      </c>
      <c r="B1202" s="56">
        <v>-6.3613231552165396E-3</v>
      </c>
      <c r="C1202" s="56">
        <v>-6.3613231552164303E-3</v>
      </c>
      <c r="D1202" s="56">
        <f t="shared" si="18"/>
        <v>-1.0928757898653885E-16</v>
      </c>
    </row>
    <row r="1203" spans="1:4" x14ac:dyDescent="0.25">
      <c r="A1203" s="16">
        <v>42412</v>
      </c>
      <c r="B1203" s="56">
        <v>2.5608194622279701E-3</v>
      </c>
      <c r="C1203" s="56">
        <v>2.5608194622279701E-3</v>
      </c>
      <c r="D1203" s="56">
        <f t="shared" si="18"/>
        <v>0</v>
      </c>
    </row>
    <row r="1204" spans="1:4" x14ac:dyDescent="0.25">
      <c r="A1204" s="16">
        <v>42416</v>
      </c>
      <c r="B1204" s="56">
        <v>0</v>
      </c>
      <c r="C1204" s="56">
        <v>0</v>
      </c>
      <c r="D1204" s="56">
        <f t="shared" si="18"/>
        <v>0</v>
      </c>
    </row>
    <row r="1205" spans="1:4" x14ac:dyDescent="0.25">
      <c r="A1205" s="16">
        <v>42417</v>
      </c>
      <c r="B1205" s="56">
        <v>0</v>
      </c>
      <c r="C1205" s="56">
        <v>0</v>
      </c>
      <c r="D1205" s="56">
        <f t="shared" si="18"/>
        <v>0</v>
      </c>
    </row>
    <row r="1206" spans="1:4" x14ac:dyDescent="0.25">
      <c r="A1206" s="16">
        <v>42418</v>
      </c>
      <c r="B1206" s="56">
        <v>-1.2771392081735199E-3</v>
      </c>
      <c r="C1206" s="56">
        <v>-1.2771392081736301E-3</v>
      </c>
      <c r="D1206" s="56">
        <f t="shared" si="18"/>
        <v>1.1015494072452725E-16</v>
      </c>
    </row>
    <row r="1207" spans="1:4" x14ac:dyDescent="0.25">
      <c r="A1207" s="16">
        <v>42419</v>
      </c>
      <c r="B1207" s="56">
        <v>-1.2787723785167E-3</v>
      </c>
      <c r="C1207" s="56">
        <v>-1.2787723785167E-3</v>
      </c>
      <c r="D1207" s="56">
        <f t="shared" si="18"/>
        <v>0</v>
      </c>
    </row>
    <row r="1208" spans="1:4" x14ac:dyDescent="0.25">
      <c r="A1208" s="16">
        <v>42422</v>
      </c>
      <c r="B1208" s="56">
        <v>-1.28040973111376E-3</v>
      </c>
      <c r="C1208" s="56">
        <v>-1.2804097311138699E-3</v>
      </c>
      <c r="D1208" s="56">
        <f t="shared" si="18"/>
        <v>1.0993810029003015E-16</v>
      </c>
    </row>
    <row r="1209" spans="1:4" x14ac:dyDescent="0.25">
      <c r="A1209" s="16">
        <v>42423</v>
      </c>
      <c r="B1209" s="56">
        <v>-1.2820512820512801E-3</v>
      </c>
      <c r="C1209" s="56">
        <v>-1.2820512820512801E-3</v>
      </c>
      <c r="D1209" s="56">
        <f t="shared" si="18"/>
        <v>0</v>
      </c>
    </row>
    <row r="1210" spans="1:4" x14ac:dyDescent="0.25">
      <c r="A1210" s="16">
        <v>42424</v>
      </c>
      <c r="B1210" s="56">
        <v>-3.8510911424902701E-3</v>
      </c>
      <c r="C1210" s="56">
        <v>-3.8510911424903798E-3</v>
      </c>
      <c r="D1210" s="56">
        <f t="shared" si="18"/>
        <v>1.0972125985553305E-16</v>
      </c>
    </row>
    <row r="1211" spans="1:4" x14ac:dyDescent="0.25">
      <c r="A1211" s="16">
        <v>42425</v>
      </c>
      <c r="B1211" s="56">
        <v>2.5773195876288599E-3</v>
      </c>
      <c r="C1211" s="56">
        <v>2.5773195876288599E-3</v>
      </c>
      <c r="D1211" s="56">
        <f t="shared" si="18"/>
        <v>0</v>
      </c>
    </row>
    <row r="1212" spans="1:4" x14ac:dyDescent="0.25">
      <c r="A1212" s="16">
        <v>42426</v>
      </c>
      <c r="B1212" s="56">
        <v>-1.2853470437018701E-3</v>
      </c>
      <c r="C1212" s="56">
        <v>-1.2853470437018701E-3</v>
      </c>
      <c r="D1212" s="56">
        <f t="shared" si="18"/>
        <v>0</v>
      </c>
    </row>
    <row r="1213" spans="1:4" x14ac:dyDescent="0.25">
      <c r="A1213" s="16">
        <v>42429</v>
      </c>
      <c r="B1213" s="56">
        <v>1.2870012870014301E-3</v>
      </c>
      <c r="C1213" s="56">
        <v>1.2870012870014301E-3</v>
      </c>
      <c r="D1213" s="56">
        <f t="shared" si="18"/>
        <v>0</v>
      </c>
    </row>
    <row r="1214" spans="1:4" x14ac:dyDescent="0.25">
      <c r="A1214" s="16">
        <v>42430</v>
      </c>
      <c r="B1214" s="56">
        <v>3.85604113110527E-3</v>
      </c>
      <c r="C1214" s="56">
        <v>3.85604113110527E-3</v>
      </c>
      <c r="D1214" s="56">
        <f t="shared" si="18"/>
        <v>0</v>
      </c>
    </row>
    <row r="1215" spans="1:4" x14ac:dyDescent="0.25">
      <c r="A1215" s="16">
        <v>42431</v>
      </c>
      <c r="B1215" s="56">
        <v>0</v>
      </c>
      <c r="C1215" s="56">
        <v>0</v>
      </c>
      <c r="D1215" s="56">
        <f t="shared" si="18"/>
        <v>0</v>
      </c>
    </row>
    <row r="1216" spans="1:4" x14ac:dyDescent="0.25">
      <c r="A1216" s="16">
        <v>42432</v>
      </c>
      <c r="B1216" s="56">
        <v>-1.28040973111376E-3</v>
      </c>
      <c r="C1216" s="56">
        <v>-1.2804097311138699E-3</v>
      </c>
      <c r="D1216" s="56">
        <f t="shared" si="18"/>
        <v>1.0993810029003015E-16</v>
      </c>
    </row>
    <row r="1217" spans="1:4" x14ac:dyDescent="0.25">
      <c r="A1217" s="16">
        <v>42433</v>
      </c>
      <c r="B1217" s="56">
        <v>1.2820512820512801E-3</v>
      </c>
      <c r="C1217" s="56">
        <v>1.2820512820512801E-3</v>
      </c>
      <c r="D1217" s="56">
        <f t="shared" si="18"/>
        <v>0</v>
      </c>
    </row>
    <row r="1218" spans="1:4" x14ac:dyDescent="0.25">
      <c r="A1218" s="16">
        <v>42436</v>
      </c>
      <c r="B1218" s="56">
        <v>5.1216389244559402E-3</v>
      </c>
      <c r="C1218" s="56">
        <v>5.1216389244559402E-3</v>
      </c>
      <c r="D1218" s="56">
        <f t="shared" ref="D1218:D1251" si="19">B1218-C1218</f>
        <v>0</v>
      </c>
    </row>
    <row r="1219" spans="1:4" x14ac:dyDescent="0.25">
      <c r="A1219" s="16">
        <v>42437</v>
      </c>
      <c r="B1219" s="56">
        <v>-3.8216560509553E-3</v>
      </c>
      <c r="C1219" s="56">
        <v>-3.8216560509553E-3</v>
      </c>
      <c r="D1219" s="56">
        <f t="shared" si="19"/>
        <v>0</v>
      </c>
    </row>
    <row r="1220" spans="1:4" x14ac:dyDescent="0.25">
      <c r="A1220" s="16">
        <v>42438</v>
      </c>
      <c r="B1220" s="56">
        <v>-5.1150895140664697E-3</v>
      </c>
      <c r="C1220" s="56">
        <v>-5.1150895140664697E-3</v>
      </c>
      <c r="D1220" s="56">
        <f t="shared" si="19"/>
        <v>0</v>
      </c>
    </row>
    <row r="1221" spans="1:4" x14ac:dyDescent="0.25">
      <c r="A1221" s="16">
        <v>42439</v>
      </c>
      <c r="B1221" s="56">
        <v>-2.5706940874037402E-3</v>
      </c>
      <c r="C1221" s="56">
        <v>-2.57069408740362E-3</v>
      </c>
      <c r="D1221" s="56">
        <f t="shared" si="19"/>
        <v>-1.2012960071139389E-16</v>
      </c>
    </row>
    <row r="1222" spans="1:4" x14ac:dyDescent="0.25">
      <c r="A1222" s="16">
        <v>42440</v>
      </c>
      <c r="B1222" s="56">
        <v>2.5773195876288599E-3</v>
      </c>
      <c r="C1222" s="56">
        <v>2.5773195876288599E-3</v>
      </c>
      <c r="D1222" s="56">
        <f t="shared" si="19"/>
        <v>0</v>
      </c>
    </row>
    <row r="1223" spans="1:4" x14ac:dyDescent="0.25">
      <c r="A1223" s="16">
        <v>42443</v>
      </c>
      <c r="B1223" s="56">
        <v>0</v>
      </c>
      <c r="C1223" s="56">
        <v>0</v>
      </c>
      <c r="D1223" s="56">
        <f t="shared" si="19"/>
        <v>0</v>
      </c>
    </row>
    <row r="1224" spans="1:4" x14ac:dyDescent="0.25">
      <c r="A1224" s="16">
        <v>42444</v>
      </c>
      <c r="B1224" s="56">
        <v>0</v>
      </c>
      <c r="C1224" s="56">
        <v>0</v>
      </c>
      <c r="D1224" s="56">
        <f t="shared" si="19"/>
        <v>0</v>
      </c>
    </row>
    <row r="1225" spans="1:4" x14ac:dyDescent="0.25">
      <c r="A1225" s="16">
        <v>42445</v>
      </c>
      <c r="B1225" s="56">
        <v>0</v>
      </c>
      <c r="C1225" s="56">
        <v>0</v>
      </c>
      <c r="D1225" s="56">
        <f t="shared" si="19"/>
        <v>0</v>
      </c>
    </row>
    <row r="1226" spans="1:4" x14ac:dyDescent="0.25">
      <c r="A1226" s="16">
        <v>42446</v>
      </c>
      <c r="B1226" s="56">
        <v>-1.2853470437018701E-3</v>
      </c>
      <c r="C1226" s="56">
        <v>-1.2853470437018701E-3</v>
      </c>
      <c r="D1226" s="56">
        <f t="shared" si="19"/>
        <v>0</v>
      </c>
    </row>
    <row r="1227" spans="1:4" x14ac:dyDescent="0.25">
      <c r="A1227" s="16">
        <v>42447</v>
      </c>
      <c r="B1227" s="56">
        <v>1.2870012870014301E-3</v>
      </c>
      <c r="C1227" s="56">
        <v>1.2870012870014301E-3</v>
      </c>
      <c r="D1227" s="56">
        <f t="shared" si="19"/>
        <v>0</v>
      </c>
    </row>
    <row r="1228" spans="1:4" x14ac:dyDescent="0.25">
      <c r="A1228" s="16">
        <v>42450</v>
      </c>
      <c r="B1228" s="56">
        <v>-3.85604113110527E-3</v>
      </c>
      <c r="C1228" s="56">
        <v>-3.8560411311053802E-3</v>
      </c>
      <c r="D1228" s="56">
        <f t="shared" si="19"/>
        <v>1.1015494072452725E-16</v>
      </c>
    </row>
    <row r="1229" spans="1:4" x14ac:dyDescent="0.25">
      <c r="A1229" s="16">
        <v>42451</v>
      </c>
      <c r="B1229" s="56">
        <v>-1.29032258064499E-3</v>
      </c>
      <c r="C1229" s="56">
        <v>-1.2903225806450999E-3</v>
      </c>
      <c r="D1229" s="56">
        <f t="shared" si="19"/>
        <v>1.0993810029003015E-16</v>
      </c>
    </row>
    <row r="1230" spans="1:4" x14ac:dyDescent="0.25">
      <c r="A1230" s="16">
        <v>42452</v>
      </c>
      <c r="B1230" s="56">
        <v>-1.2919896640825E-3</v>
      </c>
      <c r="C1230" s="56">
        <v>-1.29198966408262E-3</v>
      </c>
      <c r="D1230" s="56">
        <f t="shared" si="19"/>
        <v>1.1991276027689679E-16</v>
      </c>
    </row>
    <row r="1231" spans="1:4" x14ac:dyDescent="0.25">
      <c r="A1231" s="16">
        <v>42453</v>
      </c>
      <c r="B1231" s="56">
        <v>-1.2936610608020899E-3</v>
      </c>
      <c r="C1231" s="56">
        <v>-1.2936610608022001E-3</v>
      </c>
      <c r="D1231" s="56">
        <f t="shared" si="19"/>
        <v>1.1015494072452725E-16</v>
      </c>
    </row>
    <row r="1232" spans="1:4" x14ac:dyDescent="0.25">
      <c r="A1232" s="16">
        <v>42457</v>
      </c>
      <c r="B1232" s="56">
        <v>0</v>
      </c>
      <c r="C1232" s="56">
        <v>0</v>
      </c>
      <c r="D1232" s="56">
        <f t="shared" si="19"/>
        <v>0</v>
      </c>
    </row>
    <row r="1233" spans="1:4" x14ac:dyDescent="0.25">
      <c r="A1233" s="16">
        <v>42458</v>
      </c>
      <c r="B1233" s="56">
        <v>0</v>
      </c>
      <c r="C1233" s="56">
        <v>0</v>
      </c>
      <c r="D1233" s="56">
        <f t="shared" si="19"/>
        <v>0</v>
      </c>
    </row>
    <row r="1234" spans="1:4" s="60" customFormat="1" x14ac:dyDescent="0.25">
      <c r="A1234" s="59">
        <v>42459</v>
      </c>
      <c r="B1234" s="58">
        <v>5.3300376113307702E-4</v>
      </c>
      <c r="C1234" s="58">
        <v>-7.7720207253885202E-3</v>
      </c>
      <c r="D1234" s="58">
        <f t="shared" si="19"/>
        <v>8.3050244865215967E-3</v>
      </c>
    </row>
    <row r="1235" spans="1:4" x14ac:dyDescent="0.25">
      <c r="A1235" s="16">
        <v>42460</v>
      </c>
      <c r="B1235" s="56">
        <v>0</v>
      </c>
      <c r="C1235" s="56">
        <v>0</v>
      </c>
      <c r="D1235" s="56">
        <f t="shared" si="19"/>
        <v>0</v>
      </c>
    </row>
    <row r="1236" spans="1:4" x14ac:dyDescent="0.25">
      <c r="A1236" s="16">
        <v>42461</v>
      </c>
      <c r="B1236" s="56">
        <v>-1.3054830287204701E-3</v>
      </c>
      <c r="C1236" s="56">
        <v>-1.30548302872058E-3</v>
      </c>
      <c r="D1236" s="56">
        <f t="shared" si="19"/>
        <v>1.0993810029003015E-16</v>
      </c>
    </row>
    <row r="1237" spans="1:4" x14ac:dyDescent="0.25">
      <c r="A1237" s="16">
        <v>42464</v>
      </c>
      <c r="B1237" s="56">
        <v>0</v>
      </c>
      <c r="C1237" s="56">
        <v>0</v>
      </c>
      <c r="D1237" s="56">
        <f t="shared" si="19"/>
        <v>0</v>
      </c>
    </row>
    <row r="1238" spans="1:4" x14ac:dyDescent="0.25">
      <c r="A1238" s="16">
        <v>42465</v>
      </c>
      <c r="B1238" s="56">
        <v>0</v>
      </c>
      <c r="C1238" s="56">
        <v>0</v>
      </c>
      <c r="D1238" s="56">
        <f t="shared" si="19"/>
        <v>0</v>
      </c>
    </row>
    <row r="1239" spans="1:4" x14ac:dyDescent="0.25">
      <c r="A1239" s="16">
        <v>42466</v>
      </c>
      <c r="B1239" s="56">
        <v>0</v>
      </c>
      <c r="C1239" s="56">
        <v>0</v>
      </c>
      <c r="D1239" s="56">
        <f t="shared" si="19"/>
        <v>0</v>
      </c>
    </row>
    <row r="1240" spans="1:4" x14ac:dyDescent="0.25">
      <c r="A1240" s="16">
        <v>42467</v>
      </c>
      <c r="B1240" s="56">
        <v>2.6143790849673101E-3</v>
      </c>
      <c r="C1240" s="56">
        <v>2.6143790849673101E-3</v>
      </c>
      <c r="D1240" s="56">
        <f t="shared" si="19"/>
        <v>0</v>
      </c>
    </row>
    <row r="1241" spans="1:4" x14ac:dyDescent="0.25">
      <c r="A1241" s="16">
        <v>42468</v>
      </c>
      <c r="B1241" s="56">
        <v>-1.3037809647977699E-3</v>
      </c>
      <c r="C1241" s="56">
        <v>-1.3037809647978801E-3</v>
      </c>
      <c r="D1241" s="56">
        <f t="shared" si="19"/>
        <v>1.1015494072452725E-16</v>
      </c>
    </row>
    <row r="1242" spans="1:4" x14ac:dyDescent="0.25">
      <c r="A1242" s="16">
        <v>42471</v>
      </c>
      <c r="B1242" s="56">
        <v>-1.30548302872063E-2</v>
      </c>
      <c r="C1242" s="56">
        <v>-1.30548302872063E-2</v>
      </c>
      <c r="D1242" s="56">
        <f t="shared" si="19"/>
        <v>0</v>
      </c>
    </row>
    <row r="1243" spans="1:4" x14ac:dyDescent="0.25">
      <c r="A1243" s="16">
        <v>42472</v>
      </c>
      <c r="B1243" s="56">
        <v>0</v>
      </c>
      <c r="C1243" s="56">
        <v>0</v>
      </c>
      <c r="D1243" s="56">
        <f t="shared" si="19"/>
        <v>0</v>
      </c>
    </row>
    <row r="1244" spans="1:4" x14ac:dyDescent="0.25">
      <c r="A1244" s="16">
        <v>42473</v>
      </c>
      <c r="B1244" s="56">
        <v>0</v>
      </c>
      <c r="C1244" s="56">
        <v>0</v>
      </c>
      <c r="D1244" s="56">
        <f t="shared" si="19"/>
        <v>0</v>
      </c>
    </row>
    <row r="1245" spans="1:4" x14ac:dyDescent="0.25">
      <c r="A1245" s="16">
        <v>42474</v>
      </c>
      <c r="B1245" s="56">
        <v>2.6455026455027798E-3</v>
      </c>
      <c r="C1245" s="56">
        <v>2.6455026455027798E-3</v>
      </c>
      <c r="D1245" s="56">
        <f t="shared" si="19"/>
        <v>0</v>
      </c>
    </row>
    <row r="1246" spans="1:4" x14ac:dyDescent="0.25">
      <c r="A1246" s="16">
        <v>42475</v>
      </c>
      <c r="B1246" s="56">
        <v>0</v>
      </c>
      <c r="C1246" s="56">
        <v>0</v>
      </c>
      <c r="D1246" s="56">
        <f t="shared" si="19"/>
        <v>0</v>
      </c>
    </row>
    <row r="1247" spans="1:4" x14ac:dyDescent="0.25">
      <c r="A1247" s="16">
        <v>42478</v>
      </c>
      <c r="B1247" s="56">
        <v>2.6385224274405599E-3</v>
      </c>
      <c r="C1247" s="56">
        <v>2.6385224274405599E-3</v>
      </c>
      <c r="D1247" s="56">
        <f t="shared" si="19"/>
        <v>0</v>
      </c>
    </row>
    <row r="1248" spans="1:4" x14ac:dyDescent="0.25">
      <c r="A1248" s="16">
        <v>42479</v>
      </c>
      <c r="B1248" s="56">
        <v>1.3157894736843801E-3</v>
      </c>
      <c r="C1248" s="56">
        <v>1.3157894736843801E-3</v>
      </c>
      <c r="D1248" s="56">
        <f t="shared" si="19"/>
        <v>0</v>
      </c>
    </row>
    <row r="1249" spans="1:4" x14ac:dyDescent="0.25">
      <c r="A1249" s="16">
        <v>42480</v>
      </c>
      <c r="B1249" s="56">
        <v>0</v>
      </c>
      <c r="C1249" s="56">
        <v>0</v>
      </c>
      <c r="D1249" s="56">
        <f t="shared" si="19"/>
        <v>0</v>
      </c>
    </row>
    <row r="1250" spans="1:4" x14ac:dyDescent="0.25">
      <c r="A1250" s="16">
        <v>42481</v>
      </c>
      <c r="B1250" s="56">
        <v>2.6281208935610102E-3</v>
      </c>
      <c r="C1250" s="56">
        <v>2.6281208935610102E-3</v>
      </c>
      <c r="D1250" s="56">
        <f t="shared" si="19"/>
        <v>0</v>
      </c>
    </row>
    <row r="1251" spans="1:4" x14ac:dyDescent="0.25">
      <c r="A1251" s="16">
        <v>42482</v>
      </c>
      <c r="B1251" s="56">
        <v>1.3106159895151001E-3</v>
      </c>
      <c r="C1251" s="56">
        <v>1.3106159895151001E-3</v>
      </c>
      <c r="D1251" s="56">
        <f t="shared" si="19"/>
        <v>0</v>
      </c>
    </row>
  </sheetData>
  <conditionalFormatting sqref="D2:D1251">
    <cfRule type="cellIs" dxfId="1" priority="1" operator="lessThanOrEqual">
      <formula>-0.0001</formula>
    </cfRule>
    <cfRule type="cellIs" dxfId="0" priority="2" operator="greaterThanOrEqual">
      <formula>0.0001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230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width="15.7109375" customWidth="1"/>
    <col min="21" max="21" width="9.140625" customWidth="1"/>
  </cols>
  <sheetData>
    <row r="1" spans="2:2" s="7" customFormat="1" ht="30" customHeight="1" x14ac:dyDescent="0.5">
      <c r="B1" s="7" t="s">
        <v>2</v>
      </c>
    </row>
    <row r="2" spans="2:2" s="7" customFormat="1" ht="30" customHeight="1" x14ac:dyDescent="0.5">
      <c r="B2" s="7" t="s">
        <v>1</v>
      </c>
    </row>
    <row r="3" spans="2:2" ht="17.45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7.45" customHeight="1" x14ac:dyDescent="0.25"/>
    <row r="92" ht="17.45" customHeight="1" x14ac:dyDescent="0.25"/>
    <row r="93" ht="17.45" customHeight="1" x14ac:dyDescent="0.25"/>
    <row r="94" ht="17.45" customHeight="1" x14ac:dyDescent="0.25"/>
    <row r="95" ht="17.45" customHeight="1" x14ac:dyDescent="0.25"/>
    <row r="96" ht="17.45" customHeight="1" x14ac:dyDescent="0.25"/>
    <row r="97" ht="17.45" customHeight="1" x14ac:dyDescent="0.25"/>
    <row r="98" ht="17.45" customHeight="1" x14ac:dyDescent="0.25"/>
    <row r="99" ht="17.45" customHeight="1" x14ac:dyDescent="0.25"/>
    <row r="100" ht="17.45" customHeight="1" x14ac:dyDescent="0.25"/>
    <row r="101" ht="17.4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</sheetData>
  <printOptions horizontalCentered="1"/>
  <pageMargins left="0.15" right="0.15" top="0.75" bottom="0.75" header="0.3" footer="0.3"/>
  <pageSetup scale="48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1:D155"/>
  <sheetViews>
    <sheetView view="pageBreakPreview" zoomScale="50" zoomScaleNormal="100" zoomScaleSheetLayoutView="50" workbookViewId="0">
      <selection activeCell="W47" sqref="W47"/>
    </sheetView>
  </sheetViews>
  <sheetFormatPr defaultRowHeight="15" x14ac:dyDescent="0.25"/>
  <cols>
    <col min="1" max="1" width="4.42578125" style="9" bestFit="1" customWidth="1"/>
    <col min="2" max="2" width="10.7109375" style="9" customWidth="1"/>
    <col min="3" max="19" width="17.28515625" style="9" customWidth="1"/>
    <col min="20" max="20" width="10.7109375" style="9" customWidth="1"/>
    <col min="21" max="16384" width="9.140625" style="9"/>
  </cols>
  <sheetData>
    <row r="1" spans="3:4" ht="39" customHeight="1" x14ac:dyDescent="0.25">
      <c r="C1" s="8" t="s">
        <v>3</v>
      </c>
    </row>
    <row r="2" spans="3:4" ht="39" customHeight="1" x14ac:dyDescent="0.25">
      <c r="C2" s="8" t="s">
        <v>4</v>
      </c>
    </row>
    <row r="3" spans="3:4" ht="39" customHeight="1" x14ac:dyDescent="0.25">
      <c r="C3" s="10">
        <v>42461</v>
      </c>
      <c r="D3" s="10"/>
    </row>
    <row r="4" spans="3:4" ht="30" customHeight="1" x14ac:dyDescent="0.25"/>
    <row r="5" spans="3:4" ht="30" customHeight="1" x14ac:dyDescent="0.25"/>
    <row r="6" spans="3:4" ht="30" customHeight="1" x14ac:dyDescent="0.25"/>
    <row r="7" spans="3:4" ht="30" customHeight="1" x14ac:dyDescent="0.25"/>
    <row r="8" spans="3:4" ht="30" customHeight="1" x14ac:dyDescent="0.25"/>
    <row r="9" spans="3:4" ht="30" customHeight="1" x14ac:dyDescent="0.25"/>
    <row r="10" spans="3:4" ht="30" customHeight="1" x14ac:dyDescent="0.25"/>
    <row r="11" spans="3:4" ht="30" customHeight="1" x14ac:dyDescent="0.25"/>
    <row r="12" spans="3:4" ht="30" customHeight="1" x14ac:dyDescent="0.25"/>
    <row r="13" spans="3:4" ht="30" customHeight="1" x14ac:dyDescent="0.25"/>
    <row r="14" spans="3:4" ht="30" customHeight="1" x14ac:dyDescent="0.25"/>
    <row r="15" spans="3:4" ht="30" customHeight="1" x14ac:dyDescent="0.25"/>
    <row r="16" spans="3:4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30" customHeight="1" x14ac:dyDescent="0.25"/>
    <row r="28" ht="30" customHeight="1" x14ac:dyDescent="0.25"/>
    <row r="29" ht="30" customHeight="1" x14ac:dyDescent="0.25"/>
    <row r="30" ht="30" customHeight="1" x14ac:dyDescent="0.25"/>
    <row r="31" ht="30" customHeight="1" x14ac:dyDescent="0.25"/>
    <row r="32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  <row r="102" ht="30" customHeight="1" x14ac:dyDescent="0.25"/>
    <row r="103" ht="30" customHeight="1" x14ac:dyDescent="0.25"/>
    <row r="104" ht="30" customHeight="1" x14ac:dyDescent="0.25"/>
    <row r="105" ht="30" customHeight="1" x14ac:dyDescent="0.25"/>
    <row r="106" ht="30" customHeight="1" x14ac:dyDescent="0.25"/>
    <row r="107" ht="30" customHeight="1" x14ac:dyDescent="0.25"/>
    <row r="108" ht="30" customHeight="1" x14ac:dyDescent="0.25"/>
    <row r="109" ht="30" customHeight="1" x14ac:dyDescent="0.25"/>
    <row r="110" ht="30" customHeight="1" x14ac:dyDescent="0.25"/>
    <row r="111" ht="30" customHeight="1" x14ac:dyDescent="0.25"/>
    <row r="112" ht="30" customHeight="1" x14ac:dyDescent="0.25"/>
    <row r="113" ht="30" customHeight="1" x14ac:dyDescent="0.25"/>
    <row r="114" ht="30" customHeight="1" x14ac:dyDescent="0.25"/>
    <row r="115" ht="30" customHeight="1" x14ac:dyDescent="0.25"/>
    <row r="116" ht="30" customHeight="1" x14ac:dyDescent="0.25"/>
    <row r="117" ht="30" customHeight="1" x14ac:dyDescent="0.25"/>
    <row r="118" ht="30" customHeight="1" x14ac:dyDescent="0.25"/>
    <row r="119" ht="30" customHeight="1" x14ac:dyDescent="0.25"/>
    <row r="120" ht="30" customHeight="1" x14ac:dyDescent="0.25"/>
    <row r="121" ht="30" customHeight="1" x14ac:dyDescent="0.25"/>
    <row r="122" ht="30" customHeight="1" x14ac:dyDescent="0.25"/>
    <row r="123" ht="30" customHeight="1" x14ac:dyDescent="0.25"/>
    <row r="124" ht="30" customHeight="1" x14ac:dyDescent="0.25"/>
    <row r="125" ht="30" customHeight="1" x14ac:dyDescent="0.25"/>
    <row r="126" ht="30" customHeight="1" x14ac:dyDescent="0.25"/>
    <row r="127" ht="30" customHeight="1" x14ac:dyDescent="0.25"/>
    <row r="128" ht="30" customHeight="1" x14ac:dyDescent="0.25"/>
    <row r="129" ht="30" customHeight="1" x14ac:dyDescent="0.25"/>
    <row r="130" ht="30" customHeight="1" x14ac:dyDescent="0.25"/>
    <row r="131" ht="30" customHeight="1" x14ac:dyDescent="0.25"/>
    <row r="132" ht="30" customHeight="1" x14ac:dyDescent="0.25"/>
    <row r="133" ht="30" customHeight="1" x14ac:dyDescent="0.25"/>
    <row r="134" ht="30" customHeight="1" x14ac:dyDescent="0.25"/>
    <row r="135" ht="30" customHeight="1" x14ac:dyDescent="0.25"/>
    <row r="136" ht="30" customHeight="1" x14ac:dyDescent="0.25"/>
    <row r="137" ht="30" customHeight="1" x14ac:dyDescent="0.25"/>
    <row r="138" ht="30" customHeight="1" x14ac:dyDescent="0.25"/>
    <row r="139" ht="30" customHeight="1" x14ac:dyDescent="0.25"/>
    <row r="140" ht="30" customHeight="1" x14ac:dyDescent="0.25"/>
    <row r="141" ht="30" customHeight="1" x14ac:dyDescent="0.25"/>
    <row r="142" ht="30" customHeight="1" x14ac:dyDescent="0.25"/>
    <row r="143" ht="30" customHeight="1" x14ac:dyDescent="0.25"/>
    <row r="144" ht="30" customHeight="1" x14ac:dyDescent="0.25"/>
    <row r="145" ht="30" customHeight="1" x14ac:dyDescent="0.25"/>
    <row r="146" ht="30" customHeight="1" x14ac:dyDescent="0.25"/>
    <row r="147" ht="30" customHeight="1" x14ac:dyDescent="0.25"/>
    <row r="148" ht="30" customHeight="1" x14ac:dyDescent="0.25"/>
    <row r="149" ht="30" customHeight="1" x14ac:dyDescent="0.25"/>
    <row r="150" ht="30" customHeight="1" x14ac:dyDescent="0.25"/>
    <row r="151" ht="30" customHeight="1" x14ac:dyDescent="0.25"/>
    <row r="152" ht="30" customHeight="1" x14ac:dyDescent="0.25"/>
    <row r="153" ht="30" customHeight="1" x14ac:dyDescent="0.25"/>
    <row r="154" ht="30" customHeight="1" x14ac:dyDescent="0.25"/>
    <row r="155" ht="30" customHeight="1" x14ac:dyDescent="0.25"/>
  </sheetData>
  <pageMargins left="0.7" right="0.7" top="0.75" bottom="0.75" header="0.3" footer="0.3"/>
  <pageSetup scale="28" fitToHeight="0" orientation="portrait" r:id="rId1"/>
  <rowBreaks count="1" manualBreakCount="1">
    <brk id="9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15" baseType="lpstr">
      <vt:lpstr>BOXPLOTS</vt:lpstr>
      <vt:lpstr>EWMA</vt:lpstr>
      <vt:lpstr>COMPONENT_RISK</vt:lpstr>
      <vt:lpstr>RISKSTATS_LSE</vt:lpstr>
      <vt:lpstr>Sheet1</vt:lpstr>
      <vt:lpstr>MANDATES</vt:lpstr>
      <vt:lpstr>DASHBOARD</vt:lpstr>
      <vt:lpstr>EWMA CORRELATIONS</vt:lpstr>
      <vt:lpstr>Sheet3</vt:lpstr>
      <vt:lpstr>CAPM</vt:lpstr>
      <vt:lpstr>DASHBOARD2</vt:lpstr>
      <vt:lpstr>CAPM!Print_Area</vt:lpstr>
      <vt:lpstr>DASHBOARD!Print_Area</vt:lpstr>
      <vt:lpstr>'EWMA CORRELATIONS'!Print_Area</vt:lpstr>
      <vt:lpstr>MANDATES!Print_Area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cp:lastPrinted>2016-05-11T14:26:59Z</cp:lastPrinted>
  <dcterms:created xsi:type="dcterms:W3CDTF">2016-04-12T19:12:01Z</dcterms:created>
  <dcterms:modified xsi:type="dcterms:W3CDTF">2016-05-11T15:44:21Z</dcterms:modified>
</cp:coreProperties>
</file>